
<file path=[Content_Types].xml><?xml version="1.0" encoding="utf-8"?>
<Types xmlns="http://schemas.openxmlformats.org/package/2006/content-types">
  <Default Extension="gif" ContentType="image/gi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lehali/Downloads/"/>
    </mc:Choice>
  </mc:AlternateContent>
  <xr:revisionPtr revIDLastSave="0" documentId="13_ncr:1_{6EFBD012-261B-024D-96D2-D6A1060266F0}" xr6:coauthVersionLast="47" xr6:coauthVersionMax="47" xr10:uidLastSave="{00000000-0000-0000-0000-000000000000}"/>
  <bookViews>
    <workbookView xWindow="0" yWindow="0" windowWidth="28800" windowHeight="18000" activeTab="2" xr2:uid="{88A6E7B6-370D-7144-9BF3-9A1E91EF56AB}"/>
  </bookViews>
  <sheets>
    <sheet name="Practise" sheetId="1" r:id="rId1"/>
    <sheet name="Second Practise" sheetId="2" r:id="rId2"/>
    <sheet name="Final Practise" sheetId="3" r:id="rId3"/>
  </sheets>
  <definedNames>
    <definedName name="_xlnm._FilterDatabase" localSheetId="0" hidden="1">Practise!$A$3:$U$1515</definedName>
    <definedName name="MSFT" localSheetId="2">'Final Practise'!#REF!</definedName>
    <definedName name="solver_adj" localSheetId="2" hidden="1">'Final Practise'!$J$1530:$J$1539</definedName>
    <definedName name="solver_adj" localSheetId="0" hidden="1">Practise!$V$1526:$V$1535</definedName>
    <definedName name="solver_adj" localSheetId="1" hidden="1">'Second Practise'!$AP$3</definedName>
    <definedName name="solver_cvg" localSheetId="2" hidden="1">0.0001</definedName>
    <definedName name="solver_cvg" localSheetId="0" hidden="1">0.0001</definedName>
    <definedName name="solver_cvg" localSheetId="1" hidden="1">0.0001</definedName>
    <definedName name="solver_drv" localSheetId="2" hidden="1">1</definedName>
    <definedName name="solver_drv" localSheetId="0" hidden="1">1</definedName>
    <definedName name="solver_drv" localSheetId="1" hidden="1">1</definedName>
    <definedName name="solver_eng" localSheetId="2" hidden="1">1</definedName>
    <definedName name="solver_eng" localSheetId="0" hidden="1">1</definedName>
    <definedName name="solver_eng" localSheetId="1" hidden="1">1</definedName>
    <definedName name="solver_itr" localSheetId="2" hidden="1">2147483647</definedName>
    <definedName name="solver_itr" localSheetId="0" hidden="1">2147483647</definedName>
    <definedName name="solver_itr" localSheetId="1" hidden="1">2147483647</definedName>
    <definedName name="solver_lhs1" localSheetId="2" hidden="1">'Final Practise'!$J$1541</definedName>
    <definedName name="solver_lhs1" localSheetId="0" hidden="1">Practise!$V$1536</definedName>
    <definedName name="solver_lhs1" localSheetId="1" hidden="1">'Second Practise'!$AP$14</definedName>
    <definedName name="solver_lhs10" localSheetId="0" hidden="1">Practise!$V$1535</definedName>
    <definedName name="solver_lhs11" localSheetId="0" hidden="1">Practise!$V$1536</definedName>
    <definedName name="solver_lhs12" localSheetId="0" hidden="1">Practise!$V$1537</definedName>
    <definedName name="solver_lhs2" localSheetId="2" hidden="1">'Final Practise'!$J$1541</definedName>
    <definedName name="solver_lhs2" localSheetId="0" hidden="1">Practise!$V$1527</definedName>
    <definedName name="solver_lhs3" localSheetId="0" hidden="1">Practise!$V$1528</definedName>
    <definedName name="solver_lhs4" localSheetId="0" hidden="1">Practise!$V$1529</definedName>
    <definedName name="solver_lhs5" localSheetId="0" hidden="1">Practise!$V$1530</definedName>
    <definedName name="solver_lhs6" localSheetId="0" hidden="1">Practise!$V$1531</definedName>
    <definedName name="solver_lhs7" localSheetId="0" hidden="1">Practise!$V$1532</definedName>
    <definedName name="solver_lhs8" localSheetId="0" hidden="1">Practise!$V$1533</definedName>
    <definedName name="solver_lhs9" localSheetId="0" hidden="1">Practise!$V$1534</definedName>
    <definedName name="solver_lin" localSheetId="2" hidden="1">2</definedName>
    <definedName name="solver_lin" localSheetId="0" hidden="1">2</definedName>
    <definedName name="solver_lin" localSheetId="1" hidden="1">2</definedName>
    <definedName name="solver_mip" localSheetId="2" hidden="1">2147483647</definedName>
    <definedName name="solver_mip" localSheetId="0" hidden="1">2147483647</definedName>
    <definedName name="solver_mip" localSheetId="1" hidden="1">2147483647</definedName>
    <definedName name="solver_mni" localSheetId="2" hidden="1">30</definedName>
    <definedName name="solver_mni" localSheetId="0" hidden="1">30</definedName>
    <definedName name="solver_mni" localSheetId="1" hidden="1">30</definedName>
    <definedName name="solver_mrt" localSheetId="2" hidden="1">0.075</definedName>
    <definedName name="solver_mrt" localSheetId="0" hidden="1">0.075</definedName>
    <definedName name="solver_mrt" localSheetId="1" hidden="1">0.075</definedName>
    <definedName name="solver_msl" localSheetId="2" hidden="1">2</definedName>
    <definedName name="solver_msl" localSheetId="0" hidden="1">2</definedName>
    <definedName name="solver_msl" localSheetId="1" hidden="1">2</definedName>
    <definedName name="solver_neg" localSheetId="2" hidden="1">2</definedName>
    <definedName name="solver_neg" localSheetId="0" hidden="1">1</definedName>
    <definedName name="solver_neg" localSheetId="1" hidden="1">1</definedName>
    <definedName name="solver_nod" localSheetId="2" hidden="1">2147483647</definedName>
    <definedName name="solver_nod" localSheetId="0" hidden="1">2147483647</definedName>
    <definedName name="solver_nod" localSheetId="1" hidden="1">2147483647</definedName>
    <definedName name="solver_num" localSheetId="2" hidden="1">1</definedName>
    <definedName name="solver_num" localSheetId="0" hidden="1">1</definedName>
    <definedName name="solver_num" localSheetId="1" hidden="1">1</definedName>
    <definedName name="solver_opt" localSheetId="2" hidden="1">'Final Practise'!$J$1544</definedName>
    <definedName name="solver_opt" localSheetId="0" hidden="1">Practise!$L$1540</definedName>
    <definedName name="solver_opt" localSheetId="1" hidden="1">'Second Practise'!$AP$16</definedName>
    <definedName name="solver_pre" localSheetId="2" hidden="1">0.000001</definedName>
    <definedName name="solver_pre" localSheetId="0" hidden="1">0.000001</definedName>
    <definedName name="solver_pre" localSheetId="1" hidden="1">0.000001</definedName>
    <definedName name="solver_rbv" localSheetId="2" hidden="1">1</definedName>
    <definedName name="solver_rbv" localSheetId="0" hidden="1">1</definedName>
    <definedName name="solver_rbv" localSheetId="1" hidden="1">1</definedName>
    <definedName name="solver_rel1" localSheetId="2" hidden="1">2</definedName>
    <definedName name="solver_rel1" localSheetId="0" hidden="1">2</definedName>
    <definedName name="solver_rel1" localSheetId="1" hidden="1">2</definedName>
    <definedName name="solver_rel10" localSheetId="0" hidden="1">3</definedName>
    <definedName name="solver_rel11" localSheetId="0" hidden="1">2</definedName>
    <definedName name="solver_rel12" localSheetId="0" hidden="1">2</definedName>
    <definedName name="solver_rel2" localSheetId="2" hidden="1">2</definedName>
    <definedName name="solver_rel2" localSheetId="0" hidden="1">3</definedName>
    <definedName name="solver_rel3" localSheetId="0" hidden="1">3</definedName>
    <definedName name="solver_rel4" localSheetId="0" hidden="1">3</definedName>
    <definedName name="solver_rel5" localSheetId="0" hidden="1">3</definedName>
    <definedName name="solver_rel6" localSheetId="0" hidden="1">3</definedName>
    <definedName name="solver_rel7" localSheetId="0" hidden="1">3</definedName>
    <definedName name="solver_rel8" localSheetId="0" hidden="1">3</definedName>
    <definedName name="solver_rel9" localSheetId="0" hidden="1">3</definedName>
    <definedName name="solver_rhs1" localSheetId="2" hidden="1">1</definedName>
    <definedName name="solver_rhs1" localSheetId="0" hidden="1">1</definedName>
    <definedName name="solver_rhs1" localSheetId="1" hidden="1">1</definedName>
    <definedName name="solver_rhs10" localSheetId="0" hidden="1">0</definedName>
    <definedName name="solver_rhs11" localSheetId="0" hidden="1">1</definedName>
    <definedName name="solver_rhs12" localSheetId="0" hidden="1">1</definedName>
    <definedName name="solver_rhs2" localSheetId="2" hidden="1">1</definedName>
    <definedName name="solver_rhs2" localSheetId="0" hidden="1">0</definedName>
    <definedName name="solver_rhs3" localSheetId="0" hidden="1">0</definedName>
    <definedName name="solver_rhs4" localSheetId="0" hidden="1">0</definedName>
    <definedName name="solver_rhs5" localSheetId="0" hidden="1">0</definedName>
    <definedName name="solver_rhs6" localSheetId="0" hidden="1">0</definedName>
    <definedName name="solver_rhs7" localSheetId="0" hidden="1">0</definedName>
    <definedName name="solver_rhs8" localSheetId="0" hidden="1">0</definedName>
    <definedName name="solver_rhs9" localSheetId="0" hidden="1">0</definedName>
    <definedName name="solver_rlx" localSheetId="2" hidden="1">1</definedName>
    <definedName name="solver_rlx" localSheetId="0" hidden="1">2</definedName>
    <definedName name="solver_rlx" localSheetId="1" hidden="1">2</definedName>
    <definedName name="solver_rsd" localSheetId="2" hidden="1">0</definedName>
    <definedName name="solver_rsd" localSheetId="0" hidden="1">0</definedName>
    <definedName name="solver_rsd" localSheetId="1" hidden="1">0</definedName>
    <definedName name="solver_scl" localSheetId="2" hidden="1">2</definedName>
    <definedName name="solver_scl" localSheetId="0" hidden="1">1</definedName>
    <definedName name="solver_scl" localSheetId="1" hidden="1">1</definedName>
    <definedName name="solver_sho" localSheetId="2" hidden="1">2</definedName>
    <definedName name="solver_sho" localSheetId="0" hidden="1">2</definedName>
    <definedName name="solver_sho" localSheetId="1" hidden="1">2</definedName>
    <definedName name="solver_ssz" localSheetId="2" hidden="1">100</definedName>
    <definedName name="solver_ssz" localSheetId="0" hidden="1">100</definedName>
    <definedName name="solver_ssz" localSheetId="1" hidden="1">100</definedName>
    <definedName name="solver_tim" localSheetId="2" hidden="1">2147483647</definedName>
    <definedName name="solver_tim" localSheetId="0" hidden="1">2147483647</definedName>
    <definedName name="solver_tim" localSheetId="1" hidden="1">2147483647</definedName>
    <definedName name="solver_tol" localSheetId="2" hidden="1">0.01</definedName>
    <definedName name="solver_tol" localSheetId="0" hidden="1">0.01</definedName>
    <definedName name="solver_tol" localSheetId="1" hidden="1">0.01</definedName>
    <definedName name="solver_typ" localSheetId="2" hidden="1">1</definedName>
    <definedName name="solver_typ" localSheetId="0" hidden="1">2</definedName>
    <definedName name="solver_typ" localSheetId="1" hidden="1">2</definedName>
    <definedName name="solver_val" localSheetId="2" hidden="1">0</definedName>
    <definedName name="solver_val" localSheetId="0" hidden="1">0</definedName>
    <definedName name="solver_val" localSheetId="1" hidden="1">0</definedName>
    <definedName name="solver_ver" localSheetId="2" hidden="1">2</definedName>
    <definedName name="solver_ver" localSheetId="0" hidden="1">2</definedName>
    <definedName name="solver_ver" localSheetId="1" hidden="1">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G28" i="2" l="1"/>
  <c r="AD28" i="2"/>
  <c r="P1548" i="3" a="1"/>
  <c r="P1548" i="3" s="1"/>
  <c r="K1544" i="3"/>
  <c r="J1541" i="3"/>
  <c r="M1541" i="3"/>
  <c r="K1541" i="3"/>
  <c r="L1541" i="3"/>
  <c r="N4" i="3"/>
  <c r="P1565" i="3" s="1" a="1"/>
  <c r="P1565" i="3" s="1"/>
  <c r="V393" i="3"/>
  <c r="N1521" i="1"/>
  <c r="L1521" i="1"/>
  <c r="N1522" i="1" s="1"/>
  <c r="T1521" i="1"/>
  <c r="D1536" i="3"/>
  <c r="L1539" i="1"/>
  <c r="L1540" i="1"/>
  <c r="L1538" i="1" a="1"/>
  <c r="L1538" i="1" s="1"/>
  <c r="L1517" i="1"/>
  <c r="AB4" i="2"/>
  <c r="H1530" i="3" a="1"/>
  <c r="H1530" i="3" s="1"/>
  <c r="AB7" i="2"/>
  <c r="AB6" i="2"/>
  <c r="X5" i="3"/>
  <c r="X6" i="3"/>
  <c r="X7" i="3"/>
  <c r="X8" i="3"/>
  <c r="X9" i="3"/>
  <c r="X10" i="3"/>
  <c r="X11" i="3"/>
  <c r="X12" i="3"/>
  <c r="X13" i="3"/>
  <c r="X14" i="3"/>
  <c r="X15" i="3"/>
  <c r="X16" i="3"/>
  <c r="X17" i="3"/>
  <c r="X18" i="3"/>
  <c r="X19" i="3"/>
  <c r="X20" i="3"/>
  <c r="X21" i="3"/>
  <c r="X22" i="3"/>
  <c r="X23" i="3"/>
  <c r="X24" i="3"/>
  <c r="X25" i="3"/>
  <c r="X26" i="3"/>
  <c r="X27" i="3"/>
  <c r="X28" i="3"/>
  <c r="X29" i="3"/>
  <c r="X30" i="3"/>
  <c r="X31" i="3"/>
  <c r="X32" i="3"/>
  <c r="X33" i="3"/>
  <c r="X34" i="3"/>
  <c r="X35" i="3"/>
  <c r="X36" i="3"/>
  <c r="X37" i="3"/>
  <c r="X38" i="3"/>
  <c r="X39" i="3"/>
  <c r="X40" i="3"/>
  <c r="X41" i="3"/>
  <c r="X42" i="3"/>
  <c r="X43" i="3"/>
  <c r="X44" i="3"/>
  <c r="X45" i="3"/>
  <c r="X46" i="3"/>
  <c r="X47" i="3"/>
  <c r="X48" i="3"/>
  <c r="X49" i="3"/>
  <c r="X50" i="3"/>
  <c r="X51" i="3"/>
  <c r="X52" i="3"/>
  <c r="X53" i="3"/>
  <c r="X54" i="3"/>
  <c r="X55" i="3"/>
  <c r="X56" i="3"/>
  <c r="X57" i="3"/>
  <c r="X58" i="3"/>
  <c r="X59" i="3"/>
  <c r="X60" i="3"/>
  <c r="X61" i="3"/>
  <c r="X62" i="3"/>
  <c r="X63" i="3"/>
  <c r="X64" i="3"/>
  <c r="X65" i="3"/>
  <c r="X66" i="3"/>
  <c r="X67" i="3"/>
  <c r="X68" i="3"/>
  <c r="X69" i="3"/>
  <c r="X70" i="3"/>
  <c r="X71" i="3"/>
  <c r="X72" i="3"/>
  <c r="X73" i="3"/>
  <c r="X74" i="3"/>
  <c r="X75" i="3"/>
  <c r="X76" i="3"/>
  <c r="X77" i="3"/>
  <c r="X78" i="3"/>
  <c r="X79" i="3"/>
  <c r="X80" i="3"/>
  <c r="X81" i="3"/>
  <c r="X82" i="3"/>
  <c r="X83" i="3"/>
  <c r="X84" i="3"/>
  <c r="X85" i="3"/>
  <c r="X86" i="3"/>
  <c r="X87" i="3"/>
  <c r="X88" i="3"/>
  <c r="X89" i="3"/>
  <c r="X90" i="3"/>
  <c r="X91" i="3"/>
  <c r="X92" i="3"/>
  <c r="X93" i="3"/>
  <c r="X94" i="3"/>
  <c r="X95" i="3"/>
  <c r="X96" i="3"/>
  <c r="X97" i="3"/>
  <c r="X98" i="3"/>
  <c r="X99" i="3"/>
  <c r="X100" i="3"/>
  <c r="X101" i="3"/>
  <c r="X102" i="3"/>
  <c r="X103" i="3"/>
  <c r="X104" i="3"/>
  <c r="X105" i="3"/>
  <c r="X106" i="3"/>
  <c r="X107" i="3"/>
  <c r="X108" i="3"/>
  <c r="X109" i="3"/>
  <c r="X110" i="3"/>
  <c r="X111" i="3"/>
  <c r="X112" i="3"/>
  <c r="X113" i="3"/>
  <c r="X114" i="3"/>
  <c r="X115" i="3"/>
  <c r="X116" i="3"/>
  <c r="X117" i="3"/>
  <c r="X118" i="3"/>
  <c r="X119" i="3"/>
  <c r="X120" i="3"/>
  <c r="X121" i="3"/>
  <c r="X122" i="3"/>
  <c r="X123" i="3"/>
  <c r="X124" i="3"/>
  <c r="X125" i="3"/>
  <c r="X126" i="3"/>
  <c r="X127" i="3"/>
  <c r="X128" i="3"/>
  <c r="X129" i="3"/>
  <c r="X130" i="3"/>
  <c r="X131" i="3"/>
  <c r="X132" i="3"/>
  <c r="X133" i="3"/>
  <c r="X134" i="3"/>
  <c r="X135" i="3"/>
  <c r="X136" i="3"/>
  <c r="X137" i="3"/>
  <c r="X138" i="3"/>
  <c r="X139" i="3"/>
  <c r="X140" i="3"/>
  <c r="X141" i="3"/>
  <c r="X142" i="3"/>
  <c r="X143" i="3"/>
  <c r="X144" i="3"/>
  <c r="X145" i="3"/>
  <c r="X146" i="3"/>
  <c r="X147" i="3"/>
  <c r="X148" i="3"/>
  <c r="X149" i="3"/>
  <c r="X150" i="3"/>
  <c r="X151" i="3"/>
  <c r="X152" i="3"/>
  <c r="X153" i="3"/>
  <c r="X154" i="3"/>
  <c r="X155" i="3"/>
  <c r="X156" i="3"/>
  <c r="X157" i="3"/>
  <c r="X158" i="3"/>
  <c r="X159" i="3"/>
  <c r="X160" i="3"/>
  <c r="X161" i="3"/>
  <c r="X162" i="3"/>
  <c r="X163" i="3"/>
  <c r="X164" i="3"/>
  <c r="X165" i="3"/>
  <c r="X166" i="3"/>
  <c r="X167" i="3"/>
  <c r="X168" i="3"/>
  <c r="X169" i="3"/>
  <c r="X170" i="3"/>
  <c r="X171" i="3"/>
  <c r="X172" i="3"/>
  <c r="X173" i="3"/>
  <c r="X174" i="3"/>
  <c r="X175" i="3"/>
  <c r="X176" i="3"/>
  <c r="X177" i="3"/>
  <c r="X178" i="3"/>
  <c r="X179" i="3"/>
  <c r="X180" i="3"/>
  <c r="X181" i="3"/>
  <c r="X182" i="3"/>
  <c r="X183" i="3"/>
  <c r="X184" i="3"/>
  <c r="X185" i="3"/>
  <c r="X186" i="3"/>
  <c r="X187" i="3"/>
  <c r="X188" i="3"/>
  <c r="X189" i="3"/>
  <c r="X190" i="3"/>
  <c r="X191" i="3"/>
  <c r="X192" i="3"/>
  <c r="X193" i="3"/>
  <c r="X194" i="3"/>
  <c r="X195" i="3"/>
  <c r="X196" i="3"/>
  <c r="X197" i="3"/>
  <c r="X198" i="3"/>
  <c r="X199" i="3"/>
  <c r="X200" i="3"/>
  <c r="X201" i="3"/>
  <c r="X202" i="3"/>
  <c r="X203" i="3"/>
  <c r="X204" i="3"/>
  <c r="X205" i="3"/>
  <c r="X206" i="3"/>
  <c r="X207" i="3"/>
  <c r="X208" i="3"/>
  <c r="X209" i="3"/>
  <c r="X210" i="3"/>
  <c r="X211" i="3"/>
  <c r="X212" i="3"/>
  <c r="X213" i="3"/>
  <c r="X214" i="3"/>
  <c r="X215" i="3"/>
  <c r="X216" i="3"/>
  <c r="X217" i="3"/>
  <c r="X218" i="3"/>
  <c r="X219" i="3"/>
  <c r="X220" i="3"/>
  <c r="X221" i="3"/>
  <c r="X222" i="3"/>
  <c r="X223" i="3"/>
  <c r="X224" i="3"/>
  <c r="X225" i="3"/>
  <c r="X226" i="3"/>
  <c r="X227" i="3"/>
  <c r="X228" i="3"/>
  <c r="X229" i="3"/>
  <c r="X230" i="3"/>
  <c r="X231" i="3"/>
  <c r="X232" i="3"/>
  <c r="X233" i="3"/>
  <c r="X234" i="3"/>
  <c r="X235" i="3"/>
  <c r="X236" i="3"/>
  <c r="X237" i="3"/>
  <c r="X238" i="3"/>
  <c r="X239" i="3"/>
  <c r="X240" i="3"/>
  <c r="X241" i="3"/>
  <c r="X242" i="3"/>
  <c r="X243" i="3"/>
  <c r="X244" i="3"/>
  <c r="X245" i="3"/>
  <c r="X246" i="3"/>
  <c r="X247" i="3"/>
  <c r="X248" i="3"/>
  <c r="X249" i="3"/>
  <c r="X250" i="3"/>
  <c r="X251" i="3"/>
  <c r="X252" i="3"/>
  <c r="X253" i="3"/>
  <c r="X254" i="3"/>
  <c r="X255" i="3"/>
  <c r="X256" i="3"/>
  <c r="X257" i="3"/>
  <c r="X258" i="3"/>
  <c r="X259" i="3"/>
  <c r="X260" i="3"/>
  <c r="X261" i="3"/>
  <c r="X262" i="3"/>
  <c r="X263" i="3"/>
  <c r="X264" i="3"/>
  <c r="X265" i="3"/>
  <c r="X266" i="3"/>
  <c r="X267" i="3"/>
  <c r="X268" i="3"/>
  <c r="X269" i="3"/>
  <c r="X270" i="3"/>
  <c r="X271" i="3"/>
  <c r="X272" i="3"/>
  <c r="X273" i="3"/>
  <c r="X274" i="3"/>
  <c r="X275" i="3"/>
  <c r="X276" i="3"/>
  <c r="X277" i="3"/>
  <c r="X278" i="3"/>
  <c r="X279" i="3"/>
  <c r="X280" i="3"/>
  <c r="X281" i="3"/>
  <c r="X282" i="3"/>
  <c r="X283" i="3"/>
  <c r="X284" i="3"/>
  <c r="X285" i="3"/>
  <c r="X286" i="3"/>
  <c r="X287" i="3"/>
  <c r="X288" i="3"/>
  <c r="X289" i="3"/>
  <c r="X290" i="3"/>
  <c r="X291" i="3"/>
  <c r="X292" i="3"/>
  <c r="X293" i="3"/>
  <c r="X294" i="3"/>
  <c r="X295" i="3"/>
  <c r="X296" i="3"/>
  <c r="X297" i="3"/>
  <c r="X298" i="3"/>
  <c r="X299" i="3"/>
  <c r="X300" i="3"/>
  <c r="X301" i="3"/>
  <c r="X302" i="3"/>
  <c r="X303" i="3"/>
  <c r="X304" i="3"/>
  <c r="X305" i="3"/>
  <c r="X306" i="3"/>
  <c r="X307" i="3"/>
  <c r="X308" i="3"/>
  <c r="X309" i="3"/>
  <c r="X310" i="3"/>
  <c r="X311" i="3"/>
  <c r="X312" i="3"/>
  <c r="X313" i="3"/>
  <c r="X314" i="3"/>
  <c r="X315" i="3"/>
  <c r="X316" i="3"/>
  <c r="X317" i="3"/>
  <c r="X318" i="3"/>
  <c r="X319" i="3"/>
  <c r="X320" i="3"/>
  <c r="X321" i="3"/>
  <c r="X322" i="3"/>
  <c r="X323" i="3"/>
  <c r="X324" i="3"/>
  <c r="X325" i="3"/>
  <c r="X326" i="3"/>
  <c r="X327" i="3"/>
  <c r="X328" i="3"/>
  <c r="X329" i="3"/>
  <c r="X330" i="3"/>
  <c r="X331" i="3"/>
  <c r="X332" i="3"/>
  <c r="X333" i="3"/>
  <c r="X334" i="3"/>
  <c r="X335" i="3"/>
  <c r="X336" i="3"/>
  <c r="X337" i="3"/>
  <c r="X338" i="3"/>
  <c r="X339" i="3"/>
  <c r="X340" i="3"/>
  <c r="X341" i="3"/>
  <c r="X342" i="3"/>
  <c r="X343" i="3"/>
  <c r="X344" i="3"/>
  <c r="X345" i="3"/>
  <c r="X346" i="3"/>
  <c r="X347" i="3"/>
  <c r="X348" i="3"/>
  <c r="X349" i="3"/>
  <c r="X350" i="3"/>
  <c r="X351" i="3"/>
  <c r="X352" i="3"/>
  <c r="X353" i="3"/>
  <c r="X354" i="3"/>
  <c r="X355" i="3"/>
  <c r="X356" i="3"/>
  <c r="X357" i="3"/>
  <c r="X358" i="3"/>
  <c r="X359" i="3"/>
  <c r="X360" i="3"/>
  <c r="X361" i="3"/>
  <c r="X362" i="3"/>
  <c r="X363" i="3"/>
  <c r="X364" i="3"/>
  <c r="X365" i="3"/>
  <c r="X366" i="3"/>
  <c r="X367" i="3"/>
  <c r="X368" i="3"/>
  <c r="X369" i="3"/>
  <c r="X370" i="3"/>
  <c r="X371" i="3"/>
  <c r="X372" i="3"/>
  <c r="X373" i="3"/>
  <c r="X374" i="3"/>
  <c r="X375" i="3"/>
  <c r="X376" i="3"/>
  <c r="X377" i="3"/>
  <c r="X378" i="3"/>
  <c r="X379" i="3"/>
  <c r="X380" i="3"/>
  <c r="X381" i="3"/>
  <c r="X382" i="3"/>
  <c r="X383" i="3"/>
  <c r="X384" i="3"/>
  <c r="X385" i="3"/>
  <c r="X386" i="3"/>
  <c r="X387" i="3"/>
  <c r="X388" i="3"/>
  <c r="X389" i="3"/>
  <c r="X390" i="3"/>
  <c r="X391" i="3"/>
  <c r="X392" i="3"/>
  <c r="X393" i="3"/>
  <c r="X394" i="3"/>
  <c r="X395" i="3"/>
  <c r="X396" i="3"/>
  <c r="X397" i="3"/>
  <c r="X398" i="3"/>
  <c r="X399" i="3"/>
  <c r="X400" i="3"/>
  <c r="X401" i="3"/>
  <c r="X402" i="3"/>
  <c r="X403" i="3"/>
  <c r="X404" i="3"/>
  <c r="X405" i="3"/>
  <c r="X406" i="3"/>
  <c r="X407" i="3"/>
  <c r="X408" i="3"/>
  <c r="X409" i="3"/>
  <c r="X410" i="3"/>
  <c r="X411" i="3"/>
  <c r="X412" i="3"/>
  <c r="X413" i="3"/>
  <c r="X414" i="3"/>
  <c r="X415" i="3"/>
  <c r="X416" i="3"/>
  <c r="X417" i="3"/>
  <c r="X418" i="3"/>
  <c r="X419" i="3"/>
  <c r="X420" i="3"/>
  <c r="X421" i="3"/>
  <c r="X422" i="3"/>
  <c r="X423" i="3"/>
  <c r="X424" i="3"/>
  <c r="X425" i="3"/>
  <c r="X426" i="3"/>
  <c r="X427" i="3"/>
  <c r="X428" i="3"/>
  <c r="X429" i="3"/>
  <c r="X430" i="3"/>
  <c r="X431" i="3"/>
  <c r="X432" i="3"/>
  <c r="X433" i="3"/>
  <c r="X434" i="3"/>
  <c r="X435" i="3"/>
  <c r="X436" i="3"/>
  <c r="X437" i="3"/>
  <c r="X438" i="3"/>
  <c r="X439" i="3"/>
  <c r="X440" i="3"/>
  <c r="X441" i="3"/>
  <c r="X442" i="3"/>
  <c r="X443" i="3"/>
  <c r="X444" i="3"/>
  <c r="X445" i="3"/>
  <c r="X446" i="3"/>
  <c r="X447" i="3"/>
  <c r="X448" i="3"/>
  <c r="X449" i="3"/>
  <c r="X450" i="3"/>
  <c r="X451" i="3"/>
  <c r="X452" i="3"/>
  <c r="X453" i="3"/>
  <c r="X454" i="3"/>
  <c r="X455" i="3"/>
  <c r="X456" i="3"/>
  <c r="X457" i="3"/>
  <c r="X458" i="3"/>
  <c r="X459" i="3"/>
  <c r="X460" i="3"/>
  <c r="X461" i="3"/>
  <c r="X462" i="3"/>
  <c r="X463" i="3"/>
  <c r="X464" i="3"/>
  <c r="X465" i="3"/>
  <c r="X466" i="3"/>
  <c r="X467" i="3"/>
  <c r="X468" i="3"/>
  <c r="X469" i="3"/>
  <c r="X470" i="3"/>
  <c r="X471" i="3"/>
  <c r="X472" i="3"/>
  <c r="X473" i="3"/>
  <c r="X474" i="3"/>
  <c r="X475" i="3"/>
  <c r="X476" i="3"/>
  <c r="X477" i="3"/>
  <c r="X478" i="3"/>
  <c r="X479" i="3"/>
  <c r="X480" i="3"/>
  <c r="X481" i="3"/>
  <c r="X482" i="3"/>
  <c r="X483" i="3"/>
  <c r="X484" i="3"/>
  <c r="X485" i="3"/>
  <c r="X486" i="3"/>
  <c r="X487" i="3"/>
  <c r="X488" i="3"/>
  <c r="X489" i="3"/>
  <c r="X490" i="3"/>
  <c r="X491" i="3"/>
  <c r="X492" i="3"/>
  <c r="X493" i="3"/>
  <c r="X494" i="3"/>
  <c r="X495" i="3"/>
  <c r="X496" i="3"/>
  <c r="X497" i="3"/>
  <c r="X498" i="3"/>
  <c r="X499" i="3"/>
  <c r="X500" i="3"/>
  <c r="X501" i="3"/>
  <c r="X502" i="3"/>
  <c r="X503" i="3"/>
  <c r="X504" i="3"/>
  <c r="X505" i="3"/>
  <c r="X506" i="3"/>
  <c r="X507" i="3"/>
  <c r="X508" i="3"/>
  <c r="X509" i="3"/>
  <c r="X510" i="3"/>
  <c r="X511" i="3"/>
  <c r="X512" i="3"/>
  <c r="X513" i="3"/>
  <c r="X514" i="3"/>
  <c r="X515" i="3"/>
  <c r="X516" i="3"/>
  <c r="X517" i="3"/>
  <c r="X518" i="3"/>
  <c r="X519" i="3"/>
  <c r="X520" i="3"/>
  <c r="X521" i="3"/>
  <c r="X522" i="3"/>
  <c r="X523" i="3"/>
  <c r="X524" i="3"/>
  <c r="X525" i="3"/>
  <c r="X526" i="3"/>
  <c r="X527" i="3"/>
  <c r="X528" i="3"/>
  <c r="X529" i="3"/>
  <c r="X530" i="3"/>
  <c r="X531" i="3"/>
  <c r="X532" i="3"/>
  <c r="X533" i="3"/>
  <c r="X534" i="3"/>
  <c r="X535" i="3"/>
  <c r="X536" i="3"/>
  <c r="X537" i="3"/>
  <c r="X538" i="3"/>
  <c r="X539" i="3"/>
  <c r="X540" i="3"/>
  <c r="X541" i="3"/>
  <c r="X542" i="3"/>
  <c r="X543" i="3"/>
  <c r="X544" i="3"/>
  <c r="X545" i="3"/>
  <c r="X546" i="3"/>
  <c r="X547" i="3"/>
  <c r="X548" i="3"/>
  <c r="X549" i="3"/>
  <c r="X550" i="3"/>
  <c r="X551" i="3"/>
  <c r="X552" i="3"/>
  <c r="X553" i="3"/>
  <c r="X554" i="3"/>
  <c r="X555" i="3"/>
  <c r="X556" i="3"/>
  <c r="X557" i="3"/>
  <c r="X558" i="3"/>
  <c r="X559" i="3"/>
  <c r="X560" i="3"/>
  <c r="X561" i="3"/>
  <c r="X562" i="3"/>
  <c r="X563" i="3"/>
  <c r="X564" i="3"/>
  <c r="X565" i="3"/>
  <c r="X566" i="3"/>
  <c r="X567" i="3"/>
  <c r="X568" i="3"/>
  <c r="X569" i="3"/>
  <c r="X570" i="3"/>
  <c r="X571" i="3"/>
  <c r="X572" i="3"/>
  <c r="X573" i="3"/>
  <c r="X574" i="3"/>
  <c r="X575" i="3"/>
  <c r="X576" i="3"/>
  <c r="X577" i="3"/>
  <c r="X578" i="3"/>
  <c r="X579" i="3"/>
  <c r="X580" i="3"/>
  <c r="X581" i="3"/>
  <c r="X582" i="3"/>
  <c r="X583" i="3"/>
  <c r="X584" i="3"/>
  <c r="X585" i="3"/>
  <c r="X586" i="3"/>
  <c r="X587" i="3"/>
  <c r="X588" i="3"/>
  <c r="X589" i="3"/>
  <c r="X590" i="3"/>
  <c r="X591" i="3"/>
  <c r="X592" i="3"/>
  <c r="X593" i="3"/>
  <c r="X594" i="3"/>
  <c r="X595" i="3"/>
  <c r="X596" i="3"/>
  <c r="X597" i="3"/>
  <c r="X598" i="3"/>
  <c r="X599" i="3"/>
  <c r="X600" i="3"/>
  <c r="X601" i="3"/>
  <c r="X602" i="3"/>
  <c r="X603" i="3"/>
  <c r="X604" i="3"/>
  <c r="X605" i="3"/>
  <c r="X606" i="3"/>
  <c r="X607" i="3"/>
  <c r="X608" i="3"/>
  <c r="X609" i="3"/>
  <c r="X610" i="3"/>
  <c r="X611" i="3"/>
  <c r="X612" i="3"/>
  <c r="X613" i="3"/>
  <c r="X614" i="3"/>
  <c r="X615" i="3"/>
  <c r="X616" i="3"/>
  <c r="X617" i="3"/>
  <c r="X618" i="3"/>
  <c r="X619" i="3"/>
  <c r="X620" i="3"/>
  <c r="X621" i="3"/>
  <c r="X622" i="3"/>
  <c r="X623" i="3"/>
  <c r="X624" i="3"/>
  <c r="X625" i="3"/>
  <c r="X626" i="3"/>
  <c r="X627" i="3"/>
  <c r="X628" i="3"/>
  <c r="X629" i="3"/>
  <c r="X630" i="3"/>
  <c r="X631" i="3"/>
  <c r="X632" i="3"/>
  <c r="X633" i="3"/>
  <c r="X634" i="3"/>
  <c r="X635" i="3"/>
  <c r="X636" i="3"/>
  <c r="X637" i="3"/>
  <c r="X638" i="3"/>
  <c r="X639" i="3"/>
  <c r="X640" i="3"/>
  <c r="X641" i="3"/>
  <c r="X642" i="3"/>
  <c r="X643" i="3"/>
  <c r="X644" i="3"/>
  <c r="X645" i="3"/>
  <c r="X646" i="3"/>
  <c r="X647" i="3"/>
  <c r="X648" i="3"/>
  <c r="X649" i="3"/>
  <c r="X650" i="3"/>
  <c r="X651" i="3"/>
  <c r="X652" i="3"/>
  <c r="X653" i="3"/>
  <c r="X654" i="3"/>
  <c r="X655" i="3"/>
  <c r="X656" i="3"/>
  <c r="X657" i="3"/>
  <c r="X658" i="3"/>
  <c r="X659" i="3"/>
  <c r="X660" i="3"/>
  <c r="X661" i="3"/>
  <c r="X662" i="3"/>
  <c r="X663" i="3"/>
  <c r="X664" i="3"/>
  <c r="X665" i="3"/>
  <c r="X666" i="3"/>
  <c r="X667" i="3"/>
  <c r="X668" i="3"/>
  <c r="X669" i="3"/>
  <c r="X670" i="3"/>
  <c r="X671" i="3"/>
  <c r="X672" i="3"/>
  <c r="X673" i="3"/>
  <c r="X674" i="3"/>
  <c r="X675" i="3"/>
  <c r="X676" i="3"/>
  <c r="X677" i="3"/>
  <c r="X678" i="3"/>
  <c r="X679" i="3"/>
  <c r="X680" i="3"/>
  <c r="X681" i="3"/>
  <c r="X682" i="3"/>
  <c r="X683" i="3"/>
  <c r="X684" i="3"/>
  <c r="X685" i="3"/>
  <c r="X686" i="3"/>
  <c r="X687" i="3"/>
  <c r="X688" i="3"/>
  <c r="X689" i="3"/>
  <c r="X690" i="3"/>
  <c r="X691" i="3"/>
  <c r="X692" i="3"/>
  <c r="X693" i="3"/>
  <c r="X694" i="3"/>
  <c r="X695" i="3"/>
  <c r="X696" i="3"/>
  <c r="X697" i="3"/>
  <c r="X698" i="3"/>
  <c r="X699" i="3"/>
  <c r="X700" i="3"/>
  <c r="X701" i="3"/>
  <c r="X702" i="3"/>
  <c r="X703" i="3"/>
  <c r="X704" i="3"/>
  <c r="X705" i="3"/>
  <c r="X706" i="3"/>
  <c r="X707" i="3"/>
  <c r="X708" i="3"/>
  <c r="X709" i="3"/>
  <c r="X710" i="3"/>
  <c r="X711" i="3"/>
  <c r="X712" i="3"/>
  <c r="X713" i="3"/>
  <c r="X714" i="3"/>
  <c r="X715" i="3"/>
  <c r="X716" i="3"/>
  <c r="X717" i="3"/>
  <c r="X718" i="3"/>
  <c r="X719" i="3"/>
  <c r="X720" i="3"/>
  <c r="X721" i="3"/>
  <c r="X722" i="3"/>
  <c r="X723" i="3"/>
  <c r="X724" i="3"/>
  <c r="X725" i="3"/>
  <c r="X726" i="3"/>
  <c r="X727" i="3"/>
  <c r="X728" i="3"/>
  <c r="X729" i="3"/>
  <c r="X730" i="3"/>
  <c r="X731" i="3"/>
  <c r="X732" i="3"/>
  <c r="X733" i="3"/>
  <c r="X734" i="3"/>
  <c r="X735" i="3"/>
  <c r="X736" i="3"/>
  <c r="X737" i="3"/>
  <c r="X738" i="3"/>
  <c r="X739" i="3"/>
  <c r="X740" i="3"/>
  <c r="X741" i="3"/>
  <c r="X742" i="3"/>
  <c r="X743" i="3"/>
  <c r="X744" i="3"/>
  <c r="X745" i="3"/>
  <c r="X746" i="3"/>
  <c r="X747" i="3"/>
  <c r="X748" i="3"/>
  <c r="X749" i="3"/>
  <c r="X750" i="3"/>
  <c r="X751" i="3"/>
  <c r="X752" i="3"/>
  <c r="X753" i="3"/>
  <c r="X754" i="3"/>
  <c r="X755" i="3"/>
  <c r="X756" i="3"/>
  <c r="X757" i="3"/>
  <c r="X758" i="3"/>
  <c r="X759" i="3"/>
  <c r="X760" i="3"/>
  <c r="X761" i="3"/>
  <c r="X762" i="3"/>
  <c r="X763" i="3"/>
  <c r="X764" i="3"/>
  <c r="X765" i="3"/>
  <c r="X766" i="3"/>
  <c r="X767" i="3"/>
  <c r="X768" i="3"/>
  <c r="X769" i="3"/>
  <c r="X770" i="3"/>
  <c r="X771" i="3"/>
  <c r="X772" i="3"/>
  <c r="X773" i="3"/>
  <c r="X774" i="3"/>
  <c r="X775" i="3"/>
  <c r="X776" i="3"/>
  <c r="X777" i="3"/>
  <c r="X778" i="3"/>
  <c r="X779" i="3"/>
  <c r="X780" i="3"/>
  <c r="X781" i="3"/>
  <c r="X782" i="3"/>
  <c r="X783" i="3"/>
  <c r="X784" i="3"/>
  <c r="X785" i="3"/>
  <c r="X786" i="3"/>
  <c r="X787" i="3"/>
  <c r="X788" i="3"/>
  <c r="X789" i="3"/>
  <c r="X790" i="3"/>
  <c r="X791" i="3"/>
  <c r="X792" i="3"/>
  <c r="X793" i="3"/>
  <c r="X794" i="3"/>
  <c r="X795" i="3"/>
  <c r="X796" i="3"/>
  <c r="X797" i="3"/>
  <c r="X798" i="3"/>
  <c r="X799" i="3"/>
  <c r="X800" i="3"/>
  <c r="X801" i="3"/>
  <c r="X802" i="3"/>
  <c r="X803" i="3"/>
  <c r="X804" i="3"/>
  <c r="X805" i="3"/>
  <c r="X806" i="3"/>
  <c r="X807" i="3"/>
  <c r="X808" i="3"/>
  <c r="X809" i="3"/>
  <c r="X810" i="3"/>
  <c r="X811" i="3"/>
  <c r="X812" i="3"/>
  <c r="X813" i="3"/>
  <c r="X814" i="3"/>
  <c r="X815" i="3"/>
  <c r="X816" i="3"/>
  <c r="X817" i="3"/>
  <c r="X818" i="3"/>
  <c r="X819" i="3"/>
  <c r="X820" i="3"/>
  <c r="X821" i="3"/>
  <c r="X822" i="3"/>
  <c r="X823" i="3"/>
  <c r="X824" i="3"/>
  <c r="X825" i="3"/>
  <c r="X826" i="3"/>
  <c r="X827" i="3"/>
  <c r="X828" i="3"/>
  <c r="X829" i="3"/>
  <c r="X830" i="3"/>
  <c r="X831" i="3"/>
  <c r="X832" i="3"/>
  <c r="X833" i="3"/>
  <c r="X834" i="3"/>
  <c r="X835" i="3"/>
  <c r="X836" i="3"/>
  <c r="X837" i="3"/>
  <c r="X838" i="3"/>
  <c r="X839" i="3"/>
  <c r="X840" i="3"/>
  <c r="X841" i="3"/>
  <c r="X842" i="3"/>
  <c r="X843" i="3"/>
  <c r="X844" i="3"/>
  <c r="X845" i="3"/>
  <c r="X846" i="3"/>
  <c r="X847" i="3"/>
  <c r="X848" i="3"/>
  <c r="X849" i="3"/>
  <c r="X850" i="3"/>
  <c r="X851" i="3"/>
  <c r="X852" i="3"/>
  <c r="X853" i="3"/>
  <c r="X854" i="3"/>
  <c r="X855" i="3"/>
  <c r="X856" i="3"/>
  <c r="X857" i="3"/>
  <c r="X858" i="3"/>
  <c r="X859" i="3"/>
  <c r="X860" i="3"/>
  <c r="X861" i="3"/>
  <c r="X862" i="3"/>
  <c r="X863" i="3"/>
  <c r="X864" i="3"/>
  <c r="X865" i="3"/>
  <c r="X866" i="3"/>
  <c r="X867" i="3"/>
  <c r="X868" i="3"/>
  <c r="X869" i="3"/>
  <c r="X870" i="3"/>
  <c r="X871" i="3"/>
  <c r="X872" i="3"/>
  <c r="X873" i="3"/>
  <c r="X874" i="3"/>
  <c r="X875" i="3"/>
  <c r="X876" i="3"/>
  <c r="X877" i="3"/>
  <c r="X878" i="3"/>
  <c r="X879" i="3"/>
  <c r="X880" i="3"/>
  <c r="X881" i="3"/>
  <c r="X882" i="3"/>
  <c r="X883" i="3"/>
  <c r="X884" i="3"/>
  <c r="X885" i="3"/>
  <c r="X886" i="3"/>
  <c r="X887" i="3"/>
  <c r="X888" i="3"/>
  <c r="X889" i="3"/>
  <c r="X890" i="3"/>
  <c r="X891" i="3"/>
  <c r="X892" i="3"/>
  <c r="X893" i="3"/>
  <c r="X894" i="3"/>
  <c r="X895" i="3"/>
  <c r="X896" i="3"/>
  <c r="X897" i="3"/>
  <c r="X898" i="3"/>
  <c r="X899" i="3"/>
  <c r="X900" i="3"/>
  <c r="X901" i="3"/>
  <c r="X902" i="3"/>
  <c r="X903" i="3"/>
  <c r="X904" i="3"/>
  <c r="X905" i="3"/>
  <c r="X906" i="3"/>
  <c r="X907" i="3"/>
  <c r="X908" i="3"/>
  <c r="X909" i="3"/>
  <c r="X910" i="3"/>
  <c r="X911" i="3"/>
  <c r="X912" i="3"/>
  <c r="X913" i="3"/>
  <c r="X914" i="3"/>
  <c r="X915" i="3"/>
  <c r="X916" i="3"/>
  <c r="X917" i="3"/>
  <c r="X918" i="3"/>
  <c r="X919" i="3"/>
  <c r="X920" i="3"/>
  <c r="X921" i="3"/>
  <c r="X922" i="3"/>
  <c r="X923" i="3"/>
  <c r="X924" i="3"/>
  <c r="X925" i="3"/>
  <c r="X926" i="3"/>
  <c r="X927" i="3"/>
  <c r="X928" i="3"/>
  <c r="X929" i="3"/>
  <c r="X930" i="3"/>
  <c r="X931" i="3"/>
  <c r="X932" i="3"/>
  <c r="X933" i="3"/>
  <c r="X934" i="3"/>
  <c r="X935" i="3"/>
  <c r="X936" i="3"/>
  <c r="X937" i="3"/>
  <c r="X938" i="3"/>
  <c r="X939" i="3"/>
  <c r="X940" i="3"/>
  <c r="X941" i="3"/>
  <c r="X942" i="3"/>
  <c r="X943" i="3"/>
  <c r="X944" i="3"/>
  <c r="X945" i="3"/>
  <c r="X946" i="3"/>
  <c r="X947" i="3"/>
  <c r="X948" i="3"/>
  <c r="X949" i="3"/>
  <c r="X950" i="3"/>
  <c r="X951" i="3"/>
  <c r="X952" i="3"/>
  <c r="X953" i="3"/>
  <c r="X954" i="3"/>
  <c r="X955" i="3"/>
  <c r="X956" i="3"/>
  <c r="X957" i="3"/>
  <c r="X958" i="3"/>
  <c r="X959" i="3"/>
  <c r="X960" i="3"/>
  <c r="X961" i="3"/>
  <c r="X962" i="3"/>
  <c r="X963" i="3"/>
  <c r="X964" i="3"/>
  <c r="X965" i="3"/>
  <c r="X966" i="3"/>
  <c r="X967" i="3"/>
  <c r="X968" i="3"/>
  <c r="X969" i="3"/>
  <c r="X970" i="3"/>
  <c r="X971" i="3"/>
  <c r="X972" i="3"/>
  <c r="X973" i="3"/>
  <c r="X974" i="3"/>
  <c r="X975" i="3"/>
  <c r="X976" i="3"/>
  <c r="X977" i="3"/>
  <c r="X978" i="3"/>
  <c r="X979" i="3"/>
  <c r="X980" i="3"/>
  <c r="X981" i="3"/>
  <c r="X982" i="3"/>
  <c r="X983" i="3"/>
  <c r="X984" i="3"/>
  <c r="X985" i="3"/>
  <c r="X986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1001" i="3"/>
  <c r="X1002" i="3"/>
  <c r="X1003" i="3"/>
  <c r="X1004" i="3"/>
  <c r="X1005" i="3"/>
  <c r="X1006" i="3"/>
  <c r="X1007" i="3"/>
  <c r="X1008" i="3"/>
  <c r="X1009" i="3"/>
  <c r="X1010" i="3"/>
  <c r="X1011" i="3"/>
  <c r="X1012" i="3"/>
  <c r="X1013" i="3"/>
  <c r="X1014" i="3"/>
  <c r="X1015" i="3"/>
  <c r="X1016" i="3"/>
  <c r="X1017" i="3"/>
  <c r="X1018" i="3"/>
  <c r="X1019" i="3"/>
  <c r="X1020" i="3"/>
  <c r="X1021" i="3"/>
  <c r="X1022" i="3"/>
  <c r="X1023" i="3"/>
  <c r="X1024" i="3"/>
  <c r="X1025" i="3"/>
  <c r="X1026" i="3"/>
  <c r="X1027" i="3"/>
  <c r="X1028" i="3"/>
  <c r="X1029" i="3"/>
  <c r="X1030" i="3"/>
  <c r="X1031" i="3"/>
  <c r="X1032" i="3"/>
  <c r="X1033" i="3"/>
  <c r="X1034" i="3"/>
  <c r="X1035" i="3"/>
  <c r="X1036" i="3"/>
  <c r="X1037" i="3"/>
  <c r="X1038" i="3"/>
  <c r="X1039" i="3"/>
  <c r="X1040" i="3"/>
  <c r="X1041" i="3"/>
  <c r="X1042" i="3"/>
  <c r="X1043" i="3"/>
  <c r="X1044" i="3"/>
  <c r="X1045" i="3"/>
  <c r="X1046" i="3"/>
  <c r="X1047" i="3"/>
  <c r="X1048" i="3"/>
  <c r="X1049" i="3"/>
  <c r="X1050" i="3"/>
  <c r="X1051" i="3"/>
  <c r="X1052" i="3"/>
  <c r="X1053" i="3"/>
  <c r="X1054" i="3"/>
  <c r="X1055" i="3"/>
  <c r="X1056" i="3"/>
  <c r="X1057" i="3"/>
  <c r="X1058" i="3"/>
  <c r="X1059" i="3"/>
  <c r="X1060" i="3"/>
  <c r="X1061" i="3"/>
  <c r="X1062" i="3"/>
  <c r="X1063" i="3"/>
  <c r="X1064" i="3"/>
  <c r="X1065" i="3"/>
  <c r="X1066" i="3"/>
  <c r="X1067" i="3"/>
  <c r="X1068" i="3"/>
  <c r="X1069" i="3"/>
  <c r="X1070" i="3"/>
  <c r="X1071" i="3"/>
  <c r="X1072" i="3"/>
  <c r="X1073" i="3"/>
  <c r="X1074" i="3"/>
  <c r="X1075" i="3"/>
  <c r="X1076" i="3"/>
  <c r="X1077" i="3"/>
  <c r="X1078" i="3"/>
  <c r="X1079" i="3"/>
  <c r="X1080" i="3"/>
  <c r="X1081" i="3"/>
  <c r="X1082" i="3"/>
  <c r="X1083" i="3"/>
  <c r="X1084" i="3"/>
  <c r="X1085" i="3"/>
  <c r="X1086" i="3"/>
  <c r="X1087" i="3"/>
  <c r="X1088" i="3"/>
  <c r="X1089" i="3"/>
  <c r="X1090" i="3"/>
  <c r="X1091" i="3"/>
  <c r="X1092" i="3"/>
  <c r="X1093" i="3"/>
  <c r="X1094" i="3"/>
  <c r="X1095" i="3"/>
  <c r="X1096" i="3"/>
  <c r="X1097" i="3"/>
  <c r="X1098" i="3"/>
  <c r="X1099" i="3"/>
  <c r="X1100" i="3"/>
  <c r="X1101" i="3"/>
  <c r="X1102" i="3"/>
  <c r="X1103" i="3"/>
  <c r="X1104" i="3"/>
  <c r="X1105" i="3"/>
  <c r="X1106" i="3"/>
  <c r="X1107" i="3"/>
  <c r="X1108" i="3"/>
  <c r="X1109" i="3"/>
  <c r="X1110" i="3"/>
  <c r="X1111" i="3"/>
  <c r="X1112" i="3"/>
  <c r="X1113" i="3"/>
  <c r="X1114" i="3"/>
  <c r="X1115" i="3"/>
  <c r="X1116" i="3"/>
  <c r="X1117" i="3"/>
  <c r="X1118" i="3"/>
  <c r="X1119" i="3"/>
  <c r="X1120" i="3"/>
  <c r="X1121" i="3"/>
  <c r="X1122" i="3"/>
  <c r="X1123" i="3"/>
  <c r="X1124" i="3"/>
  <c r="X1125" i="3"/>
  <c r="X1126" i="3"/>
  <c r="X1127" i="3"/>
  <c r="X1128" i="3"/>
  <c r="X1129" i="3"/>
  <c r="X1130" i="3"/>
  <c r="X1131" i="3"/>
  <c r="X1132" i="3"/>
  <c r="X1133" i="3"/>
  <c r="X1134" i="3"/>
  <c r="X1135" i="3"/>
  <c r="X1136" i="3"/>
  <c r="X1137" i="3"/>
  <c r="X1138" i="3"/>
  <c r="X1139" i="3"/>
  <c r="X1140" i="3"/>
  <c r="X1141" i="3"/>
  <c r="X1142" i="3"/>
  <c r="X1143" i="3"/>
  <c r="X1144" i="3"/>
  <c r="X1145" i="3"/>
  <c r="X1146" i="3"/>
  <c r="X1147" i="3"/>
  <c r="X1148" i="3"/>
  <c r="X1149" i="3"/>
  <c r="X1150" i="3"/>
  <c r="X1151" i="3"/>
  <c r="X1152" i="3"/>
  <c r="X1153" i="3"/>
  <c r="X1154" i="3"/>
  <c r="X1155" i="3"/>
  <c r="X1156" i="3"/>
  <c r="X1157" i="3"/>
  <c r="X1158" i="3"/>
  <c r="X1159" i="3"/>
  <c r="X1160" i="3"/>
  <c r="X1161" i="3"/>
  <c r="X1162" i="3"/>
  <c r="X1163" i="3"/>
  <c r="X1164" i="3"/>
  <c r="X1165" i="3"/>
  <c r="X1166" i="3"/>
  <c r="X1167" i="3"/>
  <c r="X1168" i="3"/>
  <c r="X1169" i="3"/>
  <c r="X1170" i="3"/>
  <c r="X1171" i="3"/>
  <c r="X1172" i="3"/>
  <c r="X1173" i="3"/>
  <c r="X1174" i="3"/>
  <c r="X1175" i="3"/>
  <c r="X1176" i="3"/>
  <c r="X1177" i="3"/>
  <c r="X1178" i="3"/>
  <c r="X1179" i="3"/>
  <c r="X1180" i="3"/>
  <c r="X1181" i="3"/>
  <c r="X1182" i="3"/>
  <c r="X1183" i="3"/>
  <c r="X1184" i="3"/>
  <c r="X1185" i="3"/>
  <c r="X1186" i="3"/>
  <c r="X1187" i="3"/>
  <c r="X1188" i="3"/>
  <c r="X1189" i="3"/>
  <c r="X1190" i="3"/>
  <c r="X1191" i="3"/>
  <c r="X1192" i="3"/>
  <c r="X1193" i="3"/>
  <c r="X1194" i="3"/>
  <c r="X1195" i="3"/>
  <c r="X1196" i="3"/>
  <c r="X1197" i="3"/>
  <c r="X1198" i="3"/>
  <c r="X1199" i="3"/>
  <c r="X1200" i="3"/>
  <c r="X1201" i="3"/>
  <c r="X1202" i="3"/>
  <c r="X1203" i="3"/>
  <c r="X1204" i="3"/>
  <c r="X1205" i="3"/>
  <c r="X1206" i="3"/>
  <c r="X1207" i="3"/>
  <c r="X1208" i="3"/>
  <c r="X1209" i="3"/>
  <c r="X1210" i="3"/>
  <c r="X1211" i="3"/>
  <c r="X1212" i="3"/>
  <c r="X1213" i="3"/>
  <c r="X1214" i="3"/>
  <c r="X1215" i="3"/>
  <c r="X1216" i="3"/>
  <c r="X1217" i="3"/>
  <c r="X1218" i="3"/>
  <c r="X1219" i="3"/>
  <c r="X1220" i="3"/>
  <c r="X1221" i="3"/>
  <c r="X1222" i="3"/>
  <c r="X1223" i="3"/>
  <c r="X1224" i="3"/>
  <c r="X1225" i="3"/>
  <c r="X1226" i="3"/>
  <c r="X1227" i="3"/>
  <c r="X1228" i="3"/>
  <c r="X1229" i="3"/>
  <c r="X1230" i="3"/>
  <c r="X1231" i="3"/>
  <c r="X1232" i="3"/>
  <c r="X1233" i="3"/>
  <c r="X1234" i="3"/>
  <c r="X1235" i="3"/>
  <c r="X1236" i="3"/>
  <c r="X1237" i="3"/>
  <c r="X1238" i="3"/>
  <c r="X1239" i="3"/>
  <c r="X1240" i="3"/>
  <c r="X1241" i="3"/>
  <c r="X1242" i="3"/>
  <c r="X1243" i="3"/>
  <c r="X1244" i="3"/>
  <c r="X1245" i="3"/>
  <c r="X1246" i="3"/>
  <c r="X1247" i="3"/>
  <c r="X1248" i="3"/>
  <c r="X1249" i="3"/>
  <c r="X1250" i="3"/>
  <c r="X1251" i="3"/>
  <c r="X1252" i="3"/>
  <c r="X1253" i="3"/>
  <c r="X1254" i="3"/>
  <c r="X1255" i="3"/>
  <c r="X1256" i="3"/>
  <c r="X1257" i="3"/>
  <c r="X1258" i="3"/>
  <c r="X1259" i="3"/>
  <c r="X1260" i="3"/>
  <c r="X1261" i="3"/>
  <c r="X1262" i="3"/>
  <c r="X1263" i="3"/>
  <c r="X1264" i="3"/>
  <c r="X1265" i="3"/>
  <c r="X1266" i="3"/>
  <c r="X1267" i="3"/>
  <c r="X1268" i="3"/>
  <c r="X1269" i="3"/>
  <c r="X1270" i="3"/>
  <c r="X1271" i="3"/>
  <c r="X1272" i="3"/>
  <c r="X1273" i="3"/>
  <c r="X1274" i="3"/>
  <c r="X1275" i="3"/>
  <c r="X1276" i="3"/>
  <c r="X1277" i="3"/>
  <c r="X1278" i="3"/>
  <c r="X1279" i="3"/>
  <c r="X1280" i="3"/>
  <c r="X1281" i="3"/>
  <c r="X1282" i="3"/>
  <c r="X1283" i="3"/>
  <c r="X1284" i="3"/>
  <c r="X1285" i="3"/>
  <c r="X1286" i="3"/>
  <c r="X1287" i="3"/>
  <c r="X1288" i="3"/>
  <c r="X1289" i="3"/>
  <c r="X1290" i="3"/>
  <c r="X1291" i="3"/>
  <c r="X1292" i="3"/>
  <c r="X1293" i="3"/>
  <c r="X1294" i="3"/>
  <c r="X1295" i="3"/>
  <c r="X1296" i="3"/>
  <c r="X1297" i="3"/>
  <c r="X1298" i="3"/>
  <c r="X1299" i="3"/>
  <c r="X1300" i="3"/>
  <c r="X1301" i="3"/>
  <c r="X1302" i="3"/>
  <c r="X1303" i="3"/>
  <c r="X1304" i="3"/>
  <c r="X1305" i="3"/>
  <c r="X1306" i="3"/>
  <c r="X1307" i="3"/>
  <c r="X1308" i="3"/>
  <c r="X1309" i="3"/>
  <c r="X1310" i="3"/>
  <c r="X1311" i="3"/>
  <c r="X1312" i="3"/>
  <c r="X1313" i="3"/>
  <c r="X1314" i="3"/>
  <c r="X1315" i="3"/>
  <c r="X1316" i="3"/>
  <c r="X1317" i="3"/>
  <c r="X1318" i="3"/>
  <c r="X1319" i="3"/>
  <c r="X1320" i="3"/>
  <c r="X1321" i="3"/>
  <c r="X1322" i="3"/>
  <c r="X1323" i="3"/>
  <c r="X1324" i="3"/>
  <c r="X1325" i="3"/>
  <c r="X1326" i="3"/>
  <c r="X1327" i="3"/>
  <c r="X1328" i="3"/>
  <c r="X1329" i="3"/>
  <c r="X1330" i="3"/>
  <c r="X1331" i="3"/>
  <c r="X1332" i="3"/>
  <c r="X1333" i="3"/>
  <c r="X1334" i="3"/>
  <c r="X1335" i="3"/>
  <c r="X1336" i="3"/>
  <c r="X1337" i="3"/>
  <c r="X1338" i="3"/>
  <c r="X1339" i="3"/>
  <c r="X1340" i="3"/>
  <c r="X1341" i="3"/>
  <c r="X1342" i="3"/>
  <c r="X1343" i="3"/>
  <c r="X1344" i="3"/>
  <c r="X1345" i="3"/>
  <c r="X1346" i="3"/>
  <c r="X1347" i="3"/>
  <c r="X1348" i="3"/>
  <c r="X1349" i="3"/>
  <c r="X1350" i="3"/>
  <c r="X1351" i="3"/>
  <c r="X1352" i="3"/>
  <c r="X1353" i="3"/>
  <c r="X1354" i="3"/>
  <c r="X1355" i="3"/>
  <c r="X1356" i="3"/>
  <c r="X1357" i="3"/>
  <c r="X1358" i="3"/>
  <c r="X1359" i="3"/>
  <c r="X1360" i="3"/>
  <c r="X1361" i="3"/>
  <c r="X1362" i="3"/>
  <c r="X1363" i="3"/>
  <c r="X1364" i="3"/>
  <c r="X1365" i="3"/>
  <c r="X1366" i="3"/>
  <c r="X1367" i="3"/>
  <c r="X1368" i="3"/>
  <c r="X1369" i="3"/>
  <c r="X1370" i="3"/>
  <c r="X1371" i="3"/>
  <c r="X1372" i="3"/>
  <c r="X1373" i="3"/>
  <c r="X1374" i="3"/>
  <c r="X1375" i="3"/>
  <c r="X1376" i="3"/>
  <c r="X1377" i="3"/>
  <c r="X1378" i="3"/>
  <c r="X1379" i="3"/>
  <c r="X1380" i="3"/>
  <c r="X1381" i="3"/>
  <c r="X1382" i="3"/>
  <c r="X1383" i="3"/>
  <c r="X1384" i="3"/>
  <c r="X1385" i="3"/>
  <c r="X1386" i="3"/>
  <c r="X1387" i="3"/>
  <c r="X1388" i="3"/>
  <c r="X1389" i="3"/>
  <c r="X1390" i="3"/>
  <c r="X1391" i="3"/>
  <c r="X1392" i="3"/>
  <c r="X1393" i="3"/>
  <c r="X1394" i="3"/>
  <c r="X1395" i="3"/>
  <c r="X1396" i="3"/>
  <c r="X1397" i="3"/>
  <c r="X1398" i="3"/>
  <c r="X1399" i="3"/>
  <c r="X1400" i="3"/>
  <c r="X1401" i="3"/>
  <c r="X1402" i="3"/>
  <c r="X1403" i="3"/>
  <c r="X1404" i="3"/>
  <c r="X1405" i="3"/>
  <c r="X1406" i="3"/>
  <c r="X1407" i="3"/>
  <c r="X1408" i="3"/>
  <c r="X1409" i="3"/>
  <c r="X1410" i="3"/>
  <c r="X1411" i="3"/>
  <c r="X1412" i="3"/>
  <c r="X1413" i="3"/>
  <c r="X1414" i="3"/>
  <c r="X1415" i="3"/>
  <c r="X1416" i="3"/>
  <c r="X1417" i="3"/>
  <c r="X1418" i="3"/>
  <c r="X1419" i="3"/>
  <c r="X1420" i="3"/>
  <c r="X1421" i="3"/>
  <c r="X1422" i="3"/>
  <c r="X1423" i="3"/>
  <c r="X1424" i="3"/>
  <c r="X1425" i="3"/>
  <c r="X1426" i="3"/>
  <c r="X1427" i="3"/>
  <c r="X1428" i="3"/>
  <c r="X1429" i="3"/>
  <c r="X1430" i="3"/>
  <c r="X1431" i="3"/>
  <c r="X1432" i="3"/>
  <c r="X1433" i="3"/>
  <c r="X1434" i="3"/>
  <c r="X1435" i="3"/>
  <c r="X1436" i="3"/>
  <c r="X1437" i="3"/>
  <c r="X1438" i="3"/>
  <c r="X1439" i="3"/>
  <c r="X1440" i="3"/>
  <c r="X1441" i="3"/>
  <c r="X1442" i="3"/>
  <c r="X1443" i="3"/>
  <c r="X1444" i="3"/>
  <c r="X1445" i="3"/>
  <c r="X1446" i="3"/>
  <c r="X1447" i="3"/>
  <c r="X1448" i="3"/>
  <c r="X1449" i="3"/>
  <c r="X1450" i="3"/>
  <c r="X1451" i="3"/>
  <c r="X1452" i="3"/>
  <c r="X1453" i="3"/>
  <c r="X1454" i="3"/>
  <c r="X1455" i="3"/>
  <c r="X1456" i="3"/>
  <c r="X1457" i="3"/>
  <c r="X1458" i="3"/>
  <c r="X1459" i="3"/>
  <c r="X1460" i="3"/>
  <c r="X1461" i="3"/>
  <c r="X1462" i="3"/>
  <c r="X1463" i="3"/>
  <c r="X1464" i="3"/>
  <c r="X1465" i="3"/>
  <c r="X1466" i="3"/>
  <c r="X1467" i="3"/>
  <c r="X1468" i="3"/>
  <c r="X1469" i="3"/>
  <c r="X1470" i="3"/>
  <c r="X1471" i="3"/>
  <c r="X1472" i="3"/>
  <c r="X1473" i="3"/>
  <c r="X1474" i="3"/>
  <c r="X1475" i="3"/>
  <c r="X1476" i="3"/>
  <c r="X1477" i="3"/>
  <c r="X1478" i="3"/>
  <c r="X1479" i="3"/>
  <c r="X1480" i="3"/>
  <c r="X1481" i="3"/>
  <c r="X1482" i="3"/>
  <c r="X1483" i="3"/>
  <c r="X1484" i="3"/>
  <c r="X1485" i="3"/>
  <c r="X1486" i="3"/>
  <c r="X1487" i="3"/>
  <c r="X1488" i="3"/>
  <c r="X1489" i="3"/>
  <c r="X1490" i="3"/>
  <c r="X1491" i="3"/>
  <c r="X1492" i="3"/>
  <c r="X1493" i="3"/>
  <c r="X1494" i="3"/>
  <c r="X1495" i="3"/>
  <c r="X1496" i="3"/>
  <c r="X1497" i="3"/>
  <c r="X1498" i="3"/>
  <c r="X1499" i="3"/>
  <c r="X1500" i="3"/>
  <c r="X1501" i="3"/>
  <c r="X1502" i="3"/>
  <c r="X1503" i="3"/>
  <c r="X1504" i="3"/>
  <c r="X1505" i="3"/>
  <c r="X1506" i="3"/>
  <c r="X1507" i="3"/>
  <c r="X1508" i="3"/>
  <c r="X1509" i="3"/>
  <c r="X1510" i="3"/>
  <c r="X1511" i="3"/>
  <c r="X1512" i="3"/>
  <c r="X1513" i="3"/>
  <c r="X1514" i="3"/>
  <c r="W5" i="3"/>
  <c r="W6" i="3"/>
  <c r="W7" i="3"/>
  <c r="W8" i="3"/>
  <c r="W9" i="3"/>
  <c r="W10" i="3"/>
  <c r="W11" i="3"/>
  <c r="W12" i="3"/>
  <c r="W13" i="3"/>
  <c r="W14" i="3"/>
  <c r="W15" i="3"/>
  <c r="W16" i="3"/>
  <c r="W17" i="3"/>
  <c r="W18" i="3"/>
  <c r="W19" i="3"/>
  <c r="W20" i="3"/>
  <c r="W21" i="3"/>
  <c r="W22" i="3"/>
  <c r="W23" i="3"/>
  <c r="W24" i="3"/>
  <c r="W25" i="3"/>
  <c r="W26" i="3"/>
  <c r="W27" i="3"/>
  <c r="W28" i="3"/>
  <c r="W29" i="3"/>
  <c r="W30" i="3"/>
  <c r="W31" i="3"/>
  <c r="W32" i="3"/>
  <c r="W33" i="3"/>
  <c r="W34" i="3"/>
  <c r="W35" i="3"/>
  <c r="W36" i="3"/>
  <c r="W37" i="3"/>
  <c r="W38" i="3"/>
  <c r="W39" i="3"/>
  <c r="W40" i="3"/>
  <c r="W41" i="3"/>
  <c r="W42" i="3"/>
  <c r="W43" i="3"/>
  <c r="W44" i="3"/>
  <c r="W45" i="3"/>
  <c r="W46" i="3"/>
  <c r="W47" i="3"/>
  <c r="W48" i="3"/>
  <c r="W49" i="3"/>
  <c r="W50" i="3"/>
  <c r="W51" i="3"/>
  <c r="W52" i="3"/>
  <c r="W53" i="3"/>
  <c r="W54" i="3"/>
  <c r="W55" i="3"/>
  <c r="W56" i="3"/>
  <c r="W57" i="3"/>
  <c r="W58" i="3"/>
  <c r="W59" i="3"/>
  <c r="W60" i="3"/>
  <c r="W61" i="3"/>
  <c r="W62" i="3"/>
  <c r="W63" i="3"/>
  <c r="W64" i="3"/>
  <c r="W65" i="3"/>
  <c r="W66" i="3"/>
  <c r="W67" i="3"/>
  <c r="W68" i="3"/>
  <c r="W69" i="3"/>
  <c r="W70" i="3"/>
  <c r="W71" i="3"/>
  <c r="W72" i="3"/>
  <c r="W73" i="3"/>
  <c r="W74" i="3"/>
  <c r="W75" i="3"/>
  <c r="W76" i="3"/>
  <c r="W77" i="3"/>
  <c r="W78" i="3"/>
  <c r="W79" i="3"/>
  <c r="W80" i="3"/>
  <c r="W81" i="3"/>
  <c r="W82" i="3"/>
  <c r="W83" i="3"/>
  <c r="W84" i="3"/>
  <c r="W85" i="3"/>
  <c r="W86" i="3"/>
  <c r="W87" i="3"/>
  <c r="W88" i="3"/>
  <c r="W89" i="3"/>
  <c r="W90" i="3"/>
  <c r="W91" i="3"/>
  <c r="W92" i="3"/>
  <c r="W93" i="3"/>
  <c r="W94" i="3"/>
  <c r="W95" i="3"/>
  <c r="W96" i="3"/>
  <c r="W97" i="3"/>
  <c r="W98" i="3"/>
  <c r="W99" i="3"/>
  <c r="W100" i="3"/>
  <c r="W101" i="3"/>
  <c r="W102" i="3"/>
  <c r="W103" i="3"/>
  <c r="W104" i="3"/>
  <c r="W105" i="3"/>
  <c r="W106" i="3"/>
  <c r="W107" i="3"/>
  <c r="W108" i="3"/>
  <c r="W109" i="3"/>
  <c r="W110" i="3"/>
  <c r="W111" i="3"/>
  <c r="W112" i="3"/>
  <c r="W113" i="3"/>
  <c r="W114" i="3"/>
  <c r="W115" i="3"/>
  <c r="W116" i="3"/>
  <c r="W117" i="3"/>
  <c r="W118" i="3"/>
  <c r="W119" i="3"/>
  <c r="W120" i="3"/>
  <c r="W121" i="3"/>
  <c r="W122" i="3"/>
  <c r="W123" i="3"/>
  <c r="W124" i="3"/>
  <c r="W125" i="3"/>
  <c r="W126" i="3"/>
  <c r="W127" i="3"/>
  <c r="W128" i="3"/>
  <c r="W129" i="3"/>
  <c r="W130" i="3"/>
  <c r="W131" i="3"/>
  <c r="W132" i="3"/>
  <c r="W133" i="3"/>
  <c r="W134" i="3"/>
  <c r="W135" i="3"/>
  <c r="W136" i="3"/>
  <c r="W137" i="3"/>
  <c r="W138" i="3"/>
  <c r="W139" i="3"/>
  <c r="W140" i="3"/>
  <c r="W141" i="3"/>
  <c r="W142" i="3"/>
  <c r="W143" i="3"/>
  <c r="W144" i="3"/>
  <c r="W145" i="3"/>
  <c r="W146" i="3"/>
  <c r="W147" i="3"/>
  <c r="W148" i="3"/>
  <c r="W149" i="3"/>
  <c r="W150" i="3"/>
  <c r="W151" i="3"/>
  <c r="W152" i="3"/>
  <c r="W153" i="3"/>
  <c r="W154" i="3"/>
  <c r="W155" i="3"/>
  <c r="W156" i="3"/>
  <c r="W157" i="3"/>
  <c r="W158" i="3"/>
  <c r="W159" i="3"/>
  <c r="W160" i="3"/>
  <c r="W161" i="3"/>
  <c r="W162" i="3"/>
  <c r="W163" i="3"/>
  <c r="W164" i="3"/>
  <c r="W165" i="3"/>
  <c r="W166" i="3"/>
  <c r="W167" i="3"/>
  <c r="W168" i="3"/>
  <c r="W169" i="3"/>
  <c r="W170" i="3"/>
  <c r="W171" i="3"/>
  <c r="W172" i="3"/>
  <c r="W173" i="3"/>
  <c r="W174" i="3"/>
  <c r="W175" i="3"/>
  <c r="W176" i="3"/>
  <c r="W177" i="3"/>
  <c r="W178" i="3"/>
  <c r="W179" i="3"/>
  <c r="W180" i="3"/>
  <c r="W181" i="3"/>
  <c r="W182" i="3"/>
  <c r="W183" i="3"/>
  <c r="W184" i="3"/>
  <c r="W185" i="3"/>
  <c r="W186" i="3"/>
  <c r="W187" i="3"/>
  <c r="W188" i="3"/>
  <c r="W189" i="3"/>
  <c r="W190" i="3"/>
  <c r="W191" i="3"/>
  <c r="W192" i="3"/>
  <c r="W193" i="3"/>
  <c r="W194" i="3"/>
  <c r="W195" i="3"/>
  <c r="W196" i="3"/>
  <c r="W197" i="3"/>
  <c r="W198" i="3"/>
  <c r="W199" i="3"/>
  <c r="W200" i="3"/>
  <c r="W201" i="3"/>
  <c r="W202" i="3"/>
  <c r="W203" i="3"/>
  <c r="W204" i="3"/>
  <c r="W205" i="3"/>
  <c r="W206" i="3"/>
  <c r="W207" i="3"/>
  <c r="W208" i="3"/>
  <c r="W209" i="3"/>
  <c r="W210" i="3"/>
  <c r="W211" i="3"/>
  <c r="W212" i="3"/>
  <c r="W213" i="3"/>
  <c r="W214" i="3"/>
  <c r="W215" i="3"/>
  <c r="W216" i="3"/>
  <c r="W217" i="3"/>
  <c r="W218" i="3"/>
  <c r="W219" i="3"/>
  <c r="W220" i="3"/>
  <c r="W221" i="3"/>
  <c r="W222" i="3"/>
  <c r="W223" i="3"/>
  <c r="W224" i="3"/>
  <c r="W225" i="3"/>
  <c r="W226" i="3"/>
  <c r="W227" i="3"/>
  <c r="W228" i="3"/>
  <c r="W229" i="3"/>
  <c r="W230" i="3"/>
  <c r="W231" i="3"/>
  <c r="W232" i="3"/>
  <c r="W233" i="3"/>
  <c r="W234" i="3"/>
  <c r="W235" i="3"/>
  <c r="W236" i="3"/>
  <c r="W237" i="3"/>
  <c r="W238" i="3"/>
  <c r="W239" i="3"/>
  <c r="W240" i="3"/>
  <c r="W241" i="3"/>
  <c r="W242" i="3"/>
  <c r="W243" i="3"/>
  <c r="W244" i="3"/>
  <c r="W245" i="3"/>
  <c r="W246" i="3"/>
  <c r="W247" i="3"/>
  <c r="W248" i="3"/>
  <c r="W249" i="3"/>
  <c r="W250" i="3"/>
  <c r="W251" i="3"/>
  <c r="W252" i="3"/>
  <c r="W253" i="3"/>
  <c r="W254" i="3"/>
  <c r="W255" i="3"/>
  <c r="W256" i="3"/>
  <c r="W257" i="3"/>
  <c r="W258" i="3"/>
  <c r="W259" i="3"/>
  <c r="W260" i="3"/>
  <c r="W261" i="3"/>
  <c r="W262" i="3"/>
  <c r="W263" i="3"/>
  <c r="W264" i="3"/>
  <c r="W265" i="3"/>
  <c r="W266" i="3"/>
  <c r="W267" i="3"/>
  <c r="W268" i="3"/>
  <c r="W269" i="3"/>
  <c r="W270" i="3"/>
  <c r="W271" i="3"/>
  <c r="W272" i="3"/>
  <c r="W273" i="3"/>
  <c r="W274" i="3"/>
  <c r="W275" i="3"/>
  <c r="W276" i="3"/>
  <c r="W277" i="3"/>
  <c r="W278" i="3"/>
  <c r="W279" i="3"/>
  <c r="W280" i="3"/>
  <c r="W281" i="3"/>
  <c r="W282" i="3"/>
  <c r="W283" i="3"/>
  <c r="W284" i="3"/>
  <c r="W285" i="3"/>
  <c r="W286" i="3"/>
  <c r="W287" i="3"/>
  <c r="W288" i="3"/>
  <c r="W289" i="3"/>
  <c r="W290" i="3"/>
  <c r="W291" i="3"/>
  <c r="W292" i="3"/>
  <c r="W293" i="3"/>
  <c r="W294" i="3"/>
  <c r="W295" i="3"/>
  <c r="W296" i="3"/>
  <c r="W297" i="3"/>
  <c r="W298" i="3"/>
  <c r="W299" i="3"/>
  <c r="W300" i="3"/>
  <c r="W301" i="3"/>
  <c r="W302" i="3"/>
  <c r="W303" i="3"/>
  <c r="W304" i="3"/>
  <c r="W305" i="3"/>
  <c r="W306" i="3"/>
  <c r="W307" i="3"/>
  <c r="W308" i="3"/>
  <c r="W309" i="3"/>
  <c r="W310" i="3"/>
  <c r="W311" i="3"/>
  <c r="W312" i="3"/>
  <c r="W313" i="3"/>
  <c r="W314" i="3"/>
  <c r="W315" i="3"/>
  <c r="W316" i="3"/>
  <c r="W317" i="3"/>
  <c r="W318" i="3"/>
  <c r="W319" i="3"/>
  <c r="W320" i="3"/>
  <c r="W321" i="3"/>
  <c r="W322" i="3"/>
  <c r="W323" i="3"/>
  <c r="W324" i="3"/>
  <c r="W325" i="3"/>
  <c r="W326" i="3"/>
  <c r="W327" i="3"/>
  <c r="W328" i="3"/>
  <c r="W329" i="3"/>
  <c r="W330" i="3"/>
  <c r="W331" i="3"/>
  <c r="W332" i="3"/>
  <c r="W333" i="3"/>
  <c r="W334" i="3"/>
  <c r="W335" i="3"/>
  <c r="W336" i="3"/>
  <c r="W337" i="3"/>
  <c r="W338" i="3"/>
  <c r="W339" i="3"/>
  <c r="W340" i="3"/>
  <c r="W341" i="3"/>
  <c r="W342" i="3"/>
  <c r="W343" i="3"/>
  <c r="W344" i="3"/>
  <c r="W345" i="3"/>
  <c r="W346" i="3"/>
  <c r="W347" i="3"/>
  <c r="W348" i="3"/>
  <c r="W349" i="3"/>
  <c r="W350" i="3"/>
  <c r="W351" i="3"/>
  <c r="W352" i="3"/>
  <c r="W353" i="3"/>
  <c r="W354" i="3"/>
  <c r="W355" i="3"/>
  <c r="W356" i="3"/>
  <c r="W357" i="3"/>
  <c r="W358" i="3"/>
  <c r="W359" i="3"/>
  <c r="W360" i="3"/>
  <c r="W361" i="3"/>
  <c r="W362" i="3"/>
  <c r="W363" i="3"/>
  <c r="W364" i="3"/>
  <c r="W365" i="3"/>
  <c r="W366" i="3"/>
  <c r="W367" i="3"/>
  <c r="W368" i="3"/>
  <c r="W369" i="3"/>
  <c r="W370" i="3"/>
  <c r="W371" i="3"/>
  <c r="W372" i="3"/>
  <c r="W373" i="3"/>
  <c r="W374" i="3"/>
  <c r="W375" i="3"/>
  <c r="W376" i="3"/>
  <c r="W377" i="3"/>
  <c r="W378" i="3"/>
  <c r="W379" i="3"/>
  <c r="W380" i="3"/>
  <c r="W381" i="3"/>
  <c r="W382" i="3"/>
  <c r="W383" i="3"/>
  <c r="W384" i="3"/>
  <c r="W385" i="3"/>
  <c r="W386" i="3"/>
  <c r="W387" i="3"/>
  <c r="W388" i="3"/>
  <c r="W389" i="3"/>
  <c r="W390" i="3"/>
  <c r="W391" i="3"/>
  <c r="W392" i="3"/>
  <c r="W393" i="3"/>
  <c r="W394" i="3"/>
  <c r="W395" i="3"/>
  <c r="W396" i="3"/>
  <c r="W397" i="3"/>
  <c r="W398" i="3"/>
  <c r="W399" i="3"/>
  <c r="W400" i="3"/>
  <c r="W401" i="3"/>
  <c r="W402" i="3"/>
  <c r="W403" i="3"/>
  <c r="W404" i="3"/>
  <c r="W405" i="3"/>
  <c r="W406" i="3"/>
  <c r="W407" i="3"/>
  <c r="W408" i="3"/>
  <c r="W409" i="3"/>
  <c r="W410" i="3"/>
  <c r="W411" i="3"/>
  <c r="W412" i="3"/>
  <c r="W413" i="3"/>
  <c r="W414" i="3"/>
  <c r="W415" i="3"/>
  <c r="W416" i="3"/>
  <c r="W417" i="3"/>
  <c r="W418" i="3"/>
  <c r="W419" i="3"/>
  <c r="W420" i="3"/>
  <c r="W421" i="3"/>
  <c r="W422" i="3"/>
  <c r="W423" i="3"/>
  <c r="W424" i="3"/>
  <c r="W425" i="3"/>
  <c r="W426" i="3"/>
  <c r="W427" i="3"/>
  <c r="W428" i="3"/>
  <c r="W429" i="3"/>
  <c r="W430" i="3"/>
  <c r="W431" i="3"/>
  <c r="W432" i="3"/>
  <c r="W433" i="3"/>
  <c r="W434" i="3"/>
  <c r="W435" i="3"/>
  <c r="W436" i="3"/>
  <c r="W437" i="3"/>
  <c r="W438" i="3"/>
  <c r="W439" i="3"/>
  <c r="W440" i="3"/>
  <c r="W441" i="3"/>
  <c r="W442" i="3"/>
  <c r="W443" i="3"/>
  <c r="W444" i="3"/>
  <c r="W445" i="3"/>
  <c r="W446" i="3"/>
  <c r="W447" i="3"/>
  <c r="W448" i="3"/>
  <c r="W449" i="3"/>
  <c r="W450" i="3"/>
  <c r="W451" i="3"/>
  <c r="W452" i="3"/>
  <c r="W453" i="3"/>
  <c r="W454" i="3"/>
  <c r="W455" i="3"/>
  <c r="W456" i="3"/>
  <c r="W457" i="3"/>
  <c r="W458" i="3"/>
  <c r="W459" i="3"/>
  <c r="W460" i="3"/>
  <c r="W461" i="3"/>
  <c r="W462" i="3"/>
  <c r="W463" i="3"/>
  <c r="W464" i="3"/>
  <c r="W465" i="3"/>
  <c r="W466" i="3"/>
  <c r="W467" i="3"/>
  <c r="W468" i="3"/>
  <c r="W469" i="3"/>
  <c r="W470" i="3"/>
  <c r="W471" i="3"/>
  <c r="W472" i="3"/>
  <c r="W473" i="3"/>
  <c r="W474" i="3"/>
  <c r="W475" i="3"/>
  <c r="W476" i="3"/>
  <c r="W477" i="3"/>
  <c r="W478" i="3"/>
  <c r="W479" i="3"/>
  <c r="W480" i="3"/>
  <c r="W481" i="3"/>
  <c r="W482" i="3"/>
  <c r="W483" i="3"/>
  <c r="W484" i="3"/>
  <c r="W485" i="3"/>
  <c r="W486" i="3"/>
  <c r="W487" i="3"/>
  <c r="W488" i="3"/>
  <c r="W489" i="3"/>
  <c r="W490" i="3"/>
  <c r="W491" i="3"/>
  <c r="W492" i="3"/>
  <c r="W493" i="3"/>
  <c r="W494" i="3"/>
  <c r="W495" i="3"/>
  <c r="W496" i="3"/>
  <c r="W497" i="3"/>
  <c r="W498" i="3"/>
  <c r="W499" i="3"/>
  <c r="W500" i="3"/>
  <c r="W501" i="3"/>
  <c r="W502" i="3"/>
  <c r="W503" i="3"/>
  <c r="W504" i="3"/>
  <c r="W505" i="3"/>
  <c r="W506" i="3"/>
  <c r="W507" i="3"/>
  <c r="W508" i="3"/>
  <c r="W509" i="3"/>
  <c r="W510" i="3"/>
  <c r="W511" i="3"/>
  <c r="W512" i="3"/>
  <c r="W513" i="3"/>
  <c r="W514" i="3"/>
  <c r="W515" i="3"/>
  <c r="W516" i="3"/>
  <c r="W517" i="3"/>
  <c r="W518" i="3"/>
  <c r="W519" i="3"/>
  <c r="W520" i="3"/>
  <c r="W521" i="3"/>
  <c r="W522" i="3"/>
  <c r="W523" i="3"/>
  <c r="W524" i="3"/>
  <c r="W525" i="3"/>
  <c r="W526" i="3"/>
  <c r="W527" i="3"/>
  <c r="W528" i="3"/>
  <c r="W529" i="3"/>
  <c r="W530" i="3"/>
  <c r="W531" i="3"/>
  <c r="W532" i="3"/>
  <c r="W533" i="3"/>
  <c r="W534" i="3"/>
  <c r="W535" i="3"/>
  <c r="W536" i="3"/>
  <c r="W537" i="3"/>
  <c r="W538" i="3"/>
  <c r="W539" i="3"/>
  <c r="W540" i="3"/>
  <c r="W541" i="3"/>
  <c r="W542" i="3"/>
  <c r="W543" i="3"/>
  <c r="W544" i="3"/>
  <c r="W545" i="3"/>
  <c r="W546" i="3"/>
  <c r="W547" i="3"/>
  <c r="W548" i="3"/>
  <c r="W549" i="3"/>
  <c r="W550" i="3"/>
  <c r="W551" i="3"/>
  <c r="W552" i="3"/>
  <c r="W553" i="3"/>
  <c r="W554" i="3"/>
  <c r="W555" i="3"/>
  <c r="W556" i="3"/>
  <c r="W557" i="3"/>
  <c r="W558" i="3"/>
  <c r="W559" i="3"/>
  <c r="W560" i="3"/>
  <c r="W561" i="3"/>
  <c r="W562" i="3"/>
  <c r="W563" i="3"/>
  <c r="W564" i="3"/>
  <c r="W565" i="3"/>
  <c r="W566" i="3"/>
  <c r="W567" i="3"/>
  <c r="W568" i="3"/>
  <c r="W569" i="3"/>
  <c r="W570" i="3"/>
  <c r="W571" i="3"/>
  <c r="W572" i="3"/>
  <c r="W573" i="3"/>
  <c r="W574" i="3"/>
  <c r="W575" i="3"/>
  <c r="W576" i="3"/>
  <c r="W577" i="3"/>
  <c r="W578" i="3"/>
  <c r="W579" i="3"/>
  <c r="W580" i="3"/>
  <c r="W581" i="3"/>
  <c r="W582" i="3"/>
  <c r="W583" i="3"/>
  <c r="W584" i="3"/>
  <c r="W585" i="3"/>
  <c r="W586" i="3"/>
  <c r="W587" i="3"/>
  <c r="W588" i="3"/>
  <c r="W589" i="3"/>
  <c r="W590" i="3"/>
  <c r="W591" i="3"/>
  <c r="W592" i="3"/>
  <c r="W593" i="3"/>
  <c r="W594" i="3"/>
  <c r="W595" i="3"/>
  <c r="W596" i="3"/>
  <c r="W597" i="3"/>
  <c r="W598" i="3"/>
  <c r="W599" i="3"/>
  <c r="W600" i="3"/>
  <c r="W601" i="3"/>
  <c r="W602" i="3"/>
  <c r="W603" i="3"/>
  <c r="W604" i="3"/>
  <c r="W605" i="3"/>
  <c r="W606" i="3"/>
  <c r="W607" i="3"/>
  <c r="W608" i="3"/>
  <c r="W609" i="3"/>
  <c r="W610" i="3"/>
  <c r="W611" i="3"/>
  <c r="W612" i="3"/>
  <c r="W613" i="3"/>
  <c r="W614" i="3"/>
  <c r="W615" i="3"/>
  <c r="W616" i="3"/>
  <c r="W617" i="3"/>
  <c r="W618" i="3"/>
  <c r="W619" i="3"/>
  <c r="W620" i="3"/>
  <c r="W621" i="3"/>
  <c r="W622" i="3"/>
  <c r="W623" i="3"/>
  <c r="W624" i="3"/>
  <c r="W625" i="3"/>
  <c r="W626" i="3"/>
  <c r="W627" i="3"/>
  <c r="W628" i="3"/>
  <c r="W629" i="3"/>
  <c r="W630" i="3"/>
  <c r="W631" i="3"/>
  <c r="W632" i="3"/>
  <c r="W633" i="3"/>
  <c r="W634" i="3"/>
  <c r="W635" i="3"/>
  <c r="W636" i="3"/>
  <c r="W637" i="3"/>
  <c r="W638" i="3"/>
  <c r="W639" i="3"/>
  <c r="W640" i="3"/>
  <c r="W641" i="3"/>
  <c r="W642" i="3"/>
  <c r="W643" i="3"/>
  <c r="W644" i="3"/>
  <c r="W645" i="3"/>
  <c r="W646" i="3"/>
  <c r="W647" i="3"/>
  <c r="W648" i="3"/>
  <c r="W649" i="3"/>
  <c r="W650" i="3"/>
  <c r="W651" i="3"/>
  <c r="W652" i="3"/>
  <c r="W653" i="3"/>
  <c r="W654" i="3"/>
  <c r="W655" i="3"/>
  <c r="W656" i="3"/>
  <c r="W657" i="3"/>
  <c r="W658" i="3"/>
  <c r="W659" i="3"/>
  <c r="W660" i="3"/>
  <c r="W661" i="3"/>
  <c r="W662" i="3"/>
  <c r="W663" i="3"/>
  <c r="W664" i="3"/>
  <c r="W665" i="3"/>
  <c r="W666" i="3"/>
  <c r="W667" i="3"/>
  <c r="W668" i="3"/>
  <c r="W669" i="3"/>
  <c r="W670" i="3"/>
  <c r="W671" i="3"/>
  <c r="W672" i="3"/>
  <c r="W673" i="3"/>
  <c r="W674" i="3"/>
  <c r="W675" i="3"/>
  <c r="W676" i="3"/>
  <c r="W677" i="3"/>
  <c r="W678" i="3"/>
  <c r="W679" i="3"/>
  <c r="W680" i="3"/>
  <c r="W681" i="3"/>
  <c r="W682" i="3"/>
  <c r="W683" i="3"/>
  <c r="W684" i="3"/>
  <c r="W685" i="3"/>
  <c r="W686" i="3"/>
  <c r="W687" i="3"/>
  <c r="W688" i="3"/>
  <c r="W689" i="3"/>
  <c r="W690" i="3"/>
  <c r="W691" i="3"/>
  <c r="W692" i="3"/>
  <c r="W693" i="3"/>
  <c r="W694" i="3"/>
  <c r="W695" i="3"/>
  <c r="W696" i="3"/>
  <c r="W697" i="3"/>
  <c r="W698" i="3"/>
  <c r="W699" i="3"/>
  <c r="W700" i="3"/>
  <c r="W701" i="3"/>
  <c r="W702" i="3"/>
  <c r="W703" i="3"/>
  <c r="W704" i="3"/>
  <c r="W705" i="3"/>
  <c r="W706" i="3"/>
  <c r="W707" i="3"/>
  <c r="W708" i="3"/>
  <c r="W709" i="3"/>
  <c r="W710" i="3"/>
  <c r="W711" i="3"/>
  <c r="W712" i="3"/>
  <c r="W713" i="3"/>
  <c r="W714" i="3"/>
  <c r="W715" i="3"/>
  <c r="W716" i="3"/>
  <c r="W717" i="3"/>
  <c r="W718" i="3"/>
  <c r="W719" i="3"/>
  <c r="W720" i="3"/>
  <c r="W721" i="3"/>
  <c r="W722" i="3"/>
  <c r="W723" i="3"/>
  <c r="W724" i="3"/>
  <c r="W725" i="3"/>
  <c r="W726" i="3"/>
  <c r="W727" i="3"/>
  <c r="W728" i="3"/>
  <c r="W729" i="3"/>
  <c r="W730" i="3"/>
  <c r="W731" i="3"/>
  <c r="W732" i="3"/>
  <c r="W733" i="3"/>
  <c r="W734" i="3"/>
  <c r="W735" i="3"/>
  <c r="W736" i="3"/>
  <c r="W737" i="3"/>
  <c r="W738" i="3"/>
  <c r="W739" i="3"/>
  <c r="W740" i="3"/>
  <c r="W741" i="3"/>
  <c r="W742" i="3"/>
  <c r="W743" i="3"/>
  <c r="W744" i="3"/>
  <c r="W745" i="3"/>
  <c r="W746" i="3"/>
  <c r="W747" i="3"/>
  <c r="W748" i="3"/>
  <c r="W749" i="3"/>
  <c r="W750" i="3"/>
  <c r="W751" i="3"/>
  <c r="W752" i="3"/>
  <c r="W753" i="3"/>
  <c r="W754" i="3"/>
  <c r="W755" i="3"/>
  <c r="W756" i="3"/>
  <c r="W757" i="3"/>
  <c r="W758" i="3"/>
  <c r="W759" i="3"/>
  <c r="W760" i="3"/>
  <c r="W761" i="3"/>
  <c r="W762" i="3"/>
  <c r="W763" i="3"/>
  <c r="W764" i="3"/>
  <c r="W765" i="3"/>
  <c r="W766" i="3"/>
  <c r="W767" i="3"/>
  <c r="W768" i="3"/>
  <c r="W769" i="3"/>
  <c r="W770" i="3"/>
  <c r="W771" i="3"/>
  <c r="W772" i="3"/>
  <c r="W773" i="3"/>
  <c r="W774" i="3"/>
  <c r="W775" i="3"/>
  <c r="W776" i="3"/>
  <c r="W777" i="3"/>
  <c r="W778" i="3"/>
  <c r="W779" i="3"/>
  <c r="W780" i="3"/>
  <c r="W781" i="3"/>
  <c r="W782" i="3"/>
  <c r="W783" i="3"/>
  <c r="W784" i="3"/>
  <c r="W785" i="3"/>
  <c r="W786" i="3"/>
  <c r="W787" i="3"/>
  <c r="W788" i="3"/>
  <c r="W789" i="3"/>
  <c r="W790" i="3"/>
  <c r="W791" i="3"/>
  <c r="W792" i="3"/>
  <c r="W793" i="3"/>
  <c r="W794" i="3"/>
  <c r="W795" i="3"/>
  <c r="W796" i="3"/>
  <c r="W797" i="3"/>
  <c r="W798" i="3"/>
  <c r="W799" i="3"/>
  <c r="W800" i="3"/>
  <c r="W801" i="3"/>
  <c r="W802" i="3"/>
  <c r="W803" i="3"/>
  <c r="W804" i="3"/>
  <c r="W805" i="3"/>
  <c r="W806" i="3"/>
  <c r="W807" i="3"/>
  <c r="W808" i="3"/>
  <c r="W809" i="3"/>
  <c r="W810" i="3"/>
  <c r="W811" i="3"/>
  <c r="W812" i="3"/>
  <c r="W813" i="3"/>
  <c r="W814" i="3"/>
  <c r="W815" i="3"/>
  <c r="W816" i="3"/>
  <c r="W817" i="3"/>
  <c r="W818" i="3"/>
  <c r="W819" i="3"/>
  <c r="W820" i="3"/>
  <c r="W821" i="3"/>
  <c r="W822" i="3"/>
  <c r="W823" i="3"/>
  <c r="W824" i="3"/>
  <c r="W825" i="3"/>
  <c r="W826" i="3"/>
  <c r="W827" i="3"/>
  <c r="W828" i="3"/>
  <c r="W829" i="3"/>
  <c r="W830" i="3"/>
  <c r="W831" i="3"/>
  <c r="W832" i="3"/>
  <c r="W833" i="3"/>
  <c r="W834" i="3"/>
  <c r="W835" i="3"/>
  <c r="W836" i="3"/>
  <c r="W837" i="3"/>
  <c r="W838" i="3"/>
  <c r="W839" i="3"/>
  <c r="W840" i="3"/>
  <c r="W841" i="3"/>
  <c r="W842" i="3"/>
  <c r="W843" i="3"/>
  <c r="W844" i="3"/>
  <c r="W845" i="3"/>
  <c r="W846" i="3"/>
  <c r="W847" i="3"/>
  <c r="W848" i="3"/>
  <c r="W849" i="3"/>
  <c r="W850" i="3"/>
  <c r="W851" i="3"/>
  <c r="W852" i="3"/>
  <c r="W853" i="3"/>
  <c r="W854" i="3"/>
  <c r="W855" i="3"/>
  <c r="W856" i="3"/>
  <c r="W857" i="3"/>
  <c r="W858" i="3"/>
  <c r="W859" i="3"/>
  <c r="W860" i="3"/>
  <c r="W861" i="3"/>
  <c r="W862" i="3"/>
  <c r="W863" i="3"/>
  <c r="W864" i="3"/>
  <c r="W865" i="3"/>
  <c r="W866" i="3"/>
  <c r="W867" i="3"/>
  <c r="W868" i="3"/>
  <c r="W869" i="3"/>
  <c r="W870" i="3"/>
  <c r="W871" i="3"/>
  <c r="W872" i="3"/>
  <c r="W873" i="3"/>
  <c r="W874" i="3"/>
  <c r="W875" i="3"/>
  <c r="W876" i="3"/>
  <c r="W877" i="3"/>
  <c r="W878" i="3"/>
  <c r="W879" i="3"/>
  <c r="W880" i="3"/>
  <c r="W881" i="3"/>
  <c r="W882" i="3"/>
  <c r="W883" i="3"/>
  <c r="W884" i="3"/>
  <c r="W885" i="3"/>
  <c r="W886" i="3"/>
  <c r="W887" i="3"/>
  <c r="W888" i="3"/>
  <c r="W889" i="3"/>
  <c r="W890" i="3"/>
  <c r="W891" i="3"/>
  <c r="W892" i="3"/>
  <c r="W893" i="3"/>
  <c r="W894" i="3"/>
  <c r="W895" i="3"/>
  <c r="W896" i="3"/>
  <c r="W897" i="3"/>
  <c r="W898" i="3"/>
  <c r="W899" i="3"/>
  <c r="W900" i="3"/>
  <c r="W901" i="3"/>
  <c r="W902" i="3"/>
  <c r="W903" i="3"/>
  <c r="W904" i="3"/>
  <c r="W905" i="3"/>
  <c r="W906" i="3"/>
  <c r="W907" i="3"/>
  <c r="W908" i="3"/>
  <c r="W909" i="3"/>
  <c r="W910" i="3"/>
  <c r="W911" i="3"/>
  <c r="W912" i="3"/>
  <c r="W913" i="3"/>
  <c r="W914" i="3"/>
  <c r="W915" i="3"/>
  <c r="W916" i="3"/>
  <c r="W917" i="3"/>
  <c r="W918" i="3"/>
  <c r="W919" i="3"/>
  <c r="W920" i="3"/>
  <c r="W921" i="3"/>
  <c r="W922" i="3"/>
  <c r="W923" i="3"/>
  <c r="W924" i="3"/>
  <c r="W925" i="3"/>
  <c r="W926" i="3"/>
  <c r="W927" i="3"/>
  <c r="W928" i="3"/>
  <c r="W929" i="3"/>
  <c r="W930" i="3"/>
  <c r="W931" i="3"/>
  <c r="W932" i="3"/>
  <c r="W933" i="3"/>
  <c r="W934" i="3"/>
  <c r="W935" i="3"/>
  <c r="W936" i="3"/>
  <c r="W937" i="3"/>
  <c r="W938" i="3"/>
  <c r="W939" i="3"/>
  <c r="W940" i="3"/>
  <c r="W941" i="3"/>
  <c r="W942" i="3"/>
  <c r="W943" i="3"/>
  <c r="W944" i="3"/>
  <c r="W945" i="3"/>
  <c r="W946" i="3"/>
  <c r="W947" i="3"/>
  <c r="W948" i="3"/>
  <c r="W949" i="3"/>
  <c r="W950" i="3"/>
  <c r="W951" i="3"/>
  <c r="W952" i="3"/>
  <c r="W953" i="3"/>
  <c r="W954" i="3"/>
  <c r="W955" i="3"/>
  <c r="W956" i="3"/>
  <c r="W957" i="3"/>
  <c r="W958" i="3"/>
  <c r="W959" i="3"/>
  <c r="W960" i="3"/>
  <c r="W961" i="3"/>
  <c r="W962" i="3"/>
  <c r="W963" i="3"/>
  <c r="W964" i="3"/>
  <c r="W965" i="3"/>
  <c r="W966" i="3"/>
  <c r="W967" i="3"/>
  <c r="W968" i="3"/>
  <c r="W969" i="3"/>
  <c r="W970" i="3"/>
  <c r="W971" i="3"/>
  <c r="W972" i="3"/>
  <c r="W973" i="3"/>
  <c r="W974" i="3"/>
  <c r="W975" i="3"/>
  <c r="W976" i="3"/>
  <c r="W977" i="3"/>
  <c r="W978" i="3"/>
  <c r="W979" i="3"/>
  <c r="W980" i="3"/>
  <c r="W981" i="3"/>
  <c r="W982" i="3"/>
  <c r="W983" i="3"/>
  <c r="W984" i="3"/>
  <c r="W985" i="3"/>
  <c r="W986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1001" i="3"/>
  <c r="W1002" i="3"/>
  <c r="W1003" i="3"/>
  <c r="W1004" i="3"/>
  <c r="W1005" i="3"/>
  <c r="W1006" i="3"/>
  <c r="W1007" i="3"/>
  <c r="W1008" i="3"/>
  <c r="W1009" i="3"/>
  <c r="W1010" i="3"/>
  <c r="W1011" i="3"/>
  <c r="W1012" i="3"/>
  <c r="W1013" i="3"/>
  <c r="W1014" i="3"/>
  <c r="W1015" i="3"/>
  <c r="W1016" i="3"/>
  <c r="W1017" i="3"/>
  <c r="W1018" i="3"/>
  <c r="W1019" i="3"/>
  <c r="W1020" i="3"/>
  <c r="W1021" i="3"/>
  <c r="W1022" i="3"/>
  <c r="W1023" i="3"/>
  <c r="W1024" i="3"/>
  <c r="W1025" i="3"/>
  <c r="W1026" i="3"/>
  <c r="W1027" i="3"/>
  <c r="W1028" i="3"/>
  <c r="W1029" i="3"/>
  <c r="W1030" i="3"/>
  <c r="W1031" i="3"/>
  <c r="W1032" i="3"/>
  <c r="W1033" i="3"/>
  <c r="W1034" i="3"/>
  <c r="W1035" i="3"/>
  <c r="W1036" i="3"/>
  <c r="W1037" i="3"/>
  <c r="W1038" i="3"/>
  <c r="W1039" i="3"/>
  <c r="W1040" i="3"/>
  <c r="W1041" i="3"/>
  <c r="W1042" i="3"/>
  <c r="W1043" i="3"/>
  <c r="W1044" i="3"/>
  <c r="W1045" i="3"/>
  <c r="W1046" i="3"/>
  <c r="W1047" i="3"/>
  <c r="W1048" i="3"/>
  <c r="W1049" i="3"/>
  <c r="W1050" i="3"/>
  <c r="W1051" i="3"/>
  <c r="W1052" i="3"/>
  <c r="W1053" i="3"/>
  <c r="W1054" i="3"/>
  <c r="W1055" i="3"/>
  <c r="W1056" i="3"/>
  <c r="W1057" i="3"/>
  <c r="W1058" i="3"/>
  <c r="W1059" i="3"/>
  <c r="W1060" i="3"/>
  <c r="W1061" i="3"/>
  <c r="W1062" i="3"/>
  <c r="W1063" i="3"/>
  <c r="W1064" i="3"/>
  <c r="W1065" i="3"/>
  <c r="W1066" i="3"/>
  <c r="W1067" i="3"/>
  <c r="W1068" i="3"/>
  <c r="W1069" i="3"/>
  <c r="W1070" i="3"/>
  <c r="W1071" i="3"/>
  <c r="W1072" i="3"/>
  <c r="W1073" i="3"/>
  <c r="W1074" i="3"/>
  <c r="W1075" i="3"/>
  <c r="W1076" i="3"/>
  <c r="W1077" i="3"/>
  <c r="W1078" i="3"/>
  <c r="W1079" i="3"/>
  <c r="W1080" i="3"/>
  <c r="W1081" i="3"/>
  <c r="W1082" i="3"/>
  <c r="W1083" i="3"/>
  <c r="W1084" i="3"/>
  <c r="W1085" i="3"/>
  <c r="W1086" i="3"/>
  <c r="W1087" i="3"/>
  <c r="W1088" i="3"/>
  <c r="W1089" i="3"/>
  <c r="W1090" i="3"/>
  <c r="W1091" i="3"/>
  <c r="W1092" i="3"/>
  <c r="W1093" i="3"/>
  <c r="W1094" i="3"/>
  <c r="W1095" i="3"/>
  <c r="W1096" i="3"/>
  <c r="W1097" i="3"/>
  <c r="W1098" i="3"/>
  <c r="W1099" i="3"/>
  <c r="W1100" i="3"/>
  <c r="W1101" i="3"/>
  <c r="W1102" i="3"/>
  <c r="W1103" i="3"/>
  <c r="W1104" i="3"/>
  <c r="W1105" i="3"/>
  <c r="W1106" i="3"/>
  <c r="W1107" i="3"/>
  <c r="W1108" i="3"/>
  <c r="W1109" i="3"/>
  <c r="W1110" i="3"/>
  <c r="W1111" i="3"/>
  <c r="W1112" i="3"/>
  <c r="W1113" i="3"/>
  <c r="W1114" i="3"/>
  <c r="W1115" i="3"/>
  <c r="W1116" i="3"/>
  <c r="W1117" i="3"/>
  <c r="W1118" i="3"/>
  <c r="W1119" i="3"/>
  <c r="W1120" i="3"/>
  <c r="W1121" i="3"/>
  <c r="W1122" i="3"/>
  <c r="W1123" i="3"/>
  <c r="W1124" i="3"/>
  <c r="W1125" i="3"/>
  <c r="W1126" i="3"/>
  <c r="W1127" i="3"/>
  <c r="W1128" i="3"/>
  <c r="W1129" i="3"/>
  <c r="W1130" i="3"/>
  <c r="W1131" i="3"/>
  <c r="W1132" i="3"/>
  <c r="W1133" i="3"/>
  <c r="W1134" i="3"/>
  <c r="W1135" i="3"/>
  <c r="W1136" i="3"/>
  <c r="W1137" i="3"/>
  <c r="W1138" i="3"/>
  <c r="W1139" i="3"/>
  <c r="W1140" i="3"/>
  <c r="W1141" i="3"/>
  <c r="W1142" i="3"/>
  <c r="W1143" i="3"/>
  <c r="W1144" i="3"/>
  <c r="W1145" i="3"/>
  <c r="W1146" i="3"/>
  <c r="W1147" i="3"/>
  <c r="W1148" i="3"/>
  <c r="W1149" i="3"/>
  <c r="W1150" i="3"/>
  <c r="W1151" i="3"/>
  <c r="W1152" i="3"/>
  <c r="W1153" i="3"/>
  <c r="W1154" i="3"/>
  <c r="W1155" i="3"/>
  <c r="W1156" i="3"/>
  <c r="W1157" i="3"/>
  <c r="W1158" i="3"/>
  <c r="W1159" i="3"/>
  <c r="W1160" i="3"/>
  <c r="W1161" i="3"/>
  <c r="W1162" i="3"/>
  <c r="W1163" i="3"/>
  <c r="W1164" i="3"/>
  <c r="W1165" i="3"/>
  <c r="W1166" i="3"/>
  <c r="W1167" i="3"/>
  <c r="W1168" i="3"/>
  <c r="W1169" i="3"/>
  <c r="W1170" i="3"/>
  <c r="W1171" i="3"/>
  <c r="W1172" i="3"/>
  <c r="W1173" i="3"/>
  <c r="W1174" i="3"/>
  <c r="W1175" i="3"/>
  <c r="W1176" i="3"/>
  <c r="W1177" i="3"/>
  <c r="W1178" i="3"/>
  <c r="W1179" i="3"/>
  <c r="W1180" i="3"/>
  <c r="W1181" i="3"/>
  <c r="W1182" i="3"/>
  <c r="W1183" i="3"/>
  <c r="W1184" i="3"/>
  <c r="W1185" i="3"/>
  <c r="W1186" i="3"/>
  <c r="W1187" i="3"/>
  <c r="W1188" i="3"/>
  <c r="W1189" i="3"/>
  <c r="W1190" i="3"/>
  <c r="W1191" i="3"/>
  <c r="W1192" i="3"/>
  <c r="W1193" i="3"/>
  <c r="W1194" i="3"/>
  <c r="W1195" i="3"/>
  <c r="W1196" i="3"/>
  <c r="W1197" i="3"/>
  <c r="W1198" i="3"/>
  <c r="W1199" i="3"/>
  <c r="W1200" i="3"/>
  <c r="W1201" i="3"/>
  <c r="W1202" i="3"/>
  <c r="W1203" i="3"/>
  <c r="W1204" i="3"/>
  <c r="W1205" i="3"/>
  <c r="W1206" i="3"/>
  <c r="W1207" i="3"/>
  <c r="W1208" i="3"/>
  <c r="W1209" i="3"/>
  <c r="W1210" i="3"/>
  <c r="W1211" i="3"/>
  <c r="W1212" i="3"/>
  <c r="W1213" i="3"/>
  <c r="W1214" i="3"/>
  <c r="W1215" i="3"/>
  <c r="W1216" i="3"/>
  <c r="W1217" i="3"/>
  <c r="W1218" i="3"/>
  <c r="W1219" i="3"/>
  <c r="W1220" i="3"/>
  <c r="W1221" i="3"/>
  <c r="W1222" i="3"/>
  <c r="W1223" i="3"/>
  <c r="W1224" i="3"/>
  <c r="W1225" i="3"/>
  <c r="W1226" i="3"/>
  <c r="W1227" i="3"/>
  <c r="W1228" i="3"/>
  <c r="W1229" i="3"/>
  <c r="W1230" i="3"/>
  <c r="W1231" i="3"/>
  <c r="W1232" i="3"/>
  <c r="W1233" i="3"/>
  <c r="W1234" i="3"/>
  <c r="W1235" i="3"/>
  <c r="W1236" i="3"/>
  <c r="W1237" i="3"/>
  <c r="W1238" i="3"/>
  <c r="W1239" i="3"/>
  <c r="W1240" i="3"/>
  <c r="W1241" i="3"/>
  <c r="W1242" i="3"/>
  <c r="W1243" i="3"/>
  <c r="W1244" i="3"/>
  <c r="W1245" i="3"/>
  <c r="W1246" i="3"/>
  <c r="W1247" i="3"/>
  <c r="W1248" i="3"/>
  <c r="W1249" i="3"/>
  <c r="W1250" i="3"/>
  <c r="W1251" i="3"/>
  <c r="W1252" i="3"/>
  <c r="W1253" i="3"/>
  <c r="W1254" i="3"/>
  <c r="W1255" i="3"/>
  <c r="W1256" i="3"/>
  <c r="W1257" i="3"/>
  <c r="W1258" i="3"/>
  <c r="W1259" i="3"/>
  <c r="W1260" i="3"/>
  <c r="W1261" i="3"/>
  <c r="W1262" i="3"/>
  <c r="W1263" i="3"/>
  <c r="W1264" i="3"/>
  <c r="W1265" i="3"/>
  <c r="W1266" i="3"/>
  <c r="W1267" i="3"/>
  <c r="W1268" i="3"/>
  <c r="W1269" i="3"/>
  <c r="W1270" i="3"/>
  <c r="W1271" i="3"/>
  <c r="W1272" i="3"/>
  <c r="W1273" i="3"/>
  <c r="W1274" i="3"/>
  <c r="W1275" i="3"/>
  <c r="W1276" i="3"/>
  <c r="W1277" i="3"/>
  <c r="W1278" i="3"/>
  <c r="W1279" i="3"/>
  <c r="W1280" i="3"/>
  <c r="W1281" i="3"/>
  <c r="W1282" i="3"/>
  <c r="W1283" i="3"/>
  <c r="W1284" i="3"/>
  <c r="W1285" i="3"/>
  <c r="W1286" i="3"/>
  <c r="W1287" i="3"/>
  <c r="W1288" i="3"/>
  <c r="W1289" i="3"/>
  <c r="W1290" i="3"/>
  <c r="W1291" i="3"/>
  <c r="W1292" i="3"/>
  <c r="W1293" i="3"/>
  <c r="W1294" i="3"/>
  <c r="W1295" i="3"/>
  <c r="W1296" i="3"/>
  <c r="W1297" i="3"/>
  <c r="W1298" i="3"/>
  <c r="W1299" i="3"/>
  <c r="W1300" i="3"/>
  <c r="W1301" i="3"/>
  <c r="W1302" i="3"/>
  <c r="W1303" i="3"/>
  <c r="W1304" i="3"/>
  <c r="W1305" i="3"/>
  <c r="W1306" i="3"/>
  <c r="W1307" i="3"/>
  <c r="W1308" i="3"/>
  <c r="W1309" i="3"/>
  <c r="W1310" i="3"/>
  <c r="W1311" i="3"/>
  <c r="W1312" i="3"/>
  <c r="W1313" i="3"/>
  <c r="W1314" i="3"/>
  <c r="W1315" i="3"/>
  <c r="W1316" i="3"/>
  <c r="W1317" i="3"/>
  <c r="W1318" i="3"/>
  <c r="W1319" i="3"/>
  <c r="W1320" i="3"/>
  <c r="W1321" i="3"/>
  <c r="W1322" i="3"/>
  <c r="W1323" i="3"/>
  <c r="W1324" i="3"/>
  <c r="W1325" i="3"/>
  <c r="W1326" i="3"/>
  <c r="W1327" i="3"/>
  <c r="W1328" i="3"/>
  <c r="W1329" i="3"/>
  <c r="W1330" i="3"/>
  <c r="W1331" i="3"/>
  <c r="W1332" i="3"/>
  <c r="W1333" i="3"/>
  <c r="W1334" i="3"/>
  <c r="W1335" i="3"/>
  <c r="W1336" i="3"/>
  <c r="W1337" i="3"/>
  <c r="W1338" i="3"/>
  <c r="W1339" i="3"/>
  <c r="W1340" i="3"/>
  <c r="W1341" i="3"/>
  <c r="W1342" i="3"/>
  <c r="W1343" i="3"/>
  <c r="W1344" i="3"/>
  <c r="W1345" i="3"/>
  <c r="W1346" i="3"/>
  <c r="W1347" i="3"/>
  <c r="W1348" i="3"/>
  <c r="W1349" i="3"/>
  <c r="W1350" i="3"/>
  <c r="W1351" i="3"/>
  <c r="W1352" i="3"/>
  <c r="W1353" i="3"/>
  <c r="W1354" i="3"/>
  <c r="W1355" i="3"/>
  <c r="W1356" i="3"/>
  <c r="W1357" i="3"/>
  <c r="W1358" i="3"/>
  <c r="W1359" i="3"/>
  <c r="W1360" i="3"/>
  <c r="W1361" i="3"/>
  <c r="W1362" i="3"/>
  <c r="W1363" i="3"/>
  <c r="W1364" i="3"/>
  <c r="W1365" i="3"/>
  <c r="W1366" i="3"/>
  <c r="W1367" i="3"/>
  <c r="W1368" i="3"/>
  <c r="W1369" i="3"/>
  <c r="W1370" i="3"/>
  <c r="W1371" i="3"/>
  <c r="W1372" i="3"/>
  <c r="W1373" i="3"/>
  <c r="W1374" i="3"/>
  <c r="W1375" i="3"/>
  <c r="W1376" i="3"/>
  <c r="W1377" i="3"/>
  <c r="W1378" i="3"/>
  <c r="W1379" i="3"/>
  <c r="W1380" i="3"/>
  <c r="W1381" i="3"/>
  <c r="W1382" i="3"/>
  <c r="W1383" i="3"/>
  <c r="W1384" i="3"/>
  <c r="W1385" i="3"/>
  <c r="W1386" i="3"/>
  <c r="W1387" i="3"/>
  <c r="W1388" i="3"/>
  <c r="W1389" i="3"/>
  <c r="W1390" i="3"/>
  <c r="W1391" i="3"/>
  <c r="W1392" i="3"/>
  <c r="W1393" i="3"/>
  <c r="W1394" i="3"/>
  <c r="W1395" i="3"/>
  <c r="W1396" i="3"/>
  <c r="W1397" i="3"/>
  <c r="W1398" i="3"/>
  <c r="W1399" i="3"/>
  <c r="W1400" i="3"/>
  <c r="W1401" i="3"/>
  <c r="W1402" i="3"/>
  <c r="W1403" i="3"/>
  <c r="W1404" i="3"/>
  <c r="W1405" i="3"/>
  <c r="W1406" i="3"/>
  <c r="W1407" i="3"/>
  <c r="W1408" i="3"/>
  <c r="W1409" i="3"/>
  <c r="W1410" i="3"/>
  <c r="W1411" i="3"/>
  <c r="W1412" i="3"/>
  <c r="W1413" i="3"/>
  <c r="W1414" i="3"/>
  <c r="W1415" i="3"/>
  <c r="W1416" i="3"/>
  <c r="W1417" i="3"/>
  <c r="W1418" i="3"/>
  <c r="W1419" i="3"/>
  <c r="W1420" i="3"/>
  <c r="W1421" i="3"/>
  <c r="W1422" i="3"/>
  <c r="W1423" i="3"/>
  <c r="W1424" i="3"/>
  <c r="W1425" i="3"/>
  <c r="W1426" i="3"/>
  <c r="W1427" i="3"/>
  <c r="W1428" i="3"/>
  <c r="W1429" i="3"/>
  <c r="W1430" i="3"/>
  <c r="W1431" i="3"/>
  <c r="W1432" i="3"/>
  <c r="W1433" i="3"/>
  <c r="W1434" i="3"/>
  <c r="W1435" i="3"/>
  <c r="W1436" i="3"/>
  <c r="W1437" i="3"/>
  <c r="W1438" i="3"/>
  <c r="W1439" i="3"/>
  <c r="W1440" i="3"/>
  <c r="W1441" i="3"/>
  <c r="W1442" i="3"/>
  <c r="W1443" i="3"/>
  <c r="W1444" i="3"/>
  <c r="W1445" i="3"/>
  <c r="W1446" i="3"/>
  <c r="W1447" i="3"/>
  <c r="W1448" i="3"/>
  <c r="W1449" i="3"/>
  <c r="W1450" i="3"/>
  <c r="W1451" i="3"/>
  <c r="W1452" i="3"/>
  <c r="W1453" i="3"/>
  <c r="W1454" i="3"/>
  <c r="W1455" i="3"/>
  <c r="W1456" i="3"/>
  <c r="W1457" i="3"/>
  <c r="W1458" i="3"/>
  <c r="W1459" i="3"/>
  <c r="W1460" i="3"/>
  <c r="W1461" i="3"/>
  <c r="W1462" i="3"/>
  <c r="W1463" i="3"/>
  <c r="W1464" i="3"/>
  <c r="W1465" i="3"/>
  <c r="W1466" i="3"/>
  <c r="W1467" i="3"/>
  <c r="W1468" i="3"/>
  <c r="W1469" i="3"/>
  <c r="W1470" i="3"/>
  <c r="W1471" i="3"/>
  <c r="W1472" i="3"/>
  <c r="W1473" i="3"/>
  <c r="W1474" i="3"/>
  <c r="W1475" i="3"/>
  <c r="W1476" i="3"/>
  <c r="W1477" i="3"/>
  <c r="W1478" i="3"/>
  <c r="W1479" i="3"/>
  <c r="W1480" i="3"/>
  <c r="W1481" i="3"/>
  <c r="W1482" i="3"/>
  <c r="W1483" i="3"/>
  <c r="W1484" i="3"/>
  <c r="W1485" i="3"/>
  <c r="W1486" i="3"/>
  <c r="W1487" i="3"/>
  <c r="W1488" i="3"/>
  <c r="W1489" i="3"/>
  <c r="W1490" i="3"/>
  <c r="W1491" i="3"/>
  <c r="W1492" i="3"/>
  <c r="W1493" i="3"/>
  <c r="W1494" i="3"/>
  <c r="W1495" i="3"/>
  <c r="W1496" i="3"/>
  <c r="W1497" i="3"/>
  <c r="W1498" i="3"/>
  <c r="W1499" i="3"/>
  <c r="W1500" i="3"/>
  <c r="W1501" i="3"/>
  <c r="W1502" i="3"/>
  <c r="W1503" i="3"/>
  <c r="W1504" i="3"/>
  <c r="W1505" i="3"/>
  <c r="W1506" i="3"/>
  <c r="W1507" i="3"/>
  <c r="W1508" i="3"/>
  <c r="W1509" i="3"/>
  <c r="W1510" i="3"/>
  <c r="W1511" i="3"/>
  <c r="W1512" i="3"/>
  <c r="W1513" i="3"/>
  <c r="W1514" i="3"/>
  <c r="V5" i="3"/>
  <c r="V6" i="3"/>
  <c r="V7" i="3"/>
  <c r="V8" i="3"/>
  <c r="V9" i="3"/>
  <c r="V10" i="3"/>
  <c r="V11" i="3"/>
  <c r="V12" i="3"/>
  <c r="V13" i="3"/>
  <c r="V14" i="3"/>
  <c r="V15" i="3"/>
  <c r="V16" i="3"/>
  <c r="V17" i="3"/>
  <c r="V18" i="3"/>
  <c r="V19" i="3"/>
  <c r="V20" i="3"/>
  <c r="V21" i="3"/>
  <c r="V22" i="3"/>
  <c r="V23" i="3"/>
  <c r="V24" i="3"/>
  <c r="V25" i="3"/>
  <c r="V26" i="3"/>
  <c r="V27" i="3"/>
  <c r="V28" i="3"/>
  <c r="V29" i="3"/>
  <c r="V30" i="3"/>
  <c r="V31" i="3"/>
  <c r="V32" i="3"/>
  <c r="V33" i="3"/>
  <c r="V34" i="3"/>
  <c r="V35" i="3"/>
  <c r="V36" i="3"/>
  <c r="V37" i="3"/>
  <c r="V38" i="3"/>
  <c r="V39" i="3"/>
  <c r="V40" i="3"/>
  <c r="V41" i="3"/>
  <c r="V42" i="3"/>
  <c r="V43" i="3"/>
  <c r="V44" i="3"/>
  <c r="V45" i="3"/>
  <c r="V46" i="3"/>
  <c r="V47" i="3"/>
  <c r="V48" i="3"/>
  <c r="V49" i="3"/>
  <c r="V50" i="3"/>
  <c r="V51" i="3"/>
  <c r="V52" i="3"/>
  <c r="V53" i="3"/>
  <c r="V54" i="3"/>
  <c r="V55" i="3"/>
  <c r="V56" i="3"/>
  <c r="V57" i="3"/>
  <c r="V58" i="3"/>
  <c r="V59" i="3"/>
  <c r="V60" i="3"/>
  <c r="V61" i="3"/>
  <c r="V62" i="3"/>
  <c r="V63" i="3"/>
  <c r="V64" i="3"/>
  <c r="V65" i="3"/>
  <c r="V66" i="3"/>
  <c r="V67" i="3"/>
  <c r="V68" i="3"/>
  <c r="V69" i="3"/>
  <c r="V70" i="3"/>
  <c r="V71" i="3"/>
  <c r="V72" i="3"/>
  <c r="V73" i="3"/>
  <c r="V74" i="3"/>
  <c r="V75" i="3"/>
  <c r="V76" i="3"/>
  <c r="V77" i="3"/>
  <c r="V78" i="3"/>
  <c r="V79" i="3"/>
  <c r="V80" i="3"/>
  <c r="V81" i="3"/>
  <c r="V82" i="3"/>
  <c r="V83" i="3"/>
  <c r="V84" i="3"/>
  <c r="V85" i="3"/>
  <c r="V86" i="3"/>
  <c r="V87" i="3"/>
  <c r="V88" i="3"/>
  <c r="V89" i="3"/>
  <c r="V90" i="3"/>
  <c r="V91" i="3"/>
  <c r="V92" i="3"/>
  <c r="V93" i="3"/>
  <c r="V94" i="3"/>
  <c r="V95" i="3"/>
  <c r="V96" i="3"/>
  <c r="V97" i="3"/>
  <c r="V98" i="3"/>
  <c r="V99" i="3"/>
  <c r="V100" i="3"/>
  <c r="V101" i="3"/>
  <c r="V102" i="3"/>
  <c r="V103" i="3"/>
  <c r="V104" i="3"/>
  <c r="V105" i="3"/>
  <c r="V106" i="3"/>
  <c r="V107" i="3"/>
  <c r="V108" i="3"/>
  <c r="V109" i="3"/>
  <c r="V110" i="3"/>
  <c r="V111" i="3"/>
  <c r="V112" i="3"/>
  <c r="V113" i="3"/>
  <c r="V114" i="3"/>
  <c r="V115" i="3"/>
  <c r="V116" i="3"/>
  <c r="V117" i="3"/>
  <c r="V118" i="3"/>
  <c r="V119" i="3"/>
  <c r="V120" i="3"/>
  <c r="V121" i="3"/>
  <c r="V122" i="3"/>
  <c r="V123" i="3"/>
  <c r="V124" i="3"/>
  <c r="V125" i="3"/>
  <c r="V126" i="3"/>
  <c r="V127" i="3"/>
  <c r="V128" i="3"/>
  <c r="V129" i="3"/>
  <c r="V130" i="3"/>
  <c r="V131" i="3"/>
  <c r="V132" i="3"/>
  <c r="V133" i="3"/>
  <c r="V134" i="3"/>
  <c r="V135" i="3"/>
  <c r="V136" i="3"/>
  <c r="V137" i="3"/>
  <c r="V138" i="3"/>
  <c r="V139" i="3"/>
  <c r="V140" i="3"/>
  <c r="V141" i="3"/>
  <c r="V142" i="3"/>
  <c r="V143" i="3"/>
  <c r="V144" i="3"/>
  <c r="V145" i="3"/>
  <c r="V146" i="3"/>
  <c r="V147" i="3"/>
  <c r="V148" i="3"/>
  <c r="V149" i="3"/>
  <c r="V150" i="3"/>
  <c r="V151" i="3"/>
  <c r="V152" i="3"/>
  <c r="V153" i="3"/>
  <c r="V154" i="3"/>
  <c r="V155" i="3"/>
  <c r="V156" i="3"/>
  <c r="V157" i="3"/>
  <c r="V158" i="3"/>
  <c r="V159" i="3"/>
  <c r="V160" i="3"/>
  <c r="V161" i="3"/>
  <c r="V162" i="3"/>
  <c r="V163" i="3"/>
  <c r="V164" i="3"/>
  <c r="V165" i="3"/>
  <c r="V166" i="3"/>
  <c r="V167" i="3"/>
  <c r="V168" i="3"/>
  <c r="V169" i="3"/>
  <c r="V170" i="3"/>
  <c r="V171" i="3"/>
  <c r="V172" i="3"/>
  <c r="V173" i="3"/>
  <c r="V174" i="3"/>
  <c r="V175" i="3"/>
  <c r="V176" i="3"/>
  <c r="V177" i="3"/>
  <c r="V178" i="3"/>
  <c r="V179" i="3"/>
  <c r="V180" i="3"/>
  <c r="V181" i="3"/>
  <c r="V182" i="3"/>
  <c r="V183" i="3"/>
  <c r="V184" i="3"/>
  <c r="V185" i="3"/>
  <c r="V186" i="3"/>
  <c r="V187" i="3"/>
  <c r="V188" i="3"/>
  <c r="V189" i="3"/>
  <c r="V190" i="3"/>
  <c r="V191" i="3"/>
  <c r="V192" i="3"/>
  <c r="V193" i="3"/>
  <c r="V194" i="3"/>
  <c r="V195" i="3"/>
  <c r="V196" i="3"/>
  <c r="V197" i="3"/>
  <c r="V198" i="3"/>
  <c r="V199" i="3"/>
  <c r="V200" i="3"/>
  <c r="V201" i="3"/>
  <c r="V202" i="3"/>
  <c r="V203" i="3"/>
  <c r="V204" i="3"/>
  <c r="V205" i="3"/>
  <c r="V206" i="3"/>
  <c r="V207" i="3"/>
  <c r="V208" i="3"/>
  <c r="V209" i="3"/>
  <c r="V210" i="3"/>
  <c r="V211" i="3"/>
  <c r="V212" i="3"/>
  <c r="V213" i="3"/>
  <c r="V214" i="3"/>
  <c r="V215" i="3"/>
  <c r="V216" i="3"/>
  <c r="V217" i="3"/>
  <c r="V218" i="3"/>
  <c r="V219" i="3"/>
  <c r="V220" i="3"/>
  <c r="V221" i="3"/>
  <c r="V222" i="3"/>
  <c r="V223" i="3"/>
  <c r="V224" i="3"/>
  <c r="V225" i="3"/>
  <c r="V226" i="3"/>
  <c r="V227" i="3"/>
  <c r="V228" i="3"/>
  <c r="V229" i="3"/>
  <c r="V230" i="3"/>
  <c r="V231" i="3"/>
  <c r="V232" i="3"/>
  <c r="V233" i="3"/>
  <c r="V234" i="3"/>
  <c r="V235" i="3"/>
  <c r="V236" i="3"/>
  <c r="V237" i="3"/>
  <c r="V238" i="3"/>
  <c r="V239" i="3"/>
  <c r="V240" i="3"/>
  <c r="V241" i="3"/>
  <c r="V242" i="3"/>
  <c r="V243" i="3"/>
  <c r="V244" i="3"/>
  <c r="V245" i="3"/>
  <c r="V246" i="3"/>
  <c r="V247" i="3"/>
  <c r="V248" i="3"/>
  <c r="V249" i="3"/>
  <c r="V250" i="3"/>
  <c r="V251" i="3"/>
  <c r="V252" i="3"/>
  <c r="V253" i="3"/>
  <c r="V254" i="3"/>
  <c r="V255" i="3"/>
  <c r="V256" i="3"/>
  <c r="V257" i="3"/>
  <c r="V258" i="3"/>
  <c r="V259" i="3"/>
  <c r="V260" i="3"/>
  <c r="V261" i="3"/>
  <c r="V262" i="3"/>
  <c r="V263" i="3"/>
  <c r="V264" i="3"/>
  <c r="V265" i="3"/>
  <c r="V266" i="3"/>
  <c r="V267" i="3"/>
  <c r="V268" i="3"/>
  <c r="V269" i="3"/>
  <c r="V270" i="3"/>
  <c r="V271" i="3"/>
  <c r="V272" i="3"/>
  <c r="V273" i="3"/>
  <c r="V274" i="3"/>
  <c r="V275" i="3"/>
  <c r="V276" i="3"/>
  <c r="V277" i="3"/>
  <c r="V278" i="3"/>
  <c r="V279" i="3"/>
  <c r="V280" i="3"/>
  <c r="V281" i="3"/>
  <c r="V282" i="3"/>
  <c r="V283" i="3"/>
  <c r="V284" i="3"/>
  <c r="V285" i="3"/>
  <c r="V286" i="3"/>
  <c r="V287" i="3"/>
  <c r="V288" i="3"/>
  <c r="V289" i="3"/>
  <c r="V290" i="3"/>
  <c r="V291" i="3"/>
  <c r="V292" i="3"/>
  <c r="V293" i="3"/>
  <c r="V294" i="3"/>
  <c r="V295" i="3"/>
  <c r="V296" i="3"/>
  <c r="V297" i="3"/>
  <c r="V298" i="3"/>
  <c r="V299" i="3"/>
  <c r="V300" i="3"/>
  <c r="V301" i="3"/>
  <c r="V302" i="3"/>
  <c r="V303" i="3"/>
  <c r="V304" i="3"/>
  <c r="V305" i="3"/>
  <c r="V306" i="3"/>
  <c r="V307" i="3"/>
  <c r="V308" i="3"/>
  <c r="V309" i="3"/>
  <c r="V310" i="3"/>
  <c r="V311" i="3"/>
  <c r="V312" i="3"/>
  <c r="V313" i="3"/>
  <c r="V314" i="3"/>
  <c r="V315" i="3"/>
  <c r="V316" i="3"/>
  <c r="V317" i="3"/>
  <c r="V318" i="3"/>
  <c r="V319" i="3"/>
  <c r="V320" i="3"/>
  <c r="V321" i="3"/>
  <c r="V322" i="3"/>
  <c r="V323" i="3"/>
  <c r="V324" i="3"/>
  <c r="V325" i="3"/>
  <c r="V326" i="3"/>
  <c r="V327" i="3"/>
  <c r="V328" i="3"/>
  <c r="V329" i="3"/>
  <c r="V330" i="3"/>
  <c r="V331" i="3"/>
  <c r="V332" i="3"/>
  <c r="V333" i="3"/>
  <c r="V334" i="3"/>
  <c r="V335" i="3"/>
  <c r="V336" i="3"/>
  <c r="V337" i="3"/>
  <c r="V338" i="3"/>
  <c r="V339" i="3"/>
  <c r="V340" i="3"/>
  <c r="V341" i="3"/>
  <c r="V342" i="3"/>
  <c r="V343" i="3"/>
  <c r="V344" i="3"/>
  <c r="V345" i="3"/>
  <c r="V346" i="3"/>
  <c r="V347" i="3"/>
  <c r="V348" i="3"/>
  <c r="V349" i="3"/>
  <c r="V350" i="3"/>
  <c r="V351" i="3"/>
  <c r="V352" i="3"/>
  <c r="V353" i="3"/>
  <c r="V354" i="3"/>
  <c r="V355" i="3"/>
  <c r="V356" i="3"/>
  <c r="V357" i="3"/>
  <c r="V358" i="3"/>
  <c r="V359" i="3"/>
  <c r="V360" i="3"/>
  <c r="V361" i="3"/>
  <c r="V362" i="3"/>
  <c r="V363" i="3"/>
  <c r="V364" i="3"/>
  <c r="V365" i="3"/>
  <c r="V366" i="3"/>
  <c r="V367" i="3"/>
  <c r="V368" i="3"/>
  <c r="V369" i="3"/>
  <c r="V370" i="3"/>
  <c r="V371" i="3"/>
  <c r="V372" i="3"/>
  <c r="V373" i="3"/>
  <c r="V374" i="3"/>
  <c r="V375" i="3"/>
  <c r="V376" i="3"/>
  <c r="V377" i="3"/>
  <c r="V378" i="3"/>
  <c r="V379" i="3"/>
  <c r="V380" i="3"/>
  <c r="V381" i="3"/>
  <c r="V382" i="3"/>
  <c r="V383" i="3"/>
  <c r="V384" i="3"/>
  <c r="V385" i="3"/>
  <c r="V386" i="3"/>
  <c r="V387" i="3"/>
  <c r="V388" i="3"/>
  <c r="V389" i="3"/>
  <c r="V390" i="3"/>
  <c r="V391" i="3"/>
  <c r="V392" i="3"/>
  <c r="V394" i="3"/>
  <c r="V395" i="3"/>
  <c r="V396" i="3"/>
  <c r="V397" i="3"/>
  <c r="V398" i="3"/>
  <c r="V399" i="3"/>
  <c r="V400" i="3"/>
  <c r="V401" i="3"/>
  <c r="V402" i="3"/>
  <c r="V403" i="3"/>
  <c r="V404" i="3"/>
  <c r="V405" i="3"/>
  <c r="V406" i="3"/>
  <c r="V407" i="3"/>
  <c r="V408" i="3"/>
  <c r="V409" i="3"/>
  <c r="V410" i="3"/>
  <c r="V411" i="3"/>
  <c r="V412" i="3"/>
  <c r="V413" i="3"/>
  <c r="V414" i="3"/>
  <c r="V415" i="3"/>
  <c r="V416" i="3"/>
  <c r="V417" i="3"/>
  <c r="V418" i="3"/>
  <c r="V419" i="3"/>
  <c r="V420" i="3"/>
  <c r="V421" i="3"/>
  <c r="V422" i="3"/>
  <c r="V423" i="3"/>
  <c r="V424" i="3"/>
  <c r="V425" i="3"/>
  <c r="V426" i="3"/>
  <c r="V427" i="3"/>
  <c r="V428" i="3"/>
  <c r="V429" i="3"/>
  <c r="V430" i="3"/>
  <c r="V431" i="3"/>
  <c r="V432" i="3"/>
  <c r="V433" i="3"/>
  <c r="V434" i="3"/>
  <c r="V435" i="3"/>
  <c r="V436" i="3"/>
  <c r="V437" i="3"/>
  <c r="V438" i="3"/>
  <c r="V439" i="3"/>
  <c r="V440" i="3"/>
  <c r="V441" i="3"/>
  <c r="V442" i="3"/>
  <c r="V443" i="3"/>
  <c r="V444" i="3"/>
  <c r="V445" i="3"/>
  <c r="V446" i="3"/>
  <c r="V447" i="3"/>
  <c r="V448" i="3"/>
  <c r="V449" i="3"/>
  <c r="V450" i="3"/>
  <c r="V451" i="3"/>
  <c r="V452" i="3"/>
  <c r="V453" i="3"/>
  <c r="V454" i="3"/>
  <c r="V455" i="3"/>
  <c r="V456" i="3"/>
  <c r="V457" i="3"/>
  <c r="V458" i="3"/>
  <c r="V459" i="3"/>
  <c r="V460" i="3"/>
  <c r="V461" i="3"/>
  <c r="V462" i="3"/>
  <c r="V463" i="3"/>
  <c r="V464" i="3"/>
  <c r="V465" i="3"/>
  <c r="V466" i="3"/>
  <c r="V467" i="3"/>
  <c r="V468" i="3"/>
  <c r="V469" i="3"/>
  <c r="V470" i="3"/>
  <c r="V471" i="3"/>
  <c r="V472" i="3"/>
  <c r="V473" i="3"/>
  <c r="V474" i="3"/>
  <c r="V475" i="3"/>
  <c r="V476" i="3"/>
  <c r="V477" i="3"/>
  <c r="V478" i="3"/>
  <c r="V479" i="3"/>
  <c r="V480" i="3"/>
  <c r="V481" i="3"/>
  <c r="V482" i="3"/>
  <c r="V483" i="3"/>
  <c r="V484" i="3"/>
  <c r="V485" i="3"/>
  <c r="V486" i="3"/>
  <c r="V487" i="3"/>
  <c r="V488" i="3"/>
  <c r="V489" i="3"/>
  <c r="V490" i="3"/>
  <c r="V491" i="3"/>
  <c r="V492" i="3"/>
  <c r="V493" i="3"/>
  <c r="V494" i="3"/>
  <c r="V495" i="3"/>
  <c r="V496" i="3"/>
  <c r="V497" i="3"/>
  <c r="V498" i="3"/>
  <c r="V499" i="3"/>
  <c r="V500" i="3"/>
  <c r="V501" i="3"/>
  <c r="V502" i="3"/>
  <c r="V503" i="3"/>
  <c r="V504" i="3"/>
  <c r="V505" i="3"/>
  <c r="V506" i="3"/>
  <c r="V507" i="3"/>
  <c r="V508" i="3"/>
  <c r="V509" i="3"/>
  <c r="V510" i="3"/>
  <c r="V511" i="3"/>
  <c r="V512" i="3"/>
  <c r="V513" i="3"/>
  <c r="V514" i="3"/>
  <c r="V515" i="3"/>
  <c r="V516" i="3"/>
  <c r="V517" i="3"/>
  <c r="V518" i="3"/>
  <c r="V519" i="3"/>
  <c r="V520" i="3"/>
  <c r="V521" i="3"/>
  <c r="V522" i="3"/>
  <c r="V523" i="3"/>
  <c r="V524" i="3"/>
  <c r="V525" i="3"/>
  <c r="V526" i="3"/>
  <c r="V527" i="3"/>
  <c r="V528" i="3"/>
  <c r="V529" i="3"/>
  <c r="V530" i="3"/>
  <c r="V531" i="3"/>
  <c r="V532" i="3"/>
  <c r="V533" i="3"/>
  <c r="V534" i="3"/>
  <c r="V535" i="3"/>
  <c r="V536" i="3"/>
  <c r="V537" i="3"/>
  <c r="V538" i="3"/>
  <c r="V539" i="3"/>
  <c r="V540" i="3"/>
  <c r="V541" i="3"/>
  <c r="V542" i="3"/>
  <c r="V543" i="3"/>
  <c r="V544" i="3"/>
  <c r="V545" i="3"/>
  <c r="V546" i="3"/>
  <c r="V547" i="3"/>
  <c r="V548" i="3"/>
  <c r="V549" i="3"/>
  <c r="V550" i="3"/>
  <c r="V551" i="3"/>
  <c r="V552" i="3"/>
  <c r="V553" i="3"/>
  <c r="V554" i="3"/>
  <c r="V555" i="3"/>
  <c r="V556" i="3"/>
  <c r="V557" i="3"/>
  <c r="V558" i="3"/>
  <c r="V559" i="3"/>
  <c r="V560" i="3"/>
  <c r="V561" i="3"/>
  <c r="V562" i="3"/>
  <c r="V563" i="3"/>
  <c r="V564" i="3"/>
  <c r="V565" i="3"/>
  <c r="V566" i="3"/>
  <c r="V567" i="3"/>
  <c r="V568" i="3"/>
  <c r="V569" i="3"/>
  <c r="V570" i="3"/>
  <c r="V571" i="3"/>
  <c r="V572" i="3"/>
  <c r="V573" i="3"/>
  <c r="V574" i="3"/>
  <c r="V575" i="3"/>
  <c r="V576" i="3"/>
  <c r="V577" i="3"/>
  <c r="V578" i="3"/>
  <c r="V579" i="3"/>
  <c r="V580" i="3"/>
  <c r="V581" i="3"/>
  <c r="V582" i="3"/>
  <c r="V583" i="3"/>
  <c r="V584" i="3"/>
  <c r="V585" i="3"/>
  <c r="V586" i="3"/>
  <c r="V587" i="3"/>
  <c r="V588" i="3"/>
  <c r="V589" i="3"/>
  <c r="V590" i="3"/>
  <c r="V591" i="3"/>
  <c r="V592" i="3"/>
  <c r="V593" i="3"/>
  <c r="V594" i="3"/>
  <c r="V595" i="3"/>
  <c r="V596" i="3"/>
  <c r="V597" i="3"/>
  <c r="V598" i="3"/>
  <c r="V599" i="3"/>
  <c r="V600" i="3"/>
  <c r="V601" i="3"/>
  <c r="V602" i="3"/>
  <c r="V603" i="3"/>
  <c r="V604" i="3"/>
  <c r="V605" i="3"/>
  <c r="V606" i="3"/>
  <c r="V607" i="3"/>
  <c r="V608" i="3"/>
  <c r="V609" i="3"/>
  <c r="V610" i="3"/>
  <c r="V611" i="3"/>
  <c r="V612" i="3"/>
  <c r="V613" i="3"/>
  <c r="V614" i="3"/>
  <c r="V615" i="3"/>
  <c r="V616" i="3"/>
  <c r="V617" i="3"/>
  <c r="V618" i="3"/>
  <c r="V619" i="3"/>
  <c r="V620" i="3"/>
  <c r="V621" i="3"/>
  <c r="V622" i="3"/>
  <c r="V623" i="3"/>
  <c r="V624" i="3"/>
  <c r="V625" i="3"/>
  <c r="V626" i="3"/>
  <c r="V627" i="3"/>
  <c r="V628" i="3"/>
  <c r="V629" i="3"/>
  <c r="V630" i="3"/>
  <c r="V631" i="3"/>
  <c r="V632" i="3"/>
  <c r="V633" i="3"/>
  <c r="V634" i="3"/>
  <c r="V635" i="3"/>
  <c r="V636" i="3"/>
  <c r="V637" i="3"/>
  <c r="V638" i="3"/>
  <c r="V639" i="3"/>
  <c r="V640" i="3"/>
  <c r="V641" i="3"/>
  <c r="V642" i="3"/>
  <c r="V643" i="3"/>
  <c r="V644" i="3"/>
  <c r="V645" i="3"/>
  <c r="V646" i="3"/>
  <c r="V647" i="3"/>
  <c r="V648" i="3"/>
  <c r="V649" i="3"/>
  <c r="V650" i="3"/>
  <c r="V651" i="3"/>
  <c r="V652" i="3"/>
  <c r="V653" i="3"/>
  <c r="V654" i="3"/>
  <c r="V655" i="3"/>
  <c r="V656" i="3"/>
  <c r="V657" i="3"/>
  <c r="V658" i="3"/>
  <c r="V659" i="3"/>
  <c r="V660" i="3"/>
  <c r="V661" i="3"/>
  <c r="V662" i="3"/>
  <c r="V663" i="3"/>
  <c r="V664" i="3"/>
  <c r="V665" i="3"/>
  <c r="V666" i="3"/>
  <c r="V667" i="3"/>
  <c r="V668" i="3"/>
  <c r="V669" i="3"/>
  <c r="V670" i="3"/>
  <c r="V671" i="3"/>
  <c r="V672" i="3"/>
  <c r="V673" i="3"/>
  <c r="V674" i="3"/>
  <c r="V675" i="3"/>
  <c r="V676" i="3"/>
  <c r="V677" i="3"/>
  <c r="V678" i="3"/>
  <c r="V679" i="3"/>
  <c r="V680" i="3"/>
  <c r="V681" i="3"/>
  <c r="V682" i="3"/>
  <c r="V683" i="3"/>
  <c r="V684" i="3"/>
  <c r="V685" i="3"/>
  <c r="V686" i="3"/>
  <c r="V687" i="3"/>
  <c r="V688" i="3"/>
  <c r="V689" i="3"/>
  <c r="V690" i="3"/>
  <c r="V691" i="3"/>
  <c r="V692" i="3"/>
  <c r="V693" i="3"/>
  <c r="V694" i="3"/>
  <c r="V695" i="3"/>
  <c r="V696" i="3"/>
  <c r="V697" i="3"/>
  <c r="V698" i="3"/>
  <c r="V699" i="3"/>
  <c r="V700" i="3"/>
  <c r="V701" i="3"/>
  <c r="V702" i="3"/>
  <c r="V703" i="3"/>
  <c r="V704" i="3"/>
  <c r="V705" i="3"/>
  <c r="V706" i="3"/>
  <c r="V707" i="3"/>
  <c r="V708" i="3"/>
  <c r="V709" i="3"/>
  <c r="V710" i="3"/>
  <c r="V711" i="3"/>
  <c r="V712" i="3"/>
  <c r="V713" i="3"/>
  <c r="V714" i="3"/>
  <c r="V715" i="3"/>
  <c r="V716" i="3"/>
  <c r="V717" i="3"/>
  <c r="V718" i="3"/>
  <c r="V719" i="3"/>
  <c r="V720" i="3"/>
  <c r="V721" i="3"/>
  <c r="V722" i="3"/>
  <c r="V723" i="3"/>
  <c r="V724" i="3"/>
  <c r="V725" i="3"/>
  <c r="V726" i="3"/>
  <c r="V727" i="3"/>
  <c r="V728" i="3"/>
  <c r="V729" i="3"/>
  <c r="V730" i="3"/>
  <c r="V731" i="3"/>
  <c r="V732" i="3"/>
  <c r="V733" i="3"/>
  <c r="V734" i="3"/>
  <c r="V735" i="3"/>
  <c r="V736" i="3"/>
  <c r="V737" i="3"/>
  <c r="V738" i="3"/>
  <c r="V739" i="3"/>
  <c r="V740" i="3"/>
  <c r="V741" i="3"/>
  <c r="V742" i="3"/>
  <c r="V743" i="3"/>
  <c r="V744" i="3"/>
  <c r="V745" i="3"/>
  <c r="V746" i="3"/>
  <c r="V747" i="3"/>
  <c r="V748" i="3"/>
  <c r="V749" i="3"/>
  <c r="V750" i="3"/>
  <c r="V751" i="3"/>
  <c r="V752" i="3"/>
  <c r="V753" i="3"/>
  <c r="V754" i="3"/>
  <c r="V755" i="3"/>
  <c r="V756" i="3"/>
  <c r="V757" i="3"/>
  <c r="V758" i="3"/>
  <c r="V759" i="3"/>
  <c r="V760" i="3"/>
  <c r="V761" i="3"/>
  <c r="V762" i="3"/>
  <c r="V763" i="3"/>
  <c r="V764" i="3"/>
  <c r="V765" i="3"/>
  <c r="V766" i="3"/>
  <c r="V767" i="3"/>
  <c r="V768" i="3"/>
  <c r="V769" i="3"/>
  <c r="V770" i="3"/>
  <c r="V771" i="3"/>
  <c r="V772" i="3"/>
  <c r="V773" i="3"/>
  <c r="V774" i="3"/>
  <c r="V775" i="3"/>
  <c r="V776" i="3"/>
  <c r="V777" i="3"/>
  <c r="V778" i="3"/>
  <c r="V779" i="3"/>
  <c r="V780" i="3"/>
  <c r="V781" i="3"/>
  <c r="V782" i="3"/>
  <c r="V783" i="3"/>
  <c r="V784" i="3"/>
  <c r="V785" i="3"/>
  <c r="V786" i="3"/>
  <c r="V787" i="3"/>
  <c r="V788" i="3"/>
  <c r="V789" i="3"/>
  <c r="V790" i="3"/>
  <c r="V791" i="3"/>
  <c r="V792" i="3"/>
  <c r="V793" i="3"/>
  <c r="V794" i="3"/>
  <c r="V795" i="3"/>
  <c r="V796" i="3"/>
  <c r="V797" i="3"/>
  <c r="V798" i="3"/>
  <c r="V799" i="3"/>
  <c r="V800" i="3"/>
  <c r="V801" i="3"/>
  <c r="V802" i="3"/>
  <c r="V803" i="3"/>
  <c r="V804" i="3"/>
  <c r="V805" i="3"/>
  <c r="V806" i="3"/>
  <c r="V807" i="3"/>
  <c r="V808" i="3"/>
  <c r="V809" i="3"/>
  <c r="V810" i="3"/>
  <c r="V811" i="3"/>
  <c r="V812" i="3"/>
  <c r="V813" i="3"/>
  <c r="V814" i="3"/>
  <c r="V815" i="3"/>
  <c r="V816" i="3"/>
  <c r="V817" i="3"/>
  <c r="V818" i="3"/>
  <c r="V819" i="3"/>
  <c r="V820" i="3"/>
  <c r="V821" i="3"/>
  <c r="V822" i="3"/>
  <c r="V823" i="3"/>
  <c r="V824" i="3"/>
  <c r="V825" i="3"/>
  <c r="V826" i="3"/>
  <c r="V827" i="3"/>
  <c r="V828" i="3"/>
  <c r="V829" i="3"/>
  <c r="V830" i="3"/>
  <c r="V831" i="3"/>
  <c r="V832" i="3"/>
  <c r="V833" i="3"/>
  <c r="V834" i="3"/>
  <c r="V835" i="3"/>
  <c r="V836" i="3"/>
  <c r="V837" i="3"/>
  <c r="V838" i="3"/>
  <c r="V839" i="3"/>
  <c r="V840" i="3"/>
  <c r="V841" i="3"/>
  <c r="V842" i="3"/>
  <c r="V843" i="3"/>
  <c r="V844" i="3"/>
  <c r="V845" i="3"/>
  <c r="V846" i="3"/>
  <c r="V847" i="3"/>
  <c r="V848" i="3"/>
  <c r="V849" i="3"/>
  <c r="V850" i="3"/>
  <c r="V851" i="3"/>
  <c r="V852" i="3"/>
  <c r="V853" i="3"/>
  <c r="V854" i="3"/>
  <c r="V855" i="3"/>
  <c r="V856" i="3"/>
  <c r="V857" i="3"/>
  <c r="V858" i="3"/>
  <c r="V859" i="3"/>
  <c r="V860" i="3"/>
  <c r="V861" i="3"/>
  <c r="V862" i="3"/>
  <c r="V863" i="3"/>
  <c r="V864" i="3"/>
  <c r="V865" i="3"/>
  <c r="V866" i="3"/>
  <c r="V867" i="3"/>
  <c r="V868" i="3"/>
  <c r="V869" i="3"/>
  <c r="V870" i="3"/>
  <c r="V871" i="3"/>
  <c r="V872" i="3"/>
  <c r="V873" i="3"/>
  <c r="V874" i="3"/>
  <c r="V875" i="3"/>
  <c r="V876" i="3"/>
  <c r="V877" i="3"/>
  <c r="V878" i="3"/>
  <c r="V879" i="3"/>
  <c r="V880" i="3"/>
  <c r="V881" i="3"/>
  <c r="V882" i="3"/>
  <c r="V883" i="3"/>
  <c r="V884" i="3"/>
  <c r="V885" i="3"/>
  <c r="V886" i="3"/>
  <c r="V887" i="3"/>
  <c r="V888" i="3"/>
  <c r="V889" i="3"/>
  <c r="V890" i="3"/>
  <c r="V891" i="3"/>
  <c r="V892" i="3"/>
  <c r="V893" i="3"/>
  <c r="V894" i="3"/>
  <c r="V895" i="3"/>
  <c r="V896" i="3"/>
  <c r="V897" i="3"/>
  <c r="V898" i="3"/>
  <c r="V899" i="3"/>
  <c r="V900" i="3"/>
  <c r="V901" i="3"/>
  <c r="V902" i="3"/>
  <c r="V903" i="3"/>
  <c r="V904" i="3"/>
  <c r="V905" i="3"/>
  <c r="V906" i="3"/>
  <c r="V907" i="3"/>
  <c r="V908" i="3"/>
  <c r="V909" i="3"/>
  <c r="V910" i="3"/>
  <c r="V911" i="3"/>
  <c r="V912" i="3"/>
  <c r="V913" i="3"/>
  <c r="V914" i="3"/>
  <c r="V915" i="3"/>
  <c r="V916" i="3"/>
  <c r="V917" i="3"/>
  <c r="V918" i="3"/>
  <c r="V919" i="3"/>
  <c r="V920" i="3"/>
  <c r="V921" i="3"/>
  <c r="V922" i="3"/>
  <c r="V923" i="3"/>
  <c r="V924" i="3"/>
  <c r="V925" i="3"/>
  <c r="V926" i="3"/>
  <c r="V927" i="3"/>
  <c r="V928" i="3"/>
  <c r="V929" i="3"/>
  <c r="V930" i="3"/>
  <c r="V931" i="3"/>
  <c r="V932" i="3"/>
  <c r="V933" i="3"/>
  <c r="V934" i="3"/>
  <c r="V935" i="3"/>
  <c r="V936" i="3"/>
  <c r="V937" i="3"/>
  <c r="V938" i="3"/>
  <c r="V939" i="3"/>
  <c r="V940" i="3"/>
  <c r="V941" i="3"/>
  <c r="V942" i="3"/>
  <c r="V943" i="3"/>
  <c r="V944" i="3"/>
  <c r="V945" i="3"/>
  <c r="V946" i="3"/>
  <c r="V947" i="3"/>
  <c r="V948" i="3"/>
  <c r="V949" i="3"/>
  <c r="V950" i="3"/>
  <c r="V951" i="3"/>
  <c r="V952" i="3"/>
  <c r="V953" i="3"/>
  <c r="V954" i="3"/>
  <c r="V955" i="3"/>
  <c r="V956" i="3"/>
  <c r="V957" i="3"/>
  <c r="V958" i="3"/>
  <c r="V959" i="3"/>
  <c r="V960" i="3"/>
  <c r="V961" i="3"/>
  <c r="V962" i="3"/>
  <c r="V963" i="3"/>
  <c r="V964" i="3"/>
  <c r="V965" i="3"/>
  <c r="V966" i="3"/>
  <c r="V967" i="3"/>
  <c r="V968" i="3"/>
  <c r="V969" i="3"/>
  <c r="V970" i="3"/>
  <c r="V971" i="3"/>
  <c r="V972" i="3"/>
  <c r="V973" i="3"/>
  <c r="V974" i="3"/>
  <c r="V975" i="3"/>
  <c r="V976" i="3"/>
  <c r="V977" i="3"/>
  <c r="V978" i="3"/>
  <c r="V979" i="3"/>
  <c r="V980" i="3"/>
  <c r="V981" i="3"/>
  <c r="V982" i="3"/>
  <c r="V983" i="3"/>
  <c r="V984" i="3"/>
  <c r="V985" i="3"/>
  <c r="V986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1001" i="3"/>
  <c r="V1002" i="3"/>
  <c r="V1003" i="3"/>
  <c r="V1004" i="3"/>
  <c r="V1005" i="3"/>
  <c r="V1006" i="3"/>
  <c r="V1007" i="3"/>
  <c r="V1008" i="3"/>
  <c r="V1009" i="3"/>
  <c r="V1010" i="3"/>
  <c r="V1011" i="3"/>
  <c r="V1012" i="3"/>
  <c r="V1013" i="3"/>
  <c r="V1014" i="3"/>
  <c r="V1015" i="3"/>
  <c r="V1016" i="3"/>
  <c r="V1017" i="3"/>
  <c r="V1018" i="3"/>
  <c r="V1019" i="3"/>
  <c r="V1020" i="3"/>
  <c r="V1021" i="3"/>
  <c r="V1022" i="3"/>
  <c r="V1023" i="3"/>
  <c r="V1024" i="3"/>
  <c r="V1025" i="3"/>
  <c r="V1026" i="3"/>
  <c r="V1027" i="3"/>
  <c r="V1028" i="3"/>
  <c r="V1029" i="3"/>
  <c r="V1030" i="3"/>
  <c r="V1031" i="3"/>
  <c r="V1032" i="3"/>
  <c r="V1033" i="3"/>
  <c r="V1034" i="3"/>
  <c r="V1035" i="3"/>
  <c r="V1036" i="3"/>
  <c r="V1037" i="3"/>
  <c r="V1038" i="3"/>
  <c r="V1039" i="3"/>
  <c r="V1040" i="3"/>
  <c r="V1041" i="3"/>
  <c r="V1042" i="3"/>
  <c r="V1043" i="3"/>
  <c r="V1044" i="3"/>
  <c r="V1045" i="3"/>
  <c r="V1046" i="3"/>
  <c r="V1047" i="3"/>
  <c r="V1048" i="3"/>
  <c r="V1049" i="3"/>
  <c r="V1050" i="3"/>
  <c r="V1051" i="3"/>
  <c r="V1052" i="3"/>
  <c r="V1053" i="3"/>
  <c r="V1054" i="3"/>
  <c r="V1055" i="3"/>
  <c r="V1056" i="3"/>
  <c r="V1057" i="3"/>
  <c r="V1058" i="3"/>
  <c r="V1059" i="3"/>
  <c r="V1060" i="3"/>
  <c r="V1061" i="3"/>
  <c r="V1062" i="3"/>
  <c r="V1063" i="3"/>
  <c r="V1064" i="3"/>
  <c r="V1065" i="3"/>
  <c r="V1066" i="3"/>
  <c r="V1067" i="3"/>
  <c r="V1068" i="3"/>
  <c r="V1069" i="3"/>
  <c r="V1070" i="3"/>
  <c r="V1071" i="3"/>
  <c r="V1072" i="3"/>
  <c r="V1073" i="3"/>
  <c r="V1074" i="3"/>
  <c r="V1075" i="3"/>
  <c r="V1076" i="3"/>
  <c r="V1077" i="3"/>
  <c r="V1078" i="3"/>
  <c r="V1079" i="3"/>
  <c r="V1080" i="3"/>
  <c r="V1081" i="3"/>
  <c r="V1082" i="3"/>
  <c r="V1083" i="3"/>
  <c r="V1084" i="3"/>
  <c r="V1085" i="3"/>
  <c r="V1086" i="3"/>
  <c r="V1087" i="3"/>
  <c r="V1088" i="3"/>
  <c r="V1089" i="3"/>
  <c r="V1090" i="3"/>
  <c r="V1091" i="3"/>
  <c r="V1092" i="3"/>
  <c r="V1093" i="3"/>
  <c r="V1094" i="3"/>
  <c r="V1095" i="3"/>
  <c r="V1096" i="3"/>
  <c r="V1097" i="3"/>
  <c r="V1098" i="3"/>
  <c r="V1099" i="3"/>
  <c r="V1100" i="3"/>
  <c r="V1101" i="3"/>
  <c r="V1102" i="3"/>
  <c r="V1103" i="3"/>
  <c r="V1104" i="3"/>
  <c r="V1105" i="3"/>
  <c r="V1106" i="3"/>
  <c r="V1107" i="3"/>
  <c r="V1108" i="3"/>
  <c r="V1109" i="3"/>
  <c r="V1110" i="3"/>
  <c r="V1111" i="3"/>
  <c r="V1112" i="3"/>
  <c r="V1113" i="3"/>
  <c r="V1114" i="3"/>
  <c r="V1115" i="3"/>
  <c r="V1116" i="3"/>
  <c r="V1117" i="3"/>
  <c r="V1118" i="3"/>
  <c r="V1119" i="3"/>
  <c r="V1120" i="3"/>
  <c r="V1121" i="3"/>
  <c r="V1122" i="3"/>
  <c r="V1123" i="3"/>
  <c r="V1124" i="3"/>
  <c r="V1125" i="3"/>
  <c r="V1126" i="3"/>
  <c r="V1127" i="3"/>
  <c r="V1128" i="3"/>
  <c r="V1129" i="3"/>
  <c r="V1130" i="3"/>
  <c r="V1131" i="3"/>
  <c r="V1132" i="3"/>
  <c r="V1133" i="3"/>
  <c r="V1134" i="3"/>
  <c r="V1135" i="3"/>
  <c r="V1136" i="3"/>
  <c r="V1137" i="3"/>
  <c r="V1138" i="3"/>
  <c r="V1139" i="3"/>
  <c r="V1140" i="3"/>
  <c r="V1141" i="3"/>
  <c r="V1142" i="3"/>
  <c r="V1143" i="3"/>
  <c r="V1144" i="3"/>
  <c r="V1145" i="3"/>
  <c r="V1146" i="3"/>
  <c r="V1147" i="3"/>
  <c r="V1148" i="3"/>
  <c r="V1149" i="3"/>
  <c r="V1150" i="3"/>
  <c r="V1151" i="3"/>
  <c r="V1152" i="3"/>
  <c r="V1153" i="3"/>
  <c r="V1154" i="3"/>
  <c r="V1155" i="3"/>
  <c r="V1156" i="3"/>
  <c r="V1157" i="3"/>
  <c r="V1158" i="3"/>
  <c r="V1159" i="3"/>
  <c r="V1160" i="3"/>
  <c r="V1161" i="3"/>
  <c r="V1162" i="3"/>
  <c r="V1163" i="3"/>
  <c r="V1164" i="3"/>
  <c r="V1165" i="3"/>
  <c r="V1166" i="3"/>
  <c r="V1167" i="3"/>
  <c r="V1168" i="3"/>
  <c r="V1169" i="3"/>
  <c r="V1170" i="3"/>
  <c r="V1171" i="3"/>
  <c r="V1172" i="3"/>
  <c r="V1173" i="3"/>
  <c r="V1174" i="3"/>
  <c r="V1175" i="3"/>
  <c r="V1176" i="3"/>
  <c r="V1177" i="3"/>
  <c r="V1178" i="3"/>
  <c r="V1179" i="3"/>
  <c r="V1180" i="3"/>
  <c r="V1181" i="3"/>
  <c r="V1182" i="3"/>
  <c r="V1183" i="3"/>
  <c r="V1184" i="3"/>
  <c r="V1185" i="3"/>
  <c r="V1186" i="3"/>
  <c r="V1187" i="3"/>
  <c r="V1188" i="3"/>
  <c r="V1189" i="3"/>
  <c r="V1190" i="3"/>
  <c r="V1191" i="3"/>
  <c r="V1192" i="3"/>
  <c r="V1193" i="3"/>
  <c r="V1194" i="3"/>
  <c r="V1195" i="3"/>
  <c r="V1196" i="3"/>
  <c r="V1197" i="3"/>
  <c r="V1198" i="3"/>
  <c r="V1199" i="3"/>
  <c r="V1200" i="3"/>
  <c r="V1201" i="3"/>
  <c r="V1202" i="3"/>
  <c r="V1203" i="3"/>
  <c r="V1204" i="3"/>
  <c r="V1205" i="3"/>
  <c r="V1206" i="3"/>
  <c r="V1207" i="3"/>
  <c r="V1208" i="3"/>
  <c r="V1209" i="3"/>
  <c r="V1210" i="3"/>
  <c r="V1211" i="3"/>
  <c r="V1212" i="3"/>
  <c r="V1213" i="3"/>
  <c r="V1214" i="3"/>
  <c r="V1215" i="3"/>
  <c r="V1216" i="3"/>
  <c r="V1217" i="3"/>
  <c r="V1218" i="3"/>
  <c r="V1219" i="3"/>
  <c r="V1220" i="3"/>
  <c r="V1221" i="3"/>
  <c r="V1222" i="3"/>
  <c r="V1223" i="3"/>
  <c r="V1224" i="3"/>
  <c r="V1225" i="3"/>
  <c r="V1226" i="3"/>
  <c r="V1227" i="3"/>
  <c r="V1228" i="3"/>
  <c r="V1229" i="3"/>
  <c r="V1230" i="3"/>
  <c r="V1231" i="3"/>
  <c r="V1232" i="3"/>
  <c r="V1233" i="3"/>
  <c r="V1234" i="3"/>
  <c r="V1235" i="3"/>
  <c r="V1236" i="3"/>
  <c r="V1237" i="3"/>
  <c r="V1238" i="3"/>
  <c r="V1239" i="3"/>
  <c r="V1240" i="3"/>
  <c r="V1241" i="3"/>
  <c r="V1242" i="3"/>
  <c r="V1243" i="3"/>
  <c r="V1244" i="3"/>
  <c r="V1245" i="3"/>
  <c r="V1246" i="3"/>
  <c r="V1247" i="3"/>
  <c r="V1248" i="3"/>
  <c r="V1249" i="3"/>
  <c r="V1250" i="3"/>
  <c r="V1251" i="3"/>
  <c r="V1252" i="3"/>
  <c r="V1253" i="3"/>
  <c r="V1254" i="3"/>
  <c r="V1255" i="3"/>
  <c r="V1256" i="3"/>
  <c r="V1257" i="3"/>
  <c r="V1258" i="3"/>
  <c r="V1259" i="3"/>
  <c r="V1260" i="3"/>
  <c r="V1261" i="3"/>
  <c r="V1262" i="3"/>
  <c r="V1263" i="3"/>
  <c r="V1264" i="3"/>
  <c r="V1265" i="3"/>
  <c r="V1266" i="3"/>
  <c r="V1267" i="3"/>
  <c r="V1268" i="3"/>
  <c r="V1269" i="3"/>
  <c r="V1270" i="3"/>
  <c r="V1271" i="3"/>
  <c r="V1272" i="3"/>
  <c r="V1273" i="3"/>
  <c r="V1274" i="3"/>
  <c r="V1275" i="3"/>
  <c r="V1276" i="3"/>
  <c r="V1277" i="3"/>
  <c r="V1278" i="3"/>
  <c r="V1279" i="3"/>
  <c r="V1280" i="3"/>
  <c r="V1281" i="3"/>
  <c r="V1282" i="3"/>
  <c r="V1283" i="3"/>
  <c r="V1284" i="3"/>
  <c r="V1285" i="3"/>
  <c r="V1286" i="3"/>
  <c r="V1287" i="3"/>
  <c r="V1288" i="3"/>
  <c r="V1289" i="3"/>
  <c r="V1290" i="3"/>
  <c r="V1291" i="3"/>
  <c r="V1292" i="3"/>
  <c r="V1293" i="3"/>
  <c r="V1294" i="3"/>
  <c r="V1295" i="3"/>
  <c r="V1296" i="3"/>
  <c r="V1297" i="3"/>
  <c r="V1298" i="3"/>
  <c r="V1299" i="3"/>
  <c r="V1300" i="3"/>
  <c r="V1301" i="3"/>
  <c r="V1302" i="3"/>
  <c r="V1303" i="3"/>
  <c r="V1304" i="3"/>
  <c r="V1305" i="3"/>
  <c r="V1306" i="3"/>
  <c r="V1307" i="3"/>
  <c r="V1308" i="3"/>
  <c r="V1309" i="3"/>
  <c r="V1310" i="3"/>
  <c r="V1311" i="3"/>
  <c r="V1312" i="3"/>
  <c r="V1313" i="3"/>
  <c r="V1314" i="3"/>
  <c r="V1315" i="3"/>
  <c r="V1316" i="3"/>
  <c r="V1317" i="3"/>
  <c r="V1318" i="3"/>
  <c r="V1319" i="3"/>
  <c r="V1320" i="3"/>
  <c r="V1321" i="3"/>
  <c r="V1322" i="3"/>
  <c r="V1323" i="3"/>
  <c r="V1324" i="3"/>
  <c r="V1325" i="3"/>
  <c r="V1326" i="3"/>
  <c r="V1327" i="3"/>
  <c r="V1328" i="3"/>
  <c r="V1329" i="3"/>
  <c r="V1330" i="3"/>
  <c r="V1331" i="3"/>
  <c r="V1332" i="3"/>
  <c r="V1333" i="3"/>
  <c r="V1334" i="3"/>
  <c r="V1335" i="3"/>
  <c r="V1336" i="3"/>
  <c r="V1337" i="3"/>
  <c r="V1338" i="3"/>
  <c r="V1339" i="3"/>
  <c r="V1340" i="3"/>
  <c r="V1341" i="3"/>
  <c r="V1342" i="3"/>
  <c r="V1343" i="3"/>
  <c r="V1344" i="3"/>
  <c r="V1345" i="3"/>
  <c r="V1346" i="3"/>
  <c r="V1347" i="3"/>
  <c r="V1348" i="3"/>
  <c r="V1349" i="3"/>
  <c r="V1350" i="3"/>
  <c r="V1351" i="3"/>
  <c r="V1352" i="3"/>
  <c r="V1353" i="3"/>
  <c r="V1354" i="3"/>
  <c r="V1355" i="3"/>
  <c r="V1356" i="3"/>
  <c r="V1357" i="3"/>
  <c r="V1358" i="3"/>
  <c r="V1359" i="3"/>
  <c r="V1360" i="3"/>
  <c r="V1361" i="3"/>
  <c r="V1362" i="3"/>
  <c r="V1363" i="3"/>
  <c r="V1364" i="3"/>
  <c r="V1365" i="3"/>
  <c r="V1366" i="3"/>
  <c r="V1367" i="3"/>
  <c r="V1368" i="3"/>
  <c r="V1369" i="3"/>
  <c r="V1370" i="3"/>
  <c r="V1371" i="3"/>
  <c r="V1372" i="3"/>
  <c r="V1373" i="3"/>
  <c r="V1374" i="3"/>
  <c r="V1375" i="3"/>
  <c r="V1376" i="3"/>
  <c r="V1377" i="3"/>
  <c r="V1378" i="3"/>
  <c r="V1379" i="3"/>
  <c r="V1380" i="3"/>
  <c r="V1381" i="3"/>
  <c r="V1382" i="3"/>
  <c r="V1383" i="3"/>
  <c r="V1384" i="3"/>
  <c r="V1385" i="3"/>
  <c r="V1386" i="3"/>
  <c r="V1387" i="3"/>
  <c r="V1388" i="3"/>
  <c r="V1389" i="3"/>
  <c r="V1390" i="3"/>
  <c r="V1391" i="3"/>
  <c r="V1392" i="3"/>
  <c r="V1393" i="3"/>
  <c r="V1394" i="3"/>
  <c r="V1395" i="3"/>
  <c r="V1396" i="3"/>
  <c r="V1397" i="3"/>
  <c r="V1398" i="3"/>
  <c r="V1399" i="3"/>
  <c r="V1400" i="3"/>
  <c r="V1401" i="3"/>
  <c r="V1402" i="3"/>
  <c r="V1403" i="3"/>
  <c r="V1404" i="3"/>
  <c r="V1405" i="3"/>
  <c r="V1406" i="3"/>
  <c r="V1407" i="3"/>
  <c r="V1408" i="3"/>
  <c r="V1409" i="3"/>
  <c r="V1410" i="3"/>
  <c r="V1411" i="3"/>
  <c r="V1412" i="3"/>
  <c r="V1413" i="3"/>
  <c r="V1414" i="3"/>
  <c r="V1415" i="3"/>
  <c r="V1416" i="3"/>
  <c r="V1417" i="3"/>
  <c r="V1418" i="3"/>
  <c r="V1419" i="3"/>
  <c r="V1420" i="3"/>
  <c r="V1421" i="3"/>
  <c r="V1422" i="3"/>
  <c r="V1423" i="3"/>
  <c r="V1424" i="3"/>
  <c r="V1425" i="3"/>
  <c r="V1426" i="3"/>
  <c r="V1427" i="3"/>
  <c r="V1428" i="3"/>
  <c r="V1429" i="3"/>
  <c r="V1430" i="3"/>
  <c r="V1431" i="3"/>
  <c r="V1432" i="3"/>
  <c r="V1433" i="3"/>
  <c r="V1434" i="3"/>
  <c r="V1435" i="3"/>
  <c r="V1436" i="3"/>
  <c r="V1437" i="3"/>
  <c r="V1438" i="3"/>
  <c r="V1439" i="3"/>
  <c r="V1440" i="3"/>
  <c r="V1441" i="3"/>
  <c r="V1442" i="3"/>
  <c r="V1443" i="3"/>
  <c r="V1444" i="3"/>
  <c r="V1445" i="3"/>
  <c r="V1446" i="3"/>
  <c r="V1447" i="3"/>
  <c r="V1448" i="3"/>
  <c r="V1449" i="3"/>
  <c r="V1450" i="3"/>
  <c r="V1451" i="3"/>
  <c r="V1452" i="3"/>
  <c r="V1453" i="3"/>
  <c r="V1454" i="3"/>
  <c r="V1455" i="3"/>
  <c r="V1456" i="3"/>
  <c r="V1457" i="3"/>
  <c r="V1458" i="3"/>
  <c r="V1459" i="3"/>
  <c r="V1460" i="3"/>
  <c r="V1461" i="3"/>
  <c r="V1462" i="3"/>
  <c r="V1463" i="3"/>
  <c r="V1464" i="3"/>
  <c r="V1465" i="3"/>
  <c r="V1466" i="3"/>
  <c r="V1467" i="3"/>
  <c r="V1468" i="3"/>
  <c r="V1469" i="3"/>
  <c r="V1470" i="3"/>
  <c r="V1471" i="3"/>
  <c r="V1472" i="3"/>
  <c r="V1473" i="3"/>
  <c r="V1474" i="3"/>
  <c r="V1475" i="3"/>
  <c r="V1476" i="3"/>
  <c r="V1477" i="3"/>
  <c r="V1478" i="3"/>
  <c r="V1479" i="3"/>
  <c r="V1480" i="3"/>
  <c r="V1481" i="3"/>
  <c r="V1482" i="3"/>
  <c r="V1483" i="3"/>
  <c r="V1484" i="3"/>
  <c r="V1485" i="3"/>
  <c r="V1486" i="3"/>
  <c r="V1487" i="3"/>
  <c r="V1488" i="3"/>
  <c r="V1489" i="3"/>
  <c r="V1490" i="3"/>
  <c r="V1491" i="3"/>
  <c r="V1492" i="3"/>
  <c r="V1493" i="3"/>
  <c r="V1494" i="3"/>
  <c r="V1495" i="3"/>
  <c r="V1496" i="3"/>
  <c r="V1497" i="3"/>
  <c r="V1498" i="3"/>
  <c r="V1499" i="3"/>
  <c r="V1500" i="3"/>
  <c r="V1501" i="3"/>
  <c r="V1502" i="3"/>
  <c r="V1503" i="3"/>
  <c r="V1504" i="3"/>
  <c r="V1505" i="3"/>
  <c r="V1506" i="3"/>
  <c r="V1507" i="3"/>
  <c r="V1508" i="3"/>
  <c r="V1509" i="3"/>
  <c r="V1510" i="3"/>
  <c r="V1511" i="3"/>
  <c r="V1512" i="3"/>
  <c r="V1513" i="3"/>
  <c r="V1514" i="3"/>
  <c r="U5" i="3"/>
  <c r="U6" i="3"/>
  <c r="U7" i="3"/>
  <c r="U8" i="3"/>
  <c r="U9" i="3"/>
  <c r="U10" i="3"/>
  <c r="U11" i="3"/>
  <c r="U12" i="3"/>
  <c r="U13" i="3"/>
  <c r="U14" i="3"/>
  <c r="U15" i="3"/>
  <c r="U16" i="3"/>
  <c r="U17" i="3"/>
  <c r="U18" i="3"/>
  <c r="U19" i="3"/>
  <c r="U20" i="3"/>
  <c r="U21" i="3"/>
  <c r="U22" i="3"/>
  <c r="U23" i="3"/>
  <c r="U24" i="3"/>
  <c r="U25" i="3"/>
  <c r="U26" i="3"/>
  <c r="U27" i="3"/>
  <c r="U28" i="3"/>
  <c r="U29" i="3"/>
  <c r="U30" i="3"/>
  <c r="U31" i="3"/>
  <c r="U32" i="3"/>
  <c r="U33" i="3"/>
  <c r="U34" i="3"/>
  <c r="U35" i="3"/>
  <c r="U36" i="3"/>
  <c r="U37" i="3"/>
  <c r="U38" i="3"/>
  <c r="U39" i="3"/>
  <c r="U40" i="3"/>
  <c r="U41" i="3"/>
  <c r="U42" i="3"/>
  <c r="U43" i="3"/>
  <c r="U44" i="3"/>
  <c r="U45" i="3"/>
  <c r="U46" i="3"/>
  <c r="U47" i="3"/>
  <c r="U48" i="3"/>
  <c r="U49" i="3"/>
  <c r="U50" i="3"/>
  <c r="U51" i="3"/>
  <c r="U52" i="3"/>
  <c r="U53" i="3"/>
  <c r="U54" i="3"/>
  <c r="U55" i="3"/>
  <c r="U56" i="3"/>
  <c r="U57" i="3"/>
  <c r="U58" i="3"/>
  <c r="U59" i="3"/>
  <c r="U60" i="3"/>
  <c r="U61" i="3"/>
  <c r="U62" i="3"/>
  <c r="U63" i="3"/>
  <c r="U64" i="3"/>
  <c r="U65" i="3"/>
  <c r="U66" i="3"/>
  <c r="U67" i="3"/>
  <c r="U68" i="3"/>
  <c r="U69" i="3"/>
  <c r="U70" i="3"/>
  <c r="U71" i="3"/>
  <c r="U72" i="3"/>
  <c r="U73" i="3"/>
  <c r="U74" i="3"/>
  <c r="U75" i="3"/>
  <c r="U76" i="3"/>
  <c r="U77" i="3"/>
  <c r="U78" i="3"/>
  <c r="U79" i="3"/>
  <c r="U80" i="3"/>
  <c r="U81" i="3"/>
  <c r="U82" i="3"/>
  <c r="U83" i="3"/>
  <c r="U84" i="3"/>
  <c r="U85" i="3"/>
  <c r="U86" i="3"/>
  <c r="U87" i="3"/>
  <c r="U88" i="3"/>
  <c r="U89" i="3"/>
  <c r="U90" i="3"/>
  <c r="U91" i="3"/>
  <c r="U92" i="3"/>
  <c r="U93" i="3"/>
  <c r="U94" i="3"/>
  <c r="U95" i="3"/>
  <c r="U96" i="3"/>
  <c r="U97" i="3"/>
  <c r="U98" i="3"/>
  <c r="U99" i="3"/>
  <c r="U100" i="3"/>
  <c r="U101" i="3"/>
  <c r="U102" i="3"/>
  <c r="U103" i="3"/>
  <c r="U104" i="3"/>
  <c r="U105" i="3"/>
  <c r="U106" i="3"/>
  <c r="U107" i="3"/>
  <c r="U108" i="3"/>
  <c r="U109" i="3"/>
  <c r="U110" i="3"/>
  <c r="U111" i="3"/>
  <c r="U112" i="3"/>
  <c r="U113" i="3"/>
  <c r="U114" i="3"/>
  <c r="U115" i="3"/>
  <c r="U116" i="3"/>
  <c r="U117" i="3"/>
  <c r="U118" i="3"/>
  <c r="U119" i="3"/>
  <c r="U120" i="3"/>
  <c r="U121" i="3"/>
  <c r="U122" i="3"/>
  <c r="U123" i="3"/>
  <c r="U124" i="3"/>
  <c r="U125" i="3"/>
  <c r="U126" i="3"/>
  <c r="U127" i="3"/>
  <c r="U128" i="3"/>
  <c r="U129" i="3"/>
  <c r="U130" i="3"/>
  <c r="U131" i="3"/>
  <c r="U132" i="3"/>
  <c r="U133" i="3"/>
  <c r="U134" i="3"/>
  <c r="U135" i="3"/>
  <c r="U136" i="3"/>
  <c r="U137" i="3"/>
  <c r="U138" i="3"/>
  <c r="U139" i="3"/>
  <c r="U140" i="3"/>
  <c r="U141" i="3"/>
  <c r="U142" i="3"/>
  <c r="U143" i="3"/>
  <c r="U144" i="3"/>
  <c r="U145" i="3"/>
  <c r="U146" i="3"/>
  <c r="U147" i="3"/>
  <c r="U148" i="3"/>
  <c r="U149" i="3"/>
  <c r="U150" i="3"/>
  <c r="U151" i="3"/>
  <c r="U152" i="3"/>
  <c r="U153" i="3"/>
  <c r="U154" i="3"/>
  <c r="U155" i="3"/>
  <c r="U156" i="3"/>
  <c r="U157" i="3"/>
  <c r="U158" i="3"/>
  <c r="U159" i="3"/>
  <c r="U160" i="3"/>
  <c r="U161" i="3"/>
  <c r="U162" i="3"/>
  <c r="U163" i="3"/>
  <c r="U164" i="3"/>
  <c r="U165" i="3"/>
  <c r="U166" i="3"/>
  <c r="U167" i="3"/>
  <c r="U168" i="3"/>
  <c r="U169" i="3"/>
  <c r="U170" i="3"/>
  <c r="U171" i="3"/>
  <c r="U172" i="3"/>
  <c r="U173" i="3"/>
  <c r="U174" i="3"/>
  <c r="U175" i="3"/>
  <c r="U176" i="3"/>
  <c r="U177" i="3"/>
  <c r="U178" i="3"/>
  <c r="U179" i="3"/>
  <c r="U180" i="3"/>
  <c r="U181" i="3"/>
  <c r="U182" i="3"/>
  <c r="U183" i="3"/>
  <c r="U184" i="3"/>
  <c r="U185" i="3"/>
  <c r="U186" i="3"/>
  <c r="U187" i="3"/>
  <c r="U188" i="3"/>
  <c r="U189" i="3"/>
  <c r="U190" i="3"/>
  <c r="U191" i="3"/>
  <c r="U192" i="3"/>
  <c r="U193" i="3"/>
  <c r="U194" i="3"/>
  <c r="U195" i="3"/>
  <c r="U196" i="3"/>
  <c r="U197" i="3"/>
  <c r="U198" i="3"/>
  <c r="U199" i="3"/>
  <c r="U200" i="3"/>
  <c r="U201" i="3"/>
  <c r="U202" i="3"/>
  <c r="U203" i="3"/>
  <c r="U204" i="3"/>
  <c r="U205" i="3"/>
  <c r="U206" i="3"/>
  <c r="U207" i="3"/>
  <c r="U208" i="3"/>
  <c r="U209" i="3"/>
  <c r="U210" i="3"/>
  <c r="U211" i="3"/>
  <c r="U212" i="3"/>
  <c r="U213" i="3"/>
  <c r="U214" i="3"/>
  <c r="U215" i="3"/>
  <c r="U216" i="3"/>
  <c r="U217" i="3"/>
  <c r="U218" i="3"/>
  <c r="U219" i="3"/>
  <c r="U220" i="3"/>
  <c r="U221" i="3"/>
  <c r="U222" i="3"/>
  <c r="U223" i="3"/>
  <c r="U224" i="3"/>
  <c r="U225" i="3"/>
  <c r="U226" i="3"/>
  <c r="U227" i="3"/>
  <c r="U228" i="3"/>
  <c r="U229" i="3"/>
  <c r="U230" i="3"/>
  <c r="U231" i="3"/>
  <c r="U232" i="3"/>
  <c r="U233" i="3"/>
  <c r="U234" i="3"/>
  <c r="U235" i="3"/>
  <c r="U236" i="3"/>
  <c r="U237" i="3"/>
  <c r="U238" i="3"/>
  <c r="U239" i="3"/>
  <c r="U240" i="3"/>
  <c r="U241" i="3"/>
  <c r="U242" i="3"/>
  <c r="U243" i="3"/>
  <c r="U244" i="3"/>
  <c r="U245" i="3"/>
  <c r="U246" i="3"/>
  <c r="U247" i="3"/>
  <c r="U248" i="3"/>
  <c r="U249" i="3"/>
  <c r="U250" i="3"/>
  <c r="U251" i="3"/>
  <c r="U252" i="3"/>
  <c r="U253" i="3"/>
  <c r="U254" i="3"/>
  <c r="U255" i="3"/>
  <c r="U256" i="3"/>
  <c r="U257" i="3"/>
  <c r="U258" i="3"/>
  <c r="U259" i="3"/>
  <c r="U260" i="3"/>
  <c r="U261" i="3"/>
  <c r="U262" i="3"/>
  <c r="U263" i="3"/>
  <c r="U264" i="3"/>
  <c r="U265" i="3"/>
  <c r="U266" i="3"/>
  <c r="U267" i="3"/>
  <c r="U268" i="3"/>
  <c r="U269" i="3"/>
  <c r="U270" i="3"/>
  <c r="U271" i="3"/>
  <c r="U272" i="3"/>
  <c r="U273" i="3"/>
  <c r="U274" i="3"/>
  <c r="U275" i="3"/>
  <c r="U276" i="3"/>
  <c r="U277" i="3"/>
  <c r="U278" i="3"/>
  <c r="U279" i="3"/>
  <c r="U280" i="3"/>
  <c r="U281" i="3"/>
  <c r="U282" i="3"/>
  <c r="U283" i="3"/>
  <c r="U284" i="3"/>
  <c r="U285" i="3"/>
  <c r="U286" i="3"/>
  <c r="U287" i="3"/>
  <c r="U288" i="3"/>
  <c r="U289" i="3"/>
  <c r="U290" i="3"/>
  <c r="U291" i="3"/>
  <c r="U292" i="3"/>
  <c r="U293" i="3"/>
  <c r="U294" i="3"/>
  <c r="U295" i="3"/>
  <c r="U296" i="3"/>
  <c r="U297" i="3"/>
  <c r="U298" i="3"/>
  <c r="U299" i="3"/>
  <c r="U300" i="3"/>
  <c r="U301" i="3"/>
  <c r="U302" i="3"/>
  <c r="U303" i="3"/>
  <c r="U304" i="3"/>
  <c r="U305" i="3"/>
  <c r="U306" i="3"/>
  <c r="U307" i="3"/>
  <c r="U308" i="3"/>
  <c r="U309" i="3"/>
  <c r="U310" i="3"/>
  <c r="U311" i="3"/>
  <c r="U312" i="3"/>
  <c r="U313" i="3"/>
  <c r="U314" i="3"/>
  <c r="U315" i="3"/>
  <c r="U316" i="3"/>
  <c r="U317" i="3"/>
  <c r="U318" i="3"/>
  <c r="U319" i="3"/>
  <c r="U320" i="3"/>
  <c r="U321" i="3"/>
  <c r="U322" i="3"/>
  <c r="U323" i="3"/>
  <c r="U324" i="3"/>
  <c r="U325" i="3"/>
  <c r="U326" i="3"/>
  <c r="U327" i="3"/>
  <c r="U328" i="3"/>
  <c r="U329" i="3"/>
  <c r="U330" i="3"/>
  <c r="U331" i="3"/>
  <c r="U332" i="3"/>
  <c r="U333" i="3"/>
  <c r="U334" i="3"/>
  <c r="U335" i="3"/>
  <c r="U336" i="3"/>
  <c r="U337" i="3"/>
  <c r="U338" i="3"/>
  <c r="U339" i="3"/>
  <c r="U340" i="3"/>
  <c r="U341" i="3"/>
  <c r="U342" i="3"/>
  <c r="U343" i="3"/>
  <c r="U344" i="3"/>
  <c r="U345" i="3"/>
  <c r="U346" i="3"/>
  <c r="U347" i="3"/>
  <c r="U348" i="3"/>
  <c r="U349" i="3"/>
  <c r="U350" i="3"/>
  <c r="U351" i="3"/>
  <c r="U352" i="3"/>
  <c r="U353" i="3"/>
  <c r="U354" i="3"/>
  <c r="U355" i="3"/>
  <c r="U356" i="3"/>
  <c r="U357" i="3"/>
  <c r="U358" i="3"/>
  <c r="U359" i="3"/>
  <c r="U360" i="3"/>
  <c r="U361" i="3"/>
  <c r="U362" i="3"/>
  <c r="U363" i="3"/>
  <c r="U364" i="3"/>
  <c r="U365" i="3"/>
  <c r="U366" i="3"/>
  <c r="U367" i="3"/>
  <c r="U368" i="3"/>
  <c r="U369" i="3"/>
  <c r="U370" i="3"/>
  <c r="U371" i="3"/>
  <c r="U372" i="3"/>
  <c r="U373" i="3"/>
  <c r="U374" i="3"/>
  <c r="U375" i="3"/>
  <c r="U376" i="3"/>
  <c r="U377" i="3"/>
  <c r="U378" i="3"/>
  <c r="U379" i="3"/>
  <c r="U380" i="3"/>
  <c r="U381" i="3"/>
  <c r="U382" i="3"/>
  <c r="U383" i="3"/>
  <c r="U384" i="3"/>
  <c r="U385" i="3"/>
  <c r="U386" i="3"/>
  <c r="U387" i="3"/>
  <c r="U388" i="3"/>
  <c r="U389" i="3"/>
  <c r="U390" i="3"/>
  <c r="U391" i="3"/>
  <c r="U392" i="3"/>
  <c r="U393" i="3"/>
  <c r="U394" i="3"/>
  <c r="U395" i="3"/>
  <c r="U396" i="3"/>
  <c r="U397" i="3"/>
  <c r="U398" i="3"/>
  <c r="U399" i="3"/>
  <c r="U400" i="3"/>
  <c r="U401" i="3"/>
  <c r="U402" i="3"/>
  <c r="U403" i="3"/>
  <c r="U404" i="3"/>
  <c r="U405" i="3"/>
  <c r="U406" i="3"/>
  <c r="U407" i="3"/>
  <c r="U408" i="3"/>
  <c r="U409" i="3"/>
  <c r="U410" i="3"/>
  <c r="U411" i="3"/>
  <c r="U412" i="3"/>
  <c r="U413" i="3"/>
  <c r="U414" i="3"/>
  <c r="U415" i="3"/>
  <c r="U416" i="3"/>
  <c r="U417" i="3"/>
  <c r="U418" i="3"/>
  <c r="U419" i="3"/>
  <c r="U420" i="3"/>
  <c r="U421" i="3"/>
  <c r="U422" i="3"/>
  <c r="U423" i="3"/>
  <c r="U424" i="3"/>
  <c r="U425" i="3"/>
  <c r="U426" i="3"/>
  <c r="U427" i="3"/>
  <c r="U428" i="3"/>
  <c r="U429" i="3"/>
  <c r="U430" i="3"/>
  <c r="U431" i="3"/>
  <c r="U432" i="3"/>
  <c r="U433" i="3"/>
  <c r="U434" i="3"/>
  <c r="U435" i="3"/>
  <c r="U436" i="3"/>
  <c r="U437" i="3"/>
  <c r="U438" i="3"/>
  <c r="U439" i="3"/>
  <c r="U440" i="3"/>
  <c r="U441" i="3"/>
  <c r="U442" i="3"/>
  <c r="U443" i="3"/>
  <c r="U444" i="3"/>
  <c r="U445" i="3"/>
  <c r="U446" i="3"/>
  <c r="U447" i="3"/>
  <c r="U448" i="3"/>
  <c r="U449" i="3"/>
  <c r="U450" i="3"/>
  <c r="U451" i="3"/>
  <c r="U452" i="3"/>
  <c r="U453" i="3"/>
  <c r="U454" i="3"/>
  <c r="U455" i="3"/>
  <c r="U456" i="3"/>
  <c r="U457" i="3"/>
  <c r="U458" i="3"/>
  <c r="U459" i="3"/>
  <c r="U460" i="3"/>
  <c r="U461" i="3"/>
  <c r="U462" i="3"/>
  <c r="U463" i="3"/>
  <c r="U464" i="3"/>
  <c r="U465" i="3"/>
  <c r="U466" i="3"/>
  <c r="U467" i="3"/>
  <c r="U468" i="3"/>
  <c r="U469" i="3"/>
  <c r="U470" i="3"/>
  <c r="U471" i="3"/>
  <c r="U472" i="3"/>
  <c r="U473" i="3"/>
  <c r="U474" i="3"/>
  <c r="U475" i="3"/>
  <c r="U476" i="3"/>
  <c r="U477" i="3"/>
  <c r="U478" i="3"/>
  <c r="U479" i="3"/>
  <c r="U480" i="3"/>
  <c r="U481" i="3"/>
  <c r="U482" i="3"/>
  <c r="U483" i="3"/>
  <c r="U484" i="3"/>
  <c r="U485" i="3"/>
  <c r="U486" i="3"/>
  <c r="U487" i="3"/>
  <c r="U488" i="3"/>
  <c r="U489" i="3"/>
  <c r="U490" i="3"/>
  <c r="U491" i="3"/>
  <c r="U492" i="3"/>
  <c r="U493" i="3"/>
  <c r="U494" i="3"/>
  <c r="U495" i="3"/>
  <c r="U496" i="3"/>
  <c r="U497" i="3"/>
  <c r="U498" i="3"/>
  <c r="U499" i="3"/>
  <c r="U500" i="3"/>
  <c r="U501" i="3"/>
  <c r="U502" i="3"/>
  <c r="U503" i="3"/>
  <c r="U504" i="3"/>
  <c r="U505" i="3"/>
  <c r="U506" i="3"/>
  <c r="U507" i="3"/>
  <c r="U508" i="3"/>
  <c r="U509" i="3"/>
  <c r="U510" i="3"/>
  <c r="U511" i="3"/>
  <c r="U512" i="3"/>
  <c r="U513" i="3"/>
  <c r="U514" i="3"/>
  <c r="U515" i="3"/>
  <c r="U516" i="3"/>
  <c r="U517" i="3"/>
  <c r="U518" i="3"/>
  <c r="U519" i="3"/>
  <c r="U520" i="3"/>
  <c r="U521" i="3"/>
  <c r="U522" i="3"/>
  <c r="U523" i="3"/>
  <c r="U524" i="3"/>
  <c r="U525" i="3"/>
  <c r="U526" i="3"/>
  <c r="U527" i="3"/>
  <c r="U528" i="3"/>
  <c r="U529" i="3"/>
  <c r="U530" i="3"/>
  <c r="U531" i="3"/>
  <c r="U532" i="3"/>
  <c r="U533" i="3"/>
  <c r="U534" i="3"/>
  <c r="U535" i="3"/>
  <c r="U536" i="3"/>
  <c r="U537" i="3"/>
  <c r="U538" i="3"/>
  <c r="U539" i="3"/>
  <c r="U540" i="3"/>
  <c r="U541" i="3"/>
  <c r="U542" i="3"/>
  <c r="U543" i="3"/>
  <c r="U544" i="3"/>
  <c r="U545" i="3"/>
  <c r="U546" i="3"/>
  <c r="U547" i="3"/>
  <c r="U548" i="3"/>
  <c r="U549" i="3"/>
  <c r="U550" i="3"/>
  <c r="U551" i="3"/>
  <c r="U552" i="3"/>
  <c r="U553" i="3"/>
  <c r="U554" i="3"/>
  <c r="U555" i="3"/>
  <c r="U556" i="3"/>
  <c r="U557" i="3"/>
  <c r="U558" i="3"/>
  <c r="U559" i="3"/>
  <c r="U560" i="3"/>
  <c r="U561" i="3"/>
  <c r="U562" i="3"/>
  <c r="U563" i="3"/>
  <c r="U564" i="3"/>
  <c r="U565" i="3"/>
  <c r="U566" i="3"/>
  <c r="U567" i="3"/>
  <c r="U568" i="3"/>
  <c r="U569" i="3"/>
  <c r="U570" i="3"/>
  <c r="U571" i="3"/>
  <c r="U572" i="3"/>
  <c r="U573" i="3"/>
  <c r="U574" i="3"/>
  <c r="U575" i="3"/>
  <c r="U576" i="3"/>
  <c r="U577" i="3"/>
  <c r="U578" i="3"/>
  <c r="U579" i="3"/>
  <c r="U580" i="3"/>
  <c r="U581" i="3"/>
  <c r="U582" i="3"/>
  <c r="U583" i="3"/>
  <c r="U584" i="3"/>
  <c r="U585" i="3"/>
  <c r="U586" i="3"/>
  <c r="U587" i="3"/>
  <c r="U588" i="3"/>
  <c r="U589" i="3"/>
  <c r="U590" i="3"/>
  <c r="U591" i="3"/>
  <c r="U592" i="3"/>
  <c r="U593" i="3"/>
  <c r="U594" i="3"/>
  <c r="U595" i="3"/>
  <c r="U596" i="3"/>
  <c r="U597" i="3"/>
  <c r="U598" i="3"/>
  <c r="U599" i="3"/>
  <c r="U600" i="3"/>
  <c r="U601" i="3"/>
  <c r="U602" i="3"/>
  <c r="U603" i="3"/>
  <c r="U604" i="3"/>
  <c r="U605" i="3"/>
  <c r="U606" i="3"/>
  <c r="U607" i="3"/>
  <c r="U608" i="3"/>
  <c r="U609" i="3"/>
  <c r="U610" i="3"/>
  <c r="U611" i="3"/>
  <c r="U612" i="3"/>
  <c r="U613" i="3"/>
  <c r="U614" i="3"/>
  <c r="U615" i="3"/>
  <c r="U616" i="3"/>
  <c r="U617" i="3"/>
  <c r="U618" i="3"/>
  <c r="U619" i="3"/>
  <c r="U620" i="3"/>
  <c r="U621" i="3"/>
  <c r="U622" i="3"/>
  <c r="U623" i="3"/>
  <c r="U624" i="3"/>
  <c r="U625" i="3"/>
  <c r="U626" i="3"/>
  <c r="U627" i="3"/>
  <c r="U628" i="3"/>
  <c r="U629" i="3"/>
  <c r="U630" i="3"/>
  <c r="U631" i="3"/>
  <c r="U632" i="3"/>
  <c r="U633" i="3"/>
  <c r="U634" i="3"/>
  <c r="U635" i="3"/>
  <c r="U636" i="3"/>
  <c r="U637" i="3"/>
  <c r="U638" i="3"/>
  <c r="U639" i="3"/>
  <c r="U640" i="3"/>
  <c r="U641" i="3"/>
  <c r="U642" i="3"/>
  <c r="U643" i="3"/>
  <c r="U644" i="3"/>
  <c r="U645" i="3"/>
  <c r="U646" i="3"/>
  <c r="U647" i="3"/>
  <c r="U648" i="3"/>
  <c r="U649" i="3"/>
  <c r="U650" i="3"/>
  <c r="U651" i="3"/>
  <c r="U652" i="3"/>
  <c r="U653" i="3"/>
  <c r="U654" i="3"/>
  <c r="U655" i="3"/>
  <c r="U656" i="3"/>
  <c r="U657" i="3"/>
  <c r="U658" i="3"/>
  <c r="U659" i="3"/>
  <c r="U660" i="3"/>
  <c r="U661" i="3"/>
  <c r="U662" i="3"/>
  <c r="U663" i="3"/>
  <c r="U664" i="3"/>
  <c r="U665" i="3"/>
  <c r="U666" i="3"/>
  <c r="U667" i="3"/>
  <c r="U668" i="3"/>
  <c r="U669" i="3"/>
  <c r="U670" i="3"/>
  <c r="U671" i="3"/>
  <c r="U672" i="3"/>
  <c r="U673" i="3"/>
  <c r="U674" i="3"/>
  <c r="U675" i="3"/>
  <c r="U676" i="3"/>
  <c r="U677" i="3"/>
  <c r="U678" i="3"/>
  <c r="U679" i="3"/>
  <c r="U680" i="3"/>
  <c r="U681" i="3"/>
  <c r="U682" i="3"/>
  <c r="U683" i="3"/>
  <c r="U684" i="3"/>
  <c r="U685" i="3"/>
  <c r="U686" i="3"/>
  <c r="U687" i="3"/>
  <c r="U688" i="3"/>
  <c r="U689" i="3"/>
  <c r="U690" i="3"/>
  <c r="U691" i="3"/>
  <c r="U692" i="3"/>
  <c r="U693" i="3"/>
  <c r="U694" i="3"/>
  <c r="U695" i="3"/>
  <c r="U696" i="3"/>
  <c r="U697" i="3"/>
  <c r="U698" i="3"/>
  <c r="U699" i="3"/>
  <c r="U700" i="3"/>
  <c r="U701" i="3"/>
  <c r="U702" i="3"/>
  <c r="U703" i="3"/>
  <c r="U704" i="3"/>
  <c r="U705" i="3"/>
  <c r="U706" i="3"/>
  <c r="U707" i="3"/>
  <c r="U708" i="3"/>
  <c r="U709" i="3"/>
  <c r="U710" i="3"/>
  <c r="U711" i="3"/>
  <c r="U712" i="3"/>
  <c r="U713" i="3"/>
  <c r="U714" i="3"/>
  <c r="U715" i="3"/>
  <c r="U716" i="3"/>
  <c r="U717" i="3"/>
  <c r="U718" i="3"/>
  <c r="U719" i="3"/>
  <c r="U720" i="3"/>
  <c r="U721" i="3"/>
  <c r="U722" i="3"/>
  <c r="U723" i="3"/>
  <c r="U724" i="3"/>
  <c r="U725" i="3"/>
  <c r="U726" i="3"/>
  <c r="U727" i="3"/>
  <c r="U728" i="3"/>
  <c r="U729" i="3"/>
  <c r="U730" i="3"/>
  <c r="U731" i="3"/>
  <c r="U732" i="3"/>
  <c r="U733" i="3"/>
  <c r="U734" i="3"/>
  <c r="U735" i="3"/>
  <c r="U736" i="3"/>
  <c r="U737" i="3"/>
  <c r="U738" i="3"/>
  <c r="U739" i="3"/>
  <c r="U740" i="3"/>
  <c r="U741" i="3"/>
  <c r="U742" i="3"/>
  <c r="U743" i="3"/>
  <c r="U744" i="3"/>
  <c r="U745" i="3"/>
  <c r="U746" i="3"/>
  <c r="U747" i="3"/>
  <c r="U748" i="3"/>
  <c r="U749" i="3"/>
  <c r="U750" i="3"/>
  <c r="U751" i="3"/>
  <c r="U752" i="3"/>
  <c r="U753" i="3"/>
  <c r="U754" i="3"/>
  <c r="U755" i="3"/>
  <c r="U756" i="3"/>
  <c r="U757" i="3"/>
  <c r="U758" i="3"/>
  <c r="U759" i="3"/>
  <c r="U760" i="3"/>
  <c r="U761" i="3"/>
  <c r="U762" i="3"/>
  <c r="U763" i="3"/>
  <c r="U764" i="3"/>
  <c r="U765" i="3"/>
  <c r="U766" i="3"/>
  <c r="U767" i="3"/>
  <c r="U768" i="3"/>
  <c r="U769" i="3"/>
  <c r="U770" i="3"/>
  <c r="U771" i="3"/>
  <c r="U772" i="3"/>
  <c r="U773" i="3"/>
  <c r="U774" i="3"/>
  <c r="U775" i="3"/>
  <c r="U776" i="3"/>
  <c r="U777" i="3"/>
  <c r="U778" i="3"/>
  <c r="U779" i="3"/>
  <c r="U780" i="3"/>
  <c r="U781" i="3"/>
  <c r="U782" i="3"/>
  <c r="U783" i="3"/>
  <c r="U784" i="3"/>
  <c r="U785" i="3"/>
  <c r="U786" i="3"/>
  <c r="U787" i="3"/>
  <c r="U788" i="3"/>
  <c r="U789" i="3"/>
  <c r="U790" i="3"/>
  <c r="U791" i="3"/>
  <c r="U792" i="3"/>
  <c r="U793" i="3"/>
  <c r="U794" i="3"/>
  <c r="U795" i="3"/>
  <c r="U796" i="3"/>
  <c r="U797" i="3"/>
  <c r="U798" i="3"/>
  <c r="U799" i="3"/>
  <c r="U800" i="3"/>
  <c r="U801" i="3"/>
  <c r="U802" i="3"/>
  <c r="U803" i="3"/>
  <c r="U804" i="3"/>
  <c r="U805" i="3"/>
  <c r="U806" i="3"/>
  <c r="U807" i="3"/>
  <c r="U808" i="3"/>
  <c r="U809" i="3"/>
  <c r="U810" i="3"/>
  <c r="U811" i="3"/>
  <c r="U812" i="3"/>
  <c r="U813" i="3"/>
  <c r="U814" i="3"/>
  <c r="U815" i="3"/>
  <c r="U816" i="3"/>
  <c r="U817" i="3"/>
  <c r="U818" i="3"/>
  <c r="U819" i="3"/>
  <c r="U820" i="3"/>
  <c r="U821" i="3"/>
  <c r="U822" i="3"/>
  <c r="U823" i="3"/>
  <c r="U824" i="3"/>
  <c r="U825" i="3"/>
  <c r="U826" i="3"/>
  <c r="U827" i="3"/>
  <c r="U828" i="3"/>
  <c r="U829" i="3"/>
  <c r="U830" i="3"/>
  <c r="U831" i="3"/>
  <c r="U832" i="3"/>
  <c r="U833" i="3"/>
  <c r="U834" i="3"/>
  <c r="U835" i="3"/>
  <c r="U836" i="3"/>
  <c r="U837" i="3"/>
  <c r="U838" i="3"/>
  <c r="U839" i="3"/>
  <c r="U840" i="3"/>
  <c r="U841" i="3"/>
  <c r="U842" i="3"/>
  <c r="U843" i="3"/>
  <c r="U844" i="3"/>
  <c r="U845" i="3"/>
  <c r="U846" i="3"/>
  <c r="U847" i="3"/>
  <c r="U848" i="3"/>
  <c r="U849" i="3"/>
  <c r="U850" i="3"/>
  <c r="U851" i="3"/>
  <c r="U852" i="3"/>
  <c r="U853" i="3"/>
  <c r="U854" i="3"/>
  <c r="U855" i="3"/>
  <c r="U856" i="3"/>
  <c r="U857" i="3"/>
  <c r="U858" i="3"/>
  <c r="U859" i="3"/>
  <c r="U860" i="3"/>
  <c r="U861" i="3"/>
  <c r="U862" i="3"/>
  <c r="U863" i="3"/>
  <c r="U864" i="3"/>
  <c r="U865" i="3"/>
  <c r="U866" i="3"/>
  <c r="U867" i="3"/>
  <c r="U868" i="3"/>
  <c r="U869" i="3"/>
  <c r="U870" i="3"/>
  <c r="U871" i="3"/>
  <c r="U872" i="3"/>
  <c r="U873" i="3"/>
  <c r="U874" i="3"/>
  <c r="U875" i="3"/>
  <c r="U876" i="3"/>
  <c r="U877" i="3"/>
  <c r="U878" i="3"/>
  <c r="U879" i="3"/>
  <c r="U880" i="3"/>
  <c r="U881" i="3"/>
  <c r="U882" i="3"/>
  <c r="U883" i="3"/>
  <c r="U884" i="3"/>
  <c r="U885" i="3"/>
  <c r="U886" i="3"/>
  <c r="U887" i="3"/>
  <c r="U888" i="3"/>
  <c r="U889" i="3"/>
  <c r="U890" i="3"/>
  <c r="U891" i="3"/>
  <c r="U892" i="3"/>
  <c r="U893" i="3"/>
  <c r="U894" i="3"/>
  <c r="U895" i="3"/>
  <c r="U896" i="3"/>
  <c r="U897" i="3"/>
  <c r="U898" i="3"/>
  <c r="U899" i="3"/>
  <c r="U900" i="3"/>
  <c r="U901" i="3"/>
  <c r="U902" i="3"/>
  <c r="U903" i="3"/>
  <c r="U904" i="3"/>
  <c r="U905" i="3"/>
  <c r="U906" i="3"/>
  <c r="U907" i="3"/>
  <c r="U908" i="3"/>
  <c r="U909" i="3"/>
  <c r="U910" i="3"/>
  <c r="U911" i="3"/>
  <c r="U912" i="3"/>
  <c r="U913" i="3"/>
  <c r="U914" i="3"/>
  <c r="U915" i="3"/>
  <c r="U916" i="3"/>
  <c r="U917" i="3"/>
  <c r="U918" i="3"/>
  <c r="U919" i="3"/>
  <c r="U920" i="3"/>
  <c r="U921" i="3"/>
  <c r="U922" i="3"/>
  <c r="U923" i="3"/>
  <c r="U924" i="3"/>
  <c r="U925" i="3"/>
  <c r="U926" i="3"/>
  <c r="U927" i="3"/>
  <c r="U928" i="3"/>
  <c r="U929" i="3"/>
  <c r="U930" i="3"/>
  <c r="U931" i="3"/>
  <c r="U932" i="3"/>
  <c r="U933" i="3"/>
  <c r="U934" i="3"/>
  <c r="U935" i="3"/>
  <c r="U936" i="3"/>
  <c r="U937" i="3"/>
  <c r="U938" i="3"/>
  <c r="U939" i="3"/>
  <c r="U940" i="3"/>
  <c r="U941" i="3"/>
  <c r="U942" i="3"/>
  <c r="U943" i="3"/>
  <c r="U944" i="3"/>
  <c r="U945" i="3"/>
  <c r="U946" i="3"/>
  <c r="U947" i="3"/>
  <c r="U948" i="3"/>
  <c r="U949" i="3"/>
  <c r="U950" i="3"/>
  <c r="U951" i="3"/>
  <c r="U952" i="3"/>
  <c r="U953" i="3"/>
  <c r="U954" i="3"/>
  <c r="U955" i="3"/>
  <c r="U956" i="3"/>
  <c r="U957" i="3"/>
  <c r="U958" i="3"/>
  <c r="U959" i="3"/>
  <c r="U960" i="3"/>
  <c r="U961" i="3"/>
  <c r="U962" i="3"/>
  <c r="U963" i="3"/>
  <c r="U964" i="3"/>
  <c r="U965" i="3"/>
  <c r="U966" i="3"/>
  <c r="U967" i="3"/>
  <c r="U968" i="3"/>
  <c r="U969" i="3"/>
  <c r="U970" i="3"/>
  <c r="U971" i="3"/>
  <c r="U972" i="3"/>
  <c r="U973" i="3"/>
  <c r="U974" i="3"/>
  <c r="U975" i="3"/>
  <c r="U976" i="3"/>
  <c r="U977" i="3"/>
  <c r="U978" i="3"/>
  <c r="U979" i="3"/>
  <c r="U980" i="3"/>
  <c r="U981" i="3"/>
  <c r="U982" i="3"/>
  <c r="U983" i="3"/>
  <c r="U984" i="3"/>
  <c r="U985" i="3"/>
  <c r="U986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1001" i="3"/>
  <c r="U1002" i="3"/>
  <c r="U1003" i="3"/>
  <c r="U1004" i="3"/>
  <c r="U1005" i="3"/>
  <c r="U1006" i="3"/>
  <c r="U1007" i="3"/>
  <c r="U1008" i="3"/>
  <c r="U1009" i="3"/>
  <c r="U1010" i="3"/>
  <c r="U1011" i="3"/>
  <c r="U1012" i="3"/>
  <c r="U1013" i="3"/>
  <c r="U1014" i="3"/>
  <c r="U1015" i="3"/>
  <c r="U1016" i="3"/>
  <c r="U1017" i="3"/>
  <c r="U1018" i="3"/>
  <c r="U1019" i="3"/>
  <c r="U1020" i="3"/>
  <c r="U1021" i="3"/>
  <c r="U1022" i="3"/>
  <c r="U1023" i="3"/>
  <c r="U1024" i="3"/>
  <c r="U1025" i="3"/>
  <c r="U1026" i="3"/>
  <c r="U1027" i="3"/>
  <c r="U1028" i="3"/>
  <c r="U1029" i="3"/>
  <c r="U1030" i="3"/>
  <c r="U1031" i="3"/>
  <c r="U1032" i="3"/>
  <c r="U1033" i="3"/>
  <c r="U1034" i="3"/>
  <c r="U1035" i="3"/>
  <c r="U1036" i="3"/>
  <c r="U1037" i="3"/>
  <c r="U1038" i="3"/>
  <c r="U1039" i="3"/>
  <c r="U1040" i="3"/>
  <c r="U1041" i="3"/>
  <c r="U1042" i="3"/>
  <c r="U1043" i="3"/>
  <c r="U1044" i="3"/>
  <c r="U1045" i="3"/>
  <c r="U1046" i="3"/>
  <c r="U1047" i="3"/>
  <c r="U1048" i="3"/>
  <c r="U1049" i="3"/>
  <c r="U1050" i="3"/>
  <c r="U1051" i="3"/>
  <c r="U1052" i="3"/>
  <c r="U1053" i="3"/>
  <c r="U1054" i="3"/>
  <c r="U1055" i="3"/>
  <c r="U1056" i="3"/>
  <c r="U1057" i="3"/>
  <c r="U1058" i="3"/>
  <c r="U1059" i="3"/>
  <c r="U1060" i="3"/>
  <c r="U1061" i="3"/>
  <c r="U1062" i="3"/>
  <c r="U1063" i="3"/>
  <c r="U1064" i="3"/>
  <c r="U1065" i="3"/>
  <c r="U1066" i="3"/>
  <c r="U1067" i="3"/>
  <c r="U1068" i="3"/>
  <c r="U1069" i="3"/>
  <c r="U1070" i="3"/>
  <c r="U1071" i="3"/>
  <c r="U1072" i="3"/>
  <c r="U1073" i="3"/>
  <c r="U1074" i="3"/>
  <c r="U1075" i="3"/>
  <c r="U1076" i="3"/>
  <c r="U1077" i="3"/>
  <c r="U1078" i="3"/>
  <c r="U1079" i="3"/>
  <c r="U1080" i="3"/>
  <c r="U1081" i="3"/>
  <c r="U1082" i="3"/>
  <c r="U1083" i="3"/>
  <c r="U1084" i="3"/>
  <c r="U1085" i="3"/>
  <c r="U1086" i="3"/>
  <c r="U1087" i="3"/>
  <c r="U1088" i="3"/>
  <c r="U1089" i="3"/>
  <c r="U1090" i="3"/>
  <c r="U1091" i="3"/>
  <c r="U1092" i="3"/>
  <c r="U1093" i="3"/>
  <c r="U1094" i="3"/>
  <c r="U1095" i="3"/>
  <c r="U1096" i="3"/>
  <c r="U1097" i="3"/>
  <c r="U1098" i="3"/>
  <c r="U1099" i="3"/>
  <c r="U1100" i="3"/>
  <c r="U1101" i="3"/>
  <c r="U1102" i="3"/>
  <c r="U1103" i="3"/>
  <c r="U1104" i="3"/>
  <c r="U1105" i="3"/>
  <c r="U1106" i="3"/>
  <c r="U1107" i="3"/>
  <c r="U1108" i="3"/>
  <c r="U1109" i="3"/>
  <c r="U1110" i="3"/>
  <c r="U1111" i="3"/>
  <c r="U1112" i="3"/>
  <c r="U1113" i="3"/>
  <c r="U1114" i="3"/>
  <c r="U1115" i="3"/>
  <c r="U1116" i="3"/>
  <c r="U1117" i="3"/>
  <c r="U1118" i="3"/>
  <c r="U1119" i="3"/>
  <c r="U1120" i="3"/>
  <c r="U1121" i="3"/>
  <c r="U1122" i="3"/>
  <c r="U1123" i="3"/>
  <c r="U1124" i="3"/>
  <c r="U1125" i="3"/>
  <c r="U1126" i="3"/>
  <c r="U1127" i="3"/>
  <c r="U1128" i="3"/>
  <c r="U1129" i="3"/>
  <c r="U1130" i="3"/>
  <c r="U1131" i="3"/>
  <c r="U1132" i="3"/>
  <c r="U1133" i="3"/>
  <c r="U1134" i="3"/>
  <c r="U1135" i="3"/>
  <c r="U1136" i="3"/>
  <c r="U1137" i="3"/>
  <c r="U1138" i="3"/>
  <c r="U1139" i="3"/>
  <c r="U1140" i="3"/>
  <c r="U1141" i="3"/>
  <c r="U1142" i="3"/>
  <c r="U1143" i="3"/>
  <c r="U1144" i="3"/>
  <c r="U1145" i="3"/>
  <c r="U1146" i="3"/>
  <c r="U1147" i="3"/>
  <c r="U1148" i="3"/>
  <c r="U1149" i="3"/>
  <c r="U1150" i="3"/>
  <c r="U1151" i="3"/>
  <c r="U1152" i="3"/>
  <c r="U1153" i="3"/>
  <c r="U1154" i="3"/>
  <c r="U1155" i="3"/>
  <c r="U1156" i="3"/>
  <c r="U1157" i="3"/>
  <c r="U1158" i="3"/>
  <c r="U1159" i="3"/>
  <c r="U1160" i="3"/>
  <c r="U1161" i="3"/>
  <c r="U1162" i="3"/>
  <c r="U1163" i="3"/>
  <c r="U1164" i="3"/>
  <c r="U1165" i="3"/>
  <c r="U1166" i="3"/>
  <c r="U1167" i="3"/>
  <c r="U1168" i="3"/>
  <c r="U1169" i="3"/>
  <c r="U1170" i="3"/>
  <c r="U1171" i="3"/>
  <c r="U1172" i="3"/>
  <c r="U1173" i="3"/>
  <c r="U1174" i="3"/>
  <c r="U1175" i="3"/>
  <c r="U1176" i="3"/>
  <c r="U1177" i="3"/>
  <c r="U1178" i="3"/>
  <c r="U1179" i="3"/>
  <c r="U1180" i="3"/>
  <c r="U1181" i="3"/>
  <c r="U1182" i="3"/>
  <c r="U1183" i="3"/>
  <c r="U1184" i="3"/>
  <c r="U1185" i="3"/>
  <c r="U1186" i="3"/>
  <c r="U1187" i="3"/>
  <c r="U1188" i="3"/>
  <c r="U1189" i="3"/>
  <c r="U1190" i="3"/>
  <c r="U1191" i="3"/>
  <c r="U1192" i="3"/>
  <c r="U1193" i="3"/>
  <c r="U1194" i="3"/>
  <c r="U1195" i="3"/>
  <c r="U1196" i="3"/>
  <c r="U1197" i="3"/>
  <c r="U1198" i="3"/>
  <c r="U1199" i="3"/>
  <c r="U1200" i="3"/>
  <c r="U1201" i="3"/>
  <c r="U1202" i="3"/>
  <c r="U1203" i="3"/>
  <c r="U1204" i="3"/>
  <c r="U1205" i="3"/>
  <c r="U1206" i="3"/>
  <c r="U1207" i="3"/>
  <c r="U1208" i="3"/>
  <c r="U1209" i="3"/>
  <c r="U1210" i="3"/>
  <c r="U1211" i="3"/>
  <c r="U1212" i="3"/>
  <c r="U1213" i="3"/>
  <c r="U1214" i="3"/>
  <c r="U1215" i="3"/>
  <c r="U1216" i="3"/>
  <c r="U1217" i="3"/>
  <c r="U1218" i="3"/>
  <c r="U1219" i="3"/>
  <c r="U1220" i="3"/>
  <c r="U1221" i="3"/>
  <c r="U1222" i="3"/>
  <c r="U1223" i="3"/>
  <c r="U1224" i="3"/>
  <c r="U1225" i="3"/>
  <c r="U1226" i="3"/>
  <c r="U1227" i="3"/>
  <c r="U1228" i="3"/>
  <c r="U1229" i="3"/>
  <c r="U1230" i="3"/>
  <c r="U1231" i="3"/>
  <c r="U1232" i="3"/>
  <c r="U1233" i="3"/>
  <c r="U1234" i="3"/>
  <c r="U1235" i="3"/>
  <c r="U1236" i="3"/>
  <c r="U1237" i="3"/>
  <c r="U1238" i="3"/>
  <c r="U1239" i="3"/>
  <c r="U1240" i="3"/>
  <c r="U1241" i="3"/>
  <c r="U1242" i="3"/>
  <c r="U1243" i="3"/>
  <c r="U1244" i="3"/>
  <c r="U1245" i="3"/>
  <c r="U1246" i="3"/>
  <c r="U1247" i="3"/>
  <c r="U1248" i="3"/>
  <c r="U1249" i="3"/>
  <c r="U1250" i="3"/>
  <c r="U1251" i="3"/>
  <c r="U1252" i="3"/>
  <c r="U1253" i="3"/>
  <c r="U1254" i="3"/>
  <c r="U1255" i="3"/>
  <c r="U1256" i="3"/>
  <c r="U1257" i="3"/>
  <c r="U1258" i="3"/>
  <c r="U1259" i="3"/>
  <c r="U1260" i="3"/>
  <c r="U1261" i="3"/>
  <c r="U1262" i="3"/>
  <c r="U1263" i="3"/>
  <c r="U1264" i="3"/>
  <c r="U1265" i="3"/>
  <c r="U1266" i="3"/>
  <c r="U1267" i="3"/>
  <c r="U1268" i="3"/>
  <c r="U1269" i="3"/>
  <c r="U1270" i="3"/>
  <c r="U1271" i="3"/>
  <c r="U1272" i="3"/>
  <c r="U1273" i="3"/>
  <c r="U1274" i="3"/>
  <c r="U1275" i="3"/>
  <c r="U1276" i="3"/>
  <c r="U1277" i="3"/>
  <c r="U1278" i="3"/>
  <c r="U1279" i="3"/>
  <c r="U1280" i="3"/>
  <c r="U1281" i="3"/>
  <c r="U1282" i="3"/>
  <c r="U1283" i="3"/>
  <c r="U1284" i="3"/>
  <c r="U1285" i="3"/>
  <c r="U1286" i="3"/>
  <c r="U1287" i="3"/>
  <c r="U1288" i="3"/>
  <c r="U1289" i="3"/>
  <c r="U1290" i="3"/>
  <c r="U1291" i="3"/>
  <c r="U1292" i="3"/>
  <c r="U1293" i="3"/>
  <c r="U1294" i="3"/>
  <c r="U1295" i="3"/>
  <c r="U1296" i="3"/>
  <c r="U1297" i="3"/>
  <c r="U1298" i="3"/>
  <c r="U1299" i="3"/>
  <c r="U1300" i="3"/>
  <c r="U1301" i="3"/>
  <c r="U1302" i="3"/>
  <c r="U1303" i="3"/>
  <c r="U1304" i="3"/>
  <c r="U1305" i="3"/>
  <c r="U1306" i="3"/>
  <c r="U1307" i="3"/>
  <c r="U1308" i="3"/>
  <c r="U1309" i="3"/>
  <c r="U1310" i="3"/>
  <c r="U1311" i="3"/>
  <c r="U1312" i="3"/>
  <c r="U1313" i="3"/>
  <c r="U1314" i="3"/>
  <c r="U1315" i="3"/>
  <c r="U1316" i="3"/>
  <c r="U1317" i="3"/>
  <c r="U1318" i="3"/>
  <c r="U1319" i="3"/>
  <c r="U1320" i="3"/>
  <c r="U1321" i="3"/>
  <c r="U1322" i="3"/>
  <c r="U1323" i="3"/>
  <c r="U1324" i="3"/>
  <c r="U1325" i="3"/>
  <c r="U1326" i="3"/>
  <c r="U1327" i="3"/>
  <c r="U1328" i="3"/>
  <c r="U1329" i="3"/>
  <c r="U1330" i="3"/>
  <c r="U1331" i="3"/>
  <c r="U1332" i="3"/>
  <c r="U1333" i="3"/>
  <c r="U1334" i="3"/>
  <c r="U1335" i="3"/>
  <c r="U1336" i="3"/>
  <c r="U1337" i="3"/>
  <c r="U1338" i="3"/>
  <c r="U1339" i="3"/>
  <c r="U1340" i="3"/>
  <c r="U1341" i="3"/>
  <c r="U1342" i="3"/>
  <c r="U1343" i="3"/>
  <c r="U1344" i="3"/>
  <c r="U1345" i="3"/>
  <c r="U1346" i="3"/>
  <c r="U1347" i="3"/>
  <c r="U1348" i="3"/>
  <c r="U1349" i="3"/>
  <c r="U1350" i="3"/>
  <c r="U1351" i="3"/>
  <c r="U1352" i="3"/>
  <c r="U1353" i="3"/>
  <c r="U1354" i="3"/>
  <c r="U1355" i="3"/>
  <c r="U1356" i="3"/>
  <c r="U1357" i="3"/>
  <c r="U1358" i="3"/>
  <c r="U1359" i="3"/>
  <c r="U1360" i="3"/>
  <c r="U1361" i="3"/>
  <c r="U1362" i="3"/>
  <c r="U1363" i="3"/>
  <c r="U1364" i="3"/>
  <c r="U1365" i="3"/>
  <c r="U1366" i="3"/>
  <c r="U1367" i="3"/>
  <c r="U1368" i="3"/>
  <c r="U1369" i="3"/>
  <c r="U1370" i="3"/>
  <c r="U1371" i="3"/>
  <c r="U1372" i="3"/>
  <c r="U1373" i="3"/>
  <c r="U1374" i="3"/>
  <c r="U1375" i="3"/>
  <c r="U1376" i="3"/>
  <c r="U1377" i="3"/>
  <c r="U1378" i="3"/>
  <c r="U1379" i="3"/>
  <c r="U1380" i="3"/>
  <c r="U1381" i="3"/>
  <c r="U1382" i="3"/>
  <c r="U1383" i="3"/>
  <c r="U1384" i="3"/>
  <c r="U1385" i="3"/>
  <c r="U1386" i="3"/>
  <c r="U1387" i="3"/>
  <c r="U1388" i="3"/>
  <c r="U1389" i="3"/>
  <c r="U1390" i="3"/>
  <c r="U1391" i="3"/>
  <c r="U1392" i="3"/>
  <c r="U1393" i="3"/>
  <c r="U1394" i="3"/>
  <c r="U1395" i="3"/>
  <c r="U1396" i="3"/>
  <c r="U1397" i="3"/>
  <c r="U1398" i="3"/>
  <c r="U1399" i="3"/>
  <c r="U1400" i="3"/>
  <c r="U1401" i="3"/>
  <c r="U1402" i="3"/>
  <c r="U1403" i="3"/>
  <c r="U1404" i="3"/>
  <c r="U1405" i="3"/>
  <c r="U1406" i="3"/>
  <c r="U1407" i="3"/>
  <c r="U1408" i="3"/>
  <c r="U1409" i="3"/>
  <c r="U1410" i="3"/>
  <c r="U1411" i="3"/>
  <c r="U1412" i="3"/>
  <c r="U1413" i="3"/>
  <c r="U1414" i="3"/>
  <c r="U1415" i="3"/>
  <c r="U1416" i="3"/>
  <c r="U1417" i="3"/>
  <c r="U1418" i="3"/>
  <c r="U1419" i="3"/>
  <c r="U1420" i="3"/>
  <c r="U1421" i="3"/>
  <c r="U1422" i="3"/>
  <c r="U1423" i="3"/>
  <c r="U1424" i="3"/>
  <c r="U1425" i="3"/>
  <c r="U1426" i="3"/>
  <c r="U1427" i="3"/>
  <c r="U1428" i="3"/>
  <c r="U1429" i="3"/>
  <c r="U1430" i="3"/>
  <c r="U1431" i="3"/>
  <c r="U1432" i="3"/>
  <c r="U1433" i="3"/>
  <c r="U1434" i="3"/>
  <c r="U1435" i="3"/>
  <c r="U1436" i="3"/>
  <c r="U1437" i="3"/>
  <c r="U1438" i="3"/>
  <c r="U1439" i="3"/>
  <c r="U1440" i="3"/>
  <c r="U1441" i="3"/>
  <c r="U1442" i="3"/>
  <c r="U1443" i="3"/>
  <c r="U1444" i="3"/>
  <c r="U1445" i="3"/>
  <c r="U1446" i="3"/>
  <c r="U1447" i="3"/>
  <c r="U1448" i="3"/>
  <c r="U1449" i="3"/>
  <c r="U1450" i="3"/>
  <c r="U1451" i="3"/>
  <c r="U1452" i="3"/>
  <c r="U1453" i="3"/>
  <c r="U1454" i="3"/>
  <c r="U1455" i="3"/>
  <c r="U1456" i="3"/>
  <c r="U1457" i="3"/>
  <c r="U1458" i="3"/>
  <c r="U1459" i="3"/>
  <c r="U1460" i="3"/>
  <c r="U1461" i="3"/>
  <c r="U1462" i="3"/>
  <c r="U1463" i="3"/>
  <c r="U1464" i="3"/>
  <c r="U1465" i="3"/>
  <c r="U1466" i="3"/>
  <c r="U1467" i="3"/>
  <c r="U1468" i="3"/>
  <c r="U1469" i="3"/>
  <c r="U1470" i="3"/>
  <c r="U1471" i="3"/>
  <c r="U1472" i="3"/>
  <c r="U1473" i="3"/>
  <c r="U1474" i="3"/>
  <c r="U1475" i="3"/>
  <c r="U1476" i="3"/>
  <c r="U1477" i="3"/>
  <c r="U1478" i="3"/>
  <c r="U1479" i="3"/>
  <c r="U1480" i="3"/>
  <c r="U1481" i="3"/>
  <c r="U1482" i="3"/>
  <c r="U1483" i="3"/>
  <c r="U1484" i="3"/>
  <c r="U1485" i="3"/>
  <c r="U1486" i="3"/>
  <c r="U1487" i="3"/>
  <c r="U1488" i="3"/>
  <c r="U1489" i="3"/>
  <c r="U1490" i="3"/>
  <c r="U1491" i="3"/>
  <c r="U1492" i="3"/>
  <c r="U1493" i="3"/>
  <c r="U1494" i="3"/>
  <c r="U1495" i="3"/>
  <c r="U1496" i="3"/>
  <c r="U1497" i="3"/>
  <c r="U1498" i="3"/>
  <c r="U1499" i="3"/>
  <c r="U1500" i="3"/>
  <c r="U1501" i="3"/>
  <c r="U1502" i="3"/>
  <c r="U1503" i="3"/>
  <c r="U1504" i="3"/>
  <c r="U1505" i="3"/>
  <c r="U1506" i="3"/>
  <c r="U1507" i="3"/>
  <c r="U1508" i="3"/>
  <c r="U1509" i="3"/>
  <c r="U1510" i="3"/>
  <c r="U1511" i="3"/>
  <c r="U1512" i="3"/>
  <c r="U1513" i="3"/>
  <c r="U1514" i="3"/>
  <c r="T5" i="3"/>
  <c r="T6" i="3"/>
  <c r="T7" i="3"/>
  <c r="T8" i="3"/>
  <c r="T9" i="3"/>
  <c r="T10" i="3"/>
  <c r="T11" i="3"/>
  <c r="T12" i="3"/>
  <c r="T13" i="3"/>
  <c r="T14" i="3"/>
  <c r="T15" i="3"/>
  <c r="T16" i="3"/>
  <c r="T17" i="3"/>
  <c r="T18" i="3"/>
  <c r="T19" i="3"/>
  <c r="T20" i="3"/>
  <c r="T21" i="3"/>
  <c r="T22" i="3"/>
  <c r="T23" i="3"/>
  <c r="T24" i="3"/>
  <c r="T25" i="3"/>
  <c r="T26" i="3"/>
  <c r="T27" i="3"/>
  <c r="T28" i="3"/>
  <c r="T29" i="3"/>
  <c r="T30" i="3"/>
  <c r="T31" i="3"/>
  <c r="T32" i="3"/>
  <c r="T33" i="3"/>
  <c r="T34" i="3"/>
  <c r="T35" i="3"/>
  <c r="T36" i="3"/>
  <c r="T37" i="3"/>
  <c r="T38" i="3"/>
  <c r="T39" i="3"/>
  <c r="T40" i="3"/>
  <c r="T41" i="3"/>
  <c r="T42" i="3"/>
  <c r="T43" i="3"/>
  <c r="T44" i="3"/>
  <c r="T45" i="3"/>
  <c r="T46" i="3"/>
  <c r="T47" i="3"/>
  <c r="T48" i="3"/>
  <c r="T49" i="3"/>
  <c r="T50" i="3"/>
  <c r="T51" i="3"/>
  <c r="T52" i="3"/>
  <c r="T53" i="3"/>
  <c r="T54" i="3"/>
  <c r="T55" i="3"/>
  <c r="T56" i="3"/>
  <c r="T57" i="3"/>
  <c r="T58" i="3"/>
  <c r="T59" i="3"/>
  <c r="T60" i="3"/>
  <c r="T61" i="3"/>
  <c r="T62" i="3"/>
  <c r="T63" i="3"/>
  <c r="T64" i="3"/>
  <c r="T65" i="3"/>
  <c r="T66" i="3"/>
  <c r="T67" i="3"/>
  <c r="T68" i="3"/>
  <c r="T69" i="3"/>
  <c r="T70" i="3"/>
  <c r="T71" i="3"/>
  <c r="T72" i="3"/>
  <c r="T73" i="3"/>
  <c r="T74" i="3"/>
  <c r="T75" i="3"/>
  <c r="T76" i="3"/>
  <c r="T77" i="3"/>
  <c r="T78" i="3"/>
  <c r="T79" i="3"/>
  <c r="T80" i="3"/>
  <c r="T81" i="3"/>
  <c r="T82" i="3"/>
  <c r="T83" i="3"/>
  <c r="T84" i="3"/>
  <c r="T85" i="3"/>
  <c r="T86" i="3"/>
  <c r="T87" i="3"/>
  <c r="T88" i="3"/>
  <c r="T89" i="3"/>
  <c r="T90" i="3"/>
  <c r="T91" i="3"/>
  <c r="T92" i="3"/>
  <c r="T93" i="3"/>
  <c r="T94" i="3"/>
  <c r="T95" i="3"/>
  <c r="T96" i="3"/>
  <c r="T97" i="3"/>
  <c r="T98" i="3"/>
  <c r="T99" i="3"/>
  <c r="T100" i="3"/>
  <c r="T101" i="3"/>
  <c r="T102" i="3"/>
  <c r="T103" i="3"/>
  <c r="T104" i="3"/>
  <c r="T105" i="3"/>
  <c r="T106" i="3"/>
  <c r="T107" i="3"/>
  <c r="T108" i="3"/>
  <c r="T109" i="3"/>
  <c r="T110" i="3"/>
  <c r="T111" i="3"/>
  <c r="T112" i="3"/>
  <c r="T113" i="3"/>
  <c r="T114" i="3"/>
  <c r="T115" i="3"/>
  <c r="T116" i="3"/>
  <c r="T117" i="3"/>
  <c r="T118" i="3"/>
  <c r="T119" i="3"/>
  <c r="T120" i="3"/>
  <c r="T121" i="3"/>
  <c r="T122" i="3"/>
  <c r="T123" i="3"/>
  <c r="T124" i="3"/>
  <c r="T125" i="3"/>
  <c r="T126" i="3"/>
  <c r="T127" i="3"/>
  <c r="T128" i="3"/>
  <c r="T129" i="3"/>
  <c r="T130" i="3"/>
  <c r="T131" i="3"/>
  <c r="T132" i="3"/>
  <c r="T133" i="3"/>
  <c r="T134" i="3"/>
  <c r="T135" i="3"/>
  <c r="T136" i="3"/>
  <c r="T137" i="3"/>
  <c r="T138" i="3"/>
  <c r="T139" i="3"/>
  <c r="T140" i="3"/>
  <c r="T141" i="3"/>
  <c r="T142" i="3"/>
  <c r="T143" i="3"/>
  <c r="T144" i="3"/>
  <c r="T145" i="3"/>
  <c r="T146" i="3"/>
  <c r="T147" i="3"/>
  <c r="T148" i="3"/>
  <c r="T149" i="3"/>
  <c r="T150" i="3"/>
  <c r="T151" i="3"/>
  <c r="T152" i="3"/>
  <c r="T153" i="3"/>
  <c r="T154" i="3"/>
  <c r="T155" i="3"/>
  <c r="T156" i="3"/>
  <c r="T157" i="3"/>
  <c r="T158" i="3"/>
  <c r="T159" i="3"/>
  <c r="T160" i="3"/>
  <c r="T161" i="3"/>
  <c r="T162" i="3"/>
  <c r="T163" i="3"/>
  <c r="T164" i="3"/>
  <c r="T165" i="3"/>
  <c r="T166" i="3"/>
  <c r="T167" i="3"/>
  <c r="T168" i="3"/>
  <c r="T169" i="3"/>
  <c r="T170" i="3"/>
  <c r="T171" i="3"/>
  <c r="T172" i="3"/>
  <c r="T173" i="3"/>
  <c r="T174" i="3"/>
  <c r="T175" i="3"/>
  <c r="T176" i="3"/>
  <c r="T177" i="3"/>
  <c r="T178" i="3"/>
  <c r="T179" i="3"/>
  <c r="T180" i="3"/>
  <c r="T181" i="3"/>
  <c r="T182" i="3"/>
  <c r="T183" i="3"/>
  <c r="T184" i="3"/>
  <c r="T185" i="3"/>
  <c r="T186" i="3"/>
  <c r="T187" i="3"/>
  <c r="T188" i="3"/>
  <c r="T189" i="3"/>
  <c r="T190" i="3"/>
  <c r="T191" i="3"/>
  <c r="T192" i="3"/>
  <c r="T193" i="3"/>
  <c r="T194" i="3"/>
  <c r="T195" i="3"/>
  <c r="T196" i="3"/>
  <c r="T197" i="3"/>
  <c r="T198" i="3"/>
  <c r="T199" i="3"/>
  <c r="T200" i="3"/>
  <c r="T201" i="3"/>
  <c r="T202" i="3"/>
  <c r="T203" i="3"/>
  <c r="T204" i="3"/>
  <c r="T205" i="3"/>
  <c r="T206" i="3"/>
  <c r="T207" i="3"/>
  <c r="T208" i="3"/>
  <c r="T209" i="3"/>
  <c r="T210" i="3"/>
  <c r="T211" i="3"/>
  <c r="T212" i="3"/>
  <c r="T213" i="3"/>
  <c r="T214" i="3"/>
  <c r="T215" i="3"/>
  <c r="T216" i="3"/>
  <c r="T217" i="3"/>
  <c r="T218" i="3"/>
  <c r="T219" i="3"/>
  <c r="T220" i="3"/>
  <c r="T221" i="3"/>
  <c r="T222" i="3"/>
  <c r="T223" i="3"/>
  <c r="T224" i="3"/>
  <c r="T225" i="3"/>
  <c r="T226" i="3"/>
  <c r="T227" i="3"/>
  <c r="T228" i="3"/>
  <c r="T229" i="3"/>
  <c r="T230" i="3"/>
  <c r="T231" i="3"/>
  <c r="T232" i="3"/>
  <c r="T233" i="3"/>
  <c r="T234" i="3"/>
  <c r="T235" i="3"/>
  <c r="T236" i="3"/>
  <c r="T237" i="3"/>
  <c r="T238" i="3"/>
  <c r="T239" i="3"/>
  <c r="T240" i="3"/>
  <c r="T241" i="3"/>
  <c r="T242" i="3"/>
  <c r="T243" i="3"/>
  <c r="T244" i="3"/>
  <c r="T245" i="3"/>
  <c r="T246" i="3"/>
  <c r="T247" i="3"/>
  <c r="T248" i="3"/>
  <c r="T249" i="3"/>
  <c r="T250" i="3"/>
  <c r="T251" i="3"/>
  <c r="T252" i="3"/>
  <c r="T253" i="3"/>
  <c r="T254" i="3"/>
  <c r="T255" i="3"/>
  <c r="T256" i="3"/>
  <c r="T257" i="3"/>
  <c r="T258" i="3"/>
  <c r="T259" i="3"/>
  <c r="T260" i="3"/>
  <c r="T261" i="3"/>
  <c r="T262" i="3"/>
  <c r="T263" i="3"/>
  <c r="T264" i="3"/>
  <c r="T265" i="3"/>
  <c r="T266" i="3"/>
  <c r="T267" i="3"/>
  <c r="T268" i="3"/>
  <c r="T269" i="3"/>
  <c r="T270" i="3"/>
  <c r="T271" i="3"/>
  <c r="T272" i="3"/>
  <c r="T273" i="3"/>
  <c r="T274" i="3"/>
  <c r="T275" i="3"/>
  <c r="T276" i="3"/>
  <c r="T277" i="3"/>
  <c r="T278" i="3"/>
  <c r="T279" i="3"/>
  <c r="T280" i="3"/>
  <c r="T281" i="3"/>
  <c r="T282" i="3"/>
  <c r="T283" i="3"/>
  <c r="T284" i="3"/>
  <c r="T285" i="3"/>
  <c r="T286" i="3"/>
  <c r="T287" i="3"/>
  <c r="T288" i="3"/>
  <c r="T289" i="3"/>
  <c r="T290" i="3"/>
  <c r="T291" i="3"/>
  <c r="T292" i="3"/>
  <c r="T293" i="3"/>
  <c r="T294" i="3"/>
  <c r="T295" i="3"/>
  <c r="T296" i="3"/>
  <c r="T297" i="3"/>
  <c r="T298" i="3"/>
  <c r="T299" i="3"/>
  <c r="T300" i="3"/>
  <c r="T301" i="3"/>
  <c r="T302" i="3"/>
  <c r="T303" i="3"/>
  <c r="T304" i="3"/>
  <c r="T305" i="3"/>
  <c r="T306" i="3"/>
  <c r="T307" i="3"/>
  <c r="T308" i="3"/>
  <c r="T309" i="3"/>
  <c r="T310" i="3"/>
  <c r="T311" i="3"/>
  <c r="T312" i="3"/>
  <c r="T313" i="3"/>
  <c r="T314" i="3"/>
  <c r="T315" i="3"/>
  <c r="T316" i="3"/>
  <c r="T317" i="3"/>
  <c r="T318" i="3"/>
  <c r="T319" i="3"/>
  <c r="T320" i="3"/>
  <c r="T321" i="3"/>
  <c r="T322" i="3"/>
  <c r="T323" i="3"/>
  <c r="T324" i="3"/>
  <c r="T325" i="3"/>
  <c r="T326" i="3"/>
  <c r="T327" i="3"/>
  <c r="T328" i="3"/>
  <c r="T329" i="3"/>
  <c r="T330" i="3"/>
  <c r="T331" i="3"/>
  <c r="T332" i="3"/>
  <c r="T333" i="3"/>
  <c r="T334" i="3"/>
  <c r="T335" i="3"/>
  <c r="T336" i="3"/>
  <c r="T337" i="3"/>
  <c r="T338" i="3"/>
  <c r="T339" i="3"/>
  <c r="T340" i="3"/>
  <c r="T341" i="3"/>
  <c r="T342" i="3"/>
  <c r="T343" i="3"/>
  <c r="T344" i="3"/>
  <c r="T345" i="3"/>
  <c r="T346" i="3"/>
  <c r="T347" i="3"/>
  <c r="T348" i="3"/>
  <c r="T349" i="3"/>
  <c r="T350" i="3"/>
  <c r="T351" i="3"/>
  <c r="T352" i="3"/>
  <c r="T353" i="3"/>
  <c r="T354" i="3"/>
  <c r="T355" i="3"/>
  <c r="T356" i="3"/>
  <c r="T357" i="3"/>
  <c r="T358" i="3"/>
  <c r="T359" i="3"/>
  <c r="T360" i="3"/>
  <c r="T361" i="3"/>
  <c r="T362" i="3"/>
  <c r="T363" i="3"/>
  <c r="T364" i="3"/>
  <c r="T365" i="3"/>
  <c r="T366" i="3"/>
  <c r="T367" i="3"/>
  <c r="T368" i="3"/>
  <c r="T369" i="3"/>
  <c r="T370" i="3"/>
  <c r="T371" i="3"/>
  <c r="T372" i="3"/>
  <c r="T373" i="3"/>
  <c r="T374" i="3"/>
  <c r="T375" i="3"/>
  <c r="T376" i="3"/>
  <c r="T377" i="3"/>
  <c r="T378" i="3"/>
  <c r="T379" i="3"/>
  <c r="T380" i="3"/>
  <c r="T381" i="3"/>
  <c r="T382" i="3"/>
  <c r="T383" i="3"/>
  <c r="T384" i="3"/>
  <c r="T385" i="3"/>
  <c r="T386" i="3"/>
  <c r="T387" i="3"/>
  <c r="T388" i="3"/>
  <c r="T389" i="3"/>
  <c r="T390" i="3"/>
  <c r="T391" i="3"/>
  <c r="T392" i="3"/>
  <c r="T393" i="3"/>
  <c r="T394" i="3"/>
  <c r="T395" i="3"/>
  <c r="T396" i="3"/>
  <c r="T397" i="3"/>
  <c r="T398" i="3"/>
  <c r="T399" i="3"/>
  <c r="T400" i="3"/>
  <c r="T401" i="3"/>
  <c r="T402" i="3"/>
  <c r="T403" i="3"/>
  <c r="T404" i="3"/>
  <c r="T405" i="3"/>
  <c r="T406" i="3"/>
  <c r="T407" i="3"/>
  <c r="T408" i="3"/>
  <c r="T409" i="3"/>
  <c r="T410" i="3"/>
  <c r="T411" i="3"/>
  <c r="T412" i="3"/>
  <c r="T413" i="3"/>
  <c r="T414" i="3"/>
  <c r="T415" i="3"/>
  <c r="T416" i="3"/>
  <c r="T417" i="3"/>
  <c r="T418" i="3"/>
  <c r="T419" i="3"/>
  <c r="T420" i="3"/>
  <c r="T421" i="3"/>
  <c r="T422" i="3"/>
  <c r="T423" i="3"/>
  <c r="T424" i="3"/>
  <c r="T425" i="3"/>
  <c r="T426" i="3"/>
  <c r="T427" i="3"/>
  <c r="T428" i="3"/>
  <c r="T429" i="3"/>
  <c r="T430" i="3"/>
  <c r="T431" i="3"/>
  <c r="T432" i="3"/>
  <c r="T433" i="3"/>
  <c r="T434" i="3"/>
  <c r="T435" i="3"/>
  <c r="T436" i="3"/>
  <c r="T437" i="3"/>
  <c r="T438" i="3"/>
  <c r="T439" i="3"/>
  <c r="T440" i="3"/>
  <c r="T441" i="3"/>
  <c r="T442" i="3"/>
  <c r="T443" i="3"/>
  <c r="T444" i="3"/>
  <c r="T445" i="3"/>
  <c r="T446" i="3"/>
  <c r="T447" i="3"/>
  <c r="T448" i="3"/>
  <c r="T449" i="3"/>
  <c r="T450" i="3"/>
  <c r="T451" i="3"/>
  <c r="T452" i="3"/>
  <c r="T453" i="3"/>
  <c r="T454" i="3"/>
  <c r="T455" i="3"/>
  <c r="T456" i="3"/>
  <c r="T457" i="3"/>
  <c r="T458" i="3"/>
  <c r="T459" i="3"/>
  <c r="T460" i="3"/>
  <c r="T461" i="3"/>
  <c r="T462" i="3"/>
  <c r="T463" i="3"/>
  <c r="T464" i="3"/>
  <c r="T465" i="3"/>
  <c r="T466" i="3"/>
  <c r="T467" i="3"/>
  <c r="T468" i="3"/>
  <c r="T469" i="3"/>
  <c r="T470" i="3"/>
  <c r="T471" i="3"/>
  <c r="T472" i="3"/>
  <c r="T473" i="3"/>
  <c r="T474" i="3"/>
  <c r="T475" i="3"/>
  <c r="T476" i="3"/>
  <c r="T477" i="3"/>
  <c r="T478" i="3"/>
  <c r="T479" i="3"/>
  <c r="T480" i="3"/>
  <c r="T481" i="3"/>
  <c r="T482" i="3"/>
  <c r="T483" i="3"/>
  <c r="T484" i="3"/>
  <c r="T485" i="3"/>
  <c r="T486" i="3"/>
  <c r="T487" i="3"/>
  <c r="T488" i="3"/>
  <c r="T489" i="3"/>
  <c r="T490" i="3"/>
  <c r="T491" i="3"/>
  <c r="T492" i="3"/>
  <c r="T493" i="3"/>
  <c r="T494" i="3"/>
  <c r="T495" i="3"/>
  <c r="T496" i="3"/>
  <c r="T497" i="3"/>
  <c r="T498" i="3"/>
  <c r="T499" i="3"/>
  <c r="T500" i="3"/>
  <c r="T501" i="3"/>
  <c r="T502" i="3"/>
  <c r="T503" i="3"/>
  <c r="T504" i="3"/>
  <c r="T505" i="3"/>
  <c r="T506" i="3"/>
  <c r="T507" i="3"/>
  <c r="T508" i="3"/>
  <c r="T509" i="3"/>
  <c r="T510" i="3"/>
  <c r="T511" i="3"/>
  <c r="T512" i="3"/>
  <c r="T513" i="3"/>
  <c r="T514" i="3"/>
  <c r="T515" i="3"/>
  <c r="T516" i="3"/>
  <c r="T517" i="3"/>
  <c r="T518" i="3"/>
  <c r="T519" i="3"/>
  <c r="T520" i="3"/>
  <c r="T521" i="3"/>
  <c r="T522" i="3"/>
  <c r="T523" i="3"/>
  <c r="T524" i="3"/>
  <c r="T525" i="3"/>
  <c r="T526" i="3"/>
  <c r="T527" i="3"/>
  <c r="T528" i="3"/>
  <c r="T529" i="3"/>
  <c r="T530" i="3"/>
  <c r="T531" i="3"/>
  <c r="T532" i="3"/>
  <c r="T533" i="3"/>
  <c r="T534" i="3"/>
  <c r="T535" i="3"/>
  <c r="T536" i="3"/>
  <c r="T537" i="3"/>
  <c r="T538" i="3"/>
  <c r="T539" i="3"/>
  <c r="T540" i="3"/>
  <c r="T541" i="3"/>
  <c r="T542" i="3"/>
  <c r="T543" i="3"/>
  <c r="T544" i="3"/>
  <c r="T545" i="3"/>
  <c r="T546" i="3"/>
  <c r="T547" i="3"/>
  <c r="T548" i="3"/>
  <c r="T549" i="3"/>
  <c r="T550" i="3"/>
  <c r="T551" i="3"/>
  <c r="T552" i="3"/>
  <c r="T553" i="3"/>
  <c r="T554" i="3"/>
  <c r="T555" i="3"/>
  <c r="T556" i="3"/>
  <c r="T557" i="3"/>
  <c r="T558" i="3"/>
  <c r="T559" i="3"/>
  <c r="T560" i="3"/>
  <c r="T561" i="3"/>
  <c r="T562" i="3"/>
  <c r="T563" i="3"/>
  <c r="T564" i="3"/>
  <c r="T565" i="3"/>
  <c r="T566" i="3"/>
  <c r="T567" i="3"/>
  <c r="T568" i="3"/>
  <c r="T569" i="3"/>
  <c r="T570" i="3"/>
  <c r="T571" i="3"/>
  <c r="T572" i="3"/>
  <c r="T573" i="3"/>
  <c r="T574" i="3"/>
  <c r="T575" i="3"/>
  <c r="T576" i="3"/>
  <c r="T577" i="3"/>
  <c r="T578" i="3"/>
  <c r="T579" i="3"/>
  <c r="T580" i="3"/>
  <c r="T581" i="3"/>
  <c r="T582" i="3"/>
  <c r="T583" i="3"/>
  <c r="T584" i="3"/>
  <c r="T585" i="3"/>
  <c r="T586" i="3"/>
  <c r="T587" i="3"/>
  <c r="T588" i="3"/>
  <c r="T589" i="3"/>
  <c r="T590" i="3"/>
  <c r="T591" i="3"/>
  <c r="T592" i="3"/>
  <c r="T593" i="3"/>
  <c r="T594" i="3"/>
  <c r="T595" i="3"/>
  <c r="T596" i="3"/>
  <c r="T597" i="3"/>
  <c r="T598" i="3"/>
  <c r="T599" i="3"/>
  <c r="T600" i="3"/>
  <c r="T601" i="3"/>
  <c r="T602" i="3"/>
  <c r="T603" i="3"/>
  <c r="T604" i="3"/>
  <c r="T605" i="3"/>
  <c r="T606" i="3"/>
  <c r="T607" i="3"/>
  <c r="T608" i="3"/>
  <c r="T609" i="3"/>
  <c r="T610" i="3"/>
  <c r="T611" i="3"/>
  <c r="T612" i="3"/>
  <c r="T613" i="3"/>
  <c r="T614" i="3"/>
  <c r="T615" i="3"/>
  <c r="T616" i="3"/>
  <c r="T617" i="3"/>
  <c r="T618" i="3"/>
  <c r="T619" i="3"/>
  <c r="T620" i="3"/>
  <c r="T621" i="3"/>
  <c r="T622" i="3"/>
  <c r="T623" i="3"/>
  <c r="T624" i="3"/>
  <c r="T625" i="3"/>
  <c r="T626" i="3"/>
  <c r="T627" i="3"/>
  <c r="T628" i="3"/>
  <c r="T629" i="3"/>
  <c r="T630" i="3"/>
  <c r="T631" i="3"/>
  <c r="T632" i="3"/>
  <c r="T633" i="3"/>
  <c r="T634" i="3"/>
  <c r="T635" i="3"/>
  <c r="T636" i="3"/>
  <c r="T637" i="3"/>
  <c r="T638" i="3"/>
  <c r="T639" i="3"/>
  <c r="T640" i="3"/>
  <c r="T641" i="3"/>
  <c r="T642" i="3"/>
  <c r="T643" i="3"/>
  <c r="T644" i="3"/>
  <c r="T645" i="3"/>
  <c r="T646" i="3"/>
  <c r="T647" i="3"/>
  <c r="T648" i="3"/>
  <c r="T649" i="3"/>
  <c r="T650" i="3"/>
  <c r="T651" i="3"/>
  <c r="T652" i="3"/>
  <c r="T653" i="3"/>
  <c r="T654" i="3"/>
  <c r="T655" i="3"/>
  <c r="T656" i="3"/>
  <c r="T657" i="3"/>
  <c r="T658" i="3"/>
  <c r="T659" i="3"/>
  <c r="T660" i="3"/>
  <c r="T661" i="3"/>
  <c r="T662" i="3"/>
  <c r="T663" i="3"/>
  <c r="T664" i="3"/>
  <c r="T665" i="3"/>
  <c r="T666" i="3"/>
  <c r="T667" i="3"/>
  <c r="T668" i="3"/>
  <c r="T669" i="3"/>
  <c r="T670" i="3"/>
  <c r="T671" i="3"/>
  <c r="T672" i="3"/>
  <c r="T673" i="3"/>
  <c r="T674" i="3"/>
  <c r="T675" i="3"/>
  <c r="T676" i="3"/>
  <c r="T677" i="3"/>
  <c r="T678" i="3"/>
  <c r="T679" i="3"/>
  <c r="T680" i="3"/>
  <c r="T681" i="3"/>
  <c r="T682" i="3"/>
  <c r="T683" i="3"/>
  <c r="T684" i="3"/>
  <c r="T685" i="3"/>
  <c r="T686" i="3"/>
  <c r="T687" i="3"/>
  <c r="T688" i="3"/>
  <c r="T689" i="3"/>
  <c r="T690" i="3"/>
  <c r="T691" i="3"/>
  <c r="T692" i="3"/>
  <c r="T693" i="3"/>
  <c r="T694" i="3"/>
  <c r="T695" i="3"/>
  <c r="T696" i="3"/>
  <c r="T697" i="3"/>
  <c r="T698" i="3"/>
  <c r="T699" i="3"/>
  <c r="T700" i="3"/>
  <c r="T701" i="3"/>
  <c r="T702" i="3"/>
  <c r="T703" i="3"/>
  <c r="T704" i="3"/>
  <c r="T705" i="3"/>
  <c r="T706" i="3"/>
  <c r="T707" i="3"/>
  <c r="T708" i="3"/>
  <c r="T709" i="3"/>
  <c r="T710" i="3"/>
  <c r="T711" i="3"/>
  <c r="T712" i="3"/>
  <c r="T713" i="3"/>
  <c r="T714" i="3"/>
  <c r="T715" i="3"/>
  <c r="T716" i="3"/>
  <c r="T717" i="3"/>
  <c r="T718" i="3"/>
  <c r="T719" i="3"/>
  <c r="T720" i="3"/>
  <c r="T721" i="3"/>
  <c r="T722" i="3"/>
  <c r="T723" i="3"/>
  <c r="T724" i="3"/>
  <c r="T725" i="3"/>
  <c r="T726" i="3"/>
  <c r="T727" i="3"/>
  <c r="T728" i="3"/>
  <c r="T729" i="3"/>
  <c r="T730" i="3"/>
  <c r="T731" i="3"/>
  <c r="T732" i="3"/>
  <c r="T733" i="3"/>
  <c r="T734" i="3"/>
  <c r="T735" i="3"/>
  <c r="T736" i="3"/>
  <c r="T737" i="3"/>
  <c r="T738" i="3"/>
  <c r="T739" i="3"/>
  <c r="T740" i="3"/>
  <c r="T741" i="3"/>
  <c r="T742" i="3"/>
  <c r="T743" i="3"/>
  <c r="T744" i="3"/>
  <c r="T745" i="3"/>
  <c r="T746" i="3"/>
  <c r="T747" i="3"/>
  <c r="T748" i="3"/>
  <c r="T749" i="3"/>
  <c r="T750" i="3"/>
  <c r="T751" i="3"/>
  <c r="T752" i="3"/>
  <c r="T753" i="3"/>
  <c r="T754" i="3"/>
  <c r="T755" i="3"/>
  <c r="T756" i="3"/>
  <c r="T757" i="3"/>
  <c r="T758" i="3"/>
  <c r="T759" i="3"/>
  <c r="T760" i="3"/>
  <c r="T761" i="3"/>
  <c r="T762" i="3"/>
  <c r="T763" i="3"/>
  <c r="T764" i="3"/>
  <c r="T765" i="3"/>
  <c r="T766" i="3"/>
  <c r="T767" i="3"/>
  <c r="T768" i="3"/>
  <c r="T769" i="3"/>
  <c r="T770" i="3"/>
  <c r="T771" i="3"/>
  <c r="T772" i="3"/>
  <c r="T773" i="3"/>
  <c r="T774" i="3"/>
  <c r="T775" i="3"/>
  <c r="T776" i="3"/>
  <c r="T777" i="3"/>
  <c r="T778" i="3"/>
  <c r="T779" i="3"/>
  <c r="T780" i="3"/>
  <c r="T781" i="3"/>
  <c r="T782" i="3"/>
  <c r="T783" i="3"/>
  <c r="T784" i="3"/>
  <c r="T785" i="3"/>
  <c r="T786" i="3"/>
  <c r="T787" i="3"/>
  <c r="T788" i="3"/>
  <c r="T789" i="3"/>
  <c r="T790" i="3"/>
  <c r="T791" i="3"/>
  <c r="T792" i="3"/>
  <c r="T793" i="3"/>
  <c r="T794" i="3"/>
  <c r="T795" i="3"/>
  <c r="T796" i="3"/>
  <c r="T797" i="3"/>
  <c r="T798" i="3"/>
  <c r="T799" i="3"/>
  <c r="T800" i="3"/>
  <c r="T801" i="3"/>
  <c r="T802" i="3"/>
  <c r="T803" i="3"/>
  <c r="T804" i="3"/>
  <c r="T805" i="3"/>
  <c r="T806" i="3"/>
  <c r="T807" i="3"/>
  <c r="T808" i="3"/>
  <c r="T809" i="3"/>
  <c r="T810" i="3"/>
  <c r="T811" i="3"/>
  <c r="T812" i="3"/>
  <c r="T813" i="3"/>
  <c r="T814" i="3"/>
  <c r="T815" i="3"/>
  <c r="T816" i="3"/>
  <c r="T817" i="3"/>
  <c r="T818" i="3"/>
  <c r="T819" i="3"/>
  <c r="T820" i="3"/>
  <c r="T821" i="3"/>
  <c r="T822" i="3"/>
  <c r="T823" i="3"/>
  <c r="T824" i="3"/>
  <c r="T825" i="3"/>
  <c r="T826" i="3"/>
  <c r="T827" i="3"/>
  <c r="T828" i="3"/>
  <c r="T829" i="3"/>
  <c r="T830" i="3"/>
  <c r="T831" i="3"/>
  <c r="T832" i="3"/>
  <c r="T833" i="3"/>
  <c r="T834" i="3"/>
  <c r="T835" i="3"/>
  <c r="T836" i="3"/>
  <c r="T837" i="3"/>
  <c r="T838" i="3"/>
  <c r="T839" i="3"/>
  <c r="T840" i="3"/>
  <c r="T841" i="3"/>
  <c r="T842" i="3"/>
  <c r="T843" i="3"/>
  <c r="T844" i="3"/>
  <c r="T845" i="3"/>
  <c r="T846" i="3"/>
  <c r="T847" i="3"/>
  <c r="T848" i="3"/>
  <c r="T849" i="3"/>
  <c r="T850" i="3"/>
  <c r="T851" i="3"/>
  <c r="T852" i="3"/>
  <c r="T853" i="3"/>
  <c r="T854" i="3"/>
  <c r="T855" i="3"/>
  <c r="T856" i="3"/>
  <c r="T857" i="3"/>
  <c r="T858" i="3"/>
  <c r="T859" i="3"/>
  <c r="T860" i="3"/>
  <c r="T861" i="3"/>
  <c r="T862" i="3"/>
  <c r="T863" i="3"/>
  <c r="T864" i="3"/>
  <c r="T865" i="3"/>
  <c r="T866" i="3"/>
  <c r="T867" i="3"/>
  <c r="T868" i="3"/>
  <c r="T869" i="3"/>
  <c r="T870" i="3"/>
  <c r="T871" i="3"/>
  <c r="T872" i="3"/>
  <c r="T873" i="3"/>
  <c r="T874" i="3"/>
  <c r="T875" i="3"/>
  <c r="T876" i="3"/>
  <c r="T877" i="3"/>
  <c r="T878" i="3"/>
  <c r="T879" i="3"/>
  <c r="T880" i="3"/>
  <c r="T881" i="3"/>
  <c r="T882" i="3"/>
  <c r="T883" i="3"/>
  <c r="T884" i="3"/>
  <c r="T885" i="3"/>
  <c r="T886" i="3"/>
  <c r="T887" i="3"/>
  <c r="T888" i="3"/>
  <c r="T889" i="3"/>
  <c r="T890" i="3"/>
  <c r="T891" i="3"/>
  <c r="T892" i="3"/>
  <c r="T893" i="3"/>
  <c r="T894" i="3"/>
  <c r="T895" i="3"/>
  <c r="T896" i="3"/>
  <c r="T897" i="3"/>
  <c r="T898" i="3"/>
  <c r="T899" i="3"/>
  <c r="T900" i="3"/>
  <c r="T901" i="3"/>
  <c r="T902" i="3"/>
  <c r="T903" i="3"/>
  <c r="T904" i="3"/>
  <c r="T905" i="3"/>
  <c r="T906" i="3"/>
  <c r="T907" i="3"/>
  <c r="T908" i="3"/>
  <c r="T909" i="3"/>
  <c r="T910" i="3"/>
  <c r="T911" i="3"/>
  <c r="T912" i="3"/>
  <c r="T913" i="3"/>
  <c r="T914" i="3"/>
  <c r="T915" i="3"/>
  <c r="T916" i="3"/>
  <c r="T917" i="3"/>
  <c r="T918" i="3"/>
  <c r="T919" i="3"/>
  <c r="T920" i="3"/>
  <c r="T921" i="3"/>
  <c r="T922" i="3"/>
  <c r="T923" i="3"/>
  <c r="T924" i="3"/>
  <c r="T925" i="3"/>
  <c r="T926" i="3"/>
  <c r="T927" i="3"/>
  <c r="T928" i="3"/>
  <c r="T929" i="3"/>
  <c r="T930" i="3"/>
  <c r="T931" i="3"/>
  <c r="T932" i="3"/>
  <c r="T933" i="3"/>
  <c r="T934" i="3"/>
  <c r="T935" i="3"/>
  <c r="T936" i="3"/>
  <c r="T937" i="3"/>
  <c r="T938" i="3"/>
  <c r="T939" i="3"/>
  <c r="T940" i="3"/>
  <c r="T941" i="3"/>
  <c r="T942" i="3"/>
  <c r="T943" i="3"/>
  <c r="T944" i="3"/>
  <c r="T945" i="3"/>
  <c r="T946" i="3"/>
  <c r="T947" i="3"/>
  <c r="T948" i="3"/>
  <c r="T949" i="3"/>
  <c r="T950" i="3"/>
  <c r="T951" i="3"/>
  <c r="T952" i="3"/>
  <c r="T953" i="3"/>
  <c r="T954" i="3"/>
  <c r="T955" i="3"/>
  <c r="T956" i="3"/>
  <c r="T957" i="3"/>
  <c r="T958" i="3"/>
  <c r="T959" i="3"/>
  <c r="T960" i="3"/>
  <c r="T961" i="3"/>
  <c r="T962" i="3"/>
  <c r="T963" i="3"/>
  <c r="T964" i="3"/>
  <c r="T965" i="3"/>
  <c r="T966" i="3"/>
  <c r="T967" i="3"/>
  <c r="T968" i="3"/>
  <c r="T969" i="3"/>
  <c r="T970" i="3"/>
  <c r="T971" i="3"/>
  <c r="T972" i="3"/>
  <c r="T973" i="3"/>
  <c r="T974" i="3"/>
  <c r="T975" i="3"/>
  <c r="T976" i="3"/>
  <c r="T977" i="3"/>
  <c r="T978" i="3"/>
  <c r="T979" i="3"/>
  <c r="T980" i="3"/>
  <c r="T981" i="3"/>
  <c r="T982" i="3"/>
  <c r="T983" i="3"/>
  <c r="T984" i="3"/>
  <c r="T985" i="3"/>
  <c r="T986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1001" i="3"/>
  <c r="T1002" i="3"/>
  <c r="T1003" i="3"/>
  <c r="T1004" i="3"/>
  <c r="T1005" i="3"/>
  <c r="T1006" i="3"/>
  <c r="T1007" i="3"/>
  <c r="T1008" i="3"/>
  <c r="T1009" i="3"/>
  <c r="T1010" i="3"/>
  <c r="T1011" i="3"/>
  <c r="T1012" i="3"/>
  <c r="T1013" i="3"/>
  <c r="T1014" i="3"/>
  <c r="T1015" i="3"/>
  <c r="T1016" i="3"/>
  <c r="T1017" i="3"/>
  <c r="T1018" i="3"/>
  <c r="T1019" i="3"/>
  <c r="T1020" i="3"/>
  <c r="T1021" i="3"/>
  <c r="T1022" i="3"/>
  <c r="T1023" i="3"/>
  <c r="T1024" i="3"/>
  <c r="T1025" i="3"/>
  <c r="T1026" i="3"/>
  <c r="T1027" i="3"/>
  <c r="T1028" i="3"/>
  <c r="T1029" i="3"/>
  <c r="T1030" i="3"/>
  <c r="T1031" i="3"/>
  <c r="T1032" i="3"/>
  <c r="T1033" i="3"/>
  <c r="T1034" i="3"/>
  <c r="T1035" i="3"/>
  <c r="T1036" i="3"/>
  <c r="T1037" i="3"/>
  <c r="T1038" i="3"/>
  <c r="T1039" i="3"/>
  <c r="T1040" i="3"/>
  <c r="T1041" i="3"/>
  <c r="T1042" i="3"/>
  <c r="T1043" i="3"/>
  <c r="T1044" i="3"/>
  <c r="T1045" i="3"/>
  <c r="T1046" i="3"/>
  <c r="T1047" i="3"/>
  <c r="T1048" i="3"/>
  <c r="T1049" i="3"/>
  <c r="T1050" i="3"/>
  <c r="T1051" i="3"/>
  <c r="T1052" i="3"/>
  <c r="T1053" i="3"/>
  <c r="T1054" i="3"/>
  <c r="T1055" i="3"/>
  <c r="T1056" i="3"/>
  <c r="T1057" i="3"/>
  <c r="T1058" i="3"/>
  <c r="T1059" i="3"/>
  <c r="T1060" i="3"/>
  <c r="T1061" i="3"/>
  <c r="T1062" i="3"/>
  <c r="T1063" i="3"/>
  <c r="T1064" i="3"/>
  <c r="T1065" i="3"/>
  <c r="T1066" i="3"/>
  <c r="T1067" i="3"/>
  <c r="T1068" i="3"/>
  <c r="T1069" i="3"/>
  <c r="T1070" i="3"/>
  <c r="T1071" i="3"/>
  <c r="T1072" i="3"/>
  <c r="T1073" i="3"/>
  <c r="T1074" i="3"/>
  <c r="T1075" i="3"/>
  <c r="T1076" i="3"/>
  <c r="T1077" i="3"/>
  <c r="T1078" i="3"/>
  <c r="T1079" i="3"/>
  <c r="T1080" i="3"/>
  <c r="T1081" i="3"/>
  <c r="T1082" i="3"/>
  <c r="T1083" i="3"/>
  <c r="T1084" i="3"/>
  <c r="T1085" i="3"/>
  <c r="T1086" i="3"/>
  <c r="T1087" i="3"/>
  <c r="T1088" i="3"/>
  <c r="T1089" i="3"/>
  <c r="T1090" i="3"/>
  <c r="T1091" i="3"/>
  <c r="T1092" i="3"/>
  <c r="T1093" i="3"/>
  <c r="T1094" i="3"/>
  <c r="T1095" i="3"/>
  <c r="T1096" i="3"/>
  <c r="T1097" i="3"/>
  <c r="T1098" i="3"/>
  <c r="T1099" i="3"/>
  <c r="T1100" i="3"/>
  <c r="T1101" i="3"/>
  <c r="T1102" i="3"/>
  <c r="T1103" i="3"/>
  <c r="T1104" i="3"/>
  <c r="T1105" i="3"/>
  <c r="T1106" i="3"/>
  <c r="T1107" i="3"/>
  <c r="T1108" i="3"/>
  <c r="T1109" i="3"/>
  <c r="T1110" i="3"/>
  <c r="T1111" i="3"/>
  <c r="T1112" i="3"/>
  <c r="T1113" i="3"/>
  <c r="T1114" i="3"/>
  <c r="T1115" i="3"/>
  <c r="T1116" i="3"/>
  <c r="T1117" i="3"/>
  <c r="T1118" i="3"/>
  <c r="T1119" i="3"/>
  <c r="T1120" i="3"/>
  <c r="T1121" i="3"/>
  <c r="T1122" i="3"/>
  <c r="T1123" i="3"/>
  <c r="T1124" i="3"/>
  <c r="T1125" i="3"/>
  <c r="T1126" i="3"/>
  <c r="T1127" i="3"/>
  <c r="T1128" i="3"/>
  <c r="T1129" i="3"/>
  <c r="T1130" i="3"/>
  <c r="T1131" i="3"/>
  <c r="T1132" i="3"/>
  <c r="T1133" i="3"/>
  <c r="T1134" i="3"/>
  <c r="T1135" i="3"/>
  <c r="T1136" i="3"/>
  <c r="T1137" i="3"/>
  <c r="T1138" i="3"/>
  <c r="T1139" i="3"/>
  <c r="T1140" i="3"/>
  <c r="T1141" i="3"/>
  <c r="T1142" i="3"/>
  <c r="T1143" i="3"/>
  <c r="T1144" i="3"/>
  <c r="T1145" i="3"/>
  <c r="T1146" i="3"/>
  <c r="T1147" i="3"/>
  <c r="T1148" i="3"/>
  <c r="T1149" i="3"/>
  <c r="T1150" i="3"/>
  <c r="T1151" i="3"/>
  <c r="T1152" i="3"/>
  <c r="T1153" i="3"/>
  <c r="T1154" i="3"/>
  <c r="T1155" i="3"/>
  <c r="T1156" i="3"/>
  <c r="T1157" i="3"/>
  <c r="T1158" i="3"/>
  <c r="T1159" i="3"/>
  <c r="T1160" i="3"/>
  <c r="T1161" i="3"/>
  <c r="T1162" i="3"/>
  <c r="T1163" i="3"/>
  <c r="T1164" i="3"/>
  <c r="T1165" i="3"/>
  <c r="T1166" i="3"/>
  <c r="T1167" i="3"/>
  <c r="T1168" i="3"/>
  <c r="T1169" i="3"/>
  <c r="T1170" i="3"/>
  <c r="T1171" i="3"/>
  <c r="T1172" i="3"/>
  <c r="T1173" i="3"/>
  <c r="T1174" i="3"/>
  <c r="T1175" i="3"/>
  <c r="T1176" i="3"/>
  <c r="T1177" i="3"/>
  <c r="T1178" i="3"/>
  <c r="T1179" i="3"/>
  <c r="T1180" i="3"/>
  <c r="T1181" i="3"/>
  <c r="T1182" i="3"/>
  <c r="T1183" i="3"/>
  <c r="T1184" i="3"/>
  <c r="T1185" i="3"/>
  <c r="T1186" i="3"/>
  <c r="T1187" i="3"/>
  <c r="T1188" i="3"/>
  <c r="T1189" i="3"/>
  <c r="T1190" i="3"/>
  <c r="T1191" i="3"/>
  <c r="T1192" i="3"/>
  <c r="T1193" i="3"/>
  <c r="T1194" i="3"/>
  <c r="T1195" i="3"/>
  <c r="T1196" i="3"/>
  <c r="T1197" i="3"/>
  <c r="T1198" i="3"/>
  <c r="T1199" i="3"/>
  <c r="T1200" i="3"/>
  <c r="T1201" i="3"/>
  <c r="T1202" i="3"/>
  <c r="T1203" i="3"/>
  <c r="T1204" i="3"/>
  <c r="T1205" i="3"/>
  <c r="T1206" i="3"/>
  <c r="T1207" i="3"/>
  <c r="T1208" i="3"/>
  <c r="T1209" i="3"/>
  <c r="T1210" i="3"/>
  <c r="T1211" i="3"/>
  <c r="T1212" i="3"/>
  <c r="T1213" i="3"/>
  <c r="T1214" i="3"/>
  <c r="T1215" i="3"/>
  <c r="T1216" i="3"/>
  <c r="T1217" i="3"/>
  <c r="T1218" i="3"/>
  <c r="T1219" i="3"/>
  <c r="T1220" i="3"/>
  <c r="T1221" i="3"/>
  <c r="T1222" i="3"/>
  <c r="T1223" i="3"/>
  <c r="T1224" i="3"/>
  <c r="T1225" i="3"/>
  <c r="T1226" i="3"/>
  <c r="T1227" i="3"/>
  <c r="T1228" i="3"/>
  <c r="T1229" i="3"/>
  <c r="T1230" i="3"/>
  <c r="T1231" i="3"/>
  <c r="T1232" i="3"/>
  <c r="T1233" i="3"/>
  <c r="T1234" i="3"/>
  <c r="T1235" i="3"/>
  <c r="T1236" i="3"/>
  <c r="T1237" i="3"/>
  <c r="T1238" i="3"/>
  <c r="T1239" i="3"/>
  <c r="T1240" i="3"/>
  <c r="T1241" i="3"/>
  <c r="T1242" i="3"/>
  <c r="T1243" i="3"/>
  <c r="T1244" i="3"/>
  <c r="T1245" i="3"/>
  <c r="T1246" i="3"/>
  <c r="T1247" i="3"/>
  <c r="T1248" i="3"/>
  <c r="T1249" i="3"/>
  <c r="T1250" i="3"/>
  <c r="T1251" i="3"/>
  <c r="T1252" i="3"/>
  <c r="T1253" i="3"/>
  <c r="T1254" i="3"/>
  <c r="T1255" i="3"/>
  <c r="T1256" i="3"/>
  <c r="T1257" i="3"/>
  <c r="T1258" i="3"/>
  <c r="T1259" i="3"/>
  <c r="T1260" i="3"/>
  <c r="T1261" i="3"/>
  <c r="T1262" i="3"/>
  <c r="T1263" i="3"/>
  <c r="T1264" i="3"/>
  <c r="T1265" i="3"/>
  <c r="T1266" i="3"/>
  <c r="T1267" i="3"/>
  <c r="T1268" i="3"/>
  <c r="T1269" i="3"/>
  <c r="T1270" i="3"/>
  <c r="T1271" i="3"/>
  <c r="T1272" i="3"/>
  <c r="T1273" i="3"/>
  <c r="T1274" i="3"/>
  <c r="T1275" i="3"/>
  <c r="T1276" i="3"/>
  <c r="T1277" i="3"/>
  <c r="T1278" i="3"/>
  <c r="T1279" i="3"/>
  <c r="T1280" i="3"/>
  <c r="T1281" i="3"/>
  <c r="T1282" i="3"/>
  <c r="T1283" i="3"/>
  <c r="T1284" i="3"/>
  <c r="T1285" i="3"/>
  <c r="T1286" i="3"/>
  <c r="T1287" i="3"/>
  <c r="T1288" i="3"/>
  <c r="T1289" i="3"/>
  <c r="T1290" i="3"/>
  <c r="T1291" i="3"/>
  <c r="T1292" i="3"/>
  <c r="T1293" i="3"/>
  <c r="T1294" i="3"/>
  <c r="T1295" i="3"/>
  <c r="T1296" i="3"/>
  <c r="T1297" i="3"/>
  <c r="T1298" i="3"/>
  <c r="T1299" i="3"/>
  <c r="T1300" i="3"/>
  <c r="T1301" i="3"/>
  <c r="T1302" i="3"/>
  <c r="T1303" i="3"/>
  <c r="T1304" i="3"/>
  <c r="T1305" i="3"/>
  <c r="T1306" i="3"/>
  <c r="T1307" i="3"/>
  <c r="T1308" i="3"/>
  <c r="T1309" i="3"/>
  <c r="T1310" i="3"/>
  <c r="T1311" i="3"/>
  <c r="T1312" i="3"/>
  <c r="T1313" i="3"/>
  <c r="T1314" i="3"/>
  <c r="T1315" i="3"/>
  <c r="T1316" i="3"/>
  <c r="T1317" i="3"/>
  <c r="T1318" i="3"/>
  <c r="T1319" i="3"/>
  <c r="T1320" i="3"/>
  <c r="T1321" i="3"/>
  <c r="T1322" i="3"/>
  <c r="T1323" i="3"/>
  <c r="T1324" i="3"/>
  <c r="T1325" i="3"/>
  <c r="T1326" i="3"/>
  <c r="T1327" i="3"/>
  <c r="T1328" i="3"/>
  <c r="T1329" i="3"/>
  <c r="T1330" i="3"/>
  <c r="T1331" i="3"/>
  <c r="T1332" i="3"/>
  <c r="T1333" i="3"/>
  <c r="T1334" i="3"/>
  <c r="T1335" i="3"/>
  <c r="T1336" i="3"/>
  <c r="T1337" i="3"/>
  <c r="T1338" i="3"/>
  <c r="T1339" i="3"/>
  <c r="T1340" i="3"/>
  <c r="T1341" i="3"/>
  <c r="T1342" i="3"/>
  <c r="T1343" i="3"/>
  <c r="T1344" i="3"/>
  <c r="T1345" i="3"/>
  <c r="T1346" i="3"/>
  <c r="T1347" i="3"/>
  <c r="T1348" i="3"/>
  <c r="T1349" i="3"/>
  <c r="T1350" i="3"/>
  <c r="T1351" i="3"/>
  <c r="T1352" i="3"/>
  <c r="T1353" i="3"/>
  <c r="T1354" i="3"/>
  <c r="T1355" i="3"/>
  <c r="T1356" i="3"/>
  <c r="T1357" i="3"/>
  <c r="T1358" i="3"/>
  <c r="T1359" i="3"/>
  <c r="T1360" i="3"/>
  <c r="T1361" i="3"/>
  <c r="T1362" i="3"/>
  <c r="T1363" i="3"/>
  <c r="T1364" i="3"/>
  <c r="T1365" i="3"/>
  <c r="T1366" i="3"/>
  <c r="T1367" i="3"/>
  <c r="T1368" i="3"/>
  <c r="T1369" i="3"/>
  <c r="T1370" i="3"/>
  <c r="T1371" i="3"/>
  <c r="T1372" i="3"/>
  <c r="T1373" i="3"/>
  <c r="T1374" i="3"/>
  <c r="T1375" i="3"/>
  <c r="T1376" i="3"/>
  <c r="T1377" i="3"/>
  <c r="T1378" i="3"/>
  <c r="T1379" i="3"/>
  <c r="T1380" i="3"/>
  <c r="T1381" i="3"/>
  <c r="T1382" i="3"/>
  <c r="T1383" i="3"/>
  <c r="T1384" i="3"/>
  <c r="T1385" i="3"/>
  <c r="T1386" i="3"/>
  <c r="T1387" i="3"/>
  <c r="T1388" i="3"/>
  <c r="T1389" i="3"/>
  <c r="T1390" i="3"/>
  <c r="T1391" i="3"/>
  <c r="T1392" i="3"/>
  <c r="T1393" i="3"/>
  <c r="T1394" i="3"/>
  <c r="T1395" i="3"/>
  <c r="T1396" i="3"/>
  <c r="T1397" i="3"/>
  <c r="T1398" i="3"/>
  <c r="T1399" i="3"/>
  <c r="T1400" i="3"/>
  <c r="T1401" i="3"/>
  <c r="T1402" i="3"/>
  <c r="T1403" i="3"/>
  <c r="T1404" i="3"/>
  <c r="T1405" i="3"/>
  <c r="T1406" i="3"/>
  <c r="T1407" i="3"/>
  <c r="T1408" i="3"/>
  <c r="T1409" i="3"/>
  <c r="T1410" i="3"/>
  <c r="T1411" i="3"/>
  <c r="T1412" i="3"/>
  <c r="T1413" i="3"/>
  <c r="T1414" i="3"/>
  <c r="T1415" i="3"/>
  <c r="T1416" i="3"/>
  <c r="T1417" i="3"/>
  <c r="T1418" i="3"/>
  <c r="T1419" i="3"/>
  <c r="T1420" i="3"/>
  <c r="T1421" i="3"/>
  <c r="T1422" i="3"/>
  <c r="T1423" i="3"/>
  <c r="T1424" i="3"/>
  <c r="T1425" i="3"/>
  <c r="T1426" i="3"/>
  <c r="T1427" i="3"/>
  <c r="T1428" i="3"/>
  <c r="T1429" i="3"/>
  <c r="T1430" i="3"/>
  <c r="T1431" i="3"/>
  <c r="T1432" i="3"/>
  <c r="T1433" i="3"/>
  <c r="T1434" i="3"/>
  <c r="T1435" i="3"/>
  <c r="T1436" i="3"/>
  <c r="T1437" i="3"/>
  <c r="T1438" i="3"/>
  <c r="T1439" i="3"/>
  <c r="T1440" i="3"/>
  <c r="T1441" i="3"/>
  <c r="T1442" i="3"/>
  <c r="T1443" i="3"/>
  <c r="T1444" i="3"/>
  <c r="T1445" i="3"/>
  <c r="T1446" i="3"/>
  <c r="T1447" i="3"/>
  <c r="T1448" i="3"/>
  <c r="T1449" i="3"/>
  <c r="T1450" i="3"/>
  <c r="T1451" i="3"/>
  <c r="T1452" i="3"/>
  <c r="T1453" i="3"/>
  <c r="T1454" i="3"/>
  <c r="T1455" i="3"/>
  <c r="T1456" i="3"/>
  <c r="T1457" i="3"/>
  <c r="T1458" i="3"/>
  <c r="T1459" i="3"/>
  <c r="T1460" i="3"/>
  <c r="T1461" i="3"/>
  <c r="T1462" i="3"/>
  <c r="T1463" i="3"/>
  <c r="T1464" i="3"/>
  <c r="T1465" i="3"/>
  <c r="T1466" i="3"/>
  <c r="T1467" i="3"/>
  <c r="T1468" i="3"/>
  <c r="T1469" i="3"/>
  <c r="T1470" i="3"/>
  <c r="T1471" i="3"/>
  <c r="T1472" i="3"/>
  <c r="T1473" i="3"/>
  <c r="T1474" i="3"/>
  <c r="T1475" i="3"/>
  <c r="T1476" i="3"/>
  <c r="T1477" i="3"/>
  <c r="T1478" i="3"/>
  <c r="T1479" i="3"/>
  <c r="T1480" i="3"/>
  <c r="T1481" i="3"/>
  <c r="T1482" i="3"/>
  <c r="T1483" i="3"/>
  <c r="T1484" i="3"/>
  <c r="T1485" i="3"/>
  <c r="T1486" i="3"/>
  <c r="T1487" i="3"/>
  <c r="T1488" i="3"/>
  <c r="T1489" i="3"/>
  <c r="T1490" i="3"/>
  <c r="T1491" i="3"/>
  <c r="T1492" i="3"/>
  <c r="T1493" i="3"/>
  <c r="T1494" i="3"/>
  <c r="T1495" i="3"/>
  <c r="T1496" i="3"/>
  <c r="T1497" i="3"/>
  <c r="T1498" i="3"/>
  <c r="T1499" i="3"/>
  <c r="T1500" i="3"/>
  <c r="T1501" i="3"/>
  <c r="T1502" i="3"/>
  <c r="T1503" i="3"/>
  <c r="T1504" i="3"/>
  <c r="T1505" i="3"/>
  <c r="T1506" i="3"/>
  <c r="T1507" i="3"/>
  <c r="T1508" i="3"/>
  <c r="T1509" i="3"/>
  <c r="T1510" i="3"/>
  <c r="T1511" i="3"/>
  <c r="T1512" i="3"/>
  <c r="T1513" i="3"/>
  <c r="T151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89" i="3"/>
  <c r="S90" i="3"/>
  <c r="S91" i="3"/>
  <c r="S92" i="3"/>
  <c r="S93" i="3"/>
  <c r="S94" i="3"/>
  <c r="S95" i="3"/>
  <c r="S96" i="3"/>
  <c r="S97" i="3"/>
  <c r="S98" i="3"/>
  <c r="S99" i="3"/>
  <c r="S100" i="3"/>
  <c r="S101" i="3"/>
  <c r="S102" i="3"/>
  <c r="S103" i="3"/>
  <c r="S104" i="3"/>
  <c r="S105" i="3"/>
  <c r="S106" i="3"/>
  <c r="S107" i="3"/>
  <c r="S108" i="3"/>
  <c r="S109" i="3"/>
  <c r="S110" i="3"/>
  <c r="S111" i="3"/>
  <c r="S112" i="3"/>
  <c r="S113" i="3"/>
  <c r="S114" i="3"/>
  <c r="S115" i="3"/>
  <c r="S116" i="3"/>
  <c r="S117" i="3"/>
  <c r="S118" i="3"/>
  <c r="S119" i="3"/>
  <c r="S120" i="3"/>
  <c r="S121" i="3"/>
  <c r="S122" i="3"/>
  <c r="S123" i="3"/>
  <c r="S124" i="3"/>
  <c r="S125" i="3"/>
  <c r="S126" i="3"/>
  <c r="S127" i="3"/>
  <c r="S128" i="3"/>
  <c r="S129" i="3"/>
  <c r="S130" i="3"/>
  <c r="S131" i="3"/>
  <c r="S132" i="3"/>
  <c r="S133" i="3"/>
  <c r="S134" i="3"/>
  <c r="S135" i="3"/>
  <c r="S136" i="3"/>
  <c r="S137" i="3"/>
  <c r="S138" i="3"/>
  <c r="S139" i="3"/>
  <c r="S140" i="3"/>
  <c r="S141" i="3"/>
  <c r="S142" i="3"/>
  <c r="S143" i="3"/>
  <c r="S144" i="3"/>
  <c r="S145" i="3"/>
  <c r="S146" i="3"/>
  <c r="S147" i="3"/>
  <c r="S148" i="3"/>
  <c r="S149" i="3"/>
  <c r="S150" i="3"/>
  <c r="S151" i="3"/>
  <c r="S152" i="3"/>
  <c r="S153" i="3"/>
  <c r="S154" i="3"/>
  <c r="S155" i="3"/>
  <c r="S156" i="3"/>
  <c r="S157" i="3"/>
  <c r="S158" i="3"/>
  <c r="S159" i="3"/>
  <c r="S160" i="3"/>
  <c r="S161" i="3"/>
  <c r="S162" i="3"/>
  <c r="S163" i="3"/>
  <c r="S164" i="3"/>
  <c r="S165" i="3"/>
  <c r="S166" i="3"/>
  <c r="S167" i="3"/>
  <c r="S168" i="3"/>
  <c r="S169" i="3"/>
  <c r="S170" i="3"/>
  <c r="S171" i="3"/>
  <c r="S172" i="3"/>
  <c r="S173" i="3"/>
  <c r="S174" i="3"/>
  <c r="S175" i="3"/>
  <c r="S176" i="3"/>
  <c r="S177" i="3"/>
  <c r="S178" i="3"/>
  <c r="S179" i="3"/>
  <c r="S180" i="3"/>
  <c r="S181" i="3"/>
  <c r="S182" i="3"/>
  <c r="S183" i="3"/>
  <c r="S184" i="3"/>
  <c r="S185" i="3"/>
  <c r="S186" i="3"/>
  <c r="S187" i="3"/>
  <c r="S188" i="3"/>
  <c r="S189" i="3"/>
  <c r="S190" i="3"/>
  <c r="S191" i="3"/>
  <c r="S192" i="3"/>
  <c r="S193" i="3"/>
  <c r="S194" i="3"/>
  <c r="S195" i="3"/>
  <c r="S196" i="3"/>
  <c r="S197" i="3"/>
  <c r="S198" i="3"/>
  <c r="S199" i="3"/>
  <c r="S200" i="3"/>
  <c r="S201" i="3"/>
  <c r="S202" i="3"/>
  <c r="S203" i="3"/>
  <c r="S204" i="3"/>
  <c r="S205" i="3"/>
  <c r="S206" i="3"/>
  <c r="S207" i="3"/>
  <c r="S208" i="3"/>
  <c r="S209" i="3"/>
  <c r="S210" i="3"/>
  <c r="S211" i="3"/>
  <c r="S212" i="3"/>
  <c r="S213" i="3"/>
  <c r="S214" i="3"/>
  <c r="S215" i="3"/>
  <c r="S216" i="3"/>
  <c r="S217" i="3"/>
  <c r="S218" i="3"/>
  <c r="S219" i="3"/>
  <c r="S220" i="3"/>
  <c r="S221" i="3"/>
  <c r="S222" i="3"/>
  <c r="S223" i="3"/>
  <c r="S224" i="3"/>
  <c r="S225" i="3"/>
  <c r="S226" i="3"/>
  <c r="S227" i="3"/>
  <c r="S228" i="3"/>
  <c r="S229" i="3"/>
  <c r="S230" i="3"/>
  <c r="S231" i="3"/>
  <c r="S232" i="3"/>
  <c r="S233" i="3"/>
  <c r="S234" i="3"/>
  <c r="S235" i="3"/>
  <c r="S236" i="3"/>
  <c r="S237" i="3"/>
  <c r="S238" i="3"/>
  <c r="S239" i="3"/>
  <c r="S240" i="3"/>
  <c r="S241" i="3"/>
  <c r="S242" i="3"/>
  <c r="S243" i="3"/>
  <c r="S244" i="3"/>
  <c r="S245" i="3"/>
  <c r="S246" i="3"/>
  <c r="S247" i="3"/>
  <c r="S248" i="3"/>
  <c r="S249" i="3"/>
  <c r="S250" i="3"/>
  <c r="S251" i="3"/>
  <c r="S252" i="3"/>
  <c r="S253" i="3"/>
  <c r="S254" i="3"/>
  <c r="S255" i="3"/>
  <c r="S256" i="3"/>
  <c r="S257" i="3"/>
  <c r="S258" i="3"/>
  <c r="S259" i="3"/>
  <c r="S260" i="3"/>
  <c r="S261" i="3"/>
  <c r="S262" i="3"/>
  <c r="S263" i="3"/>
  <c r="S264" i="3"/>
  <c r="S265" i="3"/>
  <c r="S266" i="3"/>
  <c r="S267" i="3"/>
  <c r="S268" i="3"/>
  <c r="S269" i="3"/>
  <c r="S270" i="3"/>
  <c r="S271" i="3"/>
  <c r="S272" i="3"/>
  <c r="S273" i="3"/>
  <c r="S274" i="3"/>
  <c r="S275" i="3"/>
  <c r="S276" i="3"/>
  <c r="S277" i="3"/>
  <c r="S278" i="3"/>
  <c r="S279" i="3"/>
  <c r="S280" i="3"/>
  <c r="S281" i="3"/>
  <c r="S282" i="3"/>
  <c r="S283" i="3"/>
  <c r="S284" i="3"/>
  <c r="S285" i="3"/>
  <c r="S286" i="3"/>
  <c r="S287" i="3"/>
  <c r="S288" i="3"/>
  <c r="S289" i="3"/>
  <c r="S290" i="3"/>
  <c r="S291" i="3"/>
  <c r="S292" i="3"/>
  <c r="S293" i="3"/>
  <c r="S294" i="3"/>
  <c r="S295" i="3"/>
  <c r="S296" i="3"/>
  <c r="S297" i="3"/>
  <c r="S298" i="3"/>
  <c r="S299" i="3"/>
  <c r="S300" i="3"/>
  <c r="S301" i="3"/>
  <c r="S302" i="3"/>
  <c r="S303" i="3"/>
  <c r="S304" i="3"/>
  <c r="S305" i="3"/>
  <c r="S306" i="3"/>
  <c r="S307" i="3"/>
  <c r="S308" i="3"/>
  <c r="S309" i="3"/>
  <c r="S310" i="3"/>
  <c r="S311" i="3"/>
  <c r="S312" i="3"/>
  <c r="S313" i="3"/>
  <c r="S314" i="3"/>
  <c r="S315" i="3"/>
  <c r="S316" i="3"/>
  <c r="S317" i="3"/>
  <c r="S318" i="3"/>
  <c r="S319" i="3"/>
  <c r="S320" i="3"/>
  <c r="S321" i="3"/>
  <c r="S322" i="3"/>
  <c r="S323" i="3"/>
  <c r="S324" i="3"/>
  <c r="S325" i="3"/>
  <c r="S326" i="3"/>
  <c r="S327" i="3"/>
  <c r="S328" i="3"/>
  <c r="S329" i="3"/>
  <c r="S330" i="3"/>
  <c r="S331" i="3"/>
  <c r="S332" i="3"/>
  <c r="S333" i="3"/>
  <c r="S334" i="3"/>
  <c r="S335" i="3"/>
  <c r="S336" i="3"/>
  <c r="S337" i="3"/>
  <c r="S338" i="3"/>
  <c r="S339" i="3"/>
  <c r="S340" i="3"/>
  <c r="S341" i="3"/>
  <c r="S342" i="3"/>
  <c r="S343" i="3"/>
  <c r="S344" i="3"/>
  <c r="S345" i="3"/>
  <c r="S346" i="3"/>
  <c r="S347" i="3"/>
  <c r="S348" i="3"/>
  <c r="S349" i="3"/>
  <c r="S350" i="3"/>
  <c r="S351" i="3"/>
  <c r="S352" i="3"/>
  <c r="S353" i="3"/>
  <c r="S354" i="3"/>
  <c r="S355" i="3"/>
  <c r="S356" i="3"/>
  <c r="S357" i="3"/>
  <c r="S358" i="3"/>
  <c r="S359" i="3"/>
  <c r="S360" i="3"/>
  <c r="S361" i="3"/>
  <c r="S362" i="3"/>
  <c r="S363" i="3"/>
  <c r="S364" i="3"/>
  <c r="S365" i="3"/>
  <c r="S366" i="3"/>
  <c r="S367" i="3"/>
  <c r="S368" i="3"/>
  <c r="S369" i="3"/>
  <c r="S370" i="3"/>
  <c r="S371" i="3"/>
  <c r="S372" i="3"/>
  <c r="S373" i="3"/>
  <c r="S374" i="3"/>
  <c r="S375" i="3"/>
  <c r="S376" i="3"/>
  <c r="S377" i="3"/>
  <c r="S378" i="3"/>
  <c r="S379" i="3"/>
  <c r="S380" i="3"/>
  <c r="S381" i="3"/>
  <c r="S382" i="3"/>
  <c r="S383" i="3"/>
  <c r="S384" i="3"/>
  <c r="S385" i="3"/>
  <c r="S386" i="3"/>
  <c r="S387" i="3"/>
  <c r="S388" i="3"/>
  <c r="S389" i="3"/>
  <c r="S390" i="3"/>
  <c r="S391" i="3"/>
  <c r="S392" i="3"/>
  <c r="S393" i="3"/>
  <c r="S394" i="3"/>
  <c r="S395" i="3"/>
  <c r="S396" i="3"/>
  <c r="S397" i="3"/>
  <c r="S398" i="3"/>
  <c r="S399" i="3"/>
  <c r="S400" i="3"/>
  <c r="S401" i="3"/>
  <c r="S402" i="3"/>
  <c r="S403" i="3"/>
  <c r="S404" i="3"/>
  <c r="S405" i="3"/>
  <c r="S406" i="3"/>
  <c r="S407" i="3"/>
  <c r="S408" i="3"/>
  <c r="S409" i="3"/>
  <c r="S410" i="3"/>
  <c r="S411" i="3"/>
  <c r="S412" i="3"/>
  <c r="S413" i="3"/>
  <c r="S414" i="3"/>
  <c r="S415" i="3"/>
  <c r="S416" i="3"/>
  <c r="S417" i="3"/>
  <c r="S418" i="3"/>
  <c r="S419" i="3"/>
  <c r="S420" i="3"/>
  <c r="S421" i="3"/>
  <c r="S422" i="3"/>
  <c r="S423" i="3"/>
  <c r="S424" i="3"/>
  <c r="S425" i="3"/>
  <c r="S426" i="3"/>
  <c r="S427" i="3"/>
  <c r="S428" i="3"/>
  <c r="S429" i="3"/>
  <c r="S430" i="3"/>
  <c r="S431" i="3"/>
  <c r="S432" i="3"/>
  <c r="S433" i="3"/>
  <c r="S434" i="3"/>
  <c r="S435" i="3"/>
  <c r="S436" i="3"/>
  <c r="S437" i="3"/>
  <c r="S438" i="3"/>
  <c r="S439" i="3"/>
  <c r="S440" i="3"/>
  <c r="S441" i="3"/>
  <c r="S442" i="3"/>
  <c r="S443" i="3"/>
  <c r="S444" i="3"/>
  <c r="S445" i="3"/>
  <c r="S446" i="3"/>
  <c r="S447" i="3"/>
  <c r="S448" i="3"/>
  <c r="S449" i="3"/>
  <c r="S450" i="3"/>
  <c r="S451" i="3"/>
  <c r="S452" i="3"/>
  <c r="S453" i="3"/>
  <c r="S454" i="3"/>
  <c r="S455" i="3"/>
  <c r="S456" i="3"/>
  <c r="S457" i="3"/>
  <c r="S458" i="3"/>
  <c r="S459" i="3"/>
  <c r="S460" i="3"/>
  <c r="S461" i="3"/>
  <c r="S462" i="3"/>
  <c r="S463" i="3"/>
  <c r="S464" i="3"/>
  <c r="S465" i="3"/>
  <c r="S466" i="3"/>
  <c r="S467" i="3"/>
  <c r="S468" i="3"/>
  <c r="S469" i="3"/>
  <c r="S470" i="3"/>
  <c r="S471" i="3"/>
  <c r="S472" i="3"/>
  <c r="S473" i="3"/>
  <c r="S474" i="3"/>
  <c r="S475" i="3"/>
  <c r="S476" i="3"/>
  <c r="S477" i="3"/>
  <c r="S478" i="3"/>
  <c r="S479" i="3"/>
  <c r="S480" i="3"/>
  <c r="S481" i="3"/>
  <c r="S482" i="3"/>
  <c r="S483" i="3"/>
  <c r="S484" i="3"/>
  <c r="S485" i="3"/>
  <c r="S486" i="3"/>
  <c r="S487" i="3"/>
  <c r="S488" i="3"/>
  <c r="S489" i="3"/>
  <c r="S490" i="3"/>
  <c r="S491" i="3"/>
  <c r="S492" i="3"/>
  <c r="S493" i="3"/>
  <c r="S494" i="3"/>
  <c r="S495" i="3"/>
  <c r="S496" i="3"/>
  <c r="S497" i="3"/>
  <c r="S498" i="3"/>
  <c r="S499" i="3"/>
  <c r="S500" i="3"/>
  <c r="S501" i="3"/>
  <c r="S502" i="3"/>
  <c r="S503" i="3"/>
  <c r="S504" i="3"/>
  <c r="S505" i="3"/>
  <c r="S506" i="3"/>
  <c r="S507" i="3"/>
  <c r="S508" i="3"/>
  <c r="S509" i="3"/>
  <c r="S510" i="3"/>
  <c r="S511" i="3"/>
  <c r="S512" i="3"/>
  <c r="S513" i="3"/>
  <c r="S514" i="3"/>
  <c r="S515" i="3"/>
  <c r="S516" i="3"/>
  <c r="S517" i="3"/>
  <c r="S518" i="3"/>
  <c r="S519" i="3"/>
  <c r="S520" i="3"/>
  <c r="S521" i="3"/>
  <c r="S522" i="3"/>
  <c r="S523" i="3"/>
  <c r="S524" i="3"/>
  <c r="S525" i="3"/>
  <c r="S526" i="3"/>
  <c r="S527" i="3"/>
  <c r="S528" i="3"/>
  <c r="S529" i="3"/>
  <c r="S530" i="3"/>
  <c r="S531" i="3"/>
  <c r="S532" i="3"/>
  <c r="S533" i="3"/>
  <c r="S534" i="3"/>
  <c r="S535" i="3"/>
  <c r="S536" i="3"/>
  <c r="S537" i="3"/>
  <c r="S538" i="3"/>
  <c r="S539" i="3"/>
  <c r="S540" i="3"/>
  <c r="S541" i="3"/>
  <c r="S542" i="3"/>
  <c r="S543" i="3"/>
  <c r="S544" i="3"/>
  <c r="S545" i="3"/>
  <c r="S546" i="3"/>
  <c r="S547" i="3"/>
  <c r="S548" i="3"/>
  <c r="S549" i="3"/>
  <c r="S550" i="3"/>
  <c r="S551" i="3"/>
  <c r="S552" i="3"/>
  <c r="S553" i="3"/>
  <c r="S554" i="3"/>
  <c r="S555" i="3"/>
  <c r="S556" i="3"/>
  <c r="S557" i="3"/>
  <c r="S558" i="3"/>
  <c r="S559" i="3"/>
  <c r="S560" i="3"/>
  <c r="S561" i="3"/>
  <c r="S562" i="3"/>
  <c r="S563" i="3"/>
  <c r="S564" i="3"/>
  <c r="S565" i="3"/>
  <c r="S566" i="3"/>
  <c r="S567" i="3"/>
  <c r="S568" i="3"/>
  <c r="S569" i="3"/>
  <c r="S570" i="3"/>
  <c r="S571" i="3"/>
  <c r="S572" i="3"/>
  <c r="S573" i="3"/>
  <c r="S574" i="3"/>
  <c r="S575" i="3"/>
  <c r="S576" i="3"/>
  <c r="S577" i="3"/>
  <c r="S578" i="3"/>
  <c r="S579" i="3"/>
  <c r="S580" i="3"/>
  <c r="S581" i="3"/>
  <c r="S582" i="3"/>
  <c r="S583" i="3"/>
  <c r="S584" i="3"/>
  <c r="S585" i="3"/>
  <c r="S586" i="3"/>
  <c r="S587" i="3"/>
  <c r="S588" i="3"/>
  <c r="S589" i="3"/>
  <c r="S590" i="3"/>
  <c r="S591" i="3"/>
  <c r="S592" i="3"/>
  <c r="S593" i="3"/>
  <c r="S594" i="3"/>
  <c r="S595" i="3"/>
  <c r="S596" i="3"/>
  <c r="S597" i="3"/>
  <c r="S598" i="3"/>
  <c r="S599" i="3"/>
  <c r="S600" i="3"/>
  <c r="S601" i="3"/>
  <c r="S602" i="3"/>
  <c r="S603" i="3"/>
  <c r="S604" i="3"/>
  <c r="S605" i="3"/>
  <c r="S606" i="3"/>
  <c r="S607" i="3"/>
  <c r="S608" i="3"/>
  <c r="S609" i="3"/>
  <c r="S610" i="3"/>
  <c r="S611" i="3"/>
  <c r="S612" i="3"/>
  <c r="S613" i="3"/>
  <c r="S614" i="3"/>
  <c r="S615" i="3"/>
  <c r="S616" i="3"/>
  <c r="S617" i="3"/>
  <c r="S618" i="3"/>
  <c r="S619" i="3"/>
  <c r="S620" i="3"/>
  <c r="S621" i="3"/>
  <c r="S622" i="3"/>
  <c r="S623" i="3"/>
  <c r="S624" i="3"/>
  <c r="S625" i="3"/>
  <c r="S626" i="3"/>
  <c r="S627" i="3"/>
  <c r="S628" i="3"/>
  <c r="S629" i="3"/>
  <c r="S630" i="3"/>
  <c r="S631" i="3"/>
  <c r="S632" i="3"/>
  <c r="S633" i="3"/>
  <c r="S634" i="3"/>
  <c r="S635" i="3"/>
  <c r="S636" i="3"/>
  <c r="S637" i="3"/>
  <c r="S638" i="3"/>
  <c r="S639" i="3"/>
  <c r="S640" i="3"/>
  <c r="S641" i="3"/>
  <c r="S642" i="3"/>
  <c r="S643" i="3"/>
  <c r="S644" i="3"/>
  <c r="S645" i="3"/>
  <c r="S646" i="3"/>
  <c r="S647" i="3"/>
  <c r="S648" i="3"/>
  <c r="S649" i="3"/>
  <c r="S650" i="3"/>
  <c r="S651" i="3"/>
  <c r="S652" i="3"/>
  <c r="S653" i="3"/>
  <c r="S654" i="3"/>
  <c r="S655" i="3"/>
  <c r="S656" i="3"/>
  <c r="S657" i="3"/>
  <c r="S658" i="3"/>
  <c r="S659" i="3"/>
  <c r="S660" i="3"/>
  <c r="S661" i="3"/>
  <c r="S662" i="3"/>
  <c r="S663" i="3"/>
  <c r="S664" i="3"/>
  <c r="S665" i="3"/>
  <c r="S666" i="3"/>
  <c r="S667" i="3"/>
  <c r="S668" i="3"/>
  <c r="S669" i="3"/>
  <c r="S670" i="3"/>
  <c r="S671" i="3"/>
  <c r="S672" i="3"/>
  <c r="S673" i="3"/>
  <c r="S674" i="3"/>
  <c r="S675" i="3"/>
  <c r="S676" i="3"/>
  <c r="S677" i="3"/>
  <c r="S678" i="3"/>
  <c r="S679" i="3"/>
  <c r="S680" i="3"/>
  <c r="S681" i="3"/>
  <c r="S682" i="3"/>
  <c r="S683" i="3"/>
  <c r="S684" i="3"/>
  <c r="S685" i="3"/>
  <c r="S686" i="3"/>
  <c r="S687" i="3"/>
  <c r="S688" i="3"/>
  <c r="S689" i="3"/>
  <c r="S690" i="3"/>
  <c r="S691" i="3"/>
  <c r="S692" i="3"/>
  <c r="S693" i="3"/>
  <c r="S694" i="3"/>
  <c r="S695" i="3"/>
  <c r="S696" i="3"/>
  <c r="S697" i="3"/>
  <c r="S698" i="3"/>
  <c r="S699" i="3"/>
  <c r="S700" i="3"/>
  <c r="S701" i="3"/>
  <c r="S702" i="3"/>
  <c r="S703" i="3"/>
  <c r="S704" i="3"/>
  <c r="S705" i="3"/>
  <c r="S706" i="3"/>
  <c r="S707" i="3"/>
  <c r="S708" i="3"/>
  <c r="S709" i="3"/>
  <c r="S710" i="3"/>
  <c r="S711" i="3"/>
  <c r="S712" i="3"/>
  <c r="S713" i="3"/>
  <c r="S714" i="3"/>
  <c r="S715" i="3"/>
  <c r="S716" i="3"/>
  <c r="S717" i="3"/>
  <c r="S718" i="3"/>
  <c r="S719" i="3"/>
  <c r="S720" i="3"/>
  <c r="S721" i="3"/>
  <c r="S722" i="3"/>
  <c r="S723" i="3"/>
  <c r="S724" i="3"/>
  <c r="S725" i="3"/>
  <c r="S726" i="3"/>
  <c r="S727" i="3"/>
  <c r="S728" i="3"/>
  <c r="S729" i="3"/>
  <c r="S730" i="3"/>
  <c r="S731" i="3"/>
  <c r="S732" i="3"/>
  <c r="S733" i="3"/>
  <c r="S734" i="3"/>
  <c r="S735" i="3"/>
  <c r="S736" i="3"/>
  <c r="S737" i="3"/>
  <c r="S738" i="3"/>
  <c r="S739" i="3"/>
  <c r="S740" i="3"/>
  <c r="S741" i="3"/>
  <c r="S742" i="3"/>
  <c r="S743" i="3"/>
  <c r="S744" i="3"/>
  <c r="S745" i="3"/>
  <c r="S746" i="3"/>
  <c r="S747" i="3"/>
  <c r="S748" i="3"/>
  <c r="S749" i="3"/>
  <c r="S750" i="3"/>
  <c r="S751" i="3"/>
  <c r="S752" i="3"/>
  <c r="S753" i="3"/>
  <c r="S754" i="3"/>
  <c r="S755" i="3"/>
  <c r="S756" i="3"/>
  <c r="S757" i="3"/>
  <c r="S758" i="3"/>
  <c r="S759" i="3"/>
  <c r="S760" i="3"/>
  <c r="S761" i="3"/>
  <c r="S762" i="3"/>
  <c r="S763" i="3"/>
  <c r="S764" i="3"/>
  <c r="S765" i="3"/>
  <c r="S766" i="3"/>
  <c r="S767" i="3"/>
  <c r="S768" i="3"/>
  <c r="S769" i="3"/>
  <c r="S770" i="3"/>
  <c r="S771" i="3"/>
  <c r="S772" i="3"/>
  <c r="S773" i="3"/>
  <c r="S774" i="3"/>
  <c r="S775" i="3"/>
  <c r="S776" i="3"/>
  <c r="S777" i="3"/>
  <c r="S778" i="3"/>
  <c r="S779" i="3"/>
  <c r="S780" i="3"/>
  <c r="S781" i="3"/>
  <c r="S782" i="3"/>
  <c r="S783" i="3"/>
  <c r="S784" i="3"/>
  <c r="S785" i="3"/>
  <c r="S786" i="3"/>
  <c r="S787" i="3"/>
  <c r="S788" i="3"/>
  <c r="S789" i="3"/>
  <c r="S790" i="3"/>
  <c r="S791" i="3"/>
  <c r="S792" i="3"/>
  <c r="S793" i="3"/>
  <c r="S794" i="3"/>
  <c r="S795" i="3"/>
  <c r="S796" i="3"/>
  <c r="S797" i="3"/>
  <c r="S798" i="3"/>
  <c r="S799" i="3"/>
  <c r="S800" i="3"/>
  <c r="S801" i="3"/>
  <c r="S802" i="3"/>
  <c r="S803" i="3"/>
  <c r="S804" i="3"/>
  <c r="S805" i="3"/>
  <c r="S806" i="3"/>
  <c r="S807" i="3"/>
  <c r="S808" i="3"/>
  <c r="S809" i="3"/>
  <c r="S810" i="3"/>
  <c r="S811" i="3"/>
  <c r="S812" i="3"/>
  <c r="S813" i="3"/>
  <c r="S814" i="3"/>
  <c r="S815" i="3"/>
  <c r="S816" i="3"/>
  <c r="S817" i="3"/>
  <c r="S818" i="3"/>
  <c r="S819" i="3"/>
  <c r="S820" i="3"/>
  <c r="S821" i="3"/>
  <c r="S822" i="3"/>
  <c r="S823" i="3"/>
  <c r="S824" i="3"/>
  <c r="S825" i="3"/>
  <c r="S826" i="3"/>
  <c r="S827" i="3"/>
  <c r="S828" i="3"/>
  <c r="S829" i="3"/>
  <c r="S830" i="3"/>
  <c r="S831" i="3"/>
  <c r="S832" i="3"/>
  <c r="S833" i="3"/>
  <c r="S834" i="3"/>
  <c r="S835" i="3"/>
  <c r="S836" i="3"/>
  <c r="S837" i="3"/>
  <c r="S838" i="3"/>
  <c r="S839" i="3"/>
  <c r="S840" i="3"/>
  <c r="S841" i="3"/>
  <c r="S842" i="3"/>
  <c r="S843" i="3"/>
  <c r="S844" i="3"/>
  <c r="S845" i="3"/>
  <c r="S846" i="3"/>
  <c r="S847" i="3"/>
  <c r="S848" i="3"/>
  <c r="S849" i="3"/>
  <c r="S850" i="3"/>
  <c r="S851" i="3"/>
  <c r="S852" i="3"/>
  <c r="S853" i="3"/>
  <c r="S854" i="3"/>
  <c r="S855" i="3"/>
  <c r="S856" i="3"/>
  <c r="S857" i="3"/>
  <c r="S858" i="3"/>
  <c r="S859" i="3"/>
  <c r="S860" i="3"/>
  <c r="S861" i="3"/>
  <c r="S862" i="3"/>
  <c r="S863" i="3"/>
  <c r="S864" i="3"/>
  <c r="S865" i="3"/>
  <c r="S866" i="3"/>
  <c r="S867" i="3"/>
  <c r="S868" i="3"/>
  <c r="S869" i="3"/>
  <c r="S870" i="3"/>
  <c r="S871" i="3"/>
  <c r="S872" i="3"/>
  <c r="S873" i="3"/>
  <c r="S874" i="3"/>
  <c r="S875" i="3"/>
  <c r="S876" i="3"/>
  <c r="S877" i="3"/>
  <c r="S878" i="3"/>
  <c r="S879" i="3"/>
  <c r="S880" i="3"/>
  <c r="S881" i="3"/>
  <c r="S882" i="3"/>
  <c r="S883" i="3"/>
  <c r="S884" i="3"/>
  <c r="S885" i="3"/>
  <c r="S886" i="3"/>
  <c r="S887" i="3"/>
  <c r="S888" i="3"/>
  <c r="S889" i="3"/>
  <c r="S890" i="3"/>
  <c r="S891" i="3"/>
  <c r="S892" i="3"/>
  <c r="S893" i="3"/>
  <c r="S894" i="3"/>
  <c r="S895" i="3"/>
  <c r="S896" i="3"/>
  <c r="S897" i="3"/>
  <c r="S898" i="3"/>
  <c r="S899" i="3"/>
  <c r="S900" i="3"/>
  <c r="S901" i="3"/>
  <c r="S902" i="3"/>
  <c r="S903" i="3"/>
  <c r="S904" i="3"/>
  <c r="S905" i="3"/>
  <c r="S906" i="3"/>
  <c r="S907" i="3"/>
  <c r="S908" i="3"/>
  <c r="S909" i="3"/>
  <c r="S910" i="3"/>
  <c r="S911" i="3"/>
  <c r="S912" i="3"/>
  <c r="S913" i="3"/>
  <c r="S914" i="3"/>
  <c r="S915" i="3"/>
  <c r="S916" i="3"/>
  <c r="S917" i="3"/>
  <c r="S918" i="3"/>
  <c r="S919" i="3"/>
  <c r="S920" i="3"/>
  <c r="S921" i="3"/>
  <c r="S922" i="3"/>
  <c r="S923" i="3"/>
  <c r="S924" i="3"/>
  <c r="S925" i="3"/>
  <c r="S926" i="3"/>
  <c r="S927" i="3"/>
  <c r="S928" i="3"/>
  <c r="S929" i="3"/>
  <c r="S930" i="3"/>
  <c r="S931" i="3"/>
  <c r="S932" i="3"/>
  <c r="S933" i="3"/>
  <c r="S934" i="3"/>
  <c r="S935" i="3"/>
  <c r="S936" i="3"/>
  <c r="S937" i="3"/>
  <c r="S938" i="3"/>
  <c r="S939" i="3"/>
  <c r="S940" i="3"/>
  <c r="S941" i="3"/>
  <c r="S942" i="3"/>
  <c r="S943" i="3"/>
  <c r="S944" i="3"/>
  <c r="S945" i="3"/>
  <c r="S946" i="3"/>
  <c r="S947" i="3"/>
  <c r="S948" i="3"/>
  <c r="S949" i="3"/>
  <c r="S950" i="3"/>
  <c r="S951" i="3"/>
  <c r="S952" i="3"/>
  <c r="S953" i="3"/>
  <c r="S954" i="3"/>
  <c r="S955" i="3"/>
  <c r="S956" i="3"/>
  <c r="S957" i="3"/>
  <c r="S958" i="3"/>
  <c r="S959" i="3"/>
  <c r="S960" i="3"/>
  <c r="S961" i="3"/>
  <c r="S962" i="3"/>
  <c r="S963" i="3"/>
  <c r="S964" i="3"/>
  <c r="S965" i="3"/>
  <c r="S966" i="3"/>
  <c r="S967" i="3"/>
  <c r="S968" i="3"/>
  <c r="S969" i="3"/>
  <c r="S970" i="3"/>
  <c r="S971" i="3"/>
  <c r="S972" i="3"/>
  <c r="S973" i="3"/>
  <c r="S974" i="3"/>
  <c r="S975" i="3"/>
  <c r="S976" i="3"/>
  <c r="S977" i="3"/>
  <c r="S978" i="3"/>
  <c r="S979" i="3"/>
  <c r="S980" i="3"/>
  <c r="S981" i="3"/>
  <c r="S982" i="3"/>
  <c r="S983" i="3"/>
  <c r="S984" i="3"/>
  <c r="S985" i="3"/>
  <c r="S986" i="3"/>
  <c r="S987" i="3"/>
  <c r="S988" i="3"/>
  <c r="S989" i="3"/>
  <c r="S990" i="3"/>
  <c r="S991" i="3"/>
  <c r="S992" i="3"/>
  <c r="S993" i="3"/>
  <c r="S994" i="3"/>
  <c r="S995" i="3"/>
  <c r="S996" i="3"/>
  <c r="S997" i="3"/>
  <c r="S998" i="3"/>
  <c r="S999" i="3"/>
  <c r="S1000" i="3"/>
  <c r="S1001" i="3"/>
  <c r="S1002" i="3"/>
  <c r="S1003" i="3"/>
  <c r="S1004" i="3"/>
  <c r="S1005" i="3"/>
  <c r="S1006" i="3"/>
  <c r="S1007" i="3"/>
  <c r="S1008" i="3"/>
  <c r="S1009" i="3"/>
  <c r="S1010" i="3"/>
  <c r="S1011" i="3"/>
  <c r="S1012" i="3"/>
  <c r="S1013" i="3"/>
  <c r="S1014" i="3"/>
  <c r="S1015" i="3"/>
  <c r="S1016" i="3"/>
  <c r="S1017" i="3"/>
  <c r="S1018" i="3"/>
  <c r="S1019" i="3"/>
  <c r="S1020" i="3"/>
  <c r="S1021" i="3"/>
  <c r="S1022" i="3"/>
  <c r="S1023" i="3"/>
  <c r="S1024" i="3"/>
  <c r="S1025" i="3"/>
  <c r="S1026" i="3"/>
  <c r="S1027" i="3"/>
  <c r="S1028" i="3"/>
  <c r="S1029" i="3"/>
  <c r="S1030" i="3"/>
  <c r="S1031" i="3"/>
  <c r="S1032" i="3"/>
  <c r="S1033" i="3"/>
  <c r="S1034" i="3"/>
  <c r="S1035" i="3"/>
  <c r="S1036" i="3"/>
  <c r="S1037" i="3"/>
  <c r="S1038" i="3"/>
  <c r="S1039" i="3"/>
  <c r="S1040" i="3"/>
  <c r="S1041" i="3"/>
  <c r="S1042" i="3"/>
  <c r="S1043" i="3"/>
  <c r="S1044" i="3"/>
  <c r="S1045" i="3"/>
  <c r="S1046" i="3"/>
  <c r="S1047" i="3"/>
  <c r="S1048" i="3"/>
  <c r="S1049" i="3"/>
  <c r="S1050" i="3"/>
  <c r="S1051" i="3"/>
  <c r="S1052" i="3"/>
  <c r="S1053" i="3"/>
  <c r="S1054" i="3"/>
  <c r="S1055" i="3"/>
  <c r="S1056" i="3"/>
  <c r="S1057" i="3"/>
  <c r="S1058" i="3"/>
  <c r="S1059" i="3"/>
  <c r="S1060" i="3"/>
  <c r="S1061" i="3"/>
  <c r="S1062" i="3"/>
  <c r="S1063" i="3"/>
  <c r="S1064" i="3"/>
  <c r="S1065" i="3"/>
  <c r="S1066" i="3"/>
  <c r="S1067" i="3"/>
  <c r="S1068" i="3"/>
  <c r="S1069" i="3"/>
  <c r="S1070" i="3"/>
  <c r="S1071" i="3"/>
  <c r="S1072" i="3"/>
  <c r="S1073" i="3"/>
  <c r="S1074" i="3"/>
  <c r="S1075" i="3"/>
  <c r="S1076" i="3"/>
  <c r="S1077" i="3"/>
  <c r="S1078" i="3"/>
  <c r="S1079" i="3"/>
  <c r="S1080" i="3"/>
  <c r="S1081" i="3"/>
  <c r="S1082" i="3"/>
  <c r="S1083" i="3"/>
  <c r="S1084" i="3"/>
  <c r="S1085" i="3"/>
  <c r="S1086" i="3"/>
  <c r="S1087" i="3"/>
  <c r="S1088" i="3"/>
  <c r="S1089" i="3"/>
  <c r="S1090" i="3"/>
  <c r="S1091" i="3"/>
  <c r="S1092" i="3"/>
  <c r="S1093" i="3"/>
  <c r="S1094" i="3"/>
  <c r="S1095" i="3"/>
  <c r="S1096" i="3"/>
  <c r="S1097" i="3"/>
  <c r="S1098" i="3"/>
  <c r="S1099" i="3"/>
  <c r="S1100" i="3"/>
  <c r="S1101" i="3"/>
  <c r="S1102" i="3"/>
  <c r="S1103" i="3"/>
  <c r="S1104" i="3"/>
  <c r="S1105" i="3"/>
  <c r="S1106" i="3"/>
  <c r="S1107" i="3"/>
  <c r="S1108" i="3"/>
  <c r="S1109" i="3"/>
  <c r="S1110" i="3"/>
  <c r="S1111" i="3"/>
  <c r="S1112" i="3"/>
  <c r="S1113" i="3"/>
  <c r="S1114" i="3"/>
  <c r="S1115" i="3"/>
  <c r="S1116" i="3"/>
  <c r="S1117" i="3"/>
  <c r="S1118" i="3"/>
  <c r="S1119" i="3"/>
  <c r="S1120" i="3"/>
  <c r="S1121" i="3"/>
  <c r="S1122" i="3"/>
  <c r="S1123" i="3"/>
  <c r="S1124" i="3"/>
  <c r="S1125" i="3"/>
  <c r="S1126" i="3"/>
  <c r="S1127" i="3"/>
  <c r="S1128" i="3"/>
  <c r="S1129" i="3"/>
  <c r="S1130" i="3"/>
  <c r="S1131" i="3"/>
  <c r="S1132" i="3"/>
  <c r="S1133" i="3"/>
  <c r="S1134" i="3"/>
  <c r="S1135" i="3"/>
  <c r="S1136" i="3"/>
  <c r="S1137" i="3"/>
  <c r="S1138" i="3"/>
  <c r="S1139" i="3"/>
  <c r="S1140" i="3"/>
  <c r="S1141" i="3"/>
  <c r="S1142" i="3"/>
  <c r="S1143" i="3"/>
  <c r="S1144" i="3"/>
  <c r="S1145" i="3"/>
  <c r="S1146" i="3"/>
  <c r="S1147" i="3"/>
  <c r="S1148" i="3"/>
  <c r="S1149" i="3"/>
  <c r="S1150" i="3"/>
  <c r="S1151" i="3"/>
  <c r="S1152" i="3"/>
  <c r="S1153" i="3"/>
  <c r="S1154" i="3"/>
  <c r="S1155" i="3"/>
  <c r="S1156" i="3"/>
  <c r="S1157" i="3"/>
  <c r="S1158" i="3"/>
  <c r="S1159" i="3"/>
  <c r="S1160" i="3"/>
  <c r="S1161" i="3"/>
  <c r="S1162" i="3"/>
  <c r="S1163" i="3"/>
  <c r="S1164" i="3"/>
  <c r="S1165" i="3"/>
  <c r="S1166" i="3"/>
  <c r="S1167" i="3"/>
  <c r="S1168" i="3"/>
  <c r="S1169" i="3"/>
  <c r="S1170" i="3"/>
  <c r="S1171" i="3"/>
  <c r="S1172" i="3"/>
  <c r="S1173" i="3"/>
  <c r="S1174" i="3"/>
  <c r="S1175" i="3"/>
  <c r="S1176" i="3"/>
  <c r="S1177" i="3"/>
  <c r="S1178" i="3"/>
  <c r="S1179" i="3"/>
  <c r="S1180" i="3"/>
  <c r="S1181" i="3"/>
  <c r="S1182" i="3"/>
  <c r="S1183" i="3"/>
  <c r="S1184" i="3"/>
  <c r="S1185" i="3"/>
  <c r="S1186" i="3"/>
  <c r="S1187" i="3"/>
  <c r="S1188" i="3"/>
  <c r="S1189" i="3"/>
  <c r="S1190" i="3"/>
  <c r="S1191" i="3"/>
  <c r="S1192" i="3"/>
  <c r="S1193" i="3"/>
  <c r="S1194" i="3"/>
  <c r="S1195" i="3"/>
  <c r="S1196" i="3"/>
  <c r="S1197" i="3"/>
  <c r="S1198" i="3"/>
  <c r="S1199" i="3"/>
  <c r="S1200" i="3"/>
  <c r="S1201" i="3"/>
  <c r="S1202" i="3"/>
  <c r="S1203" i="3"/>
  <c r="S1204" i="3"/>
  <c r="S1205" i="3"/>
  <c r="S1206" i="3"/>
  <c r="S1207" i="3"/>
  <c r="S1208" i="3"/>
  <c r="S1209" i="3"/>
  <c r="S1210" i="3"/>
  <c r="S1211" i="3"/>
  <c r="S1212" i="3"/>
  <c r="S1213" i="3"/>
  <c r="S1214" i="3"/>
  <c r="S1215" i="3"/>
  <c r="S1216" i="3"/>
  <c r="S1217" i="3"/>
  <c r="S1218" i="3"/>
  <c r="S1219" i="3"/>
  <c r="S1220" i="3"/>
  <c r="S1221" i="3"/>
  <c r="S1222" i="3"/>
  <c r="S1223" i="3"/>
  <c r="S1224" i="3"/>
  <c r="S1225" i="3"/>
  <c r="S1226" i="3"/>
  <c r="S1227" i="3"/>
  <c r="S1228" i="3"/>
  <c r="S1229" i="3"/>
  <c r="S1230" i="3"/>
  <c r="S1231" i="3"/>
  <c r="S1232" i="3"/>
  <c r="S1233" i="3"/>
  <c r="S1234" i="3"/>
  <c r="S1235" i="3"/>
  <c r="S1236" i="3"/>
  <c r="S1237" i="3"/>
  <c r="S1238" i="3"/>
  <c r="S1239" i="3"/>
  <c r="S1240" i="3"/>
  <c r="S1241" i="3"/>
  <c r="S1242" i="3"/>
  <c r="S1243" i="3"/>
  <c r="S1244" i="3"/>
  <c r="S1245" i="3"/>
  <c r="S1246" i="3"/>
  <c r="S1247" i="3"/>
  <c r="S1248" i="3"/>
  <c r="S1249" i="3"/>
  <c r="S1250" i="3"/>
  <c r="S1251" i="3"/>
  <c r="S1252" i="3"/>
  <c r="S1253" i="3"/>
  <c r="S1254" i="3"/>
  <c r="S1255" i="3"/>
  <c r="S1256" i="3"/>
  <c r="S1257" i="3"/>
  <c r="S1258" i="3"/>
  <c r="S1259" i="3"/>
  <c r="S1260" i="3"/>
  <c r="S1261" i="3"/>
  <c r="S1262" i="3"/>
  <c r="S1263" i="3"/>
  <c r="S1264" i="3"/>
  <c r="S1265" i="3"/>
  <c r="S1266" i="3"/>
  <c r="S1267" i="3"/>
  <c r="S1268" i="3"/>
  <c r="S1269" i="3"/>
  <c r="S1270" i="3"/>
  <c r="S1271" i="3"/>
  <c r="S1272" i="3"/>
  <c r="S1273" i="3"/>
  <c r="S1274" i="3"/>
  <c r="S1275" i="3"/>
  <c r="S1276" i="3"/>
  <c r="S1277" i="3"/>
  <c r="S1278" i="3"/>
  <c r="S1279" i="3"/>
  <c r="S1280" i="3"/>
  <c r="S1281" i="3"/>
  <c r="S1282" i="3"/>
  <c r="S1283" i="3"/>
  <c r="S1284" i="3"/>
  <c r="S1285" i="3"/>
  <c r="S1286" i="3"/>
  <c r="S1287" i="3"/>
  <c r="S1288" i="3"/>
  <c r="S1289" i="3"/>
  <c r="S1290" i="3"/>
  <c r="S1291" i="3"/>
  <c r="S1292" i="3"/>
  <c r="S1293" i="3"/>
  <c r="S1294" i="3"/>
  <c r="S1295" i="3"/>
  <c r="S1296" i="3"/>
  <c r="S1297" i="3"/>
  <c r="S1298" i="3"/>
  <c r="S1299" i="3"/>
  <c r="S1300" i="3"/>
  <c r="S1301" i="3"/>
  <c r="S1302" i="3"/>
  <c r="S1303" i="3"/>
  <c r="S1304" i="3"/>
  <c r="S1305" i="3"/>
  <c r="S1306" i="3"/>
  <c r="S1307" i="3"/>
  <c r="S1308" i="3"/>
  <c r="S1309" i="3"/>
  <c r="S1310" i="3"/>
  <c r="S1311" i="3"/>
  <c r="S1312" i="3"/>
  <c r="S1313" i="3"/>
  <c r="S1314" i="3"/>
  <c r="S1315" i="3"/>
  <c r="S1316" i="3"/>
  <c r="S1317" i="3"/>
  <c r="S1318" i="3"/>
  <c r="S1319" i="3"/>
  <c r="S1320" i="3"/>
  <c r="S1321" i="3"/>
  <c r="S1322" i="3"/>
  <c r="S1323" i="3"/>
  <c r="S1324" i="3"/>
  <c r="S1325" i="3"/>
  <c r="S1326" i="3"/>
  <c r="S1327" i="3"/>
  <c r="S1328" i="3"/>
  <c r="S1329" i="3"/>
  <c r="S1330" i="3"/>
  <c r="S1331" i="3"/>
  <c r="S1332" i="3"/>
  <c r="S1333" i="3"/>
  <c r="S1334" i="3"/>
  <c r="S1335" i="3"/>
  <c r="S1336" i="3"/>
  <c r="S1337" i="3"/>
  <c r="S1338" i="3"/>
  <c r="S1339" i="3"/>
  <c r="S1340" i="3"/>
  <c r="S1341" i="3"/>
  <c r="S1342" i="3"/>
  <c r="S1343" i="3"/>
  <c r="S1344" i="3"/>
  <c r="S1345" i="3"/>
  <c r="S1346" i="3"/>
  <c r="S1347" i="3"/>
  <c r="S1348" i="3"/>
  <c r="S1349" i="3"/>
  <c r="S1350" i="3"/>
  <c r="S1351" i="3"/>
  <c r="S1352" i="3"/>
  <c r="S1353" i="3"/>
  <c r="S1354" i="3"/>
  <c r="S1355" i="3"/>
  <c r="S1356" i="3"/>
  <c r="S1357" i="3"/>
  <c r="S1358" i="3"/>
  <c r="S1359" i="3"/>
  <c r="S1360" i="3"/>
  <c r="S1361" i="3"/>
  <c r="S1362" i="3"/>
  <c r="S1363" i="3"/>
  <c r="S1364" i="3"/>
  <c r="S1365" i="3"/>
  <c r="S1366" i="3"/>
  <c r="S1367" i="3"/>
  <c r="S1368" i="3"/>
  <c r="S1369" i="3"/>
  <c r="S1370" i="3"/>
  <c r="S1371" i="3"/>
  <c r="S1372" i="3"/>
  <c r="S1373" i="3"/>
  <c r="S1374" i="3"/>
  <c r="S1375" i="3"/>
  <c r="S1376" i="3"/>
  <c r="S1377" i="3"/>
  <c r="S1378" i="3"/>
  <c r="S1379" i="3"/>
  <c r="S1380" i="3"/>
  <c r="S1381" i="3"/>
  <c r="S1382" i="3"/>
  <c r="S1383" i="3"/>
  <c r="S1384" i="3"/>
  <c r="S1385" i="3"/>
  <c r="S1386" i="3"/>
  <c r="S1387" i="3"/>
  <c r="S1388" i="3"/>
  <c r="S1389" i="3"/>
  <c r="S1390" i="3"/>
  <c r="S1391" i="3"/>
  <c r="S1392" i="3"/>
  <c r="S1393" i="3"/>
  <c r="S1394" i="3"/>
  <c r="S1395" i="3"/>
  <c r="S1396" i="3"/>
  <c r="S1397" i="3"/>
  <c r="S1398" i="3"/>
  <c r="S1399" i="3"/>
  <c r="S1400" i="3"/>
  <c r="S1401" i="3"/>
  <c r="S1402" i="3"/>
  <c r="S1403" i="3"/>
  <c r="S1404" i="3"/>
  <c r="S1405" i="3"/>
  <c r="S1406" i="3"/>
  <c r="S1407" i="3"/>
  <c r="S1408" i="3"/>
  <c r="S1409" i="3"/>
  <c r="S1410" i="3"/>
  <c r="S1411" i="3"/>
  <c r="S1412" i="3"/>
  <c r="S1413" i="3"/>
  <c r="S1414" i="3"/>
  <c r="S1415" i="3"/>
  <c r="S1416" i="3"/>
  <c r="S1417" i="3"/>
  <c r="S1418" i="3"/>
  <c r="S1419" i="3"/>
  <c r="S1420" i="3"/>
  <c r="S1421" i="3"/>
  <c r="S1422" i="3"/>
  <c r="S1423" i="3"/>
  <c r="S1424" i="3"/>
  <c r="S1425" i="3"/>
  <c r="S1426" i="3"/>
  <c r="S1427" i="3"/>
  <c r="S1428" i="3"/>
  <c r="S1429" i="3"/>
  <c r="S1430" i="3"/>
  <c r="S1431" i="3"/>
  <c r="S1432" i="3"/>
  <c r="S1433" i="3"/>
  <c r="S1434" i="3"/>
  <c r="S1435" i="3"/>
  <c r="S1436" i="3"/>
  <c r="S1437" i="3"/>
  <c r="S1438" i="3"/>
  <c r="S1439" i="3"/>
  <c r="S1440" i="3"/>
  <c r="S1441" i="3"/>
  <c r="S1442" i="3"/>
  <c r="S1443" i="3"/>
  <c r="S1444" i="3"/>
  <c r="S1445" i="3"/>
  <c r="S1446" i="3"/>
  <c r="S1447" i="3"/>
  <c r="S1448" i="3"/>
  <c r="S1449" i="3"/>
  <c r="S1450" i="3"/>
  <c r="S1451" i="3"/>
  <c r="S1452" i="3"/>
  <c r="S1453" i="3"/>
  <c r="S1454" i="3"/>
  <c r="S1455" i="3"/>
  <c r="S1456" i="3"/>
  <c r="S1457" i="3"/>
  <c r="S1458" i="3"/>
  <c r="S1459" i="3"/>
  <c r="S1460" i="3"/>
  <c r="S1461" i="3"/>
  <c r="S1462" i="3"/>
  <c r="S1463" i="3"/>
  <c r="S1464" i="3"/>
  <c r="S1465" i="3"/>
  <c r="S1466" i="3"/>
  <c r="S1467" i="3"/>
  <c r="S1468" i="3"/>
  <c r="S1469" i="3"/>
  <c r="S1470" i="3"/>
  <c r="S1471" i="3"/>
  <c r="S1472" i="3"/>
  <c r="S1473" i="3"/>
  <c r="S1474" i="3"/>
  <c r="S1475" i="3"/>
  <c r="S1476" i="3"/>
  <c r="S1477" i="3"/>
  <c r="S1478" i="3"/>
  <c r="S1479" i="3"/>
  <c r="S1480" i="3"/>
  <c r="S1481" i="3"/>
  <c r="S1482" i="3"/>
  <c r="S1483" i="3"/>
  <c r="S1484" i="3"/>
  <c r="S1485" i="3"/>
  <c r="S1486" i="3"/>
  <c r="S1487" i="3"/>
  <c r="S1488" i="3"/>
  <c r="S1489" i="3"/>
  <c r="S1490" i="3"/>
  <c r="S1491" i="3"/>
  <c r="S1492" i="3"/>
  <c r="S1493" i="3"/>
  <c r="S1494" i="3"/>
  <c r="S1495" i="3"/>
  <c r="S1496" i="3"/>
  <c r="S1497" i="3"/>
  <c r="S1498" i="3"/>
  <c r="S1499" i="3"/>
  <c r="S1500" i="3"/>
  <c r="S1501" i="3"/>
  <c r="S1502" i="3"/>
  <c r="S1503" i="3"/>
  <c r="S1504" i="3"/>
  <c r="S1505" i="3"/>
  <c r="S1506" i="3"/>
  <c r="S1507" i="3"/>
  <c r="S1508" i="3"/>
  <c r="S1509" i="3"/>
  <c r="S1510" i="3"/>
  <c r="S1511" i="3"/>
  <c r="S1512" i="3"/>
  <c r="S1513" i="3"/>
  <c r="S1514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R197" i="3"/>
  <c r="R198" i="3"/>
  <c r="R199" i="3"/>
  <c r="R200" i="3"/>
  <c r="R201" i="3"/>
  <c r="R202" i="3"/>
  <c r="R203" i="3"/>
  <c r="R204" i="3"/>
  <c r="R205" i="3"/>
  <c r="R206" i="3"/>
  <c r="R207" i="3"/>
  <c r="R208" i="3"/>
  <c r="R209" i="3"/>
  <c r="R210" i="3"/>
  <c r="R211" i="3"/>
  <c r="R212" i="3"/>
  <c r="R213" i="3"/>
  <c r="R214" i="3"/>
  <c r="R215" i="3"/>
  <c r="R216" i="3"/>
  <c r="R217" i="3"/>
  <c r="R218" i="3"/>
  <c r="R219" i="3"/>
  <c r="R220" i="3"/>
  <c r="R221" i="3"/>
  <c r="R222" i="3"/>
  <c r="R223" i="3"/>
  <c r="R224" i="3"/>
  <c r="R225" i="3"/>
  <c r="R226" i="3"/>
  <c r="R227" i="3"/>
  <c r="R228" i="3"/>
  <c r="R229" i="3"/>
  <c r="R230" i="3"/>
  <c r="R231" i="3"/>
  <c r="R232" i="3"/>
  <c r="R233" i="3"/>
  <c r="R234" i="3"/>
  <c r="R235" i="3"/>
  <c r="R236" i="3"/>
  <c r="R237" i="3"/>
  <c r="R238" i="3"/>
  <c r="R239" i="3"/>
  <c r="R240" i="3"/>
  <c r="R241" i="3"/>
  <c r="R242" i="3"/>
  <c r="R243" i="3"/>
  <c r="R244" i="3"/>
  <c r="R245" i="3"/>
  <c r="R246" i="3"/>
  <c r="R247" i="3"/>
  <c r="R248" i="3"/>
  <c r="R249" i="3"/>
  <c r="R250" i="3"/>
  <c r="R251" i="3"/>
  <c r="R252" i="3"/>
  <c r="R253" i="3"/>
  <c r="R254" i="3"/>
  <c r="R255" i="3"/>
  <c r="R256" i="3"/>
  <c r="R257" i="3"/>
  <c r="R258" i="3"/>
  <c r="R259" i="3"/>
  <c r="R260" i="3"/>
  <c r="R261" i="3"/>
  <c r="R262" i="3"/>
  <c r="R263" i="3"/>
  <c r="R264" i="3"/>
  <c r="R265" i="3"/>
  <c r="R266" i="3"/>
  <c r="R267" i="3"/>
  <c r="R268" i="3"/>
  <c r="R269" i="3"/>
  <c r="R270" i="3"/>
  <c r="R271" i="3"/>
  <c r="R272" i="3"/>
  <c r="R273" i="3"/>
  <c r="R274" i="3"/>
  <c r="R275" i="3"/>
  <c r="R276" i="3"/>
  <c r="R277" i="3"/>
  <c r="R278" i="3"/>
  <c r="R279" i="3"/>
  <c r="R280" i="3"/>
  <c r="R281" i="3"/>
  <c r="R282" i="3"/>
  <c r="R283" i="3"/>
  <c r="R284" i="3"/>
  <c r="R285" i="3"/>
  <c r="R286" i="3"/>
  <c r="R287" i="3"/>
  <c r="R288" i="3"/>
  <c r="R289" i="3"/>
  <c r="R290" i="3"/>
  <c r="R291" i="3"/>
  <c r="R292" i="3"/>
  <c r="R293" i="3"/>
  <c r="R294" i="3"/>
  <c r="R295" i="3"/>
  <c r="R296" i="3"/>
  <c r="R297" i="3"/>
  <c r="R298" i="3"/>
  <c r="R299" i="3"/>
  <c r="R300" i="3"/>
  <c r="R301" i="3"/>
  <c r="R302" i="3"/>
  <c r="R303" i="3"/>
  <c r="R304" i="3"/>
  <c r="R305" i="3"/>
  <c r="R306" i="3"/>
  <c r="R307" i="3"/>
  <c r="R308" i="3"/>
  <c r="R309" i="3"/>
  <c r="R310" i="3"/>
  <c r="R311" i="3"/>
  <c r="R312" i="3"/>
  <c r="R313" i="3"/>
  <c r="R314" i="3"/>
  <c r="R315" i="3"/>
  <c r="R316" i="3"/>
  <c r="R317" i="3"/>
  <c r="R318" i="3"/>
  <c r="R319" i="3"/>
  <c r="R320" i="3"/>
  <c r="R321" i="3"/>
  <c r="R322" i="3"/>
  <c r="R323" i="3"/>
  <c r="R324" i="3"/>
  <c r="R325" i="3"/>
  <c r="R326" i="3"/>
  <c r="R327" i="3"/>
  <c r="R328" i="3"/>
  <c r="R329" i="3"/>
  <c r="R330" i="3"/>
  <c r="R331" i="3"/>
  <c r="R332" i="3"/>
  <c r="R333" i="3"/>
  <c r="R334" i="3"/>
  <c r="R335" i="3"/>
  <c r="R336" i="3"/>
  <c r="R337" i="3"/>
  <c r="R338" i="3"/>
  <c r="R339" i="3"/>
  <c r="R340" i="3"/>
  <c r="R341" i="3"/>
  <c r="R342" i="3"/>
  <c r="R343" i="3"/>
  <c r="R344" i="3"/>
  <c r="R345" i="3"/>
  <c r="R346" i="3"/>
  <c r="R347" i="3"/>
  <c r="R348" i="3"/>
  <c r="R349" i="3"/>
  <c r="R350" i="3"/>
  <c r="R351" i="3"/>
  <c r="R352" i="3"/>
  <c r="R353" i="3"/>
  <c r="R354" i="3"/>
  <c r="R355" i="3"/>
  <c r="R356" i="3"/>
  <c r="R357" i="3"/>
  <c r="R358" i="3"/>
  <c r="R359" i="3"/>
  <c r="R360" i="3"/>
  <c r="R361" i="3"/>
  <c r="R362" i="3"/>
  <c r="R363" i="3"/>
  <c r="R364" i="3"/>
  <c r="R365" i="3"/>
  <c r="R366" i="3"/>
  <c r="R367" i="3"/>
  <c r="R368" i="3"/>
  <c r="R369" i="3"/>
  <c r="R370" i="3"/>
  <c r="R371" i="3"/>
  <c r="R372" i="3"/>
  <c r="R373" i="3"/>
  <c r="R374" i="3"/>
  <c r="R375" i="3"/>
  <c r="R376" i="3"/>
  <c r="R377" i="3"/>
  <c r="R378" i="3"/>
  <c r="R379" i="3"/>
  <c r="R380" i="3"/>
  <c r="R381" i="3"/>
  <c r="R382" i="3"/>
  <c r="R383" i="3"/>
  <c r="R384" i="3"/>
  <c r="R385" i="3"/>
  <c r="R386" i="3"/>
  <c r="R387" i="3"/>
  <c r="R388" i="3"/>
  <c r="R389" i="3"/>
  <c r="R390" i="3"/>
  <c r="R391" i="3"/>
  <c r="R392" i="3"/>
  <c r="R393" i="3"/>
  <c r="R394" i="3"/>
  <c r="R395" i="3"/>
  <c r="R396" i="3"/>
  <c r="R397" i="3"/>
  <c r="R398" i="3"/>
  <c r="R399" i="3"/>
  <c r="R400" i="3"/>
  <c r="R401" i="3"/>
  <c r="R402" i="3"/>
  <c r="R403" i="3"/>
  <c r="R404" i="3"/>
  <c r="R405" i="3"/>
  <c r="R406" i="3"/>
  <c r="R407" i="3"/>
  <c r="R408" i="3"/>
  <c r="R409" i="3"/>
  <c r="R410" i="3"/>
  <c r="R411" i="3"/>
  <c r="R412" i="3"/>
  <c r="R413" i="3"/>
  <c r="R414" i="3"/>
  <c r="R415" i="3"/>
  <c r="R416" i="3"/>
  <c r="R417" i="3"/>
  <c r="R418" i="3"/>
  <c r="R419" i="3"/>
  <c r="R420" i="3"/>
  <c r="R421" i="3"/>
  <c r="R422" i="3"/>
  <c r="R423" i="3"/>
  <c r="R424" i="3"/>
  <c r="R425" i="3"/>
  <c r="R426" i="3"/>
  <c r="R427" i="3"/>
  <c r="R428" i="3"/>
  <c r="R429" i="3"/>
  <c r="R430" i="3"/>
  <c r="R431" i="3"/>
  <c r="R432" i="3"/>
  <c r="R433" i="3"/>
  <c r="R434" i="3"/>
  <c r="R435" i="3"/>
  <c r="R436" i="3"/>
  <c r="R437" i="3"/>
  <c r="R438" i="3"/>
  <c r="R439" i="3"/>
  <c r="R440" i="3"/>
  <c r="R441" i="3"/>
  <c r="R442" i="3"/>
  <c r="R443" i="3"/>
  <c r="R444" i="3"/>
  <c r="R445" i="3"/>
  <c r="R446" i="3"/>
  <c r="R447" i="3"/>
  <c r="R448" i="3"/>
  <c r="R449" i="3"/>
  <c r="R450" i="3"/>
  <c r="R451" i="3"/>
  <c r="R452" i="3"/>
  <c r="R453" i="3"/>
  <c r="R454" i="3"/>
  <c r="R455" i="3"/>
  <c r="R456" i="3"/>
  <c r="R457" i="3"/>
  <c r="R458" i="3"/>
  <c r="R459" i="3"/>
  <c r="R460" i="3"/>
  <c r="R461" i="3"/>
  <c r="R462" i="3"/>
  <c r="R463" i="3"/>
  <c r="R464" i="3"/>
  <c r="R465" i="3"/>
  <c r="R466" i="3"/>
  <c r="R467" i="3"/>
  <c r="R468" i="3"/>
  <c r="R469" i="3"/>
  <c r="R470" i="3"/>
  <c r="R471" i="3"/>
  <c r="R472" i="3"/>
  <c r="R473" i="3"/>
  <c r="R474" i="3"/>
  <c r="R475" i="3"/>
  <c r="R476" i="3"/>
  <c r="R477" i="3"/>
  <c r="R478" i="3"/>
  <c r="R479" i="3"/>
  <c r="R480" i="3"/>
  <c r="R481" i="3"/>
  <c r="R482" i="3"/>
  <c r="R483" i="3"/>
  <c r="R484" i="3"/>
  <c r="R485" i="3"/>
  <c r="R486" i="3"/>
  <c r="R487" i="3"/>
  <c r="R488" i="3"/>
  <c r="R489" i="3"/>
  <c r="R490" i="3"/>
  <c r="R491" i="3"/>
  <c r="R492" i="3"/>
  <c r="R493" i="3"/>
  <c r="R494" i="3"/>
  <c r="R495" i="3"/>
  <c r="R496" i="3"/>
  <c r="R497" i="3"/>
  <c r="R498" i="3"/>
  <c r="R499" i="3"/>
  <c r="R500" i="3"/>
  <c r="R501" i="3"/>
  <c r="R502" i="3"/>
  <c r="R503" i="3"/>
  <c r="R504" i="3"/>
  <c r="R505" i="3"/>
  <c r="R506" i="3"/>
  <c r="R507" i="3"/>
  <c r="R508" i="3"/>
  <c r="R509" i="3"/>
  <c r="R510" i="3"/>
  <c r="R511" i="3"/>
  <c r="R512" i="3"/>
  <c r="R513" i="3"/>
  <c r="R514" i="3"/>
  <c r="R515" i="3"/>
  <c r="R516" i="3"/>
  <c r="R517" i="3"/>
  <c r="R518" i="3"/>
  <c r="R519" i="3"/>
  <c r="R520" i="3"/>
  <c r="R521" i="3"/>
  <c r="R522" i="3"/>
  <c r="R523" i="3"/>
  <c r="R524" i="3"/>
  <c r="R525" i="3"/>
  <c r="R526" i="3"/>
  <c r="R527" i="3"/>
  <c r="R528" i="3"/>
  <c r="R529" i="3"/>
  <c r="R530" i="3"/>
  <c r="R531" i="3"/>
  <c r="R532" i="3"/>
  <c r="R533" i="3"/>
  <c r="R534" i="3"/>
  <c r="R535" i="3"/>
  <c r="R536" i="3"/>
  <c r="R537" i="3"/>
  <c r="R538" i="3"/>
  <c r="R539" i="3"/>
  <c r="R540" i="3"/>
  <c r="R541" i="3"/>
  <c r="R542" i="3"/>
  <c r="R543" i="3"/>
  <c r="R544" i="3"/>
  <c r="R545" i="3"/>
  <c r="R546" i="3"/>
  <c r="R547" i="3"/>
  <c r="R548" i="3"/>
  <c r="R549" i="3"/>
  <c r="R550" i="3"/>
  <c r="R551" i="3"/>
  <c r="R552" i="3"/>
  <c r="R553" i="3"/>
  <c r="R554" i="3"/>
  <c r="R555" i="3"/>
  <c r="R556" i="3"/>
  <c r="R557" i="3"/>
  <c r="R558" i="3"/>
  <c r="R559" i="3"/>
  <c r="R560" i="3"/>
  <c r="R561" i="3"/>
  <c r="R562" i="3"/>
  <c r="R563" i="3"/>
  <c r="R564" i="3"/>
  <c r="R565" i="3"/>
  <c r="R566" i="3"/>
  <c r="R567" i="3"/>
  <c r="R568" i="3"/>
  <c r="R569" i="3"/>
  <c r="R570" i="3"/>
  <c r="R571" i="3"/>
  <c r="R572" i="3"/>
  <c r="R573" i="3"/>
  <c r="R574" i="3"/>
  <c r="R575" i="3"/>
  <c r="R576" i="3"/>
  <c r="R577" i="3"/>
  <c r="R578" i="3"/>
  <c r="R579" i="3"/>
  <c r="R580" i="3"/>
  <c r="R581" i="3"/>
  <c r="R582" i="3"/>
  <c r="R583" i="3"/>
  <c r="R584" i="3"/>
  <c r="R585" i="3"/>
  <c r="R586" i="3"/>
  <c r="R587" i="3"/>
  <c r="R588" i="3"/>
  <c r="R589" i="3"/>
  <c r="R590" i="3"/>
  <c r="R591" i="3"/>
  <c r="R592" i="3"/>
  <c r="R593" i="3"/>
  <c r="R594" i="3"/>
  <c r="R595" i="3"/>
  <c r="R596" i="3"/>
  <c r="R597" i="3"/>
  <c r="R598" i="3"/>
  <c r="R599" i="3"/>
  <c r="R600" i="3"/>
  <c r="R601" i="3"/>
  <c r="R602" i="3"/>
  <c r="R603" i="3"/>
  <c r="R604" i="3"/>
  <c r="R605" i="3"/>
  <c r="R606" i="3"/>
  <c r="R607" i="3"/>
  <c r="R608" i="3"/>
  <c r="R609" i="3"/>
  <c r="R610" i="3"/>
  <c r="R611" i="3"/>
  <c r="R612" i="3"/>
  <c r="R613" i="3"/>
  <c r="R614" i="3"/>
  <c r="R615" i="3"/>
  <c r="R616" i="3"/>
  <c r="R617" i="3"/>
  <c r="R618" i="3"/>
  <c r="R619" i="3"/>
  <c r="R620" i="3"/>
  <c r="R621" i="3"/>
  <c r="R622" i="3"/>
  <c r="R623" i="3"/>
  <c r="R624" i="3"/>
  <c r="R625" i="3"/>
  <c r="R626" i="3"/>
  <c r="R627" i="3"/>
  <c r="R628" i="3"/>
  <c r="R629" i="3"/>
  <c r="R630" i="3"/>
  <c r="R631" i="3"/>
  <c r="R632" i="3"/>
  <c r="R633" i="3"/>
  <c r="R634" i="3"/>
  <c r="R635" i="3"/>
  <c r="R636" i="3"/>
  <c r="R637" i="3"/>
  <c r="R638" i="3"/>
  <c r="R639" i="3"/>
  <c r="R640" i="3"/>
  <c r="R641" i="3"/>
  <c r="R642" i="3"/>
  <c r="R643" i="3"/>
  <c r="R644" i="3"/>
  <c r="R645" i="3"/>
  <c r="R646" i="3"/>
  <c r="R647" i="3"/>
  <c r="R648" i="3"/>
  <c r="R649" i="3"/>
  <c r="R650" i="3"/>
  <c r="R651" i="3"/>
  <c r="R652" i="3"/>
  <c r="R653" i="3"/>
  <c r="R654" i="3"/>
  <c r="R655" i="3"/>
  <c r="R656" i="3"/>
  <c r="R657" i="3"/>
  <c r="R658" i="3"/>
  <c r="R659" i="3"/>
  <c r="R660" i="3"/>
  <c r="R661" i="3"/>
  <c r="R662" i="3"/>
  <c r="R663" i="3"/>
  <c r="R664" i="3"/>
  <c r="R665" i="3"/>
  <c r="R666" i="3"/>
  <c r="R667" i="3"/>
  <c r="R668" i="3"/>
  <c r="R669" i="3"/>
  <c r="R670" i="3"/>
  <c r="R671" i="3"/>
  <c r="R672" i="3"/>
  <c r="R673" i="3"/>
  <c r="R674" i="3"/>
  <c r="R675" i="3"/>
  <c r="R676" i="3"/>
  <c r="R677" i="3"/>
  <c r="R678" i="3"/>
  <c r="R679" i="3"/>
  <c r="R680" i="3"/>
  <c r="R681" i="3"/>
  <c r="R682" i="3"/>
  <c r="R683" i="3"/>
  <c r="R684" i="3"/>
  <c r="R685" i="3"/>
  <c r="R686" i="3"/>
  <c r="R687" i="3"/>
  <c r="R688" i="3"/>
  <c r="R689" i="3"/>
  <c r="R690" i="3"/>
  <c r="R691" i="3"/>
  <c r="R692" i="3"/>
  <c r="R693" i="3"/>
  <c r="R694" i="3"/>
  <c r="R695" i="3"/>
  <c r="R696" i="3"/>
  <c r="R697" i="3"/>
  <c r="R698" i="3"/>
  <c r="R699" i="3"/>
  <c r="R700" i="3"/>
  <c r="R701" i="3"/>
  <c r="R702" i="3"/>
  <c r="R703" i="3"/>
  <c r="R704" i="3"/>
  <c r="R705" i="3"/>
  <c r="R706" i="3"/>
  <c r="R707" i="3"/>
  <c r="R708" i="3"/>
  <c r="R709" i="3"/>
  <c r="R710" i="3"/>
  <c r="R711" i="3"/>
  <c r="R712" i="3"/>
  <c r="R713" i="3"/>
  <c r="R714" i="3"/>
  <c r="R715" i="3"/>
  <c r="R716" i="3"/>
  <c r="R717" i="3"/>
  <c r="R718" i="3"/>
  <c r="R719" i="3"/>
  <c r="R720" i="3"/>
  <c r="R721" i="3"/>
  <c r="R722" i="3"/>
  <c r="R723" i="3"/>
  <c r="R724" i="3"/>
  <c r="R725" i="3"/>
  <c r="R726" i="3"/>
  <c r="R727" i="3"/>
  <c r="R728" i="3"/>
  <c r="R729" i="3"/>
  <c r="R730" i="3"/>
  <c r="R731" i="3"/>
  <c r="R732" i="3"/>
  <c r="R733" i="3"/>
  <c r="R734" i="3"/>
  <c r="R735" i="3"/>
  <c r="R736" i="3"/>
  <c r="R737" i="3"/>
  <c r="R738" i="3"/>
  <c r="R739" i="3"/>
  <c r="R740" i="3"/>
  <c r="R741" i="3"/>
  <c r="R742" i="3"/>
  <c r="R743" i="3"/>
  <c r="R744" i="3"/>
  <c r="R745" i="3"/>
  <c r="R746" i="3"/>
  <c r="R747" i="3"/>
  <c r="R748" i="3"/>
  <c r="R749" i="3"/>
  <c r="R750" i="3"/>
  <c r="R751" i="3"/>
  <c r="R752" i="3"/>
  <c r="R753" i="3"/>
  <c r="R754" i="3"/>
  <c r="R755" i="3"/>
  <c r="R756" i="3"/>
  <c r="R757" i="3"/>
  <c r="R758" i="3"/>
  <c r="R759" i="3"/>
  <c r="R760" i="3"/>
  <c r="R761" i="3"/>
  <c r="R762" i="3"/>
  <c r="R763" i="3"/>
  <c r="R764" i="3"/>
  <c r="R765" i="3"/>
  <c r="R766" i="3"/>
  <c r="R767" i="3"/>
  <c r="R768" i="3"/>
  <c r="R769" i="3"/>
  <c r="R770" i="3"/>
  <c r="R771" i="3"/>
  <c r="R772" i="3"/>
  <c r="R773" i="3"/>
  <c r="R774" i="3"/>
  <c r="R775" i="3"/>
  <c r="R776" i="3"/>
  <c r="R777" i="3"/>
  <c r="R778" i="3"/>
  <c r="R779" i="3"/>
  <c r="R780" i="3"/>
  <c r="R781" i="3"/>
  <c r="R782" i="3"/>
  <c r="R783" i="3"/>
  <c r="R784" i="3"/>
  <c r="R785" i="3"/>
  <c r="R786" i="3"/>
  <c r="R787" i="3"/>
  <c r="R788" i="3"/>
  <c r="R789" i="3"/>
  <c r="R790" i="3"/>
  <c r="R791" i="3"/>
  <c r="R792" i="3"/>
  <c r="R793" i="3"/>
  <c r="R794" i="3"/>
  <c r="R795" i="3"/>
  <c r="R796" i="3"/>
  <c r="R797" i="3"/>
  <c r="R798" i="3"/>
  <c r="R799" i="3"/>
  <c r="R800" i="3"/>
  <c r="R801" i="3"/>
  <c r="R802" i="3"/>
  <c r="R803" i="3"/>
  <c r="R804" i="3"/>
  <c r="R805" i="3"/>
  <c r="R806" i="3"/>
  <c r="R807" i="3"/>
  <c r="R808" i="3"/>
  <c r="R809" i="3"/>
  <c r="R810" i="3"/>
  <c r="R811" i="3"/>
  <c r="R812" i="3"/>
  <c r="R813" i="3"/>
  <c r="R814" i="3"/>
  <c r="R815" i="3"/>
  <c r="R816" i="3"/>
  <c r="R817" i="3"/>
  <c r="R818" i="3"/>
  <c r="R819" i="3"/>
  <c r="R820" i="3"/>
  <c r="R821" i="3"/>
  <c r="R822" i="3"/>
  <c r="R823" i="3"/>
  <c r="R824" i="3"/>
  <c r="R825" i="3"/>
  <c r="R826" i="3"/>
  <c r="R827" i="3"/>
  <c r="R828" i="3"/>
  <c r="R829" i="3"/>
  <c r="R830" i="3"/>
  <c r="R831" i="3"/>
  <c r="R832" i="3"/>
  <c r="R833" i="3"/>
  <c r="R834" i="3"/>
  <c r="R835" i="3"/>
  <c r="R836" i="3"/>
  <c r="R837" i="3"/>
  <c r="R838" i="3"/>
  <c r="R839" i="3"/>
  <c r="R840" i="3"/>
  <c r="R841" i="3"/>
  <c r="R842" i="3"/>
  <c r="R843" i="3"/>
  <c r="R844" i="3"/>
  <c r="R845" i="3"/>
  <c r="R846" i="3"/>
  <c r="R847" i="3"/>
  <c r="R848" i="3"/>
  <c r="R849" i="3"/>
  <c r="R850" i="3"/>
  <c r="R851" i="3"/>
  <c r="R852" i="3"/>
  <c r="R853" i="3"/>
  <c r="R854" i="3"/>
  <c r="R855" i="3"/>
  <c r="R856" i="3"/>
  <c r="R857" i="3"/>
  <c r="R858" i="3"/>
  <c r="R859" i="3"/>
  <c r="R860" i="3"/>
  <c r="R861" i="3"/>
  <c r="R862" i="3"/>
  <c r="R863" i="3"/>
  <c r="R864" i="3"/>
  <c r="R865" i="3"/>
  <c r="R866" i="3"/>
  <c r="R867" i="3"/>
  <c r="R868" i="3"/>
  <c r="R869" i="3"/>
  <c r="R870" i="3"/>
  <c r="R871" i="3"/>
  <c r="R872" i="3"/>
  <c r="R873" i="3"/>
  <c r="R874" i="3"/>
  <c r="R875" i="3"/>
  <c r="R876" i="3"/>
  <c r="R877" i="3"/>
  <c r="R878" i="3"/>
  <c r="R879" i="3"/>
  <c r="R880" i="3"/>
  <c r="R881" i="3"/>
  <c r="R882" i="3"/>
  <c r="R883" i="3"/>
  <c r="R884" i="3"/>
  <c r="R885" i="3"/>
  <c r="R886" i="3"/>
  <c r="R887" i="3"/>
  <c r="R888" i="3"/>
  <c r="R889" i="3"/>
  <c r="R890" i="3"/>
  <c r="R891" i="3"/>
  <c r="R892" i="3"/>
  <c r="R893" i="3"/>
  <c r="R894" i="3"/>
  <c r="R895" i="3"/>
  <c r="R896" i="3"/>
  <c r="R897" i="3"/>
  <c r="R898" i="3"/>
  <c r="R899" i="3"/>
  <c r="R900" i="3"/>
  <c r="R901" i="3"/>
  <c r="R902" i="3"/>
  <c r="R903" i="3"/>
  <c r="R904" i="3"/>
  <c r="R905" i="3"/>
  <c r="R906" i="3"/>
  <c r="R907" i="3"/>
  <c r="R908" i="3"/>
  <c r="R909" i="3"/>
  <c r="R910" i="3"/>
  <c r="R911" i="3"/>
  <c r="R912" i="3"/>
  <c r="R913" i="3"/>
  <c r="R914" i="3"/>
  <c r="R915" i="3"/>
  <c r="R916" i="3"/>
  <c r="R917" i="3"/>
  <c r="R918" i="3"/>
  <c r="R919" i="3"/>
  <c r="R920" i="3"/>
  <c r="R921" i="3"/>
  <c r="R922" i="3"/>
  <c r="R923" i="3"/>
  <c r="R924" i="3"/>
  <c r="R925" i="3"/>
  <c r="R926" i="3"/>
  <c r="R927" i="3"/>
  <c r="R928" i="3"/>
  <c r="R929" i="3"/>
  <c r="R930" i="3"/>
  <c r="R931" i="3"/>
  <c r="R932" i="3"/>
  <c r="R933" i="3"/>
  <c r="R934" i="3"/>
  <c r="R935" i="3"/>
  <c r="R936" i="3"/>
  <c r="R937" i="3"/>
  <c r="R938" i="3"/>
  <c r="R939" i="3"/>
  <c r="R940" i="3"/>
  <c r="R941" i="3"/>
  <c r="R942" i="3"/>
  <c r="R943" i="3"/>
  <c r="R944" i="3"/>
  <c r="R945" i="3"/>
  <c r="R946" i="3"/>
  <c r="R947" i="3"/>
  <c r="R948" i="3"/>
  <c r="R949" i="3"/>
  <c r="R950" i="3"/>
  <c r="R951" i="3"/>
  <c r="R952" i="3"/>
  <c r="R953" i="3"/>
  <c r="R954" i="3"/>
  <c r="R955" i="3"/>
  <c r="R956" i="3"/>
  <c r="R957" i="3"/>
  <c r="R958" i="3"/>
  <c r="R959" i="3"/>
  <c r="R960" i="3"/>
  <c r="R961" i="3"/>
  <c r="R962" i="3"/>
  <c r="R963" i="3"/>
  <c r="R964" i="3"/>
  <c r="R965" i="3"/>
  <c r="R966" i="3"/>
  <c r="R967" i="3"/>
  <c r="R968" i="3"/>
  <c r="R969" i="3"/>
  <c r="R970" i="3"/>
  <c r="R971" i="3"/>
  <c r="R972" i="3"/>
  <c r="R973" i="3"/>
  <c r="R974" i="3"/>
  <c r="R975" i="3"/>
  <c r="R976" i="3"/>
  <c r="R977" i="3"/>
  <c r="R978" i="3"/>
  <c r="R979" i="3"/>
  <c r="R980" i="3"/>
  <c r="R981" i="3"/>
  <c r="R982" i="3"/>
  <c r="R983" i="3"/>
  <c r="R984" i="3"/>
  <c r="R985" i="3"/>
  <c r="R986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R1002" i="3"/>
  <c r="R1003" i="3"/>
  <c r="R1004" i="3"/>
  <c r="R1005" i="3"/>
  <c r="R1006" i="3"/>
  <c r="R1007" i="3"/>
  <c r="R1008" i="3"/>
  <c r="R1009" i="3"/>
  <c r="R1010" i="3"/>
  <c r="R1011" i="3"/>
  <c r="R1012" i="3"/>
  <c r="R1013" i="3"/>
  <c r="R1014" i="3"/>
  <c r="R1015" i="3"/>
  <c r="R1016" i="3"/>
  <c r="R1017" i="3"/>
  <c r="R1018" i="3"/>
  <c r="R1019" i="3"/>
  <c r="R1020" i="3"/>
  <c r="R1021" i="3"/>
  <c r="R1022" i="3"/>
  <c r="R1023" i="3"/>
  <c r="R1024" i="3"/>
  <c r="R1025" i="3"/>
  <c r="R1026" i="3"/>
  <c r="R1027" i="3"/>
  <c r="R1028" i="3"/>
  <c r="R1029" i="3"/>
  <c r="R1030" i="3"/>
  <c r="R1031" i="3"/>
  <c r="R1032" i="3"/>
  <c r="R1033" i="3"/>
  <c r="R1034" i="3"/>
  <c r="R1035" i="3"/>
  <c r="R1036" i="3"/>
  <c r="R1037" i="3"/>
  <c r="R1038" i="3"/>
  <c r="R1039" i="3"/>
  <c r="R1040" i="3"/>
  <c r="R1041" i="3"/>
  <c r="R1042" i="3"/>
  <c r="R1043" i="3"/>
  <c r="R1044" i="3"/>
  <c r="R1045" i="3"/>
  <c r="R1046" i="3"/>
  <c r="R1047" i="3"/>
  <c r="R1048" i="3"/>
  <c r="R1049" i="3"/>
  <c r="R1050" i="3"/>
  <c r="R1051" i="3"/>
  <c r="R1052" i="3"/>
  <c r="R1053" i="3"/>
  <c r="R1054" i="3"/>
  <c r="R1055" i="3"/>
  <c r="R1056" i="3"/>
  <c r="R1057" i="3"/>
  <c r="R1058" i="3"/>
  <c r="R1059" i="3"/>
  <c r="R1060" i="3"/>
  <c r="R1061" i="3"/>
  <c r="R1062" i="3"/>
  <c r="R1063" i="3"/>
  <c r="R1064" i="3"/>
  <c r="R1065" i="3"/>
  <c r="R1066" i="3"/>
  <c r="R1067" i="3"/>
  <c r="R1068" i="3"/>
  <c r="R1069" i="3"/>
  <c r="R1070" i="3"/>
  <c r="R1071" i="3"/>
  <c r="R1072" i="3"/>
  <c r="R1073" i="3"/>
  <c r="R1074" i="3"/>
  <c r="R1075" i="3"/>
  <c r="R1076" i="3"/>
  <c r="R1077" i="3"/>
  <c r="R1078" i="3"/>
  <c r="R1079" i="3"/>
  <c r="R1080" i="3"/>
  <c r="R1081" i="3"/>
  <c r="R1082" i="3"/>
  <c r="R1083" i="3"/>
  <c r="R1084" i="3"/>
  <c r="R1085" i="3"/>
  <c r="R1086" i="3"/>
  <c r="R1087" i="3"/>
  <c r="R1088" i="3"/>
  <c r="R1089" i="3"/>
  <c r="R1090" i="3"/>
  <c r="R1091" i="3"/>
  <c r="R1092" i="3"/>
  <c r="R1093" i="3"/>
  <c r="R1094" i="3"/>
  <c r="R1095" i="3"/>
  <c r="R1096" i="3"/>
  <c r="R1097" i="3"/>
  <c r="R1098" i="3"/>
  <c r="R1099" i="3"/>
  <c r="R1100" i="3"/>
  <c r="R1101" i="3"/>
  <c r="R1102" i="3"/>
  <c r="R1103" i="3"/>
  <c r="R1104" i="3"/>
  <c r="R1105" i="3"/>
  <c r="R1106" i="3"/>
  <c r="R1107" i="3"/>
  <c r="R1108" i="3"/>
  <c r="R1109" i="3"/>
  <c r="R1110" i="3"/>
  <c r="R1111" i="3"/>
  <c r="R1112" i="3"/>
  <c r="R1113" i="3"/>
  <c r="R1114" i="3"/>
  <c r="R1115" i="3"/>
  <c r="R1116" i="3"/>
  <c r="R1117" i="3"/>
  <c r="R1118" i="3"/>
  <c r="R1119" i="3"/>
  <c r="R1120" i="3"/>
  <c r="R1121" i="3"/>
  <c r="R1122" i="3"/>
  <c r="R1123" i="3"/>
  <c r="R1124" i="3"/>
  <c r="R1125" i="3"/>
  <c r="R1126" i="3"/>
  <c r="R1127" i="3"/>
  <c r="R1128" i="3"/>
  <c r="R1129" i="3"/>
  <c r="R1130" i="3"/>
  <c r="R1131" i="3"/>
  <c r="R1132" i="3"/>
  <c r="R1133" i="3"/>
  <c r="R1134" i="3"/>
  <c r="R1135" i="3"/>
  <c r="R1136" i="3"/>
  <c r="R1137" i="3"/>
  <c r="R1138" i="3"/>
  <c r="R1139" i="3"/>
  <c r="R1140" i="3"/>
  <c r="R1141" i="3"/>
  <c r="R1142" i="3"/>
  <c r="R1143" i="3"/>
  <c r="R1144" i="3"/>
  <c r="R1145" i="3"/>
  <c r="R1146" i="3"/>
  <c r="R1147" i="3"/>
  <c r="R1148" i="3"/>
  <c r="R1149" i="3"/>
  <c r="R1150" i="3"/>
  <c r="R1151" i="3"/>
  <c r="R1152" i="3"/>
  <c r="R1153" i="3"/>
  <c r="R1154" i="3"/>
  <c r="R1155" i="3"/>
  <c r="R1156" i="3"/>
  <c r="R1157" i="3"/>
  <c r="R1158" i="3"/>
  <c r="R1159" i="3"/>
  <c r="R1160" i="3"/>
  <c r="R1161" i="3"/>
  <c r="R1162" i="3"/>
  <c r="R1163" i="3"/>
  <c r="R1164" i="3"/>
  <c r="R1165" i="3"/>
  <c r="R1166" i="3"/>
  <c r="R1167" i="3"/>
  <c r="R1168" i="3"/>
  <c r="R1169" i="3"/>
  <c r="R1170" i="3"/>
  <c r="R1171" i="3"/>
  <c r="R1172" i="3"/>
  <c r="R1173" i="3"/>
  <c r="R1174" i="3"/>
  <c r="R1175" i="3"/>
  <c r="R1176" i="3"/>
  <c r="R1177" i="3"/>
  <c r="R1178" i="3"/>
  <c r="R1179" i="3"/>
  <c r="R1180" i="3"/>
  <c r="R1181" i="3"/>
  <c r="R1182" i="3"/>
  <c r="R1183" i="3"/>
  <c r="R1184" i="3"/>
  <c r="R1185" i="3"/>
  <c r="R1186" i="3"/>
  <c r="R1187" i="3"/>
  <c r="R1188" i="3"/>
  <c r="R1189" i="3"/>
  <c r="R1190" i="3"/>
  <c r="R1191" i="3"/>
  <c r="R1192" i="3"/>
  <c r="R1193" i="3"/>
  <c r="R1194" i="3"/>
  <c r="R1195" i="3"/>
  <c r="R1196" i="3"/>
  <c r="R1197" i="3"/>
  <c r="R1198" i="3"/>
  <c r="R1199" i="3"/>
  <c r="R1200" i="3"/>
  <c r="R1201" i="3"/>
  <c r="R1202" i="3"/>
  <c r="R1203" i="3"/>
  <c r="R1204" i="3"/>
  <c r="R1205" i="3"/>
  <c r="R1206" i="3"/>
  <c r="R1207" i="3"/>
  <c r="R1208" i="3"/>
  <c r="R1209" i="3"/>
  <c r="R1210" i="3"/>
  <c r="R1211" i="3"/>
  <c r="R1212" i="3"/>
  <c r="R1213" i="3"/>
  <c r="R1214" i="3"/>
  <c r="R1215" i="3"/>
  <c r="R1216" i="3"/>
  <c r="R1217" i="3"/>
  <c r="R1218" i="3"/>
  <c r="R1219" i="3"/>
  <c r="R1220" i="3"/>
  <c r="R1221" i="3"/>
  <c r="R1222" i="3"/>
  <c r="R1223" i="3"/>
  <c r="R1224" i="3"/>
  <c r="R1225" i="3"/>
  <c r="R1226" i="3"/>
  <c r="R1227" i="3"/>
  <c r="R1228" i="3"/>
  <c r="R1229" i="3"/>
  <c r="R1230" i="3"/>
  <c r="R1231" i="3"/>
  <c r="R1232" i="3"/>
  <c r="R1233" i="3"/>
  <c r="R1234" i="3"/>
  <c r="R1235" i="3"/>
  <c r="R1236" i="3"/>
  <c r="R1237" i="3"/>
  <c r="R1238" i="3"/>
  <c r="R1239" i="3"/>
  <c r="R1240" i="3"/>
  <c r="R1241" i="3"/>
  <c r="R1242" i="3"/>
  <c r="R1243" i="3"/>
  <c r="R1244" i="3"/>
  <c r="R1245" i="3"/>
  <c r="R1246" i="3"/>
  <c r="R1247" i="3"/>
  <c r="R1248" i="3"/>
  <c r="R1249" i="3"/>
  <c r="R1250" i="3"/>
  <c r="R1251" i="3"/>
  <c r="R1252" i="3"/>
  <c r="R1253" i="3"/>
  <c r="R1254" i="3"/>
  <c r="R1255" i="3"/>
  <c r="R1256" i="3"/>
  <c r="R1257" i="3"/>
  <c r="R1258" i="3"/>
  <c r="R1259" i="3"/>
  <c r="R1260" i="3"/>
  <c r="R1261" i="3"/>
  <c r="R1262" i="3"/>
  <c r="R1263" i="3"/>
  <c r="R1264" i="3"/>
  <c r="R1265" i="3"/>
  <c r="R1266" i="3"/>
  <c r="R1267" i="3"/>
  <c r="R1268" i="3"/>
  <c r="R1269" i="3"/>
  <c r="R1270" i="3"/>
  <c r="R1271" i="3"/>
  <c r="R1272" i="3"/>
  <c r="R1273" i="3"/>
  <c r="R1274" i="3"/>
  <c r="R1275" i="3"/>
  <c r="R1276" i="3"/>
  <c r="R1277" i="3"/>
  <c r="R1278" i="3"/>
  <c r="R1279" i="3"/>
  <c r="R1280" i="3"/>
  <c r="R1281" i="3"/>
  <c r="R1282" i="3"/>
  <c r="R1283" i="3"/>
  <c r="R1284" i="3"/>
  <c r="R1285" i="3"/>
  <c r="R1286" i="3"/>
  <c r="R1287" i="3"/>
  <c r="R1288" i="3"/>
  <c r="R1289" i="3"/>
  <c r="R1290" i="3"/>
  <c r="R1291" i="3"/>
  <c r="R1292" i="3"/>
  <c r="R1293" i="3"/>
  <c r="R1294" i="3"/>
  <c r="R1295" i="3"/>
  <c r="R1296" i="3"/>
  <c r="R1297" i="3"/>
  <c r="R1298" i="3"/>
  <c r="R1299" i="3"/>
  <c r="R1300" i="3"/>
  <c r="R1301" i="3"/>
  <c r="R1302" i="3"/>
  <c r="R1303" i="3"/>
  <c r="R1304" i="3"/>
  <c r="R1305" i="3"/>
  <c r="R1306" i="3"/>
  <c r="R1307" i="3"/>
  <c r="R1308" i="3"/>
  <c r="R1309" i="3"/>
  <c r="R1310" i="3"/>
  <c r="R1311" i="3"/>
  <c r="R1312" i="3"/>
  <c r="R1313" i="3"/>
  <c r="R1314" i="3"/>
  <c r="R1315" i="3"/>
  <c r="R1316" i="3"/>
  <c r="R1317" i="3"/>
  <c r="R1318" i="3"/>
  <c r="R1319" i="3"/>
  <c r="R1320" i="3"/>
  <c r="R1321" i="3"/>
  <c r="R1322" i="3"/>
  <c r="R1323" i="3"/>
  <c r="R1324" i="3"/>
  <c r="R1325" i="3"/>
  <c r="R1326" i="3"/>
  <c r="R1327" i="3"/>
  <c r="R1328" i="3"/>
  <c r="R1329" i="3"/>
  <c r="R1330" i="3"/>
  <c r="R1331" i="3"/>
  <c r="R1332" i="3"/>
  <c r="R1333" i="3"/>
  <c r="R1334" i="3"/>
  <c r="R1335" i="3"/>
  <c r="R1336" i="3"/>
  <c r="R1337" i="3"/>
  <c r="R1338" i="3"/>
  <c r="R1339" i="3"/>
  <c r="R1340" i="3"/>
  <c r="R1341" i="3"/>
  <c r="R1342" i="3"/>
  <c r="R1343" i="3"/>
  <c r="R1344" i="3"/>
  <c r="R1345" i="3"/>
  <c r="R1346" i="3"/>
  <c r="R1347" i="3"/>
  <c r="R1348" i="3"/>
  <c r="R1349" i="3"/>
  <c r="R1350" i="3"/>
  <c r="R1351" i="3"/>
  <c r="R1352" i="3"/>
  <c r="R1353" i="3"/>
  <c r="R1354" i="3"/>
  <c r="R1355" i="3"/>
  <c r="R1356" i="3"/>
  <c r="R1357" i="3"/>
  <c r="R1358" i="3"/>
  <c r="R1359" i="3"/>
  <c r="R1360" i="3"/>
  <c r="R1361" i="3"/>
  <c r="R1362" i="3"/>
  <c r="R1363" i="3"/>
  <c r="R1364" i="3"/>
  <c r="R1365" i="3"/>
  <c r="R1366" i="3"/>
  <c r="R1367" i="3"/>
  <c r="R1368" i="3"/>
  <c r="R1369" i="3"/>
  <c r="R1370" i="3"/>
  <c r="R1371" i="3"/>
  <c r="R1372" i="3"/>
  <c r="R1373" i="3"/>
  <c r="R1374" i="3"/>
  <c r="R1375" i="3"/>
  <c r="R1376" i="3"/>
  <c r="R1377" i="3"/>
  <c r="R1378" i="3"/>
  <c r="R1379" i="3"/>
  <c r="R1380" i="3"/>
  <c r="R1381" i="3"/>
  <c r="R1382" i="3"/>
  <c r="R1383" i="3"/>
  <c r="R1384" i="3"/>
  <c r="R1385" i="3"/>
  <c r="R1386" i="3"/>
  <c r="R1387" i="3"/>
  <c r="R1388" i="3"/>
  <c r="R1389" i="3"/>
  <c r="R1390" i="3"/>
  <c r="R1391" i="3"/>
  <c r="R1392" i="3"/>
  <c r="R1393" i="3"/>
  <c r="R1394" i="3"/>
  <c r="R1395" i="3"/>
  <c r="R1396" i="3"/>
  <c r="R1397" i="3"/>
  <c r="R1398" i="3"/>
  <c r="R1399" i="3"/>
  <c r="R1400" i="3"/>
  <c r="R1401" i="3"/>
  <c r="R1402" i="3"/>
  <c r="R1403" i="3"/>
  <c r="R1404" i="3"/>
  <c r="R1405" i="3"/>
  <c r="R1406" i="3"/>
  <c r="R1407" i="3"/>
  <c r="R1408" i="3"/>
  <c r="R1409" i="3"/>
  <c r="R1410" i="3"/>
  <c r="R1411" i="3"/>
  <c r="R1412" i="3"/>
  <c r="R1413" i="3"/>
  <c r="R1414" i="3"/>
  <c r="R1415" i="3"/>
  <c r="R1416" i="3"/>
  <c r="R1417" i="3"/>
  <c r="R1418" i="3"/>
  <c r="R1419" i="3"/>
  <c r="R1420" i="3"/>
  <c r="R1421" i="3"/>
  <c r="R1422" i="3"/>
  <c r="R1423" i="3"/>
  <c r="R1424" i="3"/>
  <c r="R1425" i="3"/>
  <c r="R1426" i="3"/>
  <c r="R1427" i="3"/>
  <c r="R1428" i="3"/>
  <c r="R1429" i="3"/>
  <c r="R1430" i="3"/>
  <c r="R1431" i="3"/>
  <c r="R1432" i="3"/>
  <c r="R1433" i="3"/>
  <c r="R1434" i="3"/>
  <c r="R1435" i="3"/>
  <c r="R1436" i="3"/>
  <c r="R1437" i="3"/>
  <c r="R1438" i="3"/>
  <c r="R1439" i="3"/>
  <c r="R1440" i="3"/>
  <c r="R1441" i="3"/>
  <c r="R1442" i="3"/>
  <c r="R1443" i="3"/>
  <c r="R1444" i="3"/>
  <c r="R1445" i="3"/>
  <c r="R1446" i="3"/>
  <c r="R1447" i="3"/>
  <c r="R1448" i="3"/>
  <c r="R1449" i="3"/>
  <c r="R1450" i="3"/>
  <c r="R1451" i="3"/>
  <c r="R1452" i="3"/>
  <c r="R1453" i="3"/>
  <c r="R1454" i="3"/>
  <c r="R1455" i="3"/>
  <c r="R1456" i="3"/>
  <c r="R1457" i="3"/>
  <c r="R1458" i="3"/>
  <c r="R1459" i="3"/>
  <c r="R1460" i="3"/>
  <c r="R1461" i="3"/>
  <c r="R1462" i="3"/>
  <c r="R1463" i="3"/>
  <c r="R1464" i="3"/>
  <c r="R1465" i="3"/>
  <c r="R1466" i="3"/>
  <c r="R1467" i="3"/>
  <c r="R1468" i="3"/>
  <c r="R1469" i="3"/>
  <c r="R1470" i="3"/>
  <c r="R1471" i="3"/>
  <c r="R1472" i="3"/>
  <c r="R1473" i="3"/>
  <c r="R1474" i="3"/>
  <c r="R1475" i="3"/>
  <c r="R1476" i="3"/>
  <c r="R1477" i="3"/>
  <c r="R1478" i="3"/>
  <c r="R1479" i="3"/>
  <c r="R1480" i="3"/>
  <c r="R1481" i="3"/>
  <c r="R1482" i="3"/>
  <c r="R1483" i="3"/>
  <c r="R1484" i="3"/>
  <c r="R1485" i="3"/>
  <c r="R1486" i="3"/>
  <c r="R1487" i="3"/>
  <c r="R1488" i="3"/>
  <c r="R1489" i="3"/>
  <c r="R1490" i="3"/>
  <c r="R1491" i="3"/>
  <c r="R1492" i="3"/>
  <c r="R1493" i="3"/>
  <c r="R1494" i="3"/>
  <c r="R1495" i="3"/>
  <c r="R1496" i="3"/>
  <c r="R1497" i="3"/>
  <c r="R1498" i="3"/>
  <c r="R1499" i="3"/>
  <c r="R1500" i="3"/>
  <c r="R1501" i="3"/>
  <c r="R1502" i="3"/>
  <c r="R1503" i="3"/>
  <c r="R1504" i="3"/>
  <c r="R1505" i="3"/>
  <c r="R1506" i="3"/>
  <c r="R1507" i="3"/>
  <c r="R1508" i="3"/>
  <c r="R1509" i="3"/>
  <c r="R1510" i="3"/>
  <c r="R1511" i="3"/>
  <c r="R1512" i="3"/>
  <c r="R1513" i="3"/>
  <c r="R1514" i="3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227" i="3"/>
  <c r="Q228" i="3"/>
  <c r="Q229" i="3"/>
  <c r="Q230" i="3"/>
  <c r="Q231" i="3"/>
  <c r="Q232" i="3"/>
  <c r="Q233" i="3"/>
  <c r="Q234" i="3"/>
  <c r="Q235" i="3"/>
  <c r="Q236" i="3"/>
  <c r="Q237" i="3"/>
  <c r="Q238" i="3"/>
  <c r="Q239" i="3"/>
  <c r="Q240" i="3"/>
  <c r="Q241" i="3"/>
  <c r="Q242" i="3"/>
  <c r="Q243" i="3"/>
  <c r="Q244" i="3"/>
  <c r="Q245" i="3"/>
  <c r="Q246" i="3"/>
  <c r="Q247" i="3"/>
  <c r="Q248" i="3"/>
  <c r="Q249" i="3"/>
  <c r="Q250" i="3"/>
  <c r="Q251" i="3"/>
  <c r="Q252" i="3"/>
  <c r="Q253" i="3"/>
  <c r="Q254" i="3"/>
  <c r="Q255" i="3"/>
  <c r="Q256" i="3"/>
  <c r="Q257" i="3"/>
  <c r="Q258" i="3"/>
  <c r="Q259" i="3"/>
  <c r="Q260" i="3"/>
  <c r="Q261" i="3"/>
  <c r="Q262" i="3"/>
  <c r="Q263" i="3"/>
  <c r="Q264" i="3"/>
  <c r="Q265" i="3"/>
  <c r="Q266" i="3"/>
  <c r="Q267" i="3"/>
  <c r="Q268" i="3"/>
  <c r="Q269" i="3"/>
  <c r="Q270" i="3"/>
  <c r="Q271" i="3"/>
  <c r="Q272" i="3"/>
  <c r="Q273" i="3"/>
  <c r="Q274" i="3"/>
  <c r="Q275" i="3"/>
  <c r="Q276" i="3"/>
  <c r="Q277" i="3"/>
  <c r="Q278" i="3"/>
  <c r="Q279" i="3"/>
  <c r="Q280" i="3"/>
  <c r="Q281" i="3"/>
  <c r="Q282" i="3"/>
  <c r="Q283" i="3"/>
  <c r="Q284" i="3"/>
  <c r="Q285" i="3"/>
  <c r="Q286" i="3"/>
  <c r="Q287" i="3"/>
  <c r="Q288" i="3"/>
  <c r="Q289" i="3"/>
  <c r="Q290" i="3"/>
  <c r="Q291" i="3"/>
  <c r="Q292" i="3"/>
  <c r="Q293" i="3"/>
  <c r="Q294" i="3"/>
  <c r="Q295" i="3"/>
  <c r="Q296" i="3"/>
  <c r="Q297" i="3"/>
  <c r="Q298" i="3"/>
  <c r="Q299" i="3"/>
  <c r="Q300" i="3"/>
  <c r="Q301" i="3"/>
  <c r="Q302" i="3"/>
  <c r="Q303" i="3"/>
  <c r="Q304" i="3"/>
  <c r="Q305" i="3"/>
  <c r="Q306" i="3"/>
  <c r="Q307" i="3"/>
  <c r="Q308" i="3"/>
  <c r="Q309" i="3"/>
  <c r="Q310" i="3"/>
  <c r="Q311" i="3"/>
  <c r="Q312" i="3"/>
  <c r="Q313" i="3"/>
  <c r="Q314" i="3"/>
  <c r="Q315" i="3"/>
  <c r="Q316" i="3"/>
  <c r="Q317" i="3"/>
  <c r="Q318" i="3"/>
  <c r="Q319" i="3"/>
  <c r="Q320" i="3"/>
  <c r="Q321" i="3"/>
  <c r="Q322" i="3"/>
  <c r="Q323" i="3"/>
  <c r="Q324" i="3"/>
  <c r="Q325" i="3"/>
  <c r="Q326" i="3"/>
  <c r="Q327" i="3"/>
  <c r="Q328" i="3"/>
  <c r="Q329" i="3"/>
  <c r="Q330" i="3"/>
  <c r="Q331" i="3"/>
  <c r="Q332" i="3"/>
  <c r="Q333" i="3"/>
  <c r="Q334" i="3"/>
  <c r="Q335" i="3"/>
  <c r="Q336" i="3"/>
  <c r="Q337" i="3"/>
  <c r="Q338" i="3"/>
  <c r="Q339" i="3"/>
  <c r="Q340" i="3"/>
  <c r="Q341" i="3"/>
  <c r="Q342" i="3"/>
  <c r="Q343" i="3"/>
  <c r="Q344" i="3"/>
  <c r="Q345" i="3"/>
  <c r="Q346" i="3"/>
  <c r="Q347" i="3"/>
  <c r="Q348" i="3"/>
  <c r="Q349" i="3"/>
  <c r="Q350" i="3"/>
  <c r="Q351" i="3"/>
  <c r="Q352" i="3"/>
  <c r="Q353" i="3"/>
  <c r="Q354" i="3"/>
  <c r="Q355" i="3"/>
  <c r="Q356" i="3"/>
  <c r="Q357" i="3"/>
  <c r="Q358" i="3"/>
  <c r="Q359" i="3"/>
  <c r="Q360" i="3"/>
  <c r="Q361" i="3"/>
  <c r="Q362" i="3"/>
  <c r="Q363" i="3"/>
  <c r="Q364" i="3"/>
  <c r="Q365" i="3"/>
  <c r="Q366" i="3"/>
  <c r="Q367" i="3"/>
  <c r="Q368" i="3"/>
  <c r="Q369" i="3"/>
  <c r="Q370" i="3"/>
  <c r="Q371" i="3"/>
  <c r="Q372" i="3"/>
  <c r="Q373" i="3"/>
  <c r="Q374" i="3"/>
  <c r="Q375" i="3"/>
  <c r="Q376" i="3"/>
  <c r="Q377" i="3"/>
  <c r="Q378" i="3"/>
  <c r="Q379" i="3"/>
  <c r="Q380" i="3"/>
  <c r="Q381" i="3"/>
  <c r="Q382" i="3"/>
  <c r="Q383" i="3"/>
  <c r="Q384" i="3"/>
  <c r="Q385" i="3"/>
  <c r="Q386" i="3"/>
  <c r="Q387" i="3"/>
  <c r="Q388" i="3"/>
  <c r="Q389" i="3"/>
  <c r="Q390" i="3"/>
  <c r="Q391" i="3"/>
  <c r="Q392" i="3"/>
  <c r="Q393" i="3"/>
  <c r="Q394" i="3"/>
  <c r="Q395" i="3"/>
  <c r="Q396" i="3"/>
  <c r="Q397" i="3"/>
  <c r="Q398" i="3"/>
  <c r="Q399" i="3"/>
  <c r="Q400" i="3"/>
  <c r="Q401" i="3"/>
  <c r="Q402" i="3"/>
  <c r="Q403" i="3"/>
  <c r="Q404" i="3"/>
  <c r="Q405" i="3"/>
  <c r="Q406" i="3"/>
  <c r="Q407" i="3"/>
  <c r="Q408" i="3"/>
  <c r="Q409" i="3"/>
  <c r="Q410" i="3"/>
  <c r="Q411" i="3"/>
  <c r="Q412" i="3"/>
  <c r="Q413" i="3"/>
  <c r="Q414" i="3"/>
  <c r="Q415" i="3"/>
  <c r="Q416" i="3"/>
  <c r="Q417" i="3"/>
  <c r="Q418" i="3"/>
  <c r="Q419" i="3"/>
  <c r="Q420" i="3"/>
  <c r="Q421" i="3"/>
  <c r="Q422" i="3"/>
  <c r="Q423" i="3"/>
  <c r="Q424" i="3"/>
  <c r="Q425" i="3"/>
  <c r="Q426" i="3"/>
  <c r="Q427" i="3"/>
  <c r="Q428" i="3"/>
  <c r="Q429" i="3"/>
  <c r="Q430" i="3"/>
  <c r="Q431" i="3"/>
  <c r="Q432" i="3"/>
  <c r="Q433" i="3"/>
  <c r="Q434" i="3"/>
  <c r="Q435" i="3"/>
  <c r="Q436" i="3"/>
  <c r="Q437" i="3"/>
  <c r="Q438" i="3"/>
  <c r="Q439" i="3"/>
  <c r="Q440" i="3"/>
  <c r="Q441" i="3"/>
  <c r="Q442" i="3"/>
  <c r="Q443" i="3"/>
  <c r="Q444" i="3"/>
  <c r="Q445" i="3"/>
  <c r="Q446" i="3"/>
  <c r="Q447" i="3"/>
  <c r="Q448" i="3"/>
  <c r="Q449" i="3"/>
  <c r="Q450" i="3"/>
  <c r="Q451" i="3"/>
  <c r="Q452" i="3"/>
  <c r="Q453" i="3"/>
  <c r="Q454" i="3"/>
  <c r="Q455" i="3"/>
  <c r="Q456" i="3"/>
  <c r="Q457" i="3"/>
  <c r="Q458" i="3"/>
  <c r="Q459" i="3"/>
  <c r="Q460" i="3"/>
  <c r="Q461" i="3"/>
  <c r="Q462" i="3"/>
  <c r="Q463" i="3"/>
  <c r="Q464" i="3"/>
  <c r="Q465" i="3"/>
  <c r="Q466" i="3"/>
  <c r="Q467" i="3"/>
  <c r="Q468" i="3"/>
  <c r="Q469" i="3"/>
  <c r="Q470" i="3"/>
  <c r="Q471" i="3"/>
  <c r="Q472" i="3"/>
  <c r="Q473" i="3"/>
  <c r="Q474" i="3"/>
  <c r="Q475" i="3"/>
  <c r="Q476" i="3"/>
  <c r="Q477" i="3"/>
  <c r="Q478" i="3"/>
  <c r="Q479" i="3"/>
  <c r="Q480" i="3"/>
  <c r="Q481" i="3"/>
  <c r="Q482" i="3"/>
  <c r="Q483" i="3"/>
  <c r="Q484" i="3"/>
  <c r="Q485" i="3"/>
  <c r="Q486" i="3"/>
  <c r="Q487" i="3"/>
  <c r="Q488" i="3"/>
  <c r="Q489" i="3"/>
  <c r="Q490" i="3"/>
  <c r="Q491" i="3"/>
  <c r="Q492" i="3"/>
  <c r="Q493" i="3"/>
  <c r="Q494" i="3"/>
  <c r="Q495" i="3"/>
  <c r="Q496" i="3"/>
  <c r="Q497" i="3"/>
  <c r="Q498" i="3"/>
  <c r="Q499" i="3"/>
  <c r="Q500" i="3"/>
  <c r="Q501" i="3"/>
  <c r="Q502" i="3"/>
  <c r="Q503" i="3"/>
  <c r="Q504" i="3"/>
  <c r="Q505" i="3"/>
  <c r="Q506" i="3"/>
  <c r="Q507" i="3"/>
  <c r="Q508" i="3"/>
  <c r="Q509" i="3"/>
  <c r="Q510" i="3"/>
  <c r="Q511" i="3"/>
  <c r="Q512" i="3"/>
  <c r="Q513" i="3"/>
  <c r="Q514" i="3"/>
  <c r="Q515" i="3"/>
  <c r="Q516" i="3"/>
  <c r="Q517" i="3"/>
  <c r="Q518" i="3"/>
  <c r="Q519" i="3"/>
  <c r="Q520" i="3"/>
  <c r="Q521" i="3"/>
  <c r="Q522" i="3"/>
  <c r="Q523" i="3"/>
  <c r="Q524" i="3"/>
  <c r="Q525" i="3"/>
  <c r="Q526" i="3"/>
  <c r="Q527" i="3"/>
  <c r="Q528" i="3"/>
  <c r="Q529" i="3"/>
  <c r="Q530" i="3"/>
  <c r="Q531" i="3"/>
  <c r="Q532" i="3"/>
  <c r="Q533" i="3"/>
  <c r="Q534" i="3"/>
  <c r="Q535" i="3"/>
  <c r="Q536" i="3"/>
  <c r="Q537" i="3"/>
  <c r="Q538" i="3"/>
  <c r="Q539" i="3"/>
  <c r="Q540" i="3"/>
  <c r="Q541" i="3"/>
  <c r="Q542" i="3"/>
  <c r="Q543" i="3"/>
  <c r="Q544" i="3"/>
  <c r="Q545" i="3"/>
  <c r="Q546" i="3"/>
  <c r="Q547" i="3"/>
  <c r="Q548" i="3"/>
  <c r="Q549" i="3"/>
  <c r="Q550" i="3"/>
  <c r="Q551" i="3"/>
  <c r="Q552" i="3"/>
  <c r="Q553" i="3"/>
  <c r="Q554" i="3"/>
  <c r="Q555" i="3"/>
  <c r="Q556" i="3"/>
  <c r="Q557" i="3"/>
  <c r="Q558" i="3"/>
  <c r="Q559" i="3"/>
  <c r="Q560" i="3"/>
  <c r="Q561" i="3"/>
  <c r="Q562" i="3"/>
  <c r="Q563" i="3"/>
  <c r="Q564" i="3"/>
  <c r="Q565" i="3"/>
  <c r="Q566" i="3"/>
  <c r="Q567" i="3"/>
  <c r="Q568" i="3"/>
  <c r="Q569" i="3"/>
  <c r="Q570" i="3"/>
  <c r="Q571" i="3"/>
  <c r="Q572" i="3"/>
  <c r="Q573" i="3"/>
  <c r="Q574" i="3"/>
  <c r="Q575" i="3"/>
  <c r="Q576" i="3"/>
  <c r="Q577" i="3"/>
  <c r="Q578" i="3"/>
  <c r="Q579" i="3"/>
  <c r="Q580" i="3"/>
  <c r="Q581" i="3"/>
  <c r="Q582" i="3"/>
  <c r="Q583" i="3"/>
  <c r="Q584" i="3"/>
  <c r="Q585" i="3"/>
  <c r="Q586" i="3"/>
  <c r="Q587" i="3"/>
  <c r="Q588" i="3"/>
  <c r="Q589" i="3"/>
  <c r="Q590" i="3"/>
  <c r="Q591" i="3"/>
  <c r="Q592" i="3"/>
  <c r="Q593" i="3"/>
  <c r="Q594" i="3"/>
  <c r="Q595" i="3"/>
  <c r="Q596" i="3"/>
  <c r="Q597" i="3"/>
  <c r="Q598" i="3"/>
  <c r="Q599" i="3"/>
  <c r="Q600" i="3"/>
  <c r="Q601" i="3"/>
  <c r="Q602" i="3"/>
  <c r="Q603" i="3"/>
  <c r="Q604" i="3"/>
  <c r="Q605" i="3"/>
  <c r="Q606" i="3"/>
  <c r="Q607" i="3"/>
  <c r="Q608" i="3"/>
  <c r="Q609" i="3"/>
  <c r="Q610" i="3"/>
  <c r="Q611" i="3"/>
  <c r="Q612" i="3"/>
  <c r="Q613" i="3"/>
  <c r="Q614" i="3"/>
  <c r="Q615" i="3"/>
  <c r="Q616" i="3"/>
  <c r="Q617" i="3"/>
  <c r="Q618" i="3"/>
  <c r="Q619" i="3"/>
  <c r="Q620" i="3"/>
  <c r="Q621" i="3"/>
  <c r="Q622" i="3"/>
  <c r="Q623" i="3"/>
  <c r="Q624" i="3"/>
  <c r="Q625" i="3"/>
  <c r="Q626" i="3"/>
  <c r="Q627" i="3"/>
  <c r="Q628" i="3"/>
  <c r="Q629" i="3"/>
  <c r="Q630" i="3"/>
  <c r="Q631" i="3"/>
  <c r="Q632" i="3"/>
  <c r="Q633" i="3"/>
  <c r="Q634" i="3"/>
  <c r="Q635" i="3"/>
  <c r="Q636" i="3"/>
  <c r="Q637" i="3"/>
  <c r="Q638" i="3"/>
  <c r="Q639" i="3"/>
  <c r="Q640" i="3"/>
  <c r="Q641" i="3"/>
  <c r="Q642" i="3"/>
  <c r="Q643" i="3"/>
  <c r="Q644" i="3"/>
  <c r="Q645" i="3"/>
  <c r="Q646" i="3"/>
  <c r="Q647" i="3"/>
  <c r="Q648" i="3"/>
  <c r="Q649" i="3"/>
  <c r="Q650" i="3"/>
  <c r="Q651" i="3"/>
  <c r="Q652" i="3"/>
  <c r="Q653" i="3"/>
  <c r="Q654" i="3"/>
  <c r="Q655" i="3"/>
  <c r="Q656" i="3"/>
  <c r="Q657" i="3"/>
  <c r="Q658" i="3"/>
  <c r="Q659" i="3"/>
  <c r="Q660" i="3"/>
  <c r="Q661" i="3"/>
  <c r="Q662" i="3"/>
  <c r="Q663" i="3"/>
  <c r="Q664" i="3"/>
  <c r="Q665" i="3"/>
  <c r="Q666" i="3"/>
  <c r="Q667" i="3"/>
  <c r="Q668" i="3"/>
  <c r="Q669" i="3"/>
  <c r="Q670" i="3"/>
  <c r="Q671" i="3"/>
  <c r="Q672" i="3"/>
  <c r="Q673" i="3"/>
  <c r="Q674" i="3"/>
  <c r="Q675" i="3"/>
  <c r="Q676" i="3"/>
  <c r="Q677" i="3"/>
  <c r="Q678" i="3"/>
  <c r="Q679" i="3"/>
  <c r="Q680" i="3"/>
  <c r="Q681" i="3"/>
  <c r="Q682" i="3"/>
  <c r="Q683" i="3"/>
  <c r="Q684" i="3"/>
  <c r="Q685" i="3"/>
  <c r="Q686" i="3"/>
  <c r="Q687" i="3"/>
  <c r="Q688" i="3"/>
  <c r="Q689" i="3"/>
  <c r="Q690" i="3"/>
  <c r="Q691" i="3"/>
  <c r="Q692" i="3"/>
  <c r="Q693" i="3"/>
  <c r="Q694" i="3"/>
  <c r="Q695" i="3"/>
  <c r="Q696" i="3"/>
  <c r="Q697" i="3"/>
  <c r="Q698" i="3"/>
  <c r="Q699" i="3"/>
  <c r="Q700" i="3"/>
  <c r="Q701" i="3"/>
  <c r="Q702" i="3"/>
  <c r="Q703" i="3"/>
  <c r="Q704" i="3"/>
  <c r="Q705" i="3"/>
  <c r="Q706" i="3"/>
  <c r="Q707" i="3"/>
  <c r="Q708" i="3"/>
  <c r="Q709" i="3"/>
  <c r="Q710" i="3"/>
  <c r="Q711" i="3"/>
  <c r="Q712" i="3"/>
  <c r="Q713" i="3"/>
  <c r="Q714" i="3"/>
  <c r="Q715" i="3"/>
  <c r="Q716" i="3"/>
  <c r="Q717" i="3"/>
  <c r="Q718" i="3"/>
  <c r="Q719" i="3"/>
  <c r="Q720" i="3"/>
  <c r="Q721" i="3"/>
  <c r="Q722" i="3"/>
  <c r="Q723" i="3"/>
  <c r="Q724" i="3"/>
  <c r="Q725" i="3"/>
  <c r="Q726" i="3"/>
  <c r="Q727" i="3"/>
  <c r="Q728" i="3"/>
  <c r="Q729" i="3"/>
  <c r="Q730" i="3"/>
  <c r="Q731" i="3"/>
  <c r="Q732" i="3"/>
  <c r="Q733" i="3"/>
  <c r="Q734" i="3"/>
  <c r="Q735" i="3"/>
  <c r="Q736" i="3"/>
  <c r="Q737" i="3"/>
  <c r="Q738" i="3"/>
  <c r="Q739" i="3"/>
  <c r="Q740" i="3"/>
  <c r="Q741" i="3"/>
  <c r="Q742" i="3"/>
  <c r="Q743" i="3"/>
  <c r="Q744" i="3"/>
  <c r="Q745" i="3"/>
  <c r="Q746" i="3"/>
  <c r="Q747" i="3"/>
  <c r="Q748" i="3"/>
  <c r="Q749" i="3"/>
  <c r="Q750" i="3"/>
  <c r="Q751" i="3"/>
  <c r="Q752" i="3"/>
  <c r="Q753" i="3"/>
  <c r="Q754" i="3"/>
  <c r="Q755" i="3"/>
  <c r="Q756" i="3"/>
  <c r="Q757" i="3"/>
  <c r="Q758" i="3"/>
  <c r="Q759" i="3"/>
  <c r="Q760" i="3"/>
  <c r="Q761" i="3"/>
  <c r="Q762" i="3"/>
  <c r="Q763" i="3"/>
  <c r="Q764" i="3"/>
  <c r="Q765" i="3"/>
  <c r="Q766" i="3"/>
  <c r="Q767" i="3"/>
  <c r="Q768" i="3"/>
  <c r="Q769" i="3"/>
  <c r="Q770" i="3"/>
  <c r="Q771" i="3"/>
  <c r="Q772" i="3"/>
  <c r="Q773" i="3"/>
  <c r="Q774" i="3"/>
  <c r="Q775" i="3"/>
  <c r="Q776" i="3"/>
  <c r="Q777" i="3"/>
  <c r="Q778" i="3"/>
  <c r="Q779" i="3"/>
  <c r="Q780" i="3"/>
  <c r="Q781" i="3"/>
  <c r="Q782" i="3"/>
  <c r="Q783" i="3"/>
  <c r="Q784" i="3"/>
  <c r="Q785" i="3"/>
  <c r="Q786" i="3"/>
  <c r="Q787" i="3"/>
  <c r="Q788" i="3"/>
  <c r="Q789" i="3"/>
  <c r="Q790" i="3"/>
  <c r="Q791" i="3"/>
  <c r="Q792" i="3"/>
  <c r="Q793" i="3"/>
  <c r="Q794" i="3"/>
  <c r="Q795" i="3"/>
  <c r="Q796" i="3"/>
  <c r="Q797" i="3"/>
  <c r="Q798" i="3"/>
  <c r="Q799" i="3"/>
  <c r="Q800" i="3"/>
  <c r="Q801" i="3"/>
  <c r="Q802" i="3"/>
  <c r="Q803" i="3"/>
  <c r="Q804" i="3"/>
  <c r="Q805" i="3"/>
  <c r="Q806" i="3"/>
  <c r="Q807" i="3"/>
  <c r="Q808" i="3"/>
  <c r="Q809" i="3"/>
  <c r="Q810" i="3"/>
  <c r="Q811" i="3"/>
  <c r="Q812" i="3"/>
  <c r="Q813" i="3"/>
  <c r="Q814" i="3"/>
  <c r="Q815" i="3"/>
  <c r="Q816" i="3"/>
  <c r="Q817" i="3"/>
  <c r="Q818" i="3"/>
  <c r="Q819" i="3"/>
  <c r="Q820" i="3"/>
  <c r="Q821" i="3"/>
  <c r="Q822" i="3"/>
  <c r="Q823" i="3"/>
  <c r="Q824" i="3"/>
  <c r="Q825" i="3"/>
  <c r="Q826" i="3"/>
  <c r="Q827" i="3"/>
  <c r="Q828" i="3"/>
  <c r="Q829" i="3"/>
  <c r="Q830" i="3"/>
  <c r="Q831" i="3"/>
  <c r="Q832" i="3"/>
  <c r="Q833" i="3"/>
  <c r="Q834" i="3"/>
  <c r="Q835" i="3"/>
  <c r="Q836" i="3"/>
  <c r="Q837" i="3"/>
  <c r="Q838" i="3"/>
  <c r="Q839" i="3"/>
  <c r="Q840" i="3"/>
  <c r="Q841" i="3"/>
  <c r="Q842" i="3"/>
  <c r="Q843" i="3"/>
  <c r="Q844" i="3"/>
  <c r="Q845" i="3"/>
  <c r="Q846" i="3"/>
  <c r="Q847" i="3"/>
  <c r="Q848" i="3"/>
  <c r="Q849" i="3"/>
  <c r="Q850" i="3"/>
  <c r="Q851" i="3"/>
  <c r="Q852" i="3"/>
  <c r="Q853" i="3"/>
  <c r="Q854" i="3"/>
  <c r="Q855" i="3"/>
  <c r="Q856" i="3"/>
  <c r="Q857" i="3"/>
  <c r="Q858" i="3"/>
  <c r="Q859" i="3"/>
  <c r="Q860" i="3"/>
  <c r="Q861" i="3"/>
  <c r="Q862" i="3"/>
  <c r="Q863" i="3"/>
  <c r="Q864" i="3"/>
  <c r="Q865" i="3"/>
  <c r="Q866" i="3"/>
  <c r="Q867" i="3"/>
  <c r="Q868" i="3"/>
  <c r="Q869" i="3"/>
  <c r="Q870" i="3"/>
  <c r="Q871" i="3"/>
  <c r="Q872" i="3"/>
  <c r="Q873" i="3"/>
  <c r="Q874" i="3"/>
  <c r="Q875" i="3"/>
  <c r="Q876" i="3"/>
  <c r="Q877" i="3"/>
  <c r="Q878" i="3"/>
  <c r="Q879" i="3"/>
  <c r="Q880" i="3"/>
  <c r="Q881" i="3"/>
  <c r="Q882" i="3"/>
  <c r="Q883" i="3"/>
  <c r="Q884" i="3"/>
  <c r="Q885" i="3"/>
  <c r="Q886" i="3"/>
  <c r="Q887" i="3"/>
  <c r="Q888" i="3"/>
  <c r="Q889" i="3"/>
  <c r="Q890" i="3"/>
  <c r="Q891" i="3"/>
  <c r="Q892" i="3"/>
  <c r="Q893" i="3"/>
  <c r="Q894" i="3"/>
  <c r="Q895" i="3"/>
  <c r="Q896" i="3"/>
  <c r="Q897" i="3"/>
  <c r="Q898" i="3"/>
  <c r="Q899" i="3"/>
  <c r="Q900" i="3"/>
  <c r="Q901" i="3"/>
  <c r="Q902" i="3"/>
  <c r="Q903" i="3"/>
  <c r="Q904" i="3"/>
  <c r="Q905" i="3"/>
  <c r="Q906" i="3"/>
  <c r="Q907" i="3"/>
  <c r="Q908" i="3"/>
  <c r="Q909" i="3"/>
  <c r="Q910" i="3"/>
  <c r="Q911" i="3"/>
  <c r="Q912" i="3"/>
  <c r="Q913" i="3"/>
  <c r="Q914" i="3"/>
  <c r="Q915" i="3"/>
  <c r="Q916" i="3"/>
  <c r="Q917" i="3"/>
  <c r="Q918" i="3"/>
  <c r="Q919" i="3"/>
  <c r="Q920" i="3"/>
  <c r="Q921" i="3"/>
  <c r="Q922" i="3"/>
  <c r="Q923" i="3"/>
  <c r="Q924" i="3"/>
  <c r="Q925" i="3"/>
  <c r="Q926" i="3"/>
  <c r="Q927" i="3"/>
  <c r="Q928" i="3"/>
  <c r="Q929" i="3"/>
  <c r="Q930" i="3"/>
  <c r="Q931" i="3"/>
  <c r="Q932" i="3"/>
  <c r="Q933" i="3"/>
  <c r="Q934" i="3"/>
  <c r="Q935" i="3"/>
  <c r="Q936" i="3"/>
  <c r="Q937" i="3"/>
  <c r="Q938" i="3"/>
  <c r="Q939" i="3"/>
  <c r="Q940" i="3"/>
  <c r="Q941" i="3"/>
  <c r="Q942" i="3"/>
  <c r="Q943" i="3"/>
  <c r="Q944" i="3"/>
  <c r="Q945" i="3"/>
  <c r="Q946" i="3"/>
  <c r="Q947" i="3"/>
  <c r="Q948" i="3"/>
  <c r="Q949" i="3"/>
  <c r="Q950" i="3"/>
  <c r="Q951" i="3"/>
  <c r="Q952" i="3"/>
  <c r="Q953" i="3"/>
  <c r="Q954" i="3"/>
  <c r="Q955" i="3"/>
  <c r="Q956" i="3"/>
  <c r="Q957" i="3"/>
  <c r="Q958" i="3"/>
  <c r="Q959" i="3"/>
  <c r="Q960" i="3"/>
  <c r="Q961" i="3"/>
  <c r="Q962" i="3"/>
  <c r="Q963" i="3"/>
  <c r="Q964" i="3"/>
  <c r="Q965" i="3"/>
  <c r="Q966" i="3"/>
  <c r="Q967" i="3"/>
  <c r="Q968" i="3"/>
  <c r="Q969" i="3"/>
  <c r="Q970" i="3"/>
  <c r="Q971" i="3"/>
  <c r="Q972" i="3"/>
  <c r="Q973" i="3"/>
  <c r="Q974" i="3"/>
  <c r="Q975" i="3"/>
  <c r="Q976" i="3"/>
  <c r="Q977" i="3"/>
  <c r="Q978" i="3"/>
  <c r="Q979" i="3"/>
  <c r="Q980" i="3"/>
  <c r="Q981" i="3"/>
  <c r="Q982" i="3"/>
  <c r="Q983" i="3"/>
  <c r="Q984" i="3"/>
  <c r="Q985" i="3"/>
  <c r="Q986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Q1002" i="3"/>
  <c r="Q1003" i="3"/>
  <c r="Q1004" i="3"/>
  <c r="Q1005" i="3"/>
  <c r="Q1006" i="3"/>
  <c r="Q1007" i="3"/>
  <c r="Q1008" i="3"/>
  <c r="Q1009" i="3"/>
  <c r="Q1010" i="3"/>
  <c r="Q1011" i="3"/>
  <c r="Q1012" i="3"/>
  <c r="Q1013" i="3"/>
  <c r="Q1014" i="3"/>
  <c r="Q1015" i="3"/>
  <c r="Q1016" i="3"/>
  <c r="Q1017" i="3"/>
  <c r="Q1018" i="3"/>
  <c r="Q1019" i="3"/>
  <c r="Q1020" i="3"/>
  <c r="Q1021" i="3"/>
  <c r="Q1022" i="3"/>
  <c r="Q1023" i="3"/>
  <c r="Q1024" i="3"/>
  <c r="Q1025" i="3"/>
  <c r="Q1026" i="3"/>
  <c r="Q1027" i="3"/>
  <c r="Q1028" i="3"/>
  <c r="Q1029" i="3"/>
  <c r="Q1030" i="3"/>
  <c r="Q1031" i="3"/>
  <c r="Q1032" i="3"/>
  <c r="Q1033" i="3"/>
  <c r="Q1034" i="3"/>
  <c r="Q1035" i="3"/>
  <c r="Q1036" i="3"/>
  <c r="Q1037" i="3"/>
  <c r="Q1038" i="3"/>
  <c r="Q1039" i="3"/>
  <c r="Q1040" i="3"/>
  <c r="Q1041" i="3"/>
  <c r="Q1042" i="3"/>
  <c r="Q1043" i="3"/>
  <c r="Q1044" i="3"/>
  <c r="Q1045" i="3"/>
  <c r="Q1046" i="3"/>
  <c r="Q1047" i="3"/>
  <c r="Q1048" i="3"/>
  <c r="Q1049" i="3"/>
  <c r="Q1050" i="3"/>
  <c r="Q1051" i="3"/>
  <c r="Q1052" i="3"/>
  <c r="Q1053" i="3"/>
  <c r="Q1054" i="3"/>
  <c r="Q1055" i="3"/>
  <c r="Q1056" i="3"/>
  <c r="Q1057" i="3"/>
  <c r="Q1058" i="3"/>
  <c r="Q1059" i="3"/>
  <c r="Q1060" i="3"/>
  <c r="Q1061" i="3"/>
  <c r="Q1062" i="3"/>
  <c r="Q1063" i="3"/>
  <c r="Q1064" i="3"/>
  <c r="Q1065" i="3"/>
  <c r="Q1066" i="3"/>
  <c r="Q1067" i="3"/>
  <c r="Q1068" i="3"/>
  <c r="Q1069" i="3"/>
  <c r="Q1070" i="3"/>
  <c r="Q1071" i="3"/>
  <c r="Q1072" i="3"/>
  <c r="Q1073" i="3"/>
  <c r="Q1074" i="3"/>
  <c r="Q1075" i="3"/>
  <c r="Q1076" i="3"/>
  <c r="Q1077" i="3"/>
  <c r="Q1078" i="3"/>
  <c r="Q1079" i="3"/>
  <c r="Q1080" i="3"/>
  <c r="Q1081" i="3"/>
  <c r="Q1082" i="3"/>
  <c r="Q1083" i="3"/>
  <c r="Q1084" i="3"/>
  <c r="Q1085" i="3"/>
  <c r="Q1086" i="3"/>
  <c r="Q1087" i="3"/>
  <c r="Q1088" i="3"/>
  <c r="Q1089" i="3"/>
  <c r="Q1090" i="3"/>
  <c r="Q1091" i="3"/>
  <c r="Q1092" i="3"/>
  <c r="Q1093" i="3"/>
  <c r="Q1094" i="3"/>
  <c r="Q1095" i="3"/>
  <c r="Q1096" i="3"/>
  <c r="Q1097" i="3"/>
  <c r="Q1098" i="3"/>
  <c r="Q1099" i="3"/>
  <c r="Q1100" i="3"/>
  <c r="Q1101" i="3"/>
  <c r="Q1102" i="3"/>
  <c r="Q1103" i="3"/>
  <c r="Q1104" i="3"/>
  <c r="Q1105" i="3"/>
  <c r="Q1106" i="3"/>
  <c r="Q1107" i="3"/>
  <c r="Q1108" i="3"/>
  <c r="Q1109" i="3"/>
  <c r="Q1110" i="3"/>
  <c r="Q1111" i="3"/>
  <c r="Q1112" i="3"/>
  <c r="Q1113" i="3"/>
  <c r="Q1114" i="3"/>
  <c r="Q1115" i="3"/>
  <c r="Q1116" i="3"/>
  <c r="Q1117" i="3"/>
  <c r="Q1118" i="3"/>
  <c r="Q1119" i="3"/>
  <c r="Q1120" i="3"/>
  <c r="Q1121" i="3"/>
  <c r="Q1122" i="3"/>
  <c r="Q1123" i="3"/>
  <c r="Q1124" i="3"/>
  <c r="Q1125" i="3"/>
  <c r="Q1126" i="3"/>
  <c r="Q1127" i="3"/>
  <c r="Q1128" i="3"/>
  <c r="Q1129" i="3"/>
  <c r="Q1130" i="3"/>
  <c r="Q1131" i="3"/>
  <c r="Q1132" i="3"/>
  <c r="Q1133" i="3"/>
  <c r="Q1134" i="3"/>
  <c r="Q1135" i="3"/>
  <c r="Q1136" i="3"/>
  <c r="Q1137" i="3"/>
  <c r="Q1138" i="3"/>
  <c r="Q1139" i="3"/>
  <c r="Q1140" i="3"/>
  <c r="Q1141" i="3"/>
  <c r="Q1142" i="3"/>
  <c r="Q1143" i="3"/>
  <c r="Q1144" i="3"/>
  <c r="Q1145" i="3"/>
  <c r="Q1146" i="3"/>
  <c r="Q1147" i="3"/>
  <c r="Q1148" i="3"/>
  <c r="Q1149" i="3"/>
  <c r="Q1150" i="3"/>
  <c r="Q1151" i="3"/>
  <c r="Q1152" i="3"/>
  <c r="Q1153" i="3"/>
  <c r="Q1154" i="3"/>
  <c r="Q1155" i="3"/>
  <c r="Q1156" i="3"/>
  <c r="Q1157" i="3"/>
  <c r="Q1158" i="3"/>
  <c r="Q1159" i="3"/>
  <c r="Q1160" i="3"/>
  <c r="Q1161" i="3"/>
  <c r="Q1162" i="3"/>
  <c r="Q1163" i="3"/>
  <c r="Q1164" i="3"/>
  <c r="Q1165" i="3"/>
  <c r="Q1166" i="3"/>
  <c r="Q1167" i="3"/>
  <c r="Q1168" i="3"/>
  <c r="Q1169" i="3"/>
  <c r="Q1170" i="3"/>
  <c r="Q1171" i="3"/>
  <c r="Q1172" i="3"/>
  <c r="Q1173" i="3"/>
  <c r="Q1174" i="3"/>
  <c r="Q1175" i="3"/>
  <c r="Q1176" i="3"/>
  <c r="Q1177" i="3"/>
  <c r="Q1178" i="3"/>
  <c r="Q1179" i="3"/>
  <c r="Q1180" i="3"/>
  <c r="Q1181" i="3"/>
  <c r="Q1182" i="3"/>
  <c r="Q1183" i="3"/>
  <c r="Q1184" i="3"/>
  <c r="Q1185" i="3"/>
  <c r="Q1186" i="3"/>
  <c r="Q1187" i="3"/>
  <c r="Q1188" i="3"/>
  <c r="Q1189" i="3"/>
  <c r="Q1190" i="3"/>
  <c r="Q1191" i="3"/>
  <c r="Q1192" i="3"/>
  <c r="Q1193" i="3"/>
  <c r="Q1194" i="3"/>
  <c r="Q1195" i="3"/>
  <c r="Q1196" i="3"/>
  <c r="Q1197" i="3"/>
  <c r="Q1198" i="3"/>
  <c r="Q1199" i="3"/>
  <c r="Q1200" i="3"/>
  <c r="Q1201" i="3"/>
  <c r="Q1202" i="3"/>
  <c r="Q1203" i="3"/>
  <c r="Q1204" i="3"/>
  <c r="Q1205" i="3"/>
  <c r="Q1206" i="3"/>
  <c r="Q1207" i="3"/>
  <c r="Q1208" i="3"/>
  <c r="Q1209" i="3"/>
  <c r="Q1210" i="3"/>
  <c r="Q1211" i="3"/>
  <c r="Q1212" i="3"/>
  <c r="Q1213" i="3"/>
  <c r="Q1214" i="3"/>
  <c r="Q1215" i="3"/>
  <c r="Q1216" i="3"/>
  <c r="Q1217" i="3"/>
  <c r="Q1218" i="3"/>
  <c r="Q1219" i="3"/>
  <c r="Q1220" i="3"/>
  <c r="Q1221" i="3"/>
  <c r="Q1222" i="3"/>
  <c r="Q1223" i="3"/>
  <c r="Q1224" i="3"/>
  <c r="Q1225" i="3"/>
  <c r="Q1226" i="3"/>
  <c r="Q1227" i="3"/>
  <c r="Q1228" i="3"/>
  <c r="Q1229" i="3"/>
  <c r="Q1230" i="3"/>
  <c r="Q1231" i="3"/>
  <c r="Q1232" i="3"/>
  <c r="Q1233" i="3"/>
  <c r="Q1234" i="3"/>
  <c r="Q1235" i="3"/>
  <c r="Q1236" i="3"/>
  <c r="Q1237" i="3"/>
  <c r="Q1238" i="3"/>
  <c r="Q1239" i="3"/>
  <c r="Q1240" i="3"/>
  <c r="Q1241" i="3"/>
  <c r="Q1242" i="3"/>
  <c r="Q1243" i="3"/>
  <c r="Q1244" i="3"/>
  <c r="Q1245" i="3"/>
  <c r="Q1246" i="3"/>
  <c r="Q1247" i="3"/>
  <c r="Q1248" i="3"/>
  <c r="Q1249" i="3"/>
  <c r="Q1250" i="3"/>
  <c r="Q1251" i="3"/>
  <c r="Q1252" i="3"/>
  <c r="Q1253" i="3"/>
  <c r="Q1254" i="3"/>
  <c r="Q1255" i="3"/>
  <c r="Q1256" i="3"/>
  <c r="Q1257" i="3"/>
  <c r="Q1258" i="3"/>
  <c r="Q1259" i="3"/>
  <c r="Q1260" i="3"/>
  <c r="Q1261" i="3"/>
  <c r="Q1262" i="3"/>
  <c r="Q1263" i="3"/>
  <c r="Q1264" i="3"/>
  <c r="Q1265" i="3"/>
  <c r="Q1266" i="3"/>
  <c r="Q1267" i="3"/>
  <c r="Q1268" i="3"/>
  <c r="Q1269" i="3"/>
  <c r="Q1270" i="3"/>
  <c r="Q1271" i="3"/>
  <c r="Q1272" i="3"/>
  <c r="Q1273" i="3"/>
  <c r="Q1274" i="3"/>
  <c r="Q1275" i="3"/>
  <c r="Q1276" i="3"/>
  <c r="Q1277" i="3"/>
  <c r="Q1278" i="3"/>
  <c r="Q1279" i="3"/>
  <c r="Q1280" i="3"/>
  <c r="Q1281" i="3"/>
  <c r="Q1282" i="3"/>
  <c r="Q1283" i="3"/>
  <c r="Q1284" i="3"/>
  <c r="Q1285" i="3"/>
  <c r="Q1286" i="3"/>
  <c r="Q1287" i="3"/>
  <c r="Q1288" i="3"/>
  <c r="Q1289" i="3"/>
  <c r="Q1290" i="3"/>
  <c r="Q1291" i="3"/>
  <c r="Q1292" i="3"/>
  <c r="Q1293" i="3"/>
  <c r="Q1294" i="3"/>
  <c r="Q1295" i="3"/>
  <c r="Q1296" i="3"/>
  <c r="Q1297" i="3"/>
  <c r="Q1298" i="3"/>
  <c r="Q1299" i="3"/>
  <c r="Q1300" i="3"/>
  <c r="Q1301" i="3"/>
  <c r="Q1302" i="3"/>
  <c r="Q1303" i="3"/>
  <c r="Q1304" i="3"/>
  <c r="Q1305" i="3"/>
  <c r="Q1306" i="3"/>
  <c r="Q1307" i="3"/>
  <c r="Q1308" i="3"/>
  <c r="Q1309" i="3"/>
  <c r="Q1310" i="3"/>
  <c r="Q1311" i="3"/>
  <c r="Q1312" i="3"/>
  <c r="Q1313" i="3"/>
  <c r="Q1314" i="3"/>
  <c r="Q1315" i="3"/>
  <c r="Q1316" i="3"/>
  <c r="Q1317" i="3"/>
  <c r="Q1318" i="3"/>
  <c r="Q1319" i="3"/>
  <c r="Q1320" i="3"/>
  <c r="Q1321" i="3"/>
  <c r="Q1322" i="3"/>
  <c r="Q1323" i="3"/>
  <c r="Q1324" i="3"/>
  <c r="Q1325" i="3"/>
  <c r="Q1326" i="3"/>
  <c r="Q1327" i="3"/>
  <c r="Q1328" i="3"/>
  <c r="Q1329" i="3"/>
  <c r="Q1330" i="3"/>
  <c r="Q1331" i="3"/>
  <c r="Q1332" i="3"/>
  <c r="Q1333" i="3"/>
  <c r="Q1334" i="3"/>
  <c r="Q1335" i="3"/>
  <c r="Q1336" i="3"/>
  <c r="Q1337" i="3"/>
  <c r="Q1338" i="3"/>
  <c r="Q1339" i="3"/>
  <c r="Q1340" i="3"/>
  <c r="Q1341" i="3"/>
  <c r="Q1342" i="3"/>
  <c r="Q1343" i="3"/>
  <c r="Q1344" i="3"/>
  <c r="Q1345" i="3"/>
  <c r="Q1346" i="3"/>
  <c r="Q1347" i="3"/>
  <c r="Q1348" i="3"/>
  <c r="Q1349" i="3"/>
  <c r="Q1350" i="3"/>
  <c r="Q1351" i="3"/>
  <c r="Q1352" i="3"/>
  <c r="Q1353" i="3"/>
  <c r="Q1354" i="3"/>
  <c r="Q1355" i="3"/>
  <c r="Q1356" i="3"/>
  <c r="Q1357" i="3"/>
  <c r="Q1358" i="3"/>
  <c r="Q1359" i="3"/>
  <c r="Q1360" i="3"/>
  <c r="Q1361" i="3"/>
  <c r="Q1362" i="3"/>
  <c r="Q1363" i="3"/>
  <c r="Q1364" i="3"/>
  <c r="Q1365" i="3"/>
  <c r="Q1366" i="3"/>
  <c r="Q1367" i="3"/>
  <c r="Q1368" i="3"/>
  <c r="Q1369" i="3"/>
  <c r="Q1370" i="3"/>
  <c r="Q1371" i="3"/>
  <c r="Q1372" i="3"/>
  <c r="Q1373" i="3"/>
  <c r="Q1374" i="3"/>
  <c r="Q1375" i="3"/>
  <c r="Q1376" i="3"/>
  <c r="Q1377" i="3"/>
  <c r="Q1378" i="3"/>
  <c r="Q1379" i="3"/>
  <c r="Q1380" i="3"/>
  <c r="Q1381" i="3"/>
  <c r="Q1382" i="3"/>
  <c r="Q1383" i="3"/>
  <c r="Q1384" i="3"/>
  <c r="Q1385" i="3"/>
  <c r="Q1386" i="3"/>
  <c r="Q1387" i="3"/>
  <c r="Q1388" i="3"/>
  <c r="Q1389" i="3"/>
  <c r="Q1390" i="3"/>
  <c r="Q1391" i="3"/>
  <c r="Q1392" i="3"/>
  <c r="Q1393" i="3"/>
  <c r="Q1394" i="3"/>
  <c r="Q1395" i="3"/>
  <c r="Q1396" i="3"/>
  <c r="Q1397" i="3"/>
  <c r="Q1398" i="3"/>
  <c r="Q1399" i="3"/>
  <c r="Q1400" i="3"/>
  <c r="Q1401" i="3"/>
  <c r="Q1402" i="3"/>
  <c r="Q1403" i="3"/>
  <c r="Q1404" i="3"/>
  <c r="Q1405" i="3"/>
  <c r="Q1406" i="3"/>
  <c r="Q1407" i="3"/>
  <c r="Q1408" i="3"/>
  <c r="Q1409" i="3"/>
  <c r="Q1410" i="3"/>
  <c r="Q1411" i="3"/>
  <c r="Q1412" i="3"/>
  <c r="Q1413" i="3"/>
  <c r="Q1414" i="3"/>
  <c r="Q1415" i="3"/>
  <c r="Q1416" i="3"/>
  <c r="Q1417" i="3"/>
  <c r="Q1418" i="3"/>
  <c r="Q1419" i="3"/>
  <c r="Q1420" i="3"/>
  <c r="Q1421" i="3"/>
  <c r="Q1422" i="3"/>
  <c r="Q1423" i="3"/>
  <c r="Q1424" i="3"/>
  <c r="Q1425" i="3"/>
  <c r="Q1426" i="3"/>
  <c r="Q1427" i="3"/>
  <c r="Q1428" i="3"/>
  <c r="Q1429" i="3"/>
  <c r="Q1430" i="3"/>
  <c r="Q1431" i="3"/>
  <c r="Q1432" i="3"/>
  <c r="Q1433" i="3"/>
  <c r="Q1434" i="3"/>
  <c r="Q1435" i="3"/>
  <c r="Q1436" i="3"/>
  <c r="Q1437" i="3"/>
  <c r="Q1438" i="3"/>
  <c r="Q1439" i="3"/>
  <c r="Q1440" i="3"/>
  <c r="Q1441" i="3"/>
  <c r="Q1442" i="3"/>
  <c r="Q1443" i="3"/>
  <c r="Q1444" i="3"/>
  <c r="Q1445" i="3"/>
  <c r="Q1446" i="3"/>
  <c r="Q1447" i="3"/>
  <c r="Q1448" i="3"/>
  <c r="Q1449" i="3"/>
  <c r="Q1450" i="3"/>
  <c r="Q1451" i="3"/>
  <c r="Q1452" i="3"/>
  <c r="Q1453" i="3"/>
  <c r="Q1454" i="3"/>
  <c r="Q1455" i="3"/>
  <c r="Q1456" i="3"/>
  <c r="Q1457" i="3"/>
  <c r="Q1458" i="3"/>
  <c r="Q1459" i="3"/>
  <c r="Q1460" i="3"/>
  <c r="Q1461" i="3"/>
  <c r="Q1462" i="3"/>
  <c r="Q1463" i="3"/>
  <c r="Q1464" i="3"/>
  <c r="Q1465" i="3"/>
  <c r="Q1466" i="3"/>
  <c r="Q1467" i="3"/>
  <c r="Q1468" i="3"/>
  <c r="Q1469" i="3"/>
  <c r="Q1470" i="3"/>
  <c r="Q1471" i="3"/>
  <c r="Q1472" i="3"/>
  <c r="Q1473" i="3"/>
  <c r="Q1474" i="3"/>
  <c r="Q1475" i="3"/>
  <c r="Q1476" i="3"/>
  <c r="Q1477" i="3"/>
  <c r="Q1478" i="3"/>
  <c r="Q1479" i="3"/>
  <c r="Q1480" i="3"/>
  <c r="Q1481" i="3"/>
  <c r="Q1482" i="3"/>
  <c r="Q1483" i="3"/>
  <c r="Q1484" i="3"/>
  <c r="Q1485" i="3"/>
  <c r="Q1486" i="3"/>
  <c r="Q1487" i="3"/>
  <c r="Q1488" i="3"/>
  <c r="Q1489" i="3"/>
  <c r="Q1490" i="3"/>
  <c r="Q1491" i="3"/>
  <c r="Q1492" i="3"/>
  <c r="Q1493" i="3"/>
  <c r="Q1494" i="3"/>
  <c r="Q1495" i="3"/>
  <c r="Q1496" i="3"/>
  <c r="Q1497" i="3"/>
  <c r="Q1498" i="3"/>
  <c r="Q1499" i="3"/>
  <c r="Q1500" i="3"/>
  <c r="Q1501" i="3"/>
  <c r="Q1502" i="3"/>
  <c r="Q1503" i="3"/>
  <c r="Q1504" i="3"/>
  <c r="Q1505" i="3"/>
  <c r="Q1506" i="3"/>
  <c r="Q1507" i="3"/>
  <c r="Q1508" i="3"/>
  <c r="Q1509" i="3"/>
  <c r="Q1510" i="3"/>
  <c r="Q1511" i="3"/>
  <c r="Q1512" i="3"/>
  <c r="Q1513" i="3"/>
  <c r="Q1514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236" i="3"/>
  <c r="P237" i="3"/>
  <c r="P238" i="3"/>
  <c r="P239" i="3"/>
  <c r="P240" i="3"/>
  <c r="P241" i="3"/>
  <c r="P242" i="3"/>
  <c r="P243" i="3"/>
  <c r="P244" i="3"/>
  <c r="P245" i="3"/>
  <c r="P246" i="3"/>
  <c r="P247" i="3"/>
  <c r="P248" i="3"/>
  <c r="P249" i="3"/>
  <c r="P250" i="3"/>
  <c r="P251" i="3"/>
  <c r="P252" i="3"/>
  <c r="P253" i="3"/>
  <c r="P254" i="3"/>
  <c r="P255" i="3"/>
  <c r="P256" i="3"/>
  <c r="P257" i="3"/>
  <c r="P258" i="3"/>
  <c r="P259" i="3"/>
  <c r="P260" i="3"/>
  <c r="P261" i="3"/>
  <c r="P262" i="3"/>
  <c r="P263" i="3"/>
  <c r="P264" i="3"/>
  <c r="P265" i="3"/>
  <c r="P266" i="3"/>
  <c r="P267" i="3"/>
  <c r="P268" i="3"/>
  <c r="P269" i="3"/>
  <c r="P270" i="3"/>
  <c r="P271" i="3"/>
  <c r="P272" i="3"/>
  <c r="P273" i="3"/>
  <c r="P274" i="3"/>
  <c r="P275" i="3"/>
  <c r="P276" i="3"/>
  <c r="P277" i="3"/>
  <c r="P278" i="3"/>
  <c r="P279" i="3"/>
  <c r="P280" i="3"/>
  <c r="P281" i="3"/>
  <c r="P282" i="3"/>
  <c r="P283" i="3"/>
  <c r="P284" i="3"/>
  <c r="P285" i="3"/>
  <c r="P286" i="3"/>
  <c r="P287" i="3"/>
  <c r="P288" i="3"/>
  <c r="P289" i="3"/>
  <c r="P290" i="3"/>
  <c r="P291" i="3"/>
  <c r="P292" i="3"/>
  <c r="P293" i="3"/>
  <c r="P294" i="3"/>
  <c r="P295" i="3"/>
  <c r="P296" i="3"/>
  <c r="P297" i="3"/>
  <c r="P298" i="3"/>
  <c r="P299" i="3"/>
  <c r="P300" i="3"/>
  <c r="P301" i="3"/>
  <c r="P302" i="3"/>
  <c r="P303" i="3"/>
  <c r="P304" i="3"/>
  <c r="P305" i="3"/>
  <c r="P306" i="3"/>
  <c r="P307" i="3"/>
  <c r="P308" i="3"/>
  <c r="P309" i="3"/>
  <c r="P310" i="3"/>
  <c r="P311" i="3"/>
  <c r="P312" i="3"/>
  <c r="P313" i="3"/>
  <c r="P314" i="3"/>
  <c r="P315" i="3"/>
  <c r="P316" i="3"/>
  <c r="P317" i="3"/>
  <c r="P318" i="3"/>
  <c r="P319" i="3"/>
  <c r="P320" i="3"/>
  <c r="P321" i="3"/>
  <c r="P322" i="3"/>
  <c r="P323" i="3"/>
  <c r="P324" i="3"/>
  <c r="P325" i="3"/>
  <c r="P326" i="3"/>
  <c r="P327" i="3"/>
  <c r="P328" i="3"/>
  <c r="P329" i="3"/>
  <c r="P330" i="3"/>
  <c r="P331" i="3"/>
  <c r="P332" i="3"/>
  <c r="P333" i="3"/>
  <c r="P334" i="3"/>
  <c r="P335" i="3"/>
  <c r="P336" i="3"/>
  <c r="P337" i="3"/>
  <c r="P338" i="3"/>
  <c r="P339" i="3"/>
  <c r="P340" i="3"/>
  <c r="P341" i="3"/>
  <c r="P342" i="3"/>
  <c r="P343" i="3"/>
  <c r="P344" i="3"/>
  <c r="P345" i="3"/>
  <c r="P346" i="3"/>
  <c r="P347" i="3"/>
  <c r="P348" i="3"/>
  <c r="P349" i="3"/>
  <c r="P350" i="3"/>
  <c r="P351" i="3"/>
  <c r="P352" i="3"/>
  <c r="P353" i="3"/>
  <c r="P354" i="3"/>
  <c r="P355" i="3"/>
  <c r="P356" i="3"/>
  <c r="P357" i="3"/>
  <c r="P358" i="3"/>
  <c r="P359" i="3"/>
  <c r="P360" i="3"/>
  <c r="P361" i="3"/>
  <c r="P362" i="3"/>
  <c r="P363" i="3"/>
  <c r="P364" i="3"/>
  <c r="P365" i="3"/>
  <c r="P366" i="3"/>
  <c r="P367" i="3"/>
  <c r="P368" i="3"/>
  <c r="P369" i="3"/>
  <c r="P370" i="3"/>
  <c r="P371" i="3"/>
  <c r="P372" i="3"/>
  <c r="P373" i="3"/>
  <c r="P374" i="3"/>
  <c r="P375" i="3"/>
  <c r="P376" i="3"/>
  <c r="P377" i="3"/>
  <c r="P378" i="3"/>
  <c r="P379" i="3"/>
  <c r="P380" i="3"/>
  <c r="P381" i="3"/>
  <c r="P382" i="3"/>
  <c r="P383" i="3"/>
  <c r="P384" i="3"/>
  <c r="P385" i="3"/>
  <c r="P386" i="3"/>
  <c r="P387" i="3"/>
  <c r="P388" i="3"/>
  <c r="P389" i="3"/>
  <c r="P390" i="3"/>
  <c r="P391" i="3"/>
  <c r="P392" i="3"/>
  <c r="P393" i="3"/>
  <c r="P394" i="3"/>
  <c r="P395" i="3"/>
  <c r="P396" i="3"/>
  <c r="P397" i="3"/>
  <c r="P398" i="3"/>
  <c r="P399" i="3"/>
  <c r="P400" i="3"/>
  <c r="P401" i="3"/>
  <c r="P402" i="3"/>
  <c r="P403" i="3"/>
  <c r="P404" i="3"/>
  <c r="P405" i="3"/>
  <c r="P406" i="3"/>
  <c r="P407" i="3"/>
  <c r="P408" i="3"/>
  <c r="P409" i="3"/>
  <c r="P410" i="3"/>
  <c r="P411" i="3"/>
  <c r="P412" i="3"/>
  <c r="P413" i="3"/>
  <c r="P414" i="3"/>
  <c r="P415" i="3"/>
  <c r="P416" i="3"/>
  <c r="P417" i="3"/>
  <c r="P418" i="3"/>
  <c r="P419" i="3"/>
  <c r="P420" i="3"/>
  <c r="P421" i="3"/>
  <c r="P422" i="3"/>
  <c r="P423" i="3"/>
  <c r="P424" i="3"/>
  <c r="P425" i="3"/>
  <c r="P426" i="3"/>
  <c r="P427" i="3"/>
  <c r="P428" i="3"/>
  <c r="P429" i="3"/>
  <c r="P430" i="3"/>
  <c r="P431" i="3"/>
  <c r="P432" i="3"/>
  <c r="P433" i="3"/>
  <c r="P434" i="3"/>
  <c r="P435" i="3"/>
  <c r="P436" i="3"/>
  <c r="P437" i="3"/>
  <c r="P438" i="3"/>
  <c r="P439" i="3"/>
  <c r="P440" i="3"/>
  <c r="P441" i="3"/>
  <c r="P442" i="3"/>
  <c r="P443" i="3"/>
  <c r="P444" i="3"/>
  <c r="P445" i="3"/>
  <c r="P446" i="3"/>
  <c r="P447" i="3"/>
  <c r="P448" i="3"/>
  <c r="P449" i="3"/>
  <c r="P450" i="3"/>
  <c r="P451" i="3"/>
  <c r="P452" i="3"/>
  <c r="P453" i="3"/>
  <c r="P454" i="3"/>
  <c r="P455" i="3"/>
  <c r="P456" i="3"/>
  <c r="P457" i="3"/>
  <c r="P458" i="3"/>
  <c r="P459" i="3"/>
  <c r="P460" i="3"/>
  <c r="P461" i="3"/>
  <c r="P462" i="3"/>
  <c r="P463" i="3"/>
  <c r="P464" i="3"/>
  <c r="P465" i="3"/>
  <c r="P466" i="3"/>
  <c r="P467" i="3"/>
  <c r="P468" i="3"/>
  <c r="P469" i="3"/>
  <c r="P470" i="3"/>
  <c r="P471" i="3"/>
  <c r="P472" i="3"/>
  <c r="P473" i="3"/>
  <c r="P474" i="3"/>
  <c r="P475" i="3"/>
  <c r="P476" i="3"/>
  <c r="P477" i="3"/>
  <c r="P478" i="3"/>
  <c r="P479" i="3"/>
  <c r="P480" i="3"/>
  <c r="P481" i="3"/>
  <c r="P482" i="3"/>
  <c r="P483" i="3"/>
  <c r="P484" i="3"/>
  <c r="P485" i="3"/>
  <c r="P486" i="3"/>
  <c r="P487" i="3"/>
  <c r="P488" i="3"/>
  <c r="P489" i="3"/>
  <c r="P490" i="3"/>
  <c r="P491" i="3"/>
  <c r="P492" i="3"/>
  <c r="P493" i="3"/>
  <c r="P494" i="3"/>
  <c r="P495" i="3"/>
  <c r="P496" i="3"/>
  <c r="P497" i="3"/>
  <c r="P498" i="3"/>
  <c r="P499" i="3"/>
  <c r="P500" i="3"/>
  <c r="P501" i="3"/>
  <c r="P502" i="3"/>
  <c r="P503" i="3"/>
  <c r="P504" i="3"/>
  <c r="P505" i="3"/>
  <c r="P506" i="3"/>
  <c r="P507" i="3"/>
  <c r="P508" i="3"/>
  <c r="P509" i="3"/>
  <c r="P510" i="3"/>
  <c r="P511" i="3"/>
  <c r="P512" i="3"/>
  <c r="P513" i="3"/>
  <c r="P514" i="3"/>
  <c r="P515" i="3"/>
  <c r="P516" i="3"/>
  <c r="P517" i="3"/>
  <c r="P518" i="3"/>
  <c r="P519" i="3"/>
  <c r="P520" i="3"/>
  <c r="P521" i="3"/>
  <c r="P522" i="3"/>
  <c r="P523" i="3"/>
  <c r="P524" i="3"/>
  <c r="P525" i="3"/>
  <c r="P526" i="3"/>
  <c r="P527" i="3"/>
  <c r="P528" i="3"/>
  <c r="P529" i="3"/>
  <c r="P530" i="3"/>
  <c r="P531" i="3"/>
  <c r="P532" i="3"/>
  <c r="P533" i="3"/>
  <c r="P534" i="3"/>
  <c r="P535" i="3"/>
  <c r="P536" i="3"/>
  <c r="P537" i="3"/>
  <c r="P538" i="3"/>
  <c r="P539" i="3"/>
  <c r="P540" i="3"/>
  <c r="P541" i="3"/>
  <c r="P542" i="3"/>
  <c r="P543" i="3"/>
  <c r="P544" i="3"/>
  <c r="P545" i="3"/>
  <c r="P546" i="3"/>
  <c r="P547" i="3"/>
  <c r="P548" i="3"/>
  <c r="P549" i="3"/>
  <c r="P550" i="3"/>
  <c r="P551" i="3"/>
  <c r="P552" i="3"/>
  <c r="P553" i="3"/>
  <c r="P554" i="3"/>
  <c r="P555" i="3"/>
  <c r="P556" i="3"/>
  <c r="P557" i="3"/>
  <c r="P558" i="3"/>
  <c r="P559" i="3"/>
  <c r="P560" i="3"/>
  <c r="P561" i="3"/>
  <c r="P562" i="3"/>
  <c r="P563" i="3"/>
  <c r="P564" i="3"/>
  <c r="P565" i="3"/>
  <c r="P566" i="3"/>
  <c r="P567" i="3"/>
  <c r="P568" i="3"/>
  <c r="P569" i="3"/>
  <c r="P570" i="3"/>
  <c r="P571" i="3"/>
  <c r="P572" i="3"/>
  <c r="P573" i="3"/>
  <c r="P574" i="3"/>
  <c r="P575" i="3"/>
  <c r="P576" i="3"/>
  <c r="P577" i="3"/>
  <c r="P578" i="3"/>
  <c r="P579" i="3"/>
  <c r="P580" i="3"/>
  <c r="P581" i="3"/>
  <c r="P582" i="3"/>
  <c r="P583" i="3"/>
  <c r="P584" i="3"/>
  <c r="P585" i="3"/>
  <c r="P586" i="3"/>
  <c r="P587" i="3"/>
  <c r="P588" i="3"/>
  <c r="P589" i="3"/>
  <c r="P590" i="3"/>
  <c r="P591" i="3"/>
  <c r="P592" i="3"/>
  <c r="P593" i="3"/>
  <c r="P594" i="3"/>
  <c r="P595" i="3"/>
  <c r="P596" i="3"/>
  <c r="P597" i="3"/>
  <c r="P598" i="3"/>
  <c r="P599" i="3"/>
  <c r="P600" i="3"/>
  <c r="P601" i="3"/>
  <c r="P602" i="3"/>
  <c r="P603" i="3"/>
  <c r="P604" i="3"/>
  <c r="P605" i="3"/>
  <c r="P606" i="3"/>
  <c r="P607" i="3"/>
  <c r="P608" i="3"/>
  <c r="P609" i="3"/>
  <c r="P610" i="3"/>
  <c r="P611" i="3"/>
  <c r="P612" i="3"/>
  <c r="P613" i="3"/>
  <c r="P614" i="3"/>
  <c r="P615" i="3"/>
  <c r="P616" i="3"/>
  <c r="P617" i="3"/>
  <c r="P618" i="3"/>
  <c r="P619" i="3"/>
  <c r="P620" i="3"/>
  <c r="P621" i="3"/>
  <c r="P622" i="3"/>
  <c r="P623" i="3"/>
  <c r="P624" i="3"/>
  <c r="P625" i="3"/>
  <c r="P626" i="3"/>
  <c r="P627" i="3"/>
  <c r="P628" i="3"/>
  <c r="P629" i="3"/>
  <c r="P630" i="3"/>
  <c r="P631" i="3"/>
  <c r="P632" i="3"/>
  <c r="P633" i="3"/>
  <c r="P634" i="3"/>
  <c r="P635" i="3"/>
  <c r="P636" i="3"/>
  <c r="P637" i="3"/>
  <c r="P638" i="3"/>
  <c r="P639" i="3"/>
  <c r="P640" i="3"/>
  <c r="P641" i="3"/>
  <c r="P642" i="3"/>
  <c r="P643" i="3"/>
  <c r="P644" i="3"/>
  <c r="P645" i="3"/>
  <c r="P646" i="3"/>
  <c r="P647" i="3"/>
  <c r="P648" i="3"/>
  <c r="P649" i="3"/>
  <c r="P650" i="3"/>
  <c r="P651" i="3"/>
  <c r="P652" i="3"/>
  <c r="P653" i="3"/>
  <c r="P654" i="3"/>
  <c r="P655" i="3"/>
  <c r="P656" i="3"/>
  <c r="P657" i="3"/>
  <c r="P658" i="3"/>
  <c r="P659" i="3"/>
  <c r="P660" i="3"/>
  <c r="P661" i="3"/>
  <c r="P662" i="3"/>
  <c r="P663" i="3"/>
  <c r="P664" i="3"/>
  <c r="P665" i="3"/>
  <c r="P666" i="3"/>
  <c r="P667" i="3"/>
  <c r="P668" i="3"/>
  <c r="P669" i="3"/>
  <c r="P670" i="3"/>
  <c r="P671" i="3"/>
  <c r="P672" i="3"/>
  <c r="P673" i="3"/>
  <c r="P674" i="3"/>
  <c r="P675" i="3"/>
  <c r="P676" i="3"/>
  <c r="P677" i="3"/>
  <c r="P678" i="3"/>
  <c r="P679" i="3"/>
  <c r="P680" i="3"/>
  <c r="P681" i="3"/>
  <c r="P682" i="3"/>
  <c r="P683" i="3"/>
  <c r="P684" i="3"/>
  <c r="P685" i="3"/>
  <c r="P686" i="3"/>
  <c r="P687" i="3"/>
  <c r="P688" i="3"/>
  <c r="P689" i="3"/>
  <c r="P690" i="3"/>
  <c r="P691" i="3"/>
  <c r="P692" i="3"/>
  <c r="P693" i="3"/>
  <c r="P694" i="3"/>
  <c r="P695" i="3"/>
  <c r="P696" i="3"/>
  <c r="P697" i="3"/>
  <c r="P698" i="3"/>
  <c r="P699" i="3"/>
  <c r="P700" i="3"/>
  <c r="P701" i="3"/>
  <c r="P702" i="3"/>
  <c r="P703" i="3"/>
  <c r="P704" i="3"/>
  <c r="P705" i="3"/>
  <c r="P706" i="3"/>
  <c r="P707" i="3"/>
  <c r="P708" i="3"/>
  <c r="P709" i="3"/>
  <c r="P710" i="3"/>
  <c r="P711" i="3"/>
  <c r="P712" i="3"/>
  <c r="P713" i="3"/>
  <c r="P714" i="3"/>
  <c r="P715" i="3"/>
  <c r="P716" i="3"/>
  <c r="P717" i="3"/>
  <c r="P718" i="3"/>
  <c r="P719" i="3"/>
  <c r="P720" i="3"/>
  <c r="P721" i="3"/>
  <c r="P722" i="3"/>
  <c r="P723" i="3"/>
  <c r="P724" i="3"/>
  <c r="P725" i="3"/>
  <c r="P726" i="3"/>
  <c r="P727" i="3"/>
  <c r="P728" i="3"/>
  <c r="P729" i="3"/>
  <c r="P730" i="3"/>
  <c r="P731" i="3"/>
  <c r="P732" i="3"/>
  <c r="P733" i="3"/>
  <c r="P734" i="3"/>
  <c r="P735" i="3"/>
  <c r="P736" i="3"/>
  <c r="P737" i="3"/>
  <c r="P738" i="3"/>
  <c r="P739" i="3"/>
  <c r="P740" i="3"/>
  <c r="P741" i="3"/>
  <c r="P742" i="3"/>
  <c r="P743" i="3"/>
  <c r="P744" i="3"/>
  <c r="P745" i="3"/>
  <c r="P746" i="3"/>
  <c r="P747" i="3"/>
  <c r="P748" i="3"/>
  <c r="P749" i="3"/>
  <c r="P750" i="3"/>
  <c r="P751" i="3"/>
  <c r="P752" i="3"/>
  <c r="P753" i="3"/>
  <c r="P754" i="3"/>
  <c r="P755" i="3"/>
  <c r="P756" i="3"/>
  <c r="P757" i="3"/>
  <c r="P758" i="3"/>
  <c r="P759" i="3"/>
  <c r="P760" i="3"/>
  <c r="P761" i="3"/>
  <c r="P762" i="3"/>
  <c r="P763" i="3"/>
  <c r="P764" i="3"/>
  <c r="P765" i="3"/>
  <c r="P766" i="3"/>
  <c r="P767" i="3"/>
  <c r="P768" i="3"/>
  <c r="P769" i="3"/>
  <c r="P770" i="3"/>
  <c r="P771" i="3"/>
  <c r="P772" i="3"/>
  <c r="P773" i="3"/>
  <c r="P774" i="3"/>
  <c r="P775" i="3"/>
  <c r="P776" i="3"/>
  <c r="P777" i="3"/>
  <c r="P778" i="3"/>
  <c r="P779" i="3"/>
  <c r="P780" i="3"/>
  <c r="P781" i="3"/>
  <c r="P782" i="3"/>
  <c r="P783" i="3"/>
  <c r="P784" i="3"/>
  <c r="P785" i="3"/>
  <c r="P786" i="3"/>
  <c r="P787" i="3"/>
  <c r="P788" i="3"/>
  <c r="P789" i="3"/>
  <c r="P790" i="3"/>
  <c r="P791" i="3"/>
  <c r="P792" i="3"/>
  <c r="P793" i="3"/>
  <c r="P794" i="3"/>
  <c r="P795" i="3"/>
  <c r="P796" i="3"/>
  <c r="P797" i="3"/>
  <c r="P798" i="3"/>
  <c r="P799" i="3"/>
  <c r="P800" i="3"/>
  <c r="P801" i="3"/>
  <c r="P802" i="3"/>
  <c r="P803" i="3"/>
  <c r="P804" i="3"/>
  <c r="P805" i="3"/>
  <c r="P806" i="3"/>
  <c r="P807" i="3"/>
  <c r="P808" i="3"/>
  <c r="P809" i="3"/>
  <c r="P810" i="3"/>
  <c r="P811" i="3"/>
  <c r="P812" i="3"/>
  <c r="P813" i="3"/>
  <c r="P814" i="3"/>
  <c r="P815" i="3"/>
  <c r="P816" i="3"/>
  <c r="P817" i="3"/>
  <c r="P818" i="3"/>
  <c r="P819" i="3"/>
  <c r="P820" i="3"/>
  <c r="P821" i="3"/>
  <c r="P822" i="3"/>
  <c r="P823" i="3"/>
  <c r="P824" i="3"/>
  <c r="P825" i="3"/>
  <c r="P826" i="3"/>
  <c r="P827" i="3"/>
  <c r="P828" i="3"/>
  <c r="P829" i="3"/>
  <c r="P830" i="3"/>
  <c r="P831" i="3"/>
  <c r="P832" i="3"/>
  <c r="P833" i="3"/>
  <c r="P834" i="3"/>
  <c r="P835" i="3"/>
  <c r="P836" i="3"/>
  <c r="P837" i="3"/>
  <c r="P838" i="3"/>
  <c r="P839" i="3"/>
  <c r="P840" i="3"/>
  <c r="P841" i="3"/>
  <c r="P842" i="3"/>
  <c r="P843" i="3"/>
  <c r="P844" i="3"/>
  <c r="P845" i="3"/>
  <c r="P846" i="3"/>
  <c r="P847" i="3"/>
  <c r="P848" i="3"/>
  <c r="P849" i="3"/>
  <c r="P850" i="3"/>
  <c r="P851" i="3"/>
  <c r="P852" i="3"/>
  <c r="P853" i="3"/>
  <c r="P854" i="3"/>
  <c r="P855" i="3"/>
  <c r="P856" i="3"/>
  <c r="P857" i="3"/>
  <c r="P858" i="3"/>
  <c r="P859" i="3"/>
  <c r="P860" i="3"/>
  <c r="P861" i="3"/>
  <c r="P862" i="3"/>
  <c r="P863" i="3"/>
  <c r="P864" i="3"/>
  <c r="P865" i="3"/>
  <c r="P866" i="3"/>
  <c r="P867" i="3"/>
  <c r="P868" i="3"/>
  <c r="P869" i="3"/>
  <c r="P870" i="3"/>
  <c r="P871" i="3"/>
  <c r="P872" i="3"/>
  <c r="P873" i="3"/>
  <c r="P874" i="3"/>
  <c r="P875" i="3"/>
  <c r="P876" i="3"/>
  <c r="P877" i="3"/>
  <c r="P878" i="3"/>
  <c r="P879" i="3"/>
  <c r="P880" i="3"/>
  <c r="P881" i="3"/>
  <c r="P882" i="3"/>
  <c r="P883" i="3"/>
  <c r="P884" i="3"/>
  <c r="P885" i="3"/>
  <c r="P886" i="3"/>
  <c r="P887" i="3"/>
  <c r="P888" i="3"/>
  <c r="P889" i="3"/>
  <c r="P890" i="3"/>
  <c r="P891" i="3"/>
  <c r="P892" i="3"/>
  <c r="P893" i="3"/>
  <c r="P894" i="3"/>
  <c r="P895" i="3"/>
  <c r="P896" i="3"/>
  <c r="P897" i="3"/>
  <c r="P898" i="3"/>
  <c r="P899" i="3"/>
  <c r="P900" i="3"/>
  <c r="P901" i="3"/>
  <c r="P902" i="3"/>
  <c r="P903" i="3"/>
  <c r="P904" i="3"/>
  <c r="P905" i="3"/>
  <c r="P906" i="3"/>
  <c r="P907" i="3"/>
  <c r="P908" i="3"/>
  <c r="P909" i="3"/>
  <c r="P910" i="3"/>
  <c r="P911" i="3"/>
  <c r="P912" i="3"/>
  <c r="P913" i="3"/>
  <c r="P914" i="3"/>
  <c r="P915" i="3"/>
  <c r="P916" i="3"/>
  <c r="P917" i="3"/>
  <c r="P918" i="3"/>
  <c r="P919" i="3"/>
  <c r="P920" i="3"/>
  <c r="P921" i="3"/>
  <c r="P922" i="3"/>
  <c r="P923" i="3"/>
  <c r="P924" i="3"/>
  <c r="P925" i="3"/>
  <c r="P926" i="3"/>
  <c r="P927" i="3"/>
  <c r="P928" i="3"/>
  <c r="P929" i="3"/>
  <c r="P930" i="3"/>
  <c r="P931" i="3"/>
  <c r="P932" i="3"/>
  <c r="P933" i="3"/>
  <c r="P934" i="3"/>
  <c r="P935" i="3"/>
  <c r="P936" i="3"/>
  <c r="P937" i="3"/>
  <c r="P938" i="3"/>
  <c r="P939" i="3"/>
  <c r="P940" i="3"/>
  <c r="P941" i="3"/>
  <c r="P942" i="3"/>
  <c r="P943" i="3"/>
  <c r="P944" i="3"/>
  <c r="P945" i="3"/>
  <c r="P946" i="3"/>
  <c r="P947" i="3"/>
  <c r="P948" i="3"/>
  <c r="P949" i="3"/>
  <c r="P950" i="3"/>
  <c r="P951" i="3"/>
  <c r="P952" i="3"/>
  <c r="P953" i="3"/>
  <c r="P954" i="3"/>
  <c r="P955" i="3"/>
  <c r="P956" i="3"/>
  <c r="P957" i="3"/>
  <c r="P958" i="3"/>
  <c r="P959" i="3"/>
  <c r="P960" i="3"/>
  <c r="P961" i="3"/>
  <c r="P962" i="3"/>
  <c r="P963" i="3"/>
  <c r="P964" i="3"/>
  <c r="P965" i="3"/>
  <c r="P966" i="3"/>
  <c r="P967" i="3"/>
  <c r="P968" i="3"/>
  <c r="P969" i="3"/>
  <c r="P970" i="3"/>
  <c r="P971" i="3"/>
  <c r="P972" i="3"/>
  <c r="P973" i="3"/>
  <c r="P974" i="3"/>
  <c r="P975" i="3"/>
  <c r="P976" i="3"/>
  <c r="P977" i="3"/>
  <c r="P978" i="3"/>
  <c r="P979" i="3"/>
  <c r="P980" i="3"/>
  <c r="P981" i="3"/>
  <c r="P982" i="3"/>
  <c r="P983" i="3"/>
  <c r="P984" i="3"/>
  <c r="P985" i="3"/>
  <c r="P986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P1002" i="3"/>
  <c r="P1003" i="3"/>
  <c r="P1004" i="3"/>
  <c r="P1005" i="3"/>
  <c r="P1006" i="3"/>
  <c r="P1007" i="3"/>
  <c r="P1008" i="3"/>
  <c r="P1009" i="3"/>
  <c r="P1010" i="3"/>
  <c r="P1011" i="3"/>
  <c r="P1012" i="3"/>
  <c r="P1013" i="3"/>
  <c r="P1014" i="3"/>
  <c r="P1015" i="3"/>
  <c r="P1016" i="3"/>
  <c r="P1017" i="3"/>
  <c r="P1018" i="3"/>
  <c r="P1019" i="3"/>
  <c r="P1020" i="3"/>
  <c r="P1021" i="3"/>
  <c r="P1022" i="3"/>
  <c r="P1023" i="3"/>
  <c r="P1024" i="3"/>
  <c r="P1025" i="3"/>
  <c r="P1026" i="3"/>
  <c r="P1027" i="3"/>
  <c r="P1028" i="3"/>
  <c r="P1029" i="3"/>
  <c r="P1030" i="3"/>
  <c r="P1031" i="3"/>
  <c r="P1032" i="3"/>
  <c r="P1033" i="3"/>
  <c r="P1034" i="3"/>
  <c r="P1035" i="3"/>
  <c r="P1036" i="3"/>
  <c r="P1037" i="3"/>
  <c r="P1038" i="3"/>
  <c r="P1039" i="3"/>
  <c r="P1040" i="3"/>
  <c r="P1041" i="3"/>
  <c r="P1042" i="3"/>
  <c r="P1043" i="3"/>
  <c r="P1044" i="3"/>
  <c r="P1045" i="3"/>
  <c r="P1046" i="3"/>
  <c r="P1047" i="3"/>
  <c r="P1048" i="3"/>
  <c r="P1049" i="3"/>
  <c r="P1050" i="3"/>
  <c r="P1051" i="3"/>
  <c r="P1052" i="3"/>
  <c r="P1053" i="3"/>
  <c r="P1054" i="3"/>
  <c r="P1055" i="3"/>
  <c r="P1056" i="3"/>
  <c r="P1057" i="3"/>
  <c r="P1058" i="3"/>
  <c r="P1059" i="3"/>
  <c r="P1060" i="3"/>
  <c r="P1061" i="3"/>
  <c r="P1062" i="3"/>
  <c r="P1063" i="3"/>
  <c r="P1064" i="3"/>
  <c r="P1065" i="3"/>
  <c r="P1066" i="3"/>
  <c r="P1067" i="3"/>
  <c r="P1068" i="3"/>
  <c r="P1069" i="3"/>
  <c r="P1070" i="3"/>
  <c r="P1071" i="3"/>
  <c r="P1072" i="3"/>
  <c r="P1073" i="3"/>
  <c r="P1074" i="3"/>
  <c r="P1075" i="3"/>
  <c r="P1076" i="3"/>
  <c r="P1077" i="3"/>
  <c r="P1078" i="3"/>
  <c r="P1079" i="3"/>
  <c r="P1080" i="3"/>
  <c r="P1081" i="3"/>
  <c r="P1082" i="3"/>
  <c r="P1083" i="3"/>
  <c r="P1084" i="3"/>
  <c r="P1085" i="3"/>
  <c r="P1086" i="3"/>
  <c r="P1087" i="3"/>
  <c r="P1088" i="3"/>
  <c r="P1089" i="3"/>
  <c r="P1090" i="3"/>
  <c r="P1091" i="3"/>
  <c r="P1092" i="3"/>
  <c r="P1093" i="3"/>
  <c r="P1094" i="3"/>
  <c r="P1095" i="3"/>
  <c r="P1096" i="3"/>
  <c r="P1097" i="3"/>
  <c r="P1098" i="3"/>
  <c r="P1099" i="3"/>
  <c r="P1100" i="3"/>
  <c r="P1101" i="3"/>
  <c r="P1102" i="3"/>
  <c r="P1103" i="3"/>
  <c r="P1104" i="3"/>
  <c r="P1105" i="3"/>
  <c r="P1106" i="3"/>
  <c r="P1107" i="3"/>
  <c r="P1108" i="3"/>
  <c r="P1109" i="3"/>
  <c r="P1110" i="3"/>
  <c r="P1111" i="3"/>
  <c r="P1112" i="3"/>
  <c r="P1113" i="3"/>
  <c r="P1114" i="3"/>
  <c r="P1115" i="3"/>
  <c r="P1116" i="3"/>
  <c r="P1117" i="3"/>
  <c r="P1118" i="3"/>
  <c r="P1119" i="3"/>
  <c r="P1120" i="3"/>
  <c r="P1121" i="3"/>
  <c r="P1122" i="3"/>
  <c r="P1123" i="3"/>
  <c r="P1124" i="3"/>
  <c r="P1125" i="3"/>
  <c r="P1126" i="3"/>
  <c r="P1127" i="3"/>
  <c r="P1128" i="3"/>
  <c r="P1129" i="3"/>
  <c r="P1130" i="3"/>
  <c r="P1131" i="3"/>
  <c r="P1132" i="3"/>
  <c r="P1133" i="3"/>
  <c r="P1134" i="3"/>
  <c r="P1135" i="3"/>
  <c r="P1136" i="3"/>
  <c r="P1137" i="3"/>
  <c r="P1138" i="3"/>
  <c r="P1139" i="3"/>
  <c r="P1140" i="3"/>
  <c r="P1141" i="3"/>
  <c r="P1142" i="3"/>
  <c r="P1143" i="3"/>
  <c r="P1144" i="3"/>
  <c r="P1145" i="3"/>
  <c r="P1146" i="3"/>
  <c r="P1147" i="3"/>
  <c r="P1148" i="3"/>
  <c r="P1149" i="3"/>
  <c r="P1150" i="3"/>
  <c r="P1151" i="3"/>
  <c r="P1152" i="3"/>
  <c r="P1153" i="3"/>
  <c r="P1154" i="3"/>
  <c r="P1155" i="3"/>
  <c r="P1156" i="3"/>
  <c r="P1157" i="3"/>
  <c r="P1158" i="3"/>
  <c r="P1159" i="3"/>
  <c r="P1160" i="3"/>
  <c r="P1161" i="3"/>
  <c r="P1162" i="3"/>
  <c r="P1163" i="3"/>
  <c r="P1164" i="3"/>
  <c r="P1165" i="3"/>
  <c r="P1166" i="3"/>
  <c r="P1167" i="3"/>
  <c r="P1168" i="3"/>
  <c r="P1169" i="3"/>
  <c r="P1170" i="3"/>
  <c r="P1171" i="3"/>
  <c r="P1172" i="3"/>
  <c r="P1173" i="3"/>
  <c r="P1174" i="3"/>
  <c r="P1175" i="3"/>
  <c r="P1176" i="3"/>
  <c r="P1177" i="3"/>
  <c r="P1178" i="3"/>
  <c r="P1179" i="3"/>
  <c r="P1180" i="3"/>
  <c r="P1181" i="3"/>
  <c r="P1182" i="3"/>
  <c r="P1183" i="3"/>
  <c r="P1184" i="3"/>
  <c r="P1185" i="3"/>
  <c r="P1186" i="3"/>
  <c r="P1187" i="3"/>
  <c r="P1188" i="3"/>
  <c r="P1189" i="3"/>
  <c r="P1190" i="3"/>
  <c r="P1191" i="3"/>
  <c r="P1192" i="3"/>
  <c r="P1193" i="3"/>
  <c r="P1194" i="3"/>
  <c r="P1195" i="3"/>
  <c r="P1196" i="3"/>
  <c r="P1197" i="3"/>
  <c r="P1198" i="3"/>
  <c r="P1199" i="3"/>
  <c r="P1200" i="3"/>
  <c r="P1201" i="3"/>
  <c r="P1202" i="3"/>
  <c r="P1203" i="3"/>
  <c r="P1204" i="3"/>
  <c r="P1205" i="3"/>
  <c r="P1206" i="3"/>
  <c r="P1207" i="3"/>
  <c r="P1208" i="3"/>
  <c r="P1209" i="3"/>
  <c r="P1210" i="3"/>
  <c r="P1211" i="3"/>
  <c r="P1212" i="3"/>
  <c r="P1213" i="3"/>
  <c r="P1214" i="3"/>
  <c r="P1215" i="3"/>
  <c r="P1216" i="3"/>
  <c r="P1217" i="3"/>
  <c r="P1218" i="3"/>
  <c r="P1219" i="3"/>
  <c r="P1220" i="3"/>
  <c r="P1221" i="3"/>
  <c r="P1222" i="3"/>
  <c r="P1223" i="3"/>
  <c r="P1224" i="3"/>
  <c r="P1225" i="3"/>
  <c r="P1226" i="3"/>
  <c r="P1227" i="3"/>
  <c r="P1228" i="3"/>
  <c r="P1229" i="3"/>
  <c r="P1230" i="3"/>
  <c r="P1231" i="3"/>
  <c r="P1232" i="3"/>
  <c r="P1233" i="3"/>
  <c r="P1234" i="3"/>
  <c r="P1235" i="3"/>
  <c r="P1236" i="3"/>
  <c r="P1237" i="3"/>
  <c r="P1238" i="3"/>
  <c r="P1239" i="3"/>
  <c r="P1240" i="3"/>
  <c r="P1241" i="3"/>
  <c r="P1242" i="3"/>
  <c r="P1243" i="3"/>
  <c r="P1244" i="3"/>
  <c r="P1245" i="3"/>
  <c r="P1246" i="3"/>
  <c r="P1247" i="3"/>
  <c r="P1248" i="3"/>
  <c r="P1249" i="3"/>
  <c r="P1250" i="3"/>
  <c r="P1251" i="3"/>
  <c r="P1252" i="3"/>
  <c r="P1253" i="3"/>
  <c r="P1254" i="3"/>
  <c r="P1255" i="3"/>
  <c r="P1256" i="3"/>
  <c r="P1257" i="3"/>
  <c r="P1258" i="3"/>
  <c r="P1259" i="3"/>
  <c r="P1260" i="3"/>
  <c r="P1261" i="3"/>
  <c r="P1262" i="3"/>
  <c r="P1263" i="3"/>
  <c r="P1264" i="3"/>
  <c r="P1265" i="3"/>
  <c r="P1266" i="3"/>
  <c r="P1267" i="3"/>
  <c r="P1268" i="3"/>
  <c r="P1269" i="3"/>
  <c r="P1270" i="3"/>
  <c r="P1271" i="3"/>
  <c r="P1272" i="3"/>
  <c r="P1273" i="3"/>
  <c r="P1274" i="3"/>
  <c r="P1275" i="3"/>
  <c r="P1276" i="3"/>
  <c r="P1277" i="3"/>
  <c r="P1278" i="3"/>
  <c r="P1279" i="3"/>
  <c r="P1280" i="3"/>
  <c r="P1281" i="3"/>
  <c r="P1282" i="3"/>
  <c r="P1283" i="3"/>
  <c r="P1284" i="3"/>
  <c r="P1285" i="3"/>
  <c r="P1286" i="3"/>
  <c r="P1287" i="3"/>
  <c r="P1288" i="3"/>
  <c r="P1289" i="3"/>
  <c r="P1290" i="3"/>
  <c r="P1291" i="3"/>
  <c r="P1292" i="3"/>
  <c r="P1293" i="3"/>
  <c r="P1294" i="3"/>
  <c r="P1295" i="3"/>
  <c r="P1296" i="3"/>
  <c r="P1297" i="3"/>
  <c r="P1298" i="3"/>
  <c r="P1299" i="3"/>
  <c r="P1300" i="3"/>
  <c r="P1301" i="3"/>
  <c r="P1302" i="3"/>
  <c r="P1303" i="3"/>
  <c r="P1304" i="3"/>
  <c r="P1305" i="3"/>
  <c r="P1306" i="3"/>
  <c r="P1307" i="3"/>
  <c r="P1308" i="3"/>
  <c r="P1309" i="3"/>
  <c r="P1310" i="3"/>
  <c r="P1311" i="3"/>
  <c r="P1312" i="3"/>
  <c r="P1313" i="3"/>
  <c r="P1314" i="3"/>
  <c r="P1315" i="3"/>
  <c r="P1316" i="3"/>
  <c r="P1317" i="3"/>
  <c r="P1318" i="3"/>
  <c r="P1319" i="3"/>
  <c r="P1320" i="3"/>
  <c r="P1321" i="3"/>
  <c r="P1322" i="3"/>
  <c r="P1323" i="3"/>
  <c r="P1324" i="3"/>
  <c r="P1325" i="3"/>
  <c r="P1326" i="3"/>
  <c r="P1327" i="3"/>
  <c r="P1328" i="3"/>
  <c r="P1329" i="3"/>
  <c r="P1330" i="3"/>
  <c r="P1331" i="3"/>
  <c r="P1332" i="3"/>
  <c r="P1333" i="3"/>
  <c r="P1334" i="3"/>
  <c r="P1335" i="3"/>
  <c r="P1336" i="3"/>
  <c r="P1337" i="3"/>
  <c r="P1338" i="3"/>
  <c r="P1339" i="3"/>
  <c r="P1340" i="3"/>
  <c r="P1341" i="3"/>
  <c r="P1342" i="3"/>
  <c r="P1343" i="3"/>
  <c r="P1344" i="3"/>
  <c r="P1345" i="3"/>
  <c r="P1346" i="3"/>
  <c r="P1347" i="3"/>
  <c r="P1348" i="3"/>
  <c r="P1349" i="3"/>
  <c r="P1350" i="3"/>
  <c r="P1351" i="3"/>
  <c r="P1352" i="3"/>
  <c r="P1353" i="3"/>
  <c r="P1354" i="3"/>
  <c r="P1355" i="3"/>
  <c r="P1356" i="3"/>
  <c r="P1357" i="3"/>
  <c r="P1358" i="3"/>
  <c r="P1359" i="3"/>
  <c r="P1360" i="3"/>
  <c r="P1361" i="3"/>
  <c r="P1362" i="3"/>
  <c r="P1363" i="3"/>
  <c r="P1364" i="3"/>
  <c r="P1365" i="3"/>
  <c r="P1366" i="3"/>
  <c r="P1367" i="3"/>
  <c r="P1368" i="3"/>
  <c r="P1369" i="3"/>
  <c r="P1370" i="3"/>
  <c r="P1371" i="3"/>
  <c r="P1372" i="3"/>
  <c r="P1373" i="3"/>
  <c r="P1374" i="3"/>
  <c r="P1375" i="3"/>
  <c r="P1376" i="3"/>
  <c r="P1377" i="3"/>
  <c r="P1378" i="3"/>
  <c r="P1379" i="3"/>
  <c r="P1380" i="3"/>
  <c r="P1381" i="3"/>
  <c r="P1382" i="3"/>
  <c r="P1383" i="3"/>
  <c r="P1384" i="3"/>
  <c r="P1385" i="3"/>
  <c r="P1386" i="3"/>
  <c r="P1387" i="3"/>
  <c r="P1388" i="3"/>
  <c r="P1389" i="3"/>
  <c r="P1390" i="3"/>
  <c r="P1391" i="3"/>
  <c r="P1392" i="3"/>
  <c r="P1393" i="3"/>
  <c r="P1394" i="3"/>
  <c r="P1395" i="3"/>
  <c r="P1396" i="3"/>
  <c r="P1397" i="3"/>
  <c r="P1398" i="3"/>
  <c r="P1399" i="3"/>
  <c r="P1400" i="3"/>
  <c r="P1401" i="3"/>
  <c r="P1402" i="3"/>
  <c r="P1403" i="3"/>
  <c r="P1404" i="3"/>
  <c r="P1405" i="3"/>
  <c r="P1406" i="3"/>
  <c r="P1407" i="3"/>
  <c r="P1408" i="3"/>
  <c r="P1409" i="3"/>
  <c r="P1410" i="3"/>
  <c r="P1411" i="3"/>
  <c r="P1412" i="3"/>
  <c r="P1413" i="3"/>
  <c r="P1414" i="3"/>
  <c r="P1415" i="3"/>
  <c r="P1416" i="3"/>
  <c r="P1417" i="3"/>
  <c r="P1418" i="3"/>
  <c r="P1419" i="3"/>
  <c r="P1420" i="3"/>
  <c r="P1421" i="3"/>
  <c r="P1422" i="3"/>
  <c r="P1423" i="3"/>
  <c r="P1424" i="3"/>
  <c r="P1425" i="3"/>
  <c r="P1426" i="3"/>
  <c r="P1427" i="3"/>
  <c r="P1428" i="3"/>
  <c r="P1429" i="3"/>
  <c r="P1430" i="3"/>
  <c r="P1431" i="3"/>
  <c r="P1432" i="3"/>
  <c r="P1433" i="3"/>
  <c r="P1434" i="3"/>
  <c r="P1435" i="3"/>
  <c r="P1436" i="3"/>
  <c r="P1437" i="3"/>
  <c r="P1438" i="3"/>
  <c r="P1439" i="3"/>
  <c r="P1440" i="3"/>
  <c r="P1441" i="3"/>
  <c r="P1442" i="3"/>
  <c r="P1443" i="3"/>
  <c r="P1444" i="3"/>
  <c r="P1445" i="3"/>
  <c r="P1446" i="3"/>
  <c r="P1447" i="3"/>
  <c r="P1448" i="3"/>
  <c r="P1449" i="3"/>
  <c r="P1450" i="3"/>
  <c r="P1451" i="3"/>
  <c r="P1452" i="3"/>
  <c r="P1453" i="3"/>
  <c r="P1454" i="3"/>
  <c r="P1455" i="3"/>
  <c r="P1456" i="3"/>
  <c r="P1457" i="3"/>
  <c r="P1458" i="3"/>
  <c r="P1459" i="3"/>
  <c r="P1460" i="3"/>
  <c r="P1461" i="3"/>
  <c r="P1462" i="3"/>
  <c r="P1463" i="3"/>
  <c r="P1464" i="3"/>
  <c r="P1465" i="3"/>
  <c r="P1466" i="3"/>
  <c r="P1467" i="3"/>
  <c r="P1468" i="3"/>
  <c r="P1469" i="3"/>
  <c r="P1470" i="3"/>
  <c r="P1471" i="3"/>
  <c r="P1472" i="3"/>
  <c r="P1473" i="3"/>
  <c r="P1474" i="3"/>
  <c r="P1475" i="3"/>
  <c r="P1476" i="3"/>
  <c r="P1477" i="3"/>
  <c r="P1478" i="3"/>
  <c r="P1479" i="3"/>
  <c r="P1480" i="3"/>
  <c r="P1481" i="3"/>
  <c r="P1482" i="3"/>
  <c r="P1483" i="3"/>
  <c r="P1484" i="3"/>
  <c r="P1485" i="3"/>
  <c r="P1486" i="3"/>
  <c r="P1487" i="3"/>
  <c r="P1488" i="3"/>
  <c r="P1489" i="3"/>
  <c r="P1490" i="3"/>
  <c r="P1491" i="3"/>
  <c r="P1492" i="3"/>
  <c r="P1493" i="3"/>
  <c r="P1494" i="3"/>
  <c r="P1495" i="3"/>
  <c r="P1496" i="3"/>
  <c r="P1497" i="3"/>
  <c r="P1498" i="3"/>
  <c r="P1499" i="3"/>
  <c r="P1500" i="3"/>
  <c r="P1501" i="3"/>
  <c r="P1502" i="3"/>
  <c r="P1503" i="3"/>
  <c r="P1504" i="3"/>
  <c r="P1505" i="3"/>
  <c r="P1506" i="3"/>
  <c r="P1507" i="3"/>
  <c r="P1508" i="3"/>
  <c r="P1509" i="3"/>
  <c r="P1510" i="3"/>
  <c r="P1511" i="3"/>
  <c r="P1512" i="3"/>
  <c r="P1513" i="3"/>
  <c r="P151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O1002" i="3"/>
  <c r="O1003" i="3"/>
  <c r="O1004" i="3"/>
  <c r="O1005" i="3"/>
  <c r="O1006" i="3"/>
  <c r="O1007" i="3"/>
  <c r="O1008" i="3"/>
  <c r="O1009" i="3"/>
  <c r="O1010" i="3"/>
  <c r="O1011" i="3"/>
  <c r="O1012" i="3"/>
  <c r="O1013" i="3"/>
  <c r="O1014" i="3"/>
  <c r="O1015" i="3"/>
  <c r="O1016" i="3"/>
  <c r="O1017" i="3"/>
  <c r="O1018" i="3"/>
  <c r="O1019" i="3"/>
  <c r="O1020" i="3"/>
  <c r="O1021" i="3"/>
  <c r="O1022" i="3"/>
  <c r="O1023" i="3"/>
  <c r="O1024" i="3"/>
  <c r="O1025" i="3"/>
  <c r="O1026" i="3"/>
  <c r="O1027" i="3"/>
  <c r="O1028" i="3"/>
  <c r="O1029" i="3"/>
  <c r="O1030" i="3"/>
  <c r="O1031" i="3"/>
  <c r="O1032" i="3"/>
  <c r="O1033" i="3"/>
  <c r="O1034" i="3"/>
  <c r="O1035" i="3"/>
  <c r="O1036" i="3"/>
  <c r="O1037" i="3"/>
  <c r="O1038" i="3"/>
  <c r="O1039" i="3"/>
  <c r="O1040" i="3"/>
  <c r="O1041" i="3"/>
  <c r="O1042" i="3"/>
  <c r="O1043" i="3"/>
  <c r="O1044" i="3"/>
  <c r="O1045" i="3"/>
  <c r="O1046" i="3"/>
  <c r="O1047" i="3"/>
  <c r="O1048" i="3"/>
  <c r="O1049" i="3"/>
  <c r="O1050" i="3"/>
  <c r="O1051" i="3"/>
  <c r="O1052" i="3"/>
  <c r="O1053" i="3"/>
  <c r="O1054" i="3"/>
  <c r="O1055" i="3"/>
  <c r="O1056" i="3"/>
  <c r="O1057" i="3"/>
  <c r="O1058" i="3"/>
  <c r="O1059" i="3"/>
  <c r="O1060" i="3"/>
  <c r="O1061" i="3"/>
  <c r="O1062" i="3"/>
  <c r="O1063" i="3"/>
  <c r="O1064" i="3"/>
  <c r="O1065" i="3"/>
  <c r="O1066" i="3"/>
  <c r="O1067" i="3"/>
  <c r="O1068" i="3"/>
  <c r="O1069" i="3"/>
  <c r="O1070" i="3"/>
  <c r="O1071" i="3"/>
  <c r="O1072" i="3"/>
  <c r="O1073" i="3"/>
  <c r="O1074" i="3"/>
  <c r="O1075" i="3"/>
  <c r="O1076" i="3"/>
  <c r="O1077" i="3"/>
  <c r="O1078" i="3"/>
  <c r="O1079" i="3"/>
  <c r="O1080" i="3"/>
  <c r="O1081" i="3"/>
  <c r="O1082" i="3"/>
  <c r="O1083" i="3"/>
  <c r="O1084" i="3"/>
  <c r="O1085" i="3"/>
  <c r="O1086" i="3"/>
  <c r="O1087" i="3"/>
  <c r="O1088" i="3"/>
  <c r="O1089" i="3"/>
  <c r="O1090" i="3"/>
  <c r="O1091" i="3"/>
  <c r="O1092" i="3"/>
  <c r="O1093" i="3"/>
  <c r="O1094" i="3"/>
  <c r="O1095" i="3"/>
  <c r="O1096" i="3"/>
  <c r="O1097" i="3"/>
  <c r="O1098" i="3"/>
  <c r="O1099" i="3"/>
  <c r="O1100" i="3"/>
  <c r="O1101" i="3"/>
  <c r="O1102" i="3"/>
  <c r="O1103" i="3"/>
  <c r="O1104" i="3"/>
  <c r="O1105" i="3"/>
  <c r="O1106" i="3"/>
  <c r="O1107" i="3"/>
  <c r="O1108" i="3"/>
  <c r="O1109" i="3"/>
  <c r="O1110" i="3"/>
  <c r="O1111" i="3"/>
  <c r="O1112" i="3"/>
  <c r="O1113" i="3"/>
  <c r="O1114" i="3"/>
  <c r="O1115" i="3"/>
  <c r="O1116" i="3"/>
  <c r="O1117" i="3"/>
  <c r="O1118" i="3"/>
  <c r="O1119" i="3"/>
  <c r="O1120" i="3"/>
  <c r="O1121" i="3"/>
  <c r="O1122" i="3"/>
  <c r="O1123" i="3"/>
  <c r="O1124" i="3"/>
  <c r="O1125" i="3"/>
  <c r="O1126" i="3"/>
  <c r="O1127" i="3"/>
  <c r="O1128" i="3"/>
  <c r="O1129" i="3"/>
  <c r="O1130" i="3"/>
  <c r="O1131" i="3"/>
  <c r="O1132" i="3"/>
  <c r="O1133" i="3"/>
  <c r="O1134" i="3"/>
  <c r="O1135" i="3"/>
  <c r="O1136" i="3"/>
  <c r="O1137" i="3"/>
  <c r="O1138" i="3"/>
  <c r="O1139" i="3"/>
  <c r="O1140" i="3"/>
  <c r="O1141" i="3"/>
  <c r="O1142" i="3"/>
  <c r="O1143" i="3"/>
  <c r="O1144" i="3"/>
  <c r="O1145" i="3"/>
  <c r="O1146" i="3"/>
  <c r="O1147" i="3"/>
  <c r="O1148" i="3"/>
  <c r="O1149" i="3"/>
  <c r="O1150" i="3"/>
  <c r="O1151" i="3"/>
  <c r="O1152" i="3"/>
  <c r="O1153" i="3"/>
  <c r="O1154" i="3"/>
  <c r="O1155" i="3"/>
  <c r="O1156" i="3"/>
  <c r="O1157" i="3"/>
  <c r="O1158" i="3"/>
  <c r="O1159" i="3"/>
  <c r="O1160" i="3"/>
  <c r="O1161" i="3"/>
  <c r="O1162" i="3"/>
  <c r="O1163" i="3"/>
  <c r="O1164" i="3"/>
  <c r="O1165" i="3"/>
  <c r="O1166" i="3"/>
  <c r="O1167" i="3"/>
  <c r="O1168" i="3"/>
  <c r="O1169" i="3"/>
  <c r="O1170" i="3"/>
  <c r="O1171" i="3"/>
  <c r="O1172" i="3"/>
  <c r="O1173" i="3"/>
  <c r="O1174" i="3"/>
  <c r="O1175" i="3"/>
  <c r="O1176" i="3"/>
  <c r="O1177" i="3"/>
  <c r="O1178" i="3"/>
  <c r="O1179" i="3"/>
  <c r="O1180" i="3"/>
  <c r="O1181" i="3"/>
  <c r="O1182" i="3"/>
  <c r="O1183" i="3"/>
  <c r="O1184" i="3"/>
  <c r="O1185" i="3"/>
  <c r="O1186" i="3"/>
  <c r="O1187" i="3"/>
  <c r="O1188" i="3"/>
  <c r="O1189" i="3"/>
  <c r="O1190" i="3"/>
  <c r="O1191" i="3"/>
  <c r="O1192" i="3"/>
  <c r="O1193" i="3"/>
  <c r="O1194" i="3"/>
  <c r="O1195" i="3"/>
  <c r="O1196" i="3"/>
  <c r="O1197" i="3"/>
  <c r="O1198" i="3"/>
  <c r="O1199" i="3"/>
  <c r="O1200" i="3"/>
  <c r="O1201" i="3"/>
  <c r="O1202" i="3"/>
  <c r="O1203" i="3"/>
  <c r="O1204" i="3"/>
  <c r="O1205" i="3"/>
  <c r="O1206" i="3"/>
  <c r="O1207" i="3"/>
  <c r="O1208" i="3"/>
  <c r="O1209" i="3"/>
  <c r="O1210" i="3"/>
  <c r="O1211" i="3"/>
  <c r="O1212" i="3"/>
  <c r="O1213" i="3"/>
  <c r="O1214" i="3"/>
  <c r="O1215" i="3"/>
  <c r="O1216" i="3"/>
  <c r="O1217" i="3"/>
  <c r="O1218" i="3"/>
  <c r="O1219" i="3"/>
  <c r="O1220" i="3"/>
  <c r="O1221" i="3"/>
  <c r="O1222" i="3"/>
  <c r="O1223" i="3"/>
  <c r="O1224" i="3"/>
  <c r="O1225" i="3"/>
  <c r="O1226" i="3"/>
  <c r="O1227" i="3"/>
  <c r="O1228" i="3"/>
  <c r="O1229" i="3"/>
  <c r="O1230" i="3"/>
  <c r="O1231" i="3"/>
  <c r="O1232" i="3"/>
  <c r="O1233" i="3"/>
  <c r="O1234" i="3"/>
  <c r="O1235" i="3"/>
  <c r="O1236" i="3"/>
  <c r="O1237" i="3"/>
  <c r="O1238" i="3"/>
  <c r="O1239" i="3"/>
  <c r="O1240" i="3"/>
  <c r="O1241" i="3"/>
  <c r="O1242" i="3"/>
  <c r="O1243" i="3"/>
  <c r="O1244" i="3"/>
  <c r="O1245" i="3"/>
  <c r="O1246" i="3"/>
  <c r="O1247" i="3"/>
  <c r="O1248" i="3"/>
  <c r="O1249" i="3"/>
  <c r="O1250" i="3"/>
  <c r="O1251" i="3"/>
  <c r="O1252" i="3"/>
  <c r="O1253" i="3"/>
  <c r="O1254" i="3"/>
  <c r="O1255" i="3"/>
  <c r="O1256" i="3"/>
  <c r="O1257" i="3"/>
  <c r="O1258" i="3"/>
  <c r="O1259" i="3"/>
  <c r="O1260" i="3"/>
  <c r="O1261" i="3"/>
  <c r="O1262" i="3"/>
  <c r="O1263" i="3"/>
  <c r="O1264" i="3"/>
  <c r="O1265" i="3"/>
  <c r="O1266" i="3"/>
  <c r="O1267" i="3"/>
  <c r="O1268" i="3"/>
  <c r="O1269" i="3"/>
  <c r="O1270" i="3"/>
  <c r="O1271" i="3"/>
  <c r="O1272" i="3"/>
  <c r="O1273" i="3"/>
  <c r="O1274" i="3"/>
  <c r="O1275" i="3"/>
  <c r="O1276" i="3"/>
  <c r="O1277" i="3"/>
  <c r="O1278" i="3"/>
  <c r="O1279" i="3"/>
  <c r="O1280" i="3"/>
  <c r="O1281" i="3"/>
  <c r="O1282" i="3"/>
  <c r="O1283" i="3"/>
  <c r="O1284" i="3"/>
  <c r="O1285" i="3"/>
  <c r="O1286" i="3"/>
  <c r="O1287" i="3"/>
  <c r="O1288" i="3"/>
  <c r="O1289" i="3"/>
  <c r="O1290" i="3"/>
  <c r="O1291" i="3"/>
  <c r="O1292" i="3"/>
  <c r="O1293" i="3"/>
  <c r="O1294" i="3"/>
  <c r="O1295" i="3"/>
  <c r="O1296" i="3"/>
  <c r="O1297" i="3"/>
  <c r="O1298" i="3"/>
  <c r="O1299" i="3"/>
  <c r="O1300" i="3"/>
  <c r="O1301" i="3"/>
  <c r="O1302" i="3"/>
  <c r="O1303" i="3"/>
  <c r="O1304" i="3"/>
  <c r="O1305" i="3"/>
  <c r="O1306" i="3"/>
  <c r="O1307" i="3"/>
  <c r="O1308" i="3"/>
  <c r="O1309" i="3"/>
  <c r="O1310" i="3"/>
  <c r="O1311" i="3"/>
  <c r="O1312" i="3"/>
  <c r="O1313" i="3"/>
  <c r="O1314" i="3"/>
  <c r="O1315" i="3"/>
  <c r="O1316" i="3"/>
  <c r="O1317" i="3"/>
  <c r="O1318" i="3"/>
  <c r="O1319" i="3"/>
  <c r="O1320" i="3"/>
  <c r="O1321" i="3"/>
  <c r="O1322" i="3"/>
  <c r="O1323" i="3"/>
  <c r="O1324" i="3"/>
  <c r="O1325" i="3"/>
  <c r="O1326" i="3"/>
  <c r="O1327" i="3"/>
  <c r="O1328" i="3"/>
  <c r="O1329" i="3"/>
  <c r="O1330" i="3"/>
  <c r="O1331" i="3"/>
  <c r="O1332" i="3"/>
  <c r="O1333" i="3"/>
  <c r="O1334" i="3"/>
  <c r="O1335" i="3"/>
  <c r="O1336" i="3"/>
  <c r="O1337" i="3"/>
  <c r="O1338" i="3"/>
  <c r="O1339" i="3"/>
  <c r="O1340" i="3"/>
  <c r="O1341" i="3"/>
  <c r="O1342" i="3"/>
  <c r="O1343" i="3"/>
  <c r="O1344" i="3"/>
  <c r="O1345" i="3"/>
  <c r="O1346" i="3"/>
  <c r="O1347" i="3"/>
  <c r="O1348" i="3"/>
  <c r="O1349" i="3"/>
  <c r="O1350" i="3"/>
  <c r="O1351" i="3"/>
  <c r="O1352" i="3"/>
  <c r="O1353" i="3"/>
  <c r="O1354" i="3"/>
  <c r="O1355" i="3"/>
  <c r="O1356" i="3"/>
  <c r="O1357" i="3"/>
  <c r="O1358" i="3"/>
  <c r="O1359" i="3"/>
  <c r="O1360" i="3"/>
  <c r="O1361" i="3"/>
  <c r="O1362" i="3"/>
  <c r="O1363" i="3"/>
  <c r="O1364" i="3"/>
  <c r="O1365" i="3"/>
  <c r="O1366" i="3"/>
  <c r="O1367" i="3"/>
  <c r="O1368" i="3"/>
  <c r="O1369" i="3"/>
  <c r="O1370" i="3"/>
  <c r="O1371" i="3"/>
  <c r="O1372" i="3"/>
  <c r="O1373" i="3"/>
  <c r="O1374" i="3"/>
  <c r="O1375" i="3"/>
  <c r="O1376" i="3"/>
  <c r="O1377" i="3"/>
  <c r="O1378" i="3"/>
  <c r="O1379" i="3"/>
  <c r="O1380" i="3"/>
  <c r="O1381" i="3"/>
  <c r="O1382" i="3"/>
  <c r="O1383" i="3"/>
  <c r="O1384" i="3"/>
  <c r="O1385" i="3"/>
  <c r="O1386" i="3"/>
  <c r="O1387" i="3"/>
  <c r="O1388" i="3"/>
  <c r="O1389" i="3"/>
  <c r="O1390" i="3"/>
  <c r="O1391" i="3"/>
  <c r="O1392" i="3"/>
  <c r="O1393" i="3"/>
  <c r="O1394" i="3"/>
  <c r="O1395" i="3"/>
  <c r="O1396" i="3"/>
  <c r="O1397" i="3"/>
  <c r="O1398" i="3"/>
  <c r="O1399" i="3"/>
  <c r="O1400" i="3"/>
  <c r="O1401" i="3"/>
  <c r="O1402" i="3"/>
  <c r="O1403" i="3"/>
  <c r="O1404" i="3"/>
  <c r="O1405" i="3"/>
  <c r="O1406" i="3"/>
  <c r="O1407" i="3"/>
  <c r="O1408" i="3"/>
  <c r="O1409" i="3"/>
  <c r="O1410" i="3"/>
  <c r="O1411" i="3"/>
  <c r="O1412" i="3"/>
  <c r="O1413" i="3"/>
  <c r="O1414" i="3"/>
  <c r="O1415" i="3"/>
  <c r="O1416" i="3"/>
  <c r="O1417" i="3"/>
  <c r="O1418" i="3"/>
  <c r="O1419" i="3"/>
  <c r="O1420" i="3"/>
  <c r="O1421" i="3"/>
  <c r="O1422" i="3"/>
  <c r="O1423" i="3"/>
  <c r="O1424" i="3"/>
  <c r="O1425" i="3"/>
  <c r="O1426" i="3"/>
  <c r="O1427" i="3"/>
  <c r="O1428" i="3"/>
  <c r="O1429" i="3"/>
  <c r="O1430" i="3"/>
  <c r="O1431" i="3"/>
  <c r="O1432" i="3"/>
  <c r="O1433" i="3"/>
  <c r="O1434" i="3"/>
  <c r="O1435" i="3"/>
  <c r="O1436" i="3"/>
  <c r="O1437" i="3"/>
  <c r="O1438" i="3"/>
  <c r="O1439" i="3"/>
  <c r="O1440" i="3"/>
  <c r="O1441" i="3"/>
  <c r="O1442" i="3"/>
  <c r="O1443" i="3"/>
  <c r="O1444" i="3"/>
  <c r="O1445" i="3"/>
  <c r="O1446" i="3"/>
  <c r="O1447" i="3"/>
  <c r="O1448" i="3"/>
  <c r="O1449" i="3"/>
  <c r="O1450" i="3"/>
  <c r="O1451" i="3"/>
  <c r="O1452" i="3"/>
  <c r="O1453" i="3"/>
  <c r="O1454" i="3"/>
  <c r="O1455" i="3"/>
  <c r="O1456" i="3"/>
  <c r="O1457" i="3"/>
  <c r="O1458" i="3"/>
  <c r="O1459" i="3"/>
  <c r="O1460" i="3"/>
  <c r="O1461" i="3"/>
  <c r="O1462" i="3"/>
  <c r="O1463" i="3"/>
  <c r="O1464" i="3"/>
  <c r="O1465" i="3"/>
  <c r="O1466" i="3"/>
  <c r="O1467" i="3"/>
  <c r="O1468" i="3"/>
  <c r="O1469" i="3"/>
  <c r="O1470" i="3"/>
  <c r="O1471" i="3"/>
  <c r="O1472" i="3"/>
  <c r="O1473" i="3"/>
  <c r="O1474" i="3"/>
  <c r="O1475" i="3"/>
  <c r="O1476" i="3"/>
  <c r="O1477" i="3"/>
  <c r="O1478" i="3"/>
  <c r="O1479" i="3"/>
  <c r="O1480" i="3"/>
  <c r="O1481" i="3"/>
  <c r="O1482" i="3"/>
  <c r="O1483" i="3"/>
  <c r="O1484" i="3"/>
  <c r="O1485" i="3"/>
  <c r="O1486" i="3"/>
  <c r="O1487" i="3"/>
  <c r="O1488" i="3"/>
  <c r="O1489" i="3"/>
  <c r="O1490" i="3"/>
  <c r="O1491" i="3"/>
  <c r="O1492" i="3"/>
  <c r="O1493" i="3"/>
  <c r="O1494" i="3"/>
  <c r="O1495" i="3"/>
  <c r="O1496" i="3"/>
  <c r="O1497" i="3"/>
  <c r="O1498" i="3"/>
  <c r="O1499" i="3"/>
  <c r="O1500" i="3"/>
  <c r="O1501" i="3"/>
  <c r="O1502" i="3"/>
  <c r="O1503" i="3"/>
  <c r="O1504" i="3"/>
  <c r="O1505" i="3"/>
  <c r="O1506" i="3"/>
  <c r="O1507" i="3"/>
  <c r="O1508" i="3"/>
  <c r="O1509" i="3"/>
  <c r="O1510" i="3"/>
  <c r="O1511" i="3"/>
  <c r="O1512" i="3"/>
  <c r="O1513" i="3"/>
  <c r="O1514" i="3"/>
  <c r="O4" i="3"/>
  <c r="P4" i="3"/>
  <c r="Q4" i="3"/>
  <c r="R4" i="3"/>
  <c r="S4" i="3"/>
  <c r="U1524" i="3" s="1"/>
  <c r="T4" i="3"/>
  <c r="U4" i="3"/>
  <c r="V4" i="3"/>
  <c r="W4" i="3"/>
  <c r="X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49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472" i="3"/>
  <c r="N473" i="3"/>
  <c r="N474" i="3"/>
  <c r="N475" i="3"/>
  <c r="N476" i="3"/>
  <c r="N477" i="3"/>
  <c r="N478" i="3"/>
  <c r="N479" i="3"/>
  <c r="N480" i="3"/>
  <c r="N48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504" i="3"/>
  <c r="N505" i="3"/>
  <c r="N506" i="3"/>
  <c r="N507" i="3"/>
  <c r="N508" i="3"/>
  <c r="N509" i="3"/>
  <c r="N510" i="3"/>
  <c r="N511" i="3"/>
  <c r="N512" i="3"/>
  <c r="N513" i="3"/>
  <c r="N514" i="3"/>
  <c r="N515" i="3"/>
  <c r="N516" i="3"/>
  <c r="N517" i="3"/>
  <c r="N518" i="3"/>
  <c r="N519" i="3"/>
  <c r="N520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2" i="3"/>
  <c r="N543" i="3"/>
  <c r="N544" i="3"/>
  <c r="N545" i="3"/>
  <c r="N546" i="3"/>
  <c r="N547" i="3"/>
  <c r="N548" i="3"/>
  <c r="N549" i="3"/>
  <c r="N550" i="3"/>
  <c r="N551" i="3"/>
  <c r="N552" i="3"/>
  <c r="N553" i="3"/>
  <c r="N554" i="3"/>
  <c r="N555" i="3"/>
  <c r="N556" i="3"/>
  <c r="N557" i="3"/>
  <c r="N558" i="3"/>
  <c r="N559" i="3"/>
  <c r="N560" i="3"/>
  <c r="N561" i="3"/>
  <c r="N562" i="3"/>
  <c r="N563" i="3"/>
  <c r="N564" i="3"/>
  <c r="N565" i="3"/>
  <c r="N566" i="3"/>
  <c r="N567" i="3"/>
  <c r="N568" i="3"/>
  <c r="N569" i="3"/>
  <c r="N570" i="3"/>
  <c r="N571" i="3"/>
  <c r="N572" i="3"/>
  <c r="N573" i="3"/>
  <c r="N574" i="3"/>
  <c r="N575" i="3"/>
  <c r="N576" i="3"/>
  <c r="N577" i="3"/>
  <c r="N578" i="3"/>
  <c r="N579" i="3"/>
  <c r="N580" i="3"/>
  <c r="N581" i="3"/>
  <c r="N582" i="3"/>
  <c r="N583" i="3"/>
  <c r="N584" i="3"/>
  <c r="N585" i="3"/>
  <c r="N586" i="3"/>
  <c r="N587" i="3"/>
  <c r="N588" i="3"/>
  <c r="N589" i="3"/>
  <c r="N590" i="3"/>
  <c r="N591" i="3"/>
  <c r="N592" i="3"/>
  <c r="N593" i="3"/>
  <c r="N594" i="3"/>
  <c r="N595" i="3"/>
  <c r="N596" i="3"/>
  <c r="N597" i="3"/>
  <c r="N598" i="3"/>
  <c r="N599" i="3"/>
  <c r="N600" i="3"/>
  <c r="N601" i="3"/>
  <c r="N602" i="3"/>
  <c r="N603" i="3"/>
  <c r="N604" i="3"/>
  <c r="N605" i="3"/>
  <c r="N606" i="3"/>
  <c r="N607" i="3"/>
  <c r="N608" i="3"/>
  <c r="N609" i="3"/>
  <c r="N610" i="3"/>
  <c r="N611" i="3"/>
  <c r="N612" i="3"/>
  <c r="N613" i="3"/>
  <c r="N614" i="3"/>
  <c r="N615" i="3"/>
  <c r="N616" i="3"/>
  <c r="N617" i="3"/>
  <c r="N618" i="3"/>
  <c r="N619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6" i="3"/>
  <c r="N637" i="3"/>
  <c r="N638" i="3"/>
  <c r="N639" i="3"/>
  <c r="N640" i="3"/>
  <c r="N641" i="3"/>
  <c r="N642" i="3"/>
  <c r="N643" i="3"/>
  <c r="N644" i="3"/>
  <c r="N645" i="3"/>
  <c r="N646" i="3"/>
  <c r="N647" i="3"/>
  <c r="N648" i="3"/>
  <c r="N649" i="3"/>
  <c r="N650" i="3"/>
  <c r="N651" i="3"/>
  <c r="N652" i="3"/>
  <c r="N653" i="3"/>
  <c r="N654" i="3"/>
  <c r="N655" i="3"/>
  <c r="N656" i="3"/>
  <c r="N657" i="3"/>
  <c r="N658" i="3"/>
  <c r="N659" i="3"/>
  <c r="N660" i="3"/>
  <c r="N661" i="3"/>
  <c r="N662" i="3"/>
  <c r="N663" i="3"/>
  <c r="N664" i="3"/>
  <c r="N665" i="3"/>
  <c r="N666" i="3"/>
  <c r="N667" i="3"/>
  <c r="N668" i="3"/>
  <c r="N669" i="3"/>
  <c r="N670" i="3"/>
  <c r="N671" i="3"/>
  <c r="N672" i="3"/>
  <c r="N673" i="3"/>
  <c r="N674" i="3"/>
  <c r="N675" i="3"/>
  <c r="N676" i="3"/>
  <c r="N677" i="3"/>
  <c r="N678" i="3"/>
  <c r="N679" i="3"/>
  <c r="N680" i="3"/>
  <c r="N681" i="3"/>
  <c r="N682" i="3"/>
  <c r="N683" i="3"/>
  <c r="N684" i="3"/>
  <c r="N685" i="3"/>
  <c r="N686" i="3"/>
  <c r="N687" i="3"/>
  <c r="N688" i="3"/>
  <c r="N689" i="3"/>
  <c r="N690" i="3"/>
  <c r="N691" i="3"/>
  <c r="N692" i="3"/>
  <c r="N693" i="3"/>
  <c r="N694" i="3"/>
  <c r="N695" i="3"/>
  <c r="N696" i="3"/>
  <c r="N697" i="3"/>
  <c r="N698" i="3"/>
  <c r="N699" i="3"/>
  <c r="N700" i="3"/>
  <c r="N701" i="3"/>
  <c r="N702" i="3"/>
  <c r="N703" i="3"/>
  <c r="N704" i="3"/>
  <c r="N705" i="3"/>
  <c r="N706" i="3"/>
  <c r="N707" i="3"/>
  <c r="N708" i="3"/>
  <c r="N709" i="3"/>
  <c r="N710" i="3"/>
  <c r="N711" i="3"/>
  <c r="N712" i="3"/>
  <c r="N713" i="3"/>
  <c r="N714" i="3"/>
  <c r="N715" i="3"/>
  <c r="N716" i="3"/>
  <c r="N717" i="3"/>
  <c r="N718" i="3"/>
  <c r="N719" i="3"/>
  <c r="N720" i="3"/>
  <c r="N721" i="3"/>
  <c r="N722" i="3"/>
  <c r="N723" i="3"/>
  <c r="N724" i="3"/>
  <c r="N725" i="3"/>
  <c r="N726" i="3"/>
  <c r="N727" i="3"/>
  <c r="N728" i="3"/>
  <c r="N729" i="3"/>
  <c r="N730" i="3"/>
  <c r="N731" i="3"/>
  <c r="N732" i="3"/>
  <c r="N733" i="3"/>
  <c r="N734" i="3"/>
  <c r="N735" i="3"/>
  <c r="N736" i="3"/>
  <c r="N737" i="3"/>
  <c r="N738" i="3"/>
  <c r="N739" i="3"/>
  <c r="N740" i="3"/>
  <c r="N741" i="3"/>
  <c r="N742" i="3"/>
  <c r="N743" i="3"/>
  <c r="N744" i="3"/>
  <c r="N745" i="3"/>
  <c r="N746" i="3"/>
  <c r="N747" i="3"/>
  <c r="N748" i="3"/>
  <c r="N749" i="3"/>
  <c r="N750" i="3"/>
  <c r="N751" i="3"/>
  <c r="N752" i="3"/>
  <c r="N753" i="3"/>
  <c r="N754" i="3"/>
  <c r="N755" i="3"/>
  <c r="N756" i="3"/>
  <c r="N757" i="3"/>
  <c r="N758" i="3"/>
  <c r="N759" i="3"/>
  <c r="N760" i="3"/>
  <c r="N761" i="3"/>
  <c r="N762" i="3"/>
  <c r="N763" i="3"/>
  <c r="N764" i="3"/>
  <c r="N765" i="3"/>
  <c r="N766" i="3"/>
  <c r="N767" i="3"/>
  <c r="N768" i="3"/>
  <c r="N769" i="3"/>
  <c r="N770" i="3"/>
  <c r="N771" i="3"/>
  <c r="N772" i="3"/>
  <c r="N773" i="3"/>
  <c r="N774" i="3"/>
  <c r="N775" i="3"/>
  <c r="N776" i="3"/>
  <c r="N777" i="3"/>
  <c r="N778" i="3"/>
  <c r="N779" i="3"/>
  <c r="N780" i="3"/>
  <c r="N781" i="3"/>
  <c r="N782" i="3"/>
  <c r="N783" i="3"/>
  <c r="N784" i="3"/>
  <c r="N785" i="3"/>
  <c r="N786" i="3"/>
  <c r="N787" i="3"/>
  <c r="N788" i="3"/>
  <c r="N789" i="3"/>
  <c r="N790" i="3"/>
  <c r="N791" i="3"/>
  <c r="N792" i="3"/>
  <c r="N793" i="3"/>
  <c r="N794" i="3"/>
  <c r="N795" i="3"/>
  <c r="N796" i="3"/>
  <c r="N797" i="3"/>
  <c r="N798" i="3"/>
  <c r="N799" i="3"/>
  <c r="N800" i="3"/>
  <c r="N801" i="3"/>
  <c r="N802" i="3"/>
  <c r="N803" i="3"/>
  <c r="N804" i="3"/>
  <c r="N805" i="3"/>
  <c r="N806" i="3"/>
  <c r="N807" i="3"/>
  <c r="N808" i="3"/>
  <c r="N809" i="3"/>
  <c r="N810" i="3"/>
  <c r="N811" i="3"/>
  <c r="N812" i="3"/>
  <c r="N813" i="3"/>
  <c r="N814" i="3"/>
  <c r="N815" i="3"/>
  <c r="N816" i="3"/>
  <c r="N817" i="3"/>
  <c r="N818" i="3"/>
  <c r="N819" i="3"/>
  <c r="N820" i="3"/>
  <c r="N821" i="3"/>
  <c r="N822" i="3"/>
  <c r="N823" i="3"/>
  <c r="N824" i="3"/>
  <c r="N825" i="3"/>
  <c r="N826" i="3"/>
  <c r="N827" i="3"/>
  <c r="N828" i="3"/>
  <c r="N829" i="3"/>
  <c r="N830" i="3"/>
  <c r="N831" i="3"/>
  <c r="N832" i="3"/>
  <c r="N833" i="3"/>
  <c r="N834" i="3"/>
  <c r="N835" i="3"/>
  <c r="N836" i="3"/>
  <c r="N837" i="3"/>
  <c r="N838" i="3"/>
  <c r="N839" i="3"/>
  <c r="N840" i="3"/>
  <c r="N841" i="3"/>
  <c r="N842" i="3"/>
  <c r="N843" i="3"/>
  <c r="N844" i="3"/>
  <c r="N845" i="3"/>
  <c r="N846" i="3"/>
  <c r="N847" i="3"/>
  <c r="N848" i="3"/>
  <c r="N849" i="3"/>
  <c r="N850" i="3"/>
  <c r="N851" i="3"/>
  <c r="N852" i="3"/>
  <c r="N853" i="3"/>
  <c r="N854" i="3"/>
  <c r="N855" i="3"/>
  <c r="N856" i="3"/>
  <c r="N857" i="3"/>
  <c r="N858" i="3"/>
  <c r="N859" i="3"/>
  <c r="N860" i="3"/>
  <c r="N861" i="3"/>
  <c r="N862" i="3"/>
  <c r="N863" i="3"/>
  <c r="N864" i="3"/>
  <c r="N865" i="3"/>
  <c r="N866" i="3"/>
  <c r="N867" i="3"/>
  <c r="N868" i="3"/>
  <c r="N869" i="3"/>
  <c r="N870" i="3"/>
  <c r="N871" i="3"/>
  <c r="N872" i="3"/>
  <c r="N873" i="3"/>
  <c r="N874" i="3"/>
  <c r="N875" i="3"/>
  <c r="N876" i="3"/>
  <c r="N877" i="3"/>
  <c r="N878" i="3"/>
  <c r="N879" i="3"/>
  <c r="N880" i="3"/>
  <c r="N881" i="3"/>
  <c r="N882" i="3"/>
  <c r="N883" i="3"/>
  <c r="N884" i="3"/>
  <c r="N885" i="3"/>
  <c r="N886" i="3"/>
  <c r="N887" i="3"/>
  <c r="N888" i="3"/>
  <c r="N889" i="3"/>
  <c r="N890" i="3"/>
  <c r="N891" i="3"/>
  <c r="N892" i="3"/>
  <c r="N893" i="3"/>
  <c r="N894" i="3"/>
  <c r="N895" i="3"/>
  <c r="N896" i="3"/>
  <c r="N897" i="3"/>
  <c r="N898" i="3"/>
  <c r="N899" i="3"/>
  <c r="N900" i="3"/>
  <c r="N901" i="3"/>
  <c r="N902" i="3"/>
  <c r="N903" i="3"/>
  <c r="N904" i="3"/>
  <c r="N905" i="3"/>
  <c r="N906" i="3"/>
  <c r="N907" i="3"/>
  <c r="N908" i="3"/>
  <c r="N909" i="3"/>
  <c r="N910" i="3"/>
  <c r="N911" i="3"/>
  <c r="N912" i="3"/>
  <c r="N913" i="3"/>
  <c r="N914" i="3"/>
  <c r="N915" i="3"/>
  <c r="N916" i="3"/>
  <c r="N917" i="3"/>
  <c r="N918" i="3"/>
  <c r="N919" i="3"/>
  <c r="N920" i="3"/>
  <c r="N921" i="3"/>
  <c r="N922" i="3"/>
  <c r="N923" i="3"/>
  <c r="N924" i="3"/>
  <c r="N925" i="3"/>
  <c r="N926" i="3"/>
  <c r="N927" i="3"/>
  <c r="N928" i="3"/>
  <c r="N929" i="3"/>
  <c r="N930" i="3"/>
  <c r="N931" i="3"/>
  <c r="N932" i="3"/>
  <c r="N933" i="3"/>
  <c r="N934" i="3"/>
  <c r="N935" i="3"/>
  <c r="N936" i="3"/>
  <c r="N937" i="3"/>
  <c r="N938" i="3"/>
  <c r="N939" i="3"/>
  <c r="N940" i="3"/>
  <c r="N941" i="3"/>
  <c r="N942" i="3"/>
  <c r="N943" i="3"/>
  <c r="N944" i="3"/>
  <c r="N945" i="3"/>
  <c r="N946" i="3"/>
  <c r="N947" i="3"/>
  <c r="N948" i="3"/>
  <c r="N949" i="3"/>
  <c r="N950" i="3"/>
  <c r="N951" i="3"/>
  <c r="N952" i="3"/>
  <c r="N953" i="3"/>
  <c r="N954" i="3"/>
  <c r="N955" i="3"/>
  <c r="N956" i="3"/>
  <c r="N957" i="3"/>
  <c r="N958" i="3"/>
  <c r="N959" i="3"/>
  <c r="N960" i="3"/>
  <c r="N961" i="3"/>
  <c r="N962" i="3"/>
  <c r="N963" i="3"/>
  <c r="N964" i="3"/>
  <c r="N965" i="3"/>
  <c r="N966" i="3"/>
  <c r="N967" i="3"/>
  <c r="N968" i="3"/>
  <c r="N969" i="3"/>
  <c r="N970" i="3"/>
  <c r="N971" i="3"/>
  <c r="N972" i="3"/>
  <c r="N973" i="3"/>
  <c r="N974" i="3"/>
  <c r="N975" i="3"/>
  <c r="N976" i="3"/>
  <c r="N977" i="3"/>
  <c r="N978" i="3"/>
  <c r="N979" i="3"/>
  <c r="N980" i="3"/>
  <c r="N981" i="3"/>
  <c r="N982" i="3"/>
  <c r="N983" i="3"/>
  <c r="N984" i="3"/>
  <c r="N985" i="3"/>
  <c r="N986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N1002" i="3"/>
  <c r="N1003" i="3"/>
  <c r="N1004" i="3"/>
  <c r="N1005" i="3"/>
  <c r="N1006" i="3"/>
  <c r="N1007" i="3"/>
  <c r="N1008" i="3"/>
  <c r="N1009" i="3"/>
  <c r="N1010" i="3"/>
  <c r="N1011" i="3"/>
  <c r="N1012" i="3"/>
  <c r="N1013" i="3"/>
  <c r="N1014" i="3"/>
  <c r="N1015" i="3"/>
  <c r="N1016" i="3"/>
  <c r="N1017" i="3"/>
  <c r="N1018" i="3"/>
  <c r="N1019" i="3"/>
  <c r="N1020" i="3"/>
  <c r="N1021" i="3"/>
  <c r="N1022" i="3"/>
  <c r="N1023" i="3"/>
  <c r="N1024" i="3"/>
  <c r="N1025" i="3"/>
  <c r="N1026" i="3"/>
  <c r="N1027" i="3"/>
  <c r="N1028" i="3"/>
  <c r="N1029" i="3"/>
  <c r="N1030" i="3"/>
  <c r="N1031" i="3"/>
  <c r="N1032" i="3"/>
  <c r="N1033" i="3"/>
  <c r="N1034" i="3"/>
  <c r="N1035" i="3"/>
  <c r="N1036" i="3"/>
  <c r="N1037" i="3"/>
  <c r="N1038" i="3"/>
  <c r="N1039" i="3"/>
  <c r="N1040" i="3"/>
  <c r="N1041" i="3"/>
  <c r="N1042" i="3"/>
  <c r="N1043" i="3"/>
  <c r="N1044" i="3"/>
  <c r="N1045" i="3"/>
  <c r="N1046" i="3"/>
  <c r="N1047" i="3"/>
  <c r="N1048" i="3"/>
  <c r="N1049" i="3"/>
  <c r="N1050" i="3"/>
  <c r="N1051" i="3"/>
  <c r="N1052" i="3"/>
  <c r="N1053" i="3"/>
  <c r="N1054" i="3"/>
  <c r="N1055" i="3"/>
  <c r="N1056" i="3"/>
  <c r="N1057" i="3"/>
  <c r="N1058" i="3"/>
  <c r="N1059" i="3"/>
  <c r="N1060" i="3"/>
  <c r="N1061" i="3"/>
  <c r="N1062" i="3"/>
  <c r="N1063" i="3"/>
  <c r="N1064" i="3"/>
  <c r="N1065" i="3"/>
  <c r="N1066" i="3"/>
  <c r="N1067" i="3"/>
  <c r="N1068" i="3"/>
  <c r="N1069" i="3"/>
  <c r="N1070" i="3"/>
  <c r="N1071" i="3"/>
  <c r="N1072" i="3"/>
  <c r="N1073" i="3"/>
  <c r="N1074" i="3"/>
  <c r="N1075" i="3"/>
  <c r="N1076" i="3"/>
  <c r="N1077" i="3"/>
  <c r="N1078" i="3"/>
  <c r="N1079" i="3"/>
  <c r="N1080" i="3"/>
  <c r="N1081" i="3"/>
  <c r="N1082" i="3"/>
  <c r="N1083" i="3"/>
  <c r="N1084" i="3"/>
  <c r="N1085" i="3"/>
  <c r="N1086" i="3"/>
  <c r="N1087" i="3"/>
  <c r="N1088" i="3"/>
  <c r="N1089" i="3"/>
  <c r="N1090" i="3"/>
  <c r="N1091" i="3"/>
  <c r="N1092" i="3"/>
  <c r="N1093" i="3"/>
  <c r="N1094" i="3"/>
  <c r="N1095" i="3"/>
  <c r="N1096" i="3"/>
  <c r="N1097" i="3"/>
  <c r="N1098" i="3"/>
  <c r="N1099" i="3"/>
  <c r="N1100" i="3"/>
  <c r="N1101" i="3"/>
  <c r="N1102" i="3"/>
  <c r="N1103" i="3"/>
  <c r="N1104" i="3"/>
  <c r="N1105" i="3"/>
  <c r="N1106" i="3"/>
  <c r="N1107" i="3"/>
  <c r="N1108" i="3"/>
  <c r="N1109" i="3"/>
  <c r="N1110" i="3"/>
  <c r="N1111" i="3"/>
  <c r="N1112" i="3"/>
  <c r="N1113" i="3"/>
  <c r="N1114" i="3"/>
  <c r="N1115" i="3"/>
  <c r="N1116" i="3"/>
  <c r="N1117" i="3"/>
  <c r="N1118" i="3"/>
  <c r="N1119" i="3"/>
  <c r="N1120" i="3"/>
  <c r="N1121" i="3"/>
  <c r="N1122" i="3"/>
  <c r="N1123" i="3"/>
  <c r="N1124" i="3"/>
  <c r="N1125" i="3"/>
  <c r="N1126" i="3"/>
  <c r="N1127" i="3"/>
  <c r="N1128" i="3"/>
  <c r="N1129" i="3"/>
  <c r="N1130" i="3"/>
  <c r="N1131" i="3"/>
  <c r="N1132" i="3"/>
  <c r="N1133" i="3"/>
  <c r="N1134" i="3"/>
  <c r="N1135" i="3"/>
  <c r="N1136" i="3"/>
  <c r="N1137" i="3"/>
  <c r="N1138" i="3"/>
  <c r="N1139" i="3"/>
  <c r="N1140" i="3"/>
  <c r="N1141" i="3"/>
  <c r="N1142" i="3"/>
  <c r="N1143" i="3"/>
  <c r="N1144" i="3"/>
  <c r="N1145" i="3"/>
  <c r="N1146" i="3"/>
  <c r="N1147" i="3"/>
  <c r="N1148" i="3"/>
  <c r="N1149" i="3"/>
  <c r="N1150" i="3"/>
  <c r="N1151" i="3"/>
  <c r="N1152" i="3"/>
  <c r="N1153" i="3"/>
  <c r="N1154" i="3"/>
  <c r="N1155" i="3"/>
  <c r="N1156" i="3"/>
  <c r="N1157" i="3"/>
  <c r="N1158" i="3"/>
  <c r="N1159" i="3"/>
  <c r="N1160" i="3"/>
  <c r="N1161" i="3"/>
  <c r="N1162" i="3"/>
  <c r="N1163" i="3"/>
  <c r="N1164" i="3"/>
  <c r="N1165" i="3"/>
  <c r="N1166" i="3"/>
  <c r="N1167" i="3"/>
  <c r="N1168" i="3"/>
  <c r="N1169" i="3"/>
  <c r="N1170" i="3"/>
  <c r="N1171" i="3"/>
  <c r="N1172" i="3"/>
  <c r="N1173" i="3"/>
  <c r="N1174" i="3"/>
  <c r="N1175" i="3"/>
  <c r="N1176" i="3"/>
  <c r="N1177" i="3"/>
  <c r="N1178" i="3"/>
  <c r="N1179" i="3"/>
  <c r="N1180" i="3"/>
  <c r="N1181" i="3"/>
  <c r="N1182" i="3"/>
  <c r="N1183" i="3"/>
  <c r="N1184" i="3"/>
  <c r="N1185" i="3"/>
  <c r="N1186" i="3"/>
  <c r="N1187" i="3"/>
  <c r="N1188" i="3"/>
  <c r="N1189" i="3"/>
  <c r="N1190" i="3"/>
  <c r="N1191" i="3"/>
  <c r="N1192" i="3"/>
  <c r="N1193" i="3"/>
  <c r="N1194" i="3"/>
  <c r="N1195" i="3"/>
  <c r="N1196" i="3"/>
  <c r="N1197" i="3"/>
  <c r="N1198" i="3"/>
  <c r="N1199" i="3"/>
  <c r="N1200" i="3"/>
  <c r="N1201" i="3"/>
  <c r="N1202" i="3"/>
  <c r="N1203" i="3"/>
  <c r="N1204" i="3"/>
  <c r="N1205" i="3"/>
  <c r="N1206" i="3"/>
  <c r="N1207" i="3"/>
  <c r="N1208" i="3"/>
  <c r="N1209" i="3"/>
  <c r="N1210" i="3"/>
  <c r="N1211" i="3"/>
  <c r="N1212" i="3"/>
  <c r="N1213" i="3"/>
  <c r="N1214" i="3"/>
  <c r="N1215" i="3"/>
  <c r="N1216" i="3"/>
  <c r="N1217" i="3"/>
  <c r="N1218" i="3"/>
  <c r="N1219" i="3"/>
  <c r="N1220" i="3"/>
  <c r="N1221" i="3"/>
  <c r="N1222" i="3"/>
  <c r="N1223" i="3"/>
  <c r="N1224" i="3"/>
  <c r="N1225" i="3"/>
  <c r="N1226" i="3"/>
  <c r="N1227" i="3"/>
  <c r="N1228" i="3"/>
  <c r="N1229" i="3"/>
  <c r="N1230" i="3"/>
  <c r="N1231" i="3"/>
  <c r="N1232" i="3"/>
  <c r="N1233" i="3"/>
  <c r="N1234" i="3"/>
  <c r="N1235" i="3"/>
  <c r="N1236" i="3"/>
  <c r="N1237" i="3"/>
  <c r="N1238" i="3"/>
  <c r="N1239" i="3"/>
  <c r="N1240" i="3"/>
  <c r="N1241" i="3"/>
  <c r="N1242" i="3"/>
  <c r="N1243" i="3"/>
  <c r="N1244" i="3"/>
  <c r="N1245" i="3"/>
  <c r="N1246" i="3"/>
  <c r="N1247" i="3"/>
  <c r="N1248" i="3"/>
  <c r="N1249" i="3"/>
  <c r="N1250" i="3"/>
  <c r="N1251" i="3"/>
  <c r="N1252" i="3"/>
  <c r="N1253" i="3"/>
  <c r="N1254" i="3"/>
  <c r="N1255" i="3"/>
  <c r="N1256" i="3"/>
  <c r="N1257" i="3"/>
  <c r="N1258" i="3"/>
  <c r="N1259" i="3"/>
  <c r="N1260" i="3"/>
  <c r="N1261" i="3"/>
  <c r="N1262" i="3"/>
  <c r="N1263" i="3"/>
  <c r="N1264" i="3"/>
  <c r="N1265" i="3"/>
  <c r="N1266" i="3"/>
  <c r="N1267" i="3"/>
  <c r="N1268" i="3"/>
  <c r="N1269" i="3"/>
  <c r="N1270" i="3"/>
  <c r="N1271" i="3"/>
  <c r="N1272" i="3"/>
  <c r="N1273" i="3"/>
  <c r="N1274" i="3"/>
  <c r="N1275" i="3"/>
  <c r="N1276" i="3"/>
  <c r="N1277" i="3"/>
  <c r="N1278" i="3"/>
  <c r="N1279" i="3"/>
  <c r="N1280" i="3"/>
  <c r="N1281" i="3"/>
  <c r="N1282" i="3"/>
  <c r="N1283" i="3"/>
  <c r="N1284" i="3"/>
  <c r="N1285" i="3"/>
  <c r="N1286" i="3"/>
  <c r="N1287" i="3"/>
  <c r="N1288" i="3"/>
  <c r="N1289" i="3"/>
  <c r="N1290" i="3"/>
  <c r="N1291" i="3"/>
  <c r="N1292" i="3"/>
  <c r="N1293" i="3"/>
  <c r="N1294" i="3"/>
  <c r="N1295" i="3"/>
  <c r="N1296" i="3"/>
  <c r="N1297" i="3"/>
  <c r="N1298" i="3"/>
  <c r="N1299" i="3"/>
  <c r="N1300" i="3"/>
  <c r="N1301" i="3"/>
  <c r="N1302" i="3"/>
  <c r="N1303" i="3"/>
  <c r="N1304" i="3"/>
  <c r="N1305" i="3"/>
  <c r="N1306" i="3"/>
  <c r="N1307" i="3"/>
  <c r="N1308" i="3"/>
  <c r="N1309" i="3"/>
  <c r="N1310" i="3"/>
  <c r="N1311" i="3"/>
  <c r="N1312" i="3"/>
  <c r="N1313" i="3"/>
  <c r="N1314" i="3"/>
  <c r="N1315" i="3"/>
  <c r="N1316" i="3"/>
  <c r="N1317" i="3"/>
  <c r="N1318" i="3"/>
  <c r="N1319" i="3"/>
  <c r="N1320" i="3"/>
  <c r="N1321" i="3"/>
  <c r="N1322" i="3"/>
  <c r="N1323" i="3"/>
  <c r="N1324" i="3"/>
  <c r="N1325" i="3"/>
  <c r="N1326" i="3"/>
  <c r="N1327" i="3"/>
  <c r="N1328" i="3"/>
  <c r="N1329" i="3"/>
  <c r="N1330" i="3"/>
  <c r="N1331" i="3"/>
  <c r="N1332" i="3"/>
  <c r="N1333" i="3"/>
  <c r="N1334" i="3"/>
  <c r="N1335" i="3"/>
  <c r="N1336" i="3"/>
  <c r="N1337" i="3"/>
  <c r="N1338" i="3"/>
  <c r="N1339" i="3"/>
  <c r="N1340" i="3"/>
  <c r="N1341" i="3"/>
  <c r="N1342" i="3"/>
  <c r="N1343" i="3"/>
  <c r="N1344" i="3"/>
  <c r="N1345" i="3"/>
  <c r="N1346" i="3"/>
  <c r="N1347" i="3"/>
  <c r="N1348" i="3"/>
  <c r="N1349" i="3"/>
  <c r="N1350" i="3"/>
  <c r="N1351" i="3"/>
  <c r="N1352" i="3"/>
  <c r="N1353" i="3"/>
  <c r="N1354" i="3"/>
  <c r="N1355" i="3"/>
  <c r="N1356" i="3"/>
  <c r="N1357" i="3"/>
  <c r="N1358" i="3"/>
  <c r="N1359" i="3"/>
  <c r="N1360" i="3"/>
  <c r="N1361" i="3"/>
  <c r="N1362" i="3"/>
  <c r="N1363" i="3"/>
  <c r="N1364" i="3"/>
  <c r="N1365" i="3"/>
  <c r="N1366" i="3"/>
  <c r="N1367" i="3"/>
  <c r="N1368" i="3"/>
  <c r="N1369" i="3"/>
  <c r="N1370" i="3"/>
  <c r="N1371" i="3"/>
  <c r="N1372" i="3"/>
  <c r="N1373" i="3"/>
  <c r="N1374" i="3"/>
  <c r="N1375" i="3"/>
  <c r="N1376" i="3"/>
  <c r="N1377" i="3"/>
  <c r="N1378" i="3"/>
  <c r="N1379" i="3"/>
  <c r="N1380" i="3"/>
  <c r="N1381" i="3"/>
  <c r="N1382" i="3"/>
  <c r="N1383" i="3"/>
  <c r="N1384" i="3"/>
  <c r="N1385" i="3"/>
  <c r="N1386" i="3"/>
  <c r="N1387" i="3"/>
  <c r="N1388" i="3"/>
  <c r="N1389" i="3"/>
  <c r="N1390" i="3"/>
  <c r="N1391" i="3"/>
  <c r="N1392" i="3"/>
  <c r="N1393" i="3"/>
  <c r="N1394" i="3"/>
  <c r="N1395" i="3"/>
  <c r="N1396" i="3"/>
  <c r="N1397" i="3"/>
  <c r="N1398" i="3"/>
  <c r="N1399" i="3"/>
  <c r="N1400" i="3"/>
  <c r="N1401" i="3"/>
  <c r="N1402" i="3"/>
  <c r="N1403" i="3"/>
  <c r="N1404" i="3"/>
  <c r="N1405" i="3"/>
  <c r="N1406" i="3"/>
  <c r="N1407" i="3"/>
  <c r="N1408" i="3"/>
  <c r="N1409" i="3"/>
  <c r="N1410" i="3"/>
  <c r="N1411" i="3"/>
  <c r="N1412" i="3"/>
  <c r="N1413" i="3"/>
  <c r="N1414" i="3"/>
  <c r="N1415" i="3"/>
  <c r="N1416" i="3"/>
  <c r="N1417" i="3"/>
  <c r="N1418" i="3"/>
  <c r="N1419" i="3"/>
  <c r="N1420" i="3"/>
  <c r="N1421" i="3"/>
  <c r="N1422" i="3"/>
  <c r="N1423" i="3"/>
  <c r="N1424" i="3"/>
  <c r="N1425" i="3"/>
  <c r="N1426" i="3"/>
  <c r="N1427" i="3"/>
  <c r="N1428" i="3"/>
  <c r="N1429" i="3"/>
  <c r="N1430" i="3"/>
  <c r="N1431" i="3"/>
  <c r="N1432" i="3"/>
  <c r="N1433" i="3"/>
  <c r="N1434" i="3"/>
  <c r="N1435" i="3"/>
  <c r="N1436" i="3"/>
  <c r="N1437" i="3"/>
  <c r="N1438" i="3"/>
  <c r="N1439" i="3"/>
  <c r="N1440" i="3"/>
  <c r="N1441" i="3"/>
  <c r="N1442" i="3"/>
  <c r="N1443" i="3"/>
  <c r="N1444" i="3"/>
  <c r="N1445" i="3"/>
  <c r="N1446" i="3"/>
  <c r="N1447" i="3"/>
  <c r="N1448" i="3"/>
  <c r="N1449" i="3"/>
  <c r="N1450" i="3"/>
  <c r="N1451" i="3"/>
  <c r="N1452" i="3"/>
  <c r="N1453" i="3"/>
  <c r="N1454" i="3"/>
  <c r="N1455" i="3"/>
  <c r="N1456" i="3"/>
  <c r="N1457" i="3"/>
  <c r="N1458" i="3"/>
  <c r="N1459" i="3"/>
  <c r="N1460" i="3"/>
  <c r="N1461" i="3"/>
  <c r="N1462" i="3"/>
  <c r="N1463" i="3"/>
  <c r="N1464" i="3"/>
  <c r="N1465" i="3"/>
  <c r="N1466" i="3"/>
  <c r="N1467" i="3"/>
  <c r="N1468" i="3"/>
  <c r="N1469" i="3"/>
  <c r="N1470" i="3"/>
  <c r="N1471" i="3"/>
  <c r="N1472" i="3"/>
  <c r="N1473" i="3"/>
  <c r="N1474" i="3"/>
  <c r="N1475" i="3"/>
  <c r="N1476" i="3"/>
  <c r="N1477" i="3"/>
  <c r="N1478" i="3"/>
  <c r="N1479" i="3"/>
  <c r="N1480" i="3"/>
  <c r="N1481" i="3"/>
  <c r="N1482" i="3"/>
  <c r="N1483" i="3"/>
  <c r="N1484" i="3"/>
  <c r="N1485" i="3"/>
  <c r="N1486" i="3"/>
  <c r="N1487" i="3"/>
  <c r="N1488" i="3"/>
  <c r="N1489" i="3"/>
  <c r="N1490" i="3"/>
  <c r="N1491" i="3"/>
  <c r="N1492" i="3"/>
  <c r="N1493" i="3"/>
  <c r="N1494" i="3"/>
  <c r="N1495" i="3"/>
  <c r="N1496" i="3"/>
  <c r="N1497" i="3"/>
  <c r="N1498" i="3"/>
  <c r="N1499" i="3"/>
  <c r="N1500" i="3"/>
  <c r="N1501" i="3"/>
  <c r="N1502" i="3"/>
  <c r="N1503" i="3"/>
  <c r="N1504" i="3"/>
  <c r="N1505" i="3"/>
  <c r="N1506" i="3"/>
  <c r="N1507" i="3"/>
  <c r="N1508" i="3"/>
  <c r="N1509" i="3"/>
  <c r="N1510" i="3"/>
  <c r="N1511" i="3"/>
  <c r="N1512" i="3"/>
  <c r="N1513" i="3"/>
  <c r="N1514" i="3"/>
  <c r="M4" i="2"/>
  <c r="AB5" i="2"/>
  <c r="M5" i="2"/>
  <c r="AG29" i="2"/>
  <c r="AG30" i="2"/>
  <c r="AG31" i="2"/>
  <c r="AG32" i="2"/>
  <c r="AG33" i="2"/>
  <c r="AG34" i="2"/>
  <c r="AG35" i="2"/>
  <c r="AG36" i="2"/>
  <c r="AG37" i="2"/>
  <c r="W130" i="2"/>
  <c r="W150" i="2"/>
  <c r="W147" i="2"/>
  <c r="W56" i="2"/>
  <c r="W108" i="2"/>
  <c r="W146" i="2"/>
  <c r="W132" i="2"/>
  <c r="W149" i="2"/>
  <c r="W145" i="2"/>
  <c r="W53" i="2"/>
  <c r="W57" i="2"/>
  <c r="W129" i="2"/>
  <c r="W139" i="2"/>
  <c r="W156" i="2"/>
  <c r="W155" i="2"/>
  <c r="W55" i="2"/>
  <c r="W58" i="2"/>
  <c r="W54" i="2"/>
  <c r="W148" i="2"/>
  <c r="W109" i="2"/>
  <c r="W59" i="2"/>
  <c r="W144" i="2"/>
  <c r="W69" i="2"/>
  <c r="W134" i="2"/>
  <c r="W152" i="2"/>
  <c r="W135" i="2"/>
  <c r="W67" i="2"/>
  <c r="W143" i="2"/>
  <c r="W138" i="2"/>
  <c r="W133" i="2"/>
  <c r="W154" i="2"/>
  <c r="W153" i="2"/>
  <c r="W141" i="2"/>
  <c r="W136" i="2"/>
  <c r="W64" i="2"/>
  <c r="W66" i="2"/>
  <c r="W68" i="2"/>
  <c r="W70" i="2"/>
  <c r="W126" i="2"/>
  <c r="W140" i="2"/>
  <c r="W60" i="2"/>
  <c r="W110" i="2"/>
  <c r="W151" i="2"/>
  <c r="W127" i="2"/>
  <c r="W75" i="2"/>
  <c r="W128" i="2"/>
  <c r="W74" i="2"/>
  <c r="W63" i="2"/>
  <c r="W158" i="2"/>
  <c r="W137" i="2"/>
  <c r="W62" i="2"/>
  <c r="W142" i="2"/>
  <c r="W157" i="2"/>
  <c r="W73" i="2"/>
  <c r="W65" i="2"/>
  <c r="W77" i="2"/>
  <c r="W76" i="2"/>
  <c r="W61" i="2"/>
  <c r="W78" i="2"/>
  <c r="W26" i="2"/>
  <c r="W163" i="2"/>
  <c r="W72" i="2"/>
  <c r="W25" i="2"/>
  <c r="W166" i="2"/>
  <c r="W71" i="2"/>
  <c r="W27" i="2"/>
  <c r="W167" i="2"/>
  <c r="W162" i="2"/>
  <c r="W111" i="2"/>
  <c r="W80" i="2"/>
  <c r="W24" i="2"/>
  <c r="W160" i="2"/>
  <c r="W19" i="2"/>
  <c r="W79" i="2"/>
  <c r="W164" i="2"/>
  <c r="W20" i="2"/>
  <c r="W168" i="2"/>
  <c r="W107" i="2"/>
  <c r="W81" i="2"/>
  <c r="W125" i="2"/>
  <c r="W122" i="2"/>
  <c r="W159" i="2"/>
  <c r="W29" i="2"/>
  <c r="W115" i="2"/>
  <c r="W165" i="2"/>
  <c r="W28" i="2"/>
  <c r="W40" i="2"/>
  <c r="W51" i="2"/>
  <c r="W23" i="2"/>
  <c r="W169" i="2"/>
  <c r="W170" i="2"/>
  <c r="W30" i="2"/>
  <c r="W18" i="2"/>
  <c r="W15" i="2"/>
  <c r="W88" i="2"/>
  <c r="W89" i="2"/>
  <c r="W52" i="2"/>
  <c r="W17" i="2"/>
  <c r="W16" i="2"/>
  <c r="W161" i="2"/>
  <c r="W172" i="2"/>
  <c r="W21" i="2"/>
  <c r="W22" i="2"/>
  <c r="W36" i="2"/>
  <c r="W123" i="2"/>
  <c r="W39" i="2"/>
  <c r="W120" i="2"/>
  <c r="W124" i="2"/>
  <c r="W38" i="2"/>
  <c r="W113" i="2"/>
  <c r="W173" i="2"/>
  <c r="W41" i="2"/>
  <c r="W82" i="2"/>
  <c r="W175" i="2"/>
  <c r="W87" i="2"/>
  <c r="W114" i="2"/>
  <c r="W42" i="2"/>
  <c r="W86" i="2"/>
  <c r="W37" i="2"/>
  <c r="W171" i="2"/>
  <c r="W14" i="2"/>
  <c r="W32" i="2"/>
  <c r="W174" i="2"/>
  <c r="W98" i="2"/>
  <c r="W50" i="2"/>
  <c r="W106" i="2"/>
  <c r="W34" i="2"/>
  <c r="W116" i="2"/>
  <c r="W95" i="2"/>
  <c r="W35" i="2"/>
  <c r="W49" i="2"/>
  <c r="W92" i="2"/>
  <c r="W83" i="2"/>
  <c r="W91" i="2"/>
  <c r="W31" i="2"/>
  <c r="W176" i="2"/>
  <c r="W9" i="2"/>
  <c r="W118" i="2"/>
  <c r="W43" i="2"/>
  <c r="W96" i="2"/>
  <c r="W121" i="2"/>
  <c r="W33" i="2"/>
  <c r="W112" i="2"/>
  <c r="W93" i="2"/>
  <c r="W117" i="2"/>
  <c r="W46" i="2"/>
  <c r="W90" i="2"/>
  <c r="W10" i="2"/>
  <c r="W97" i="2"/>
  <c r="W11" i="2"/>
  <c r="W94" i="2"/>
  <c r="W44" i="2"/>
  <c r="W85" i="2"/>
  <c r="W119" i="2"/>
  <c r="W84" i="2"/>
  <c r="W12" i="2"/>
  <c r="W47" i="2"/>
  <c r="W45" i="2"/>
  <c r="W4" i="2"/>
  <c r="W13" i="2"/>
  <c r="W48" i="2"/>
  <c r="W99" i="2"/>
  <c r="W102" i="2"/>
  <c r="W5" i="2"/>
  <c r="W105" i="2"/>
  <c r="W101" i="2"/>
  <c r="W104" i="2"/>
  <c r="W100" i="2"/>
  <c r="W6" i="2"/>
  <c r="W103" i="2"/>
  <c r="W8" i="2"/>
  <c r="W245" i="2"/>
  <c r="W7" i="2"/>
  <c r="W180" i="2"/>
  <c r="W244" i="2"/>
  <c r="W243" i="2"/>
  <c r="W181" i="2"/>
  <c r="W242" i="2"/>
  <c r="W182" i="2"/>
  <c r="W222" i="2"/>
  <c r="W224" i="2"/>
  <c r="W228" i="2"/>
  <c r="W227" i="2"/>
  <c r="W225" i="2"/>
  <c r="W226" i="2"/>
  <c r="W223" i="2"/>
  <c r="W184" i="2"/>
  <c r="W177" i="2"/>
  <c r="W183" i="2"/>
  <c r="W179" i="2"/>
  <c r="W221" i="2"/>
  <c r="W185" i="2"/>
  <c r="W189" i="2"/>
  <c r="W241" i="2"/>
  <c r="W232" i="2"/>
  <c r="W186" i="2"/>
  <c r="W202" i="2"/>
  <c r="W231" i="2"/>
  <c r="W178" i="2"/>
  <c r="W188" i="2"/>
  <c r="W190" i="2"/>
  <c r="W187" i="2"/>
  <c r="W216" i="2"/>
  <c r="W203" i="2"/>
  <c r="W200" i="2"/>
  <c r="W230" i="2"/>
  <c r="W204" i="2"/>
  <c r="W229" i="2"/>
  <c r="W236" i="2"/>
  <c r="W237" i="2"/>
  <c r="W234" i="2"/>
  <c r="W215" i="2"/>
  <c r="W233" i="2"/>
  <c r="W201" i="2"/>
  <c r="W217" i="2"/>
  <c r="W238" i="2"/>
  <c r="W239" i="2"/>
  <c r="W191" i="2"/>
  <c r="W197" i="2"/>
  <c r="W206" i="2"/>
  <c r="W235" i="2"/>
  <c r="W240" i="2"/>
  <c r="W205" i="2"/>
  <c r="W199" i="2"/>
  <c r="W198" i="2"/>
  <c r="W207" i="2"/>
  <c r="W214" i="2"/>
  <c r="W209" i="2"/>
  <c r="W212" i="2"/>
  <c r="W208" i="2"/>
  <c r="W220" i="2"/>
  <c r="W196" i="2"/>
  <c r="W192" i="2"/>
  <c r="W595" i="2"/>
  <c r="W596" i="2"/>
  <c r="W589" i="2"/>
  <c r="W594" i="2"/>
  <c r="W590" i="2"/>
  <c r="W193" i="2"/>
  <c r="W593" i="2"/>
  <c r="W591" i="2"/>
  <c r="W588" i="2"/>
  <c r="W211" i="2"/>
  <c r="W597" i="2"/>
  <c r="W587" i="2"/>
  <c r="W581" i="2"/>
  <c r="W601" i="2"/>
  <c r="W585" i="2"/>
  <c r="W599" i="2"/>
  <c r="W598" i="2"/>
  <c r="W602" i="2"/>
  <c r="W592" i="2"/>
  <c r="W210" i="2"/>
  <c r="W600" i="2"/>
  <c r="W586" i="2"/>
  <c r="W603" i="2"/>
  <c r="W580" i="2"/>
  <c r="W579" i="2"/>
  <c r="W213" i="2"/>
  <c r="W452" i="2"/>
  <c r="W493" i="2"/>
  <c r="W582" i="2"/>
  <c r="W496" i="2"/>
  <c r="W194" i="2"/>
  <c r="W195" i="2"/>
  <c r="W494" i="2"/>
  <c r="W605" i="2"/>
  <c r="W584" i="2"/>
  <c r="W492" i="2"/>
  <c r="W604" i="2"/>
  <c r="W578" i="2"/>
  <c r="W490" i="2"/>
  <c r="W612" i="2"/>
  <c r="W461" i="2"/>
  <c r="W219" i="2"/>
  <c r="W495" i="2"/>
  <c r="W453" i="2"/>
  <c r="W491" i="2"/>
  <c r="W607" i="2"/>
  <c r="W449" i="2"/>
  <c r="W488" i="2"/>
  <c r="W451" i="2"/>
  <c r="W474" i="2"/>
  <c r="W462" i="2"/>
  <c r="W606" i="2"/>
  <c r="W583" i="2"/>
  <c r="W489" i="2"/>
  <c r="W500" i="2"/>
  <c r="W499" i="2"/>
  <c r="W454" i="2"/>
  <c r="W506" i="2"/>
  <c r="W473" i="2"/>
  <c r="W472" i="2"/>
  <c r="W459" i="2"/>
  <c r="W508" i="2"/>
  <c r="W498" i="2"/>
  <c r="W471" i="2"/>
  <c r="W507" i="2"/>
  <c r="W505" i="2"/>
  <c r="W475" i="2"/>
  <c r="W218" i="2"/>
  <c r="W463" i="2"/>
  <c r="W619" i="2"/>
  <c r="W458" i="2"/>
  <c r="W620" i="2"/>
  <c r="W450" i="2"/>
  <c r="W460" i="2"/>
  <c r="W470" i="2"/>
  <c r="W455" i="2"/>
  <c r="W246" i="2"/>
  <c r="W618" i="2"/>
  <c r="W608" i="2"/>
  <c r="W501" i="2"/>
  <c r="W576" i="2"/>
  <c r="W512" i="2"/>
  <c r="W577" i="2"/>
  <c r="W464" i="2"/>
  <c r="W469" i="2"/>
  <c r="W622" i="2"/>
  <c r="W445" i="2"/>
  <c r="W441" i="2"/>
  <c r="W465" i="2"/>
  <c r="W510" i="2"/>
  <c r="W447" i="2"/>
  <c r="W446" i="2"/>
  <c r="W503" i="2"/>
  <c r="W511" i="2"/>
  <c r="W457" i="2"/>
  <c r="W338" i="2"/>
  <c r="W509" i="2"/>
  <c r="W442" i="2"/>
  <c r="W448" i="2"/>
  <c r="W478" i="2"/>
  <c r="W621" i="2"/>
  <c r="W477" i="2"/>
  <c r="W624" i="2"/>
  <c r="W623" i="2"/>
  <c r="W497" i="2"/>
  <c r="W340" i="2"/>
  <c r="W476" i="2"/>
  <c r="W339" i="2"/>
  <c r="W485" i="2"/>
  <c r="W456" i="2"/>
  <c r="W439" i="2"/>
  <c r="W487" i="2"/>
  <c r="W466" i="2"/>
  <c r="W341" i="2"/>
  <c r="W502" i="2"/>
  <c r="W504" i="2"/>
  <c r="W609" i="2"/>
  <c r="W468" i="2"/>
  <c r="W325" i="2"/>
  <c r="W443" i="2"/>
  <c r="W628" i="2"/>
  <c r="W569" i="2"/>
  <c r="W467" i="2"/>
  <c r="W629" i="2"/>
  <c r="W336" i="2"/>
  <c r="W481" i="2"/>
  <c r="W610" i="2"/>
  <c r="W444" i="2"/>
  <c r="W480" i="2"/>
  <c r="W337" i="2"/>
  <c r="W571" i="2"/>
  <c r="W613" i="2"/>
  <c r="W570" i="2"/>
  <c r="W483" i="2"/>
  <c r="W611" i="2"/>
  <c r="W486" i="2"/>
  <c r="W533" i="2"/>
  <c r="W575" i="2"/>
  <c r="W484" i="2"/>
  <c r="W303" i="2"/>
  <c r="W514" i="2"/>
  <c r="W513" i="2"/>
  <c r="W627" i="2"/>
  <c r="W626" i="2"/>
  <c r="W565" i="2"/>
  <c r="W440" i="2"/>
  <c r="W482" i="2"/>
  <c r="W479" i="2"/>
  <c r="W524" i="2"/>
  <c r="W532" i="2"/>
  <c r="W617" i="2"/>
  <c r="W248" i="2"/>
  <c r="W615" i="2"/>
  <c r="W625" i="2"/>
  <c r="W438" i="2"/>
  <c r="W523" i="2"/>
  <c r="W327" i="2"/>
  <c r="W247" i="2"/>
  <c r="W531" i="2"/>
  <c r="W573" i="2"/>
  <c r="W530" i="2"/>
  <c r="W633" i="2"/>
  <c r="W329" i="2"/>
  <c r="W422" i="2"/>
  <c r="W522" i="2"/>
  <c r="W326" i="2"/>
  <c r="W324" i="2"/>
  <c r="W635" i="2"/>
  <c r="W574" i="2"/>
  <c r="W342" i="2"/>
  <c r="W636" i="2"/>
  <c r="W630" i="2"/>
  <c r="W328" i="2"/>
  <c r="W638" i="2"/>
  <c r="W572" i="2"/>
  <c r="W560" i="2"/>
  <c r="W515" i="2"/>
  <c r="W525" i="2"/>
  <c r="W632" i="2"/>
  <c r="W333" i="2"/>
  <c r="W343" i="2"/>
  <c r="W302" i="2"/>
  <c r="W637" i="2"/>
  <c r="W421" i="2"/>
  <c r="W323" i="2"/>
  <c r="W335" i="2"/>
  <c r="W566" i="2"/>
  <c r="W516" i="2"/>
  <c r="W331" i="2"/>
  <c r="W634" i="2"/>
  <c r="W420" i="2"/>
  <c r="W529" i="2"/>
  <c r="W526" i="2"/>
  <c r="W301" i="2"/>
  <c r="W517" i="2"/>
  <c r="W614" i="2"/>
  <c r="W534" i="2"/>
  <c r="W321" i="2"/>
  <c r="W631" i="2"/>
  <c r="W520" i="2"/>
  <c r="W521" i="2"/>
  <c r="W334" i="2"/>
  <c r="W330" i="2"/>
  <c r="W423" i="2"/>
  <c r="W415" i="2"/>
  <c r="W616" i="2"/>
  <c r="W639" i="2"/>
  <c r="W424" i="2"/>
  <c r="W300" i="2"/>
  <c r="W351" i="2"/>
  <c r="W425" i="2"/>
  <c r="W322" i="2"/>
  <c r="W320" i="2"/>
  <c r="W416" i="2"/>
  <c r="W332" i="2"/>
  <c r="W414" i="2"/>
  <c r="W304" i="2"/>
  <c r="W249" i="2"/>
  <c r="W419" i="2"/>
  <c r="W413" i="2"/>
  <c r="W535" i="2"/>
  <c r="W528" i="2"/>
  <c r="W527" i="2"/>
  <c r="W437" i="2"/>
  <c r="W412" i="2"/>
  <c r="W519" i="2"/>
  <c r="W428" i="2"/>
  <c r="W344" i="2"/>
  <c r="W568" i="2"/>
  <c r="W518" i="2"/>
  <c r="W352" i="2"/>
  <c r="W348" i="2"/>
  <c r="W350" i="2"/>
  <c r="W640" i="2"/>
  <c r="W319" i="2"/>
  <c r="W284" i="2"/>
  <c r="W418" i="2"/>
  <c r="W641" i="2"/>
  <c r="W403" i="2"/>
  <c r="W647" i="2"/>
  <c r="W315" i="2"/>
  <c r="W405" i="2"/>
  <c r="W417" i="2"/>
  <c r="W564" i="2"/>
  <c r="W314" i="2"/>
  <c r="W297" i="2"/>
  <c r="W426" i="2"/>
  <c r="W262" i="2"/>
  <c r="W404" i="2"/>
  <c r="W276" i="2"/>
  <c r="W283" i="2"/>
  <c r="W313" i="2"/>
  <c r="W366" i="2"/>
  <c r="W281" i="2"/>
  <c r="W427" i="2"/>
  <c r="W280" i="2"/>
  <c r="W349" i="2"/>
  <c r="W305" i="2"/>
  <c r="W406" i="2"/>
  <c r="W285" i="2"/>
  <c r="W277" i="2"/>
  <c r="W312" i="2"/>
  <c r="W347" i="2"/>
  <c r="W536" i="2"/>
  <c r="W648" i="2"/>
  <c r="W289" i="2"/>
  <c r="W293" i="2"/>
  <c r="W263" i="2"/>
  <c r="W567" i="2"/>
  <c r="W646" i="2"/>
  <c r="W435" i="2"/>
  <c r="W298" i="2"/>
  <c r="W261" i="2"/>
  <c r="W407" i="2"/>
  <c r="W286" i="2"/>
  <c r="W299" i="2"/>
  <c r="W399" i="2"/>
  <c r="W316" i="2"/>
  <c r="W409" i="2"/>
  <c r="W354" i="2"/>
  <c r="W317" i="2"/>
  <c r="W265" i="2"/>
  <c r="W275" i="2"/>
  <c r="W271" i="2"/>
  <c r="W264" i="2"/>
  <c r="W411" i="2"/>
  <c r="W561" i="2"/>
  <c r="W559" i="2"/>
  <c r="W345" i="2"/>
  <c r="W353" i="2"/>
  <c r="W643" i="2"/>
  <c r="W292" i="2"/>
  <c r="W318" i="2"/>
  <c r="W307" i="2"/>
  <c r="W260" i="2"/>
  <c r="W365" i="2"/>
  <c r="W410" i="2"/>
  <c r="W408" i="2"/>
  <c r="W557" i="2"/>
  <c r="W270" i="2"/>
  <c r="W361" i="2"/>
  <c r="W645" i="2"/>
  <c r="W649" i="2"/>
  <c r="W642" i="2"/>
  <c r="W367" i="2"/>
  <c r="W384" i="2"/>
  <c r="W278" i="2"/>
  <c r="W306" i="2"/>
  <c r="W288" i="2"/>
  <c r="W402" i="2"/>
  <c r="W309" i="2"/>
  <c r="W401" i="2"/>
  <c r="W396" i="2"/>
  <c r="W274" i="2"/>
  <c r="W436" i="2"/>
  <c r="W542" i="2"/>
  <c r="W429" i="2"/>
  <c r="W310" i="2"/>
  <c r="W562" i="2"/>
  <c r="W269" i="2"/>
  <c r="W282" i="2"/>
  <c r="W287" i="2"/>
  <c r="W279" i="2"/>
  <c r="W346" i="2"/>
  <c r="W259" i="2"/>
  <c r="W550" i="2"/>
  <c r="W400" i="2"/>
  <c r="W655" i="2"/>
  <c r="W356" i="2"/>
  <c r="W296" i="2"/>
  <c r="W294" i="2"/>
  <c r="W563" i="2"/>
  <c r="W386" i="2"/>
  <c r="W382" i="2"/>
  <c r="W311" i="2"/>
  <c r="W383" i="2"/>
  <c r="W250" i="2"/>
  <c r="W434" i="2"/>
  <c r="W543" i="2"/>
  <c r="W644" i="2"/>
  <c r="W537" i="2"/>
  <c r="W290" i="2"/>
  <c r="W654" i="2"/>
  <c r="W266" i="2"/>
  <c r="W359" i="2"/>
  <c r="W291" i="2"/>
  <c r="W538" i="2"/>
  <c r="W385" i="2"/>
  <c r="W656" i="2"/>
  <c r="W558" i="2"/>
  <c r="W651" i="2"/>
  <c r="W360" i="2"/>
  <c r="W394" i="2"/>
  <c r="W267" i="2"/>
  <c r="W650" i="2"/>
  <c r="W549" i="2"/>
  <c r="W355" i="2"/>
  <c r="W548" i="2"/>
  <c r="W552" i="2"/>
  <c r="W357" i="2"/>
  <c r="W268" i="2"/>
  <c r="W397" i="2"/>
  <c r="W556" i="2"/>
  <c r="W273" i="2"/>
  <c r="W653" i="2"/>
  <c r="W272" i="2"/>
  <c r="W551" i="2"/>
  <c r="W541" i="2"/>
  <c r="W430" i="2"/>
  <c r="W381" i="2"/>
  <c r="W652" i="2"/>
  <c r="W395" i="2"/>
  <c r="W398" i="2"/>
  <c r="W555" i="2"/>
  <c r="W253" i="2"/>
  <c r="W387" i="2"/>
  <c r="W380" i="2"/>
  <c r="W433" i="2"/>
  <c r="W295" i="2"/>
  <c r="W308" i="2"/>
  <c r="W255" i="2"/>
  <c r="W254" i="2"/>
  <c r="W358" i="2"/>
  <c r="W657" i="2"/>
  <c r="W256" i="2"/>
  <c r="W258" i="2"/>
  <c r="W431" i="2"/>
  <c r="W251" i="2"/>
  <c r="W539" i="2"/>
  <c r="W257" i="2"/>
  <c r="W540" i="2"/>
  <c r="W544" i="2"/>
  <c r="W393" i="2"/>
  <c r="W364" i="2"/>
  <c r="W368" i="2"/>
  <c r="W676" i="2"/>
  <c r="W553" i="2"/>
  <c r="W664" i="2"/>
  <c r="W252" i="2"/>
  <c r="W659" i="2"/>
  <c r="W388" i="2"/>
  <c r="W663" i="2"/>
  <c r="W554" i="2"/>
  <c r="W665" i="2"/>
  <c r="W658" i="2"/>
  <c r="W662" i="2"/>
  <c r="W680" i="2"/>
  <c r="W547" i="2"/>
  <c r="W674" i="2"/>
  <c r="W675" i="2"/>
  <c r="W379" i="2"/>
  <c r="W392" i="2"/>
  <c r="W673" i="2"/>
  <c r="W672" i="2"/>
  <c r="W679" i="2"/>
  <c r="W661" i="2"/>
  <c r="W432" i="2"/>
  <c r="W389" i="2"/>
  <c r="W545" i="2"/>
  <c r="W670" i="2"/>
  <c r="W362" i="2"/>
  <c r="W660" i="2"/>
  <c r="W671" i="2"/>
  <c r="W363" i="2"/>
  <c r="W546" i="2"/>
  <c r="W370" i="2"/>
  <c r="W668" i="2"/>
  <c r="W678" i="2"/>
  <c r="W677" i="2"/>
  <c r="W369" i="2"/>
  <c r="W666" i="2"/>
  <c r="W683" i="2"/>
  <c r="W390" i="2"/>
  <c r="W667" i="2"/>
  <c r="W669" i="2"/>
  <c r="W681" i="2"/>
  <c r="W376" i="2"/>
  <c r="W378" i="2"/>
  <c r="W371" i="2"/>
  <c r="W682" i="2"/>
  <c r="W377" i="2"/>
  <c r="W372" i="2"/>
  <c r="W373" i="2"/>
  <c r="W375" i="2"/>
  <c r="W391" i="2"/>
  <c r="W374" i="2"/>
  <c r="W751" i="2"/>
  <c r="W752" i="2"/>
  <c r="W753" i="2"/>
  <c r="W750" i="2"/>
  <c r="W749" i="2"/>
  <c r="W792" i="2"/>
  <c r="W746" i="2"/>
  <c r="W748" i="2"/>
  <c r="W790" i="2"/>
  <c r="W789" i="2"/>
  <c r="W788" i="2"/>
  <c r="W737" i="2"/>
  <c r="W754" i="2"/>
  <c r="W755" i="2"/>
  <c r="W756" i="2"/>
  <c r="W736" i="2"/>
  <c r="W738" i="2"/>
  <c r="W791" i="2"/>
  <c r="W745" i="2"/>
  <c r="W705" i="2"/>
  <c r="W703" i="2"/>
  <c r="W744" i="2"/>
  <c r="W768" i="2"/>
  <c r="W769" i="2"/>
  <c r="W704" i="2"/>
  <c r="W685" i="2"/>
  <c r="W747" i="2"/>
  <c r="W735" i="2"/>
  <c r="W710" i="2"/>
  <c r="W757" i="2"/>
  <c r="W709" i="2"/>
  <c r="W733" i="2"/>
  <c r="W740" i="2"/>
  <c r="W734" i="2"/>
  <c r="W732" i="2"/>
  <c r="W775" i="2"/>
  <c r="W787" i="2"/>
  <c r="W708" i="2"/>
  <c r="W684" i="2"/>
  <c r="W711" i="2"/>
  <c r="W712" i="2"/>
  <c r="W695" i="2"/>
  <c r="W760" i="2"/>
  <c r="W707" i="2"/>
  <c r="W739" i="2"/>
  <c r="W743" i="2"/>
  <c r="W793" i="2"/>
  <c r="W696" i="2"/>
  <c r="W701" i="2"/>
  <c r="W702" i="2"/>
  <c r="W758" i="2"/>
  <c r="W770" i="2"/>
  <c r="W706" i="2"/>
  <c r="W731" i="2"/>
  <c r="W742" i="2"/>
  <c r="W767" i="2"/>
  <c r="W786" i="2"/>
  <c r="W759" i="2"/>
  <c r="W741" i="2"/>
  <c r="W686" i="2"/>
  <c r="W784" i="2"/>
  <c r="W730" i="2"/>
  <c r="W766" i="2"/>
  <c r="W761" i="2"/>
  <c r="W795" i="2"/>
  <c r="W774" i="2"/>
  <c r="W776" i="2"/>
  <c r="W713" i="2"/>
  <c r="W714" i="2"/>
  <c r="W699" i="2"/>
  <c r="W794" i="2"/>
  <c r="W700" i="2"/>
  <c r="W762" i="2"/>
  <c r="W772" i="2"/>
  <c r="W698" i="2"/>
  <c r="W687" i="2"/>
  <c r="W694" i="2"/>
  <c r="W697" i="2"/>
  <c r="W771" i="2"/>
  <c r="W723" i="2"/>
  <c r="W763" i="2"/>
  <c r="W797" i="2"/>
  <c r="W785" i="2"/>
  <c r="W693" i="2"/>
  <c r="W688" i="2"/>
  <c r="W773" i="2"/>
  <c r="W715" i="2"/>
  <c r="W796" i="2"/>
  <c r="W781" i="2"/>
  <c r="W782" i="2"/>
  <c r="W722" i="2"/>
  <c r="W729" i="2"/>
  <c r="W765" i="2"/>
  <c r="W724" i="2"/>
  <c r="W783" i="2"/>
  <c r="W689" i="2"/>
  <c r="W780" i="2"/>
  <c r="W721" i="2"/>
  <c r="W764" i="2"/>
  <c r="W692" i="2"/>
  <c r="W726" i="2"/>
  <c r="W725" i="2"/>
  <c r="W777" i="2"/>
  <c r="W799" i="2"/>
  <c r="W716" i="2"/>
  <c r="W778" i="2"/>
  <c r="W728" i="2"/>
  <c r="W779" i="2"/>
  <c r="W798" i="2"/>
  <c r="W727" i="2"/>
  <c r="W690" i="2"/>
  <c r="W718" i="2"/>
  <c r="W691" i="2"/>
  <c r="W720" i="2"/>
  <c r="W719" i="2"/>
  <c r="W717" i="2"/>
  <c r="W800" i="2"/>
  <c r="W842" i="2"/>
  <c r="W838" i="2"/>
  <c r="W840" i="2"/>
  <c r="W839" i="2"/>
  <c r="W841" i="2"/>
  <c r="W801" i="2"/>
  <c r="W837" i="2"/>
  <c r="W836" i="2"/>
  <c r="W803" i="2"/>
  <c r="W835" i="2"/>
  <c r="W843" i="2"/>
  <c r="W802" i="2"/>
  <c r="W804" i="2"/>
  <c r="W831" i="2"/>
  <c r="W834" i="2"/>
  <c r="W807" i="2"/>
  <c r="W823" i="2"/>
  <c r="W827" i="2"/>
  <c r="W832" i="2"/>
  <c r="W830" i="2"/>
  <c r="W829" i="2"/>
  <c r="W828" i="2"/>
  <c r="W806" i="2"/>
  <c r="W808" i="2"/>
  <c r="W833" i="2"/>
  <c r="W852" i="2"/>
  <c r="W822" i="2"/>
  <c r="W844" i="2"/>
  <c r="W826" i="2"/>
  <c r="W805" i="2"/>
  <c r="W845" i="2"/>
  <c r="W824" i="2"/>
  <c r="W809" i="2"/>
  <c r="W810" i="2"/>
  <c r="W846" i="2"/>
  <c r="W849" i="2"/>
  <c r="W850" i="2"/>
  <c r="W821" i="2"/>
  <c r="W825" i="2"/>
  <c r="W813" i="2"/>
  <c r="W853" i="2"/>
  <c r="W851" i="2"/>
  <c r="W848" i="2"/>
  <c r="W816" i="2"/>
  <c r="W817" i="2"/>
  <c r="W847" i="2"/>
  <c r="W815" i="2"/>
  <c r="W854" i="2"/>
  <c r="W858" i="2"/>
  <c r="W820" i="2"/>
  <c r="W855" i="2"/>
  <c r="W812" i="2"/>
  <c r="W857" i="2"/>
  <c r="W814" i="2"/>
  <c r="W856" i="2"/>
  <c r="W818" i="2"/>
  <c r="W863" i="2"/>
  <c r="W819" i="2"/>
  <c r="W859" i="2"/>
  <c r="W860" i="2"/>
  <c r="W943" i="2"/>
  <c r="W942" i="2"/>
  <c r="W811" i="2"/>
  <c r="W861" i="2"/>
  <c r="W944" i="2"/>
  <c r="W946" i="2"/>
  <c r="W862" i="2"/>
  <c r="W941" i="2"/>
  <c r="W945" i="2"/>
  <c r="W948" i="2"/>
  <c r="W864" i="2"/>
  <c r="W934" i="2"/>
  <c r="W947" i="2"/>
  <c r="W869" i="2"/>
  <c r="W865" i="2"/>
  <c r="W866" i="2"/>
  <c r="W868" i="2"/>
  <c r="W949" i="2"/>
  <c r="W938" i="2"/>
  <c r="W867" i="2"/>
  <c r="W951" i="2"/>
  <c r="W950" i="2"/>
  <c r="W937" i="2"/>
  <c r="W935" i="2"/>
  <c r="W939" i="2"/>
  <c r="W940" i="2"/>
  <c r="W870" i="2"/>
  <c r="W878" i="2"/>
  <c r="W936" i="2"/>
  <c r="W877" i="2"/>
  <c r="W879" i="2"/>
  <c r="W882" i="2"/>
  <c r="W881" i="2"/>
  <c r="W952" i="2"/>
  <c r="W880" i="2"/>
  <c r="W953" i="2"/>
  <c r="W954" i="2"/>
  <c r="W875" i="2"/>
  <c r="W883" i="2"/>
  <c r="W884" i="2"/>
  <c r="W876" i="2"/>
  <c r="W891" i="2"/>
  <c r="W893" i="2"/>
  <c r="W894" i="2"/>
  <c r="W892" i="2"/>
  <c r="W955" i="2"/>
  <c r="W890" i="2"/>
  <c r="W874" i="2"/>
  <c r="W873" i="2"/>
  <c r="W956" i="2"/>
  <c r="W957" i="2"/>
  <c r="W889" i="2"/>
  <c r="W888" i="2"/>
  <c r="W885" i="2"/>
  <c r="W887" i="2"/>
  <c r="W962" i="2"/>
  <c r="W958" i="2"/>
  <c r="W872" i="2"/>
  <c r="W871" i="2"/>
  <c r="W896" i="2"/>
  <c r="W895" i="2"/>
  <c r="W961" i="2"/>
  <c r="W886" i="2"/>
  <c r="W963" i="2"/>
  <c r="W905" i="2"/>
  <c r="W897" i="2"/>
  <c r="W898" i="2"/>
  <c r="W904" i="2"/>
  <c r="W933" i="2"/>
  <c r="W960" i="2"/>
  <c r="W906" i="2"/>
  <c r="W901" i="2"/>
  <c r="W903" i="2"/>
  <c r="W959" i="2"/>
  <c r="W968" i="2"/>
  <c r="W924" i="2"/>
  <c r="W902" i="2"/>
  <c r="W925" i="2"/>
  <c r="W899" i="2"/>
  <c r="W966" i="2"/>
  <c r="W900" i="2"/>
  <c r="W907" i="2"/>
  <c r="W923" i="2"/>
  <c r="W932" i="2"/>
  <c r="W922" i="2"/>
  <c r="W967" i="2"/>
  <c r="W965" i="2"/>
  <c r="W964" i="2"/>
  <c r="W930" i="2"/>
  <c r="W926" i="2"/>
  <c r="W931" i="2"/>
  <c r="W971" i="2"/>
  <c r="W928" i="2"/>
  <c r="W929" i="2"/>
  <c r="W969" i="2"/>
  <c r="W973" i="2"/>
  <c r="W976" i="2"/>
  <c r="W972" i="2"/>
  <c r="W975" i="2"/>
  <c r="W927" i="2"/>
  <c r="W977" i="2"/>
  <c r="W908" i="2"/>
  <c r="W912" i="2"/>
  <c r="W974" i="2"/>
  <c r="W970" i="2"/>
  <c r="W979" i="2"/>
  <c r="W1133" i="2"/>
  <c r="W913" i="2"/>
  <c r="W910" i="2"/>
  <c r="W978" i="2"/>
  <c r="W921" i="2"/>
  <c r="W918" i="2"/>
  <c r="W911" i="2"/>
  <c r="W1134" i="2"/>
  <c r="W919" i="2"/>
  <c r="W909" i="2"/>
  <c r="W980" i="2"/>
  <c r="W917" i="2"/>
  <c r="W1132" i="2"/>
  <c r="W1075" i="2"/>
  <c r="W916" i="2"/>
  <c r="W920" i="2"/>
  <c r="W1065" i="2"/>
  <c r="W1131" i="2"/>
  <c r="W1077" i="2"/>
  <c r="W1074" i="2"/>
  <c r="W915" i="2"/>
  <c r="W914" i="2"/>
  <c r="W1076" i="2"/>
  <c r="W1072" i="2"/>
  <c r="W1079" i="2"/>
  <c r="W1135" i="2"/>
  <c r="W985" i="2"/>
  <c r="W1071" i="2"/>
  <c r="W1078" i="2"/>
  <c r="W1136" i="2"/>
  <c r="W982" i="2"/>
  <c r="W983" i="2"/>
  <c r="W981" i="2"/>
  <c r="W986" i="2"/>
  <c r="W1073" i="2"/>
  <c r="W984" i="2"/>
  <c r="W1138" i="2"/>
  <c r="W1080" i="2"/>
  <c r="W1137" i="2"/>
  <c r="W1376" i="2"/>
  <c r="W1123" i="2"/>
  <c r="W1066" i="2"/>
  <c r="W1070" i="2"/>
  <c r="W991" i="2"/>
  <c r="W1082" i="2"/>
  <c r="W1081" i="2"/>
  <c r="W1139" i="2"/>
  <c r="W989" i="2"/>
  <c r="W1124" i="2"/>
  <c r="W988" i="2"/>
  <c r="W1069" i="2"/>
  <c r="W990" i="2"/>
  <c r="W1375" i="2"/>
  <c r="W1068" i="2"/>
  <c r="W1142" i="2"/>
  <c r="W1353" i="2"/>
  <c r="W1140" i="2"/>
  <c r="W1127" i="2"/>
  <c r="W1041" i="2"/>
  <c r="W987" i="2"/>
  <c r="W1125" i="2"/>
  <c r="W1357" i="2"/>
  <c r="W1149" i="2"/>
  <c r="W1067" i="2"/>
  <c r="W1424" i="2"/>
  <c r="W1374" i="2"/>
  <c r="W1144" i="2"/>
  <c r="W1128" i="2"/>
  <c r="W1141" i="2"/>
  <c r="W1153" i="2"/>
  <c r="W1147" i="2"/>
  <c r="W1148" i="2"/>
  <c r="W1354" i="2"/>
  <c r="W1425" i="2"/>
  <c r="W1083" i="2"/>
  <c r="W1126" i="2"/>
  <c r="W1423" i="2"/>
  <c r="W1064" i="2"/>
  <c r="W1358" i="2"/>
  <c r="W1426" i="2"/>
  <c r="W1355" i="2"/>
  <c r="W1377" i="2"/>
  <c r="W1356" i="2"/>
  <c r="W1152" i="2"/>
  <c r="W1151" i="2"/>
  <c r="W1129" i="2"/>
  <c r="W1040" i="2"/>
  <c r="W1422" i="2"/>
  <c r="W1245" i="2"/>
  <c r="W1130" i="2"/>
  <c r="W1094" i="2"/>
  <c r="W1143" i="2"/>
  <c r="W1093" i="2"/>
  <c r="W1084" i="2"/>
  <c r="W1154" i="2"/>
  <c r="W1427" i="2"/>
  <c r="W1371" i="2"/>
  <c r="W1145" i="2"/>
  <c r="W1246" i="2"/>
  <c r="W1433" i="2"/>
  <c r="W1431" i="2"/>
  <c r="W1096" i="2"/>
  <c r="W1361" i="2"/>
  <c r="W1095" i="2"/>
  <c r="W1247" i="2"/>
  <c r="W1146" i="2"/>
  <c r="W1086" i="2"/>
  <c r="W1439" i="2"/>
  <c r="W1421" i="2"/>
  <c r="W1379" i="2"/>
  <c r="W1369" i="2"/>
  <c r="W1378" i="2"/>
  <c r="W1166" i="2"/>
  <c r="W1434" i="2"/>
  <c r="W1370" i="2"/>
  <c r="W1360" i="2"/>
  <c r="W1432" i="2"/>
  <c r="W1382" i="2"/>
  <c r="W1359" i="2"/>
  <c r="W1150" i="2"/>
  <c r="W1380" i="2"/>
  <c r="W1085" i="2"/>
  <c r="W1428" i="2"/>
  <c r="W995" i="2"/>
  <c r="W1055" i="2"/>
  <c r="W1429" i="2"/>
  <c r="W1054" i="2"/>
  <c r="W1362" i="2"/>
  <c r="W1092" i="2"/>
  <c r="W1381" i="2"/>
  <c r="W1038" i="2"/>
  <c r="W1101" i="2"/>
  <c r="W1155" i="2"/>
  <c r="W1430" i="2"/>
  <c r="W1045" i="2"/>
  <c r="W1383" i="2"/>
  <c r="W1348" i="2"/>
  <c r="W992" i="2"/>
  <c r="W1167" i="2"/>
  <c r="W1047" i="2"/>
  <c r="W1435" i="2"/>
  <c r="W1171" i="2"/>
  <c r="W1106" i="2"/>
  <c r="W1365" i="2"/>
  <c r="W1436" i="2"/>
  <c r="W1373" i="2"/>
  <c r="W1165" i="2"/>
  <c r="W1108" i="2"/>
  <c r="W1351" i="2"/>
  <c r="W1042" i="2"/>
  <c r="W1372" i="2"/>
  <c r="W1366" i="2"/>
  <c r="W1050" i="2"/>
  <c r="W1363" i="2"/>
  <c r="W1243" i="2"/>
  <c r="W996" i="2"/>
  <c r="W1352" i="2"/>
  <c r="W1364" i="2"/>
  <c r="W1349" i="2"/>
  <c r="W1098" i="2"/>
  <c r="W1109" i="2"/>
  <c r="W1105" i="2"/>
  <c r="W1056" i="2"/>
  <c r="W1062" i="2"/>
  <c r="W1345" i="2"/>
  <c r="W1036" i="2"/>
  <c r="W1097" i="2"/>
  <c r="W1046" i="2"/>
  <c r="W1111" i="2"/>
  <c r="W1384" i="2"/>
  <c r="W1350" i="2"/>
  <c r="W1168" i="2"/>
  <c r="W1172" i="2"/>
  <c r="W993" i="2"/>
  <c r="W1437" i="2"/>
  <c r="W1100" i="2"/>
  <c r="W1438" i="2"/>
  <c r="W994" i="2"/>
  <c r="W1048" i="2"/>
  <c r="W1061" i="2"/>
  <c r="W1051" i="2"/>
  <c r="W1244" i="2"/>
  <c r="W1089" i="2"/>
  <c r="W1248" i="2"/>
  <c r="W1090" i="2"/>
  <c r="W1241" i="2"/>
  <c r="W1110" i="2"/>
  <c r="W1103" i="2"/>
  <c r="W1099" i="2"/>
  <c r="W1063" i="2"/>
  <c r="W1107" i="2"/>
  <c r="W1104" i="2"/>
  <c r="W1393" i="2"/>
  <c r="W1044" i="2"/>
  <c r="W1087" i="2"/>
  <c r="W1091" i="2"/>
  <c r="W1053" i="2"/>
  <c r="W1102" i="2"/>
  <c r="W1052" i="2"/>
  <c r="W1386" i="2"/>
  <c r="W1392" i="2"/>
  <c r="W1043" i="2"/>
  <c r="W1242" i="2"/>
  <c r="W1035" i="2"/>
  <c r="W1420" i="2"/>
  <c r="W1394" i="2"/>
  <c r="W1250" i="2"/>
  <c r="W1391" i="2"/>
  <c r="W1385" i="2"/>
  <c r="W1440" i="2"/>
  <c r="W1057" i="2"/>
  <c r="W1239" i="2"/>
  <c r="W1389" i="2"/>
  <c r="W1368" i="2"/>
  <c r="W1170" i="2"/>
  <c r="W1164" i="2"/>
  <c r="W1037" i="2"/>
  <c r="W1346" i="2"/>
  <c r="W1347" i="2"/>
  <c r="W1344" i="2"/>
  <c r="W1039" i="2"/>
  <c r="W1367" i="2"/>
  <c r="W1088" i="2"/>
  <c r="W1178" i="2"/>
  <c r="W1156" i="2"/>
  <c r="W1060" i="2"/>
  <c r="W1390" i="2"/>
  <c r="W1388" i="2"/>
  <c r="W1179" i="2"/>
  <c r="W1252" i="2"/>
  <c r="W1058" i="2"/>
  <c r="W1174" i="2"/>
  <c r="W1049" i="2"/>
  <c r="W1416" i="2"/>
  <c r="W1182" i="2"/>
  <c r="W1112" i="2"/>
  <c r="W1173" i="2"/>
  <c r="W1059" i="2"/>
  <c r="W1007" i="2"/>
  <c r="W1419" i="2"/>
  <c r="W1249" i="2"/>
  <c r="W1169" i="2"/>
  <c r="W1395" i="2"/>
  <c r="W1412" i="2"/>
  <c r="W1251" i="2"/>
  <c r="W1399" i="2"/>
  <c r="W1163" i="2"/>
  <c r="W1400" i="2"/>
  <c r="W1033" i="2"/>
  <c r="W1387" i="2"/>
  <c r="W997" i="2"/>
  <c r="W1177" i="2"/>
  <c r="W1240" i="2"/>
  <c r="W1342" i="2"/>
  <c r="W1401" i="2"/>
  <c r="W1324" i="2"/>
  <c r="W1341" i="2"/>
  <c r="W1397" i="2"/>
  <c r="W1188" i="2"/>
  <c r="W1343" i="2"/>
  <c r="W1034" i="2"/>
  <c r="W1402" i="2"/>
  <c r="W1414" i="2"/>
  <c r="W1415" i="2"/>
  <c r="W1396" i="2"/>
  <c r="W1403" i="2"/>
  <c r="W1186" i="2"/>
  <c r="W1183" i="2"/>
  <c r="W1398" i="2"/>
  <c r="W1411" i="2"/>
  <c r="W1032" i="2"/>
  <c r="W1158" i="2"/>
  <c r="W1008" i="2"/>
  <c r="W1323" i="2"/>
  <c r="W1404" i="2"/>
  <c r="W1330" i="2"/>
  <c r="W1325" i="2"/>
  <c r="W1180" i="2"/>
  <c r="W1005" i="2"/>
  <c r="W1122" i="2"/>
  <c r="W1006" i="2"/>
  <c r="W1121" i="2"/>
  <c r="W1113" i="2"/>
  <c r="W1175" i="2"/>
  <c r="W1418" i="2"/>
  <c r="W1184" i="2"/>
  <c r="W1417" i="2"/>
  <c r="W1181" i="2"/>
  <c r="W1413" i="2"/>
  <c r="W1157" i="2"/>
  <c r="W1187" i="2"/>
  <c r="W1331" i="2"/>
  <c r="W1410" i="2"/>
  <c r="W1326" i="2"/>
  <c r="W1327" i="2"/>
  <c r="W1004" i="2"/>
  <c r="W1018" i="2"/>
  <c r="W1162" i="2"/>
  <c r="W1120" i="2"/>
  <c r="W1031" i="2"/>
  <c r="W1114" i="2"/>
  <c r="W998" i="2"/>
  <c r="W1185" i="2"/>
  <c r="W1027" i="2"/>
  <c r="W1009" i="2"/>
  <c r="W1025" i="2"/>
  <c r="W1340" i="2"/>
  <c r="W1115" i="2"/>
  <c r="W1010" i="2"/>
  <c r="W1320" i="2"/>
  <c r="W1161" i="2"/>
  <c r="W1117" i="2"/>
  <c r="W1329" i="2"/>
  <c r="W1237" i="2"/>
  <c r="W1176" i="2"/>
  <c r="W1029" i="2"/>
  <c r="W1315" i="2"/>
  <c r="W1405" i="2"/>
  <c r="W1026" i="2"/>
  <c r="W1319" i="2"/>
  <c r="W1116" i="2"/>
  <c r="W1238" i="2"/>
  <c r="W1017" i="2"/>
  <c r="W1318" i="2"/>
  <c r="W1332" i="2"/>
  <c r="W999" i="2"/>
  <c r="W1339" i="2"/>
  <c r="W1001" i="2"/>
  <c r="W1333" i="2"/>
  <c r="W1316" i="2"/>
  <c r="W1328" i="2"/>
  <c r="W1000" i="2"/>
  <c r="W1321" i="2"/>
  <c r="W1235" i="2"/>
  <c r="W1406" i="2"/>
  <c r="W1407" i="2"/>
  <c r="W1015" i="2"/>
  <c r="W1003" i="2"/>
  <c r="W1030" i="2"/>
  <c r="W1019" i="2"/>
  <c r="W1317" i="2"/>
  <c r="W1002" i="2"/>
  <c r="W1028" i="2"/>
  <c r="W1160" i="2"/>
  <c r="W1338" i="2"/>
  <c r="W1337" i="2"/>
  <c r="W1119" i="2"/>
  <c r="W1012" i="2"/>
  <c r="W1322" i="2"/>
  <c r="W1024" i="2"/>
  <c r="W1118" i="2"/>
  <c r="W1016" i="2"/>
  <c r="W1023" i="2"/>
  <c r="W1013" i="2"/>
  <c r="W1020" i="2"/>
  <c r="W1408" i="2"/>
  <c r="W1011" i="2"/>
  <c r="W1232" i="2"/>
  <c r="W1159" i="2"/>
  <c r="W1233" i="2"/>
  <c r="W1335" i="2"/>
  <c r="W1022" i="2"/>
  <c r="W1334" i="2"/>
  <c r="W1014" i="2"/>
  <c r="W1021" i="2"/>
  <c r="W1189" i="2"/>
  <c r="W1231" i="2"/>
  <c r="W1336" i="2"/>
  <c r="W1409" i="2"/>
  <c r="W1234" i="2"/>
  <c r="W1190" i="2"/>
  <c r="W1208" i="2"/>
  <c r="W1207" i="2"/>
  <c r="W1206" i="2"/>
  <c r="W1258" i="2"/>
  <c r="W1236" i="2"/>
  <c r="W1305" i="2"/>
  <c r="W1442" i="2"/>
  <c r="W1191" i="2"/>
  <c r="W1298" i="2"/>
  <c r="W1209" i="2"/>
  <c r="W1443" i="2"/>
  <c r="W1219" i="2"/>
  <c r="W1441" i="2"/>
  <c r="W1220" i="2"/>
  <c r="W1201" i="2"/>
  <c r="W1205" i="2"/>
  <c r="W1221" i="2"/>
  <c r="W1230" i="2"/>
  <c r="W1444" i="2"/>
  <c r="W1304" i="2"/>
  <c r="W1254" i="2"/>
  <c r="W1448" i="2"/>
  <c r="W1306" i="2"/>
  <c r="W1307" i="2"/>
  <c r="W1299" i="2"/>
  <c r="W1192" i="2"/>
  <c r="W1445" i="2"/>
  <c r="W1302" i="2"/>
  <c r="W1297" i="2"/>
  <c r="W1259" i="2"/>
  <c r="W1300" i="2"/>
  <c r="W1296" i="2"/>
  <c r="W1214" i="2"/>
  <c r="W1447" i="2"/>
  <c r="W1301" i="2"/>
  <c r="W1215" i="2"/>
  <c r="W1255" i="2"/>
  <c r="W1303" i="2"/>
  <c r="W1229" i="2"/>
  <c r="W1308" i="2"/>
  <c r="W1218" i="2"/>
  <c r="W1260" i="2"/>
  <c r="W1210" i="2"/>
  <c r="W1257" i="2"/>
  <c r="W1202" i="2"/>
  <c r="W1291" i="2"/>
  <c r="W1314" i="2"/>
  <c r="W1293" i="2"/>
  <c r="W1454" i="2"/>
  <c r="W1212" i="2"/>
  <c r="W1446" i="2"/>
  <c r="W1292" i="2"/>
  <c r="W1295" i="2"/>
  <c r="W1211" i="2"/>
  <c r="W1284" i="2"/>
  <c r="W1253" i="2"/>
  <c r="W1200" i="2"/>
  <c r="W1282" i="2"/>
  <c r="W1452" i="2"/>
  <c r="W1199" i="2"/>
  <c r="W1455" i="2"/>
  <c r="W1256" i="2"/>
  <c r="W1453" i="2"/>
  <c r="W1222" i="2"/>
  <c r="W1313" i="2"/>
  <c r="W1451" i="2"/>
  <c r="W1311" i="2"/>
  <c r="W1450" i="2"/>
  <c r="W1283" i="2"/>
  <c r="W1203" i="2"/>
  <c r="W1310" i="2"/>
  <c r="W1309" i="2"/>
  <c r="W1213" i="2"/>
  <c r="W1217" i="2"/>
  <c r="W1290" i="2"/>
  <c r="W1224" i="2"/>
  <c r="W1281" i="2"/>
  <c r="W1449" i="2"/>
  <c r="W1216" i="2"/>
  <c r="W1312" i="2"/>
  <c r="W1280" i="2"/>
  <c r="W1261" i="2"/>
  <c r="W1285" i="2"/>
  <c r="W1204" i="2"/>
  <c r="W1223" i="2"/>
  <c r="W1287" i="2"/>
  <c r="W1278" i="2"/>
  <c r="W1279" i="2"/>
  <c r="W1225" i="2"/>
  <c r="W1294" i="2"/>
  <c r="W1289" i="2"/>
  <c r="W1288" i="2"/>
  <c r="W1286" i="2"/>
  <c r="W1277" i="2"/>
  <c r="W1457" i="2"/>
  <c r="W1193" i="2"/>
  <c r="W1198" i="2"/>
  <c r="W1194" i="2"/>
  <c r="W1456" i="2"/>
  <c r="W1458" i="2"/>
  <c r="W1276" i="2"/>
  <c r="W1274" i="2"/>
  <c r="W1459" i="2"/>
  <c r="W1490" i="2"/>
  <c r="W1262" i="2"/>
  <c r="W1491" i="2"/>
  <c r="W1488" i="2"/>
  <c r="W1228" i="2"/>
  <c r="W1275" i="2"/>
  <c r="W1195" i="2"/>
  <c r="W1487" i="2"/>
  <c r="W1273" i="2"/>
  <c r="W1196" i="2"/>
  <c r="W1272" i="2"/>
  <c r="W1489" i="2"/>
  <c r="W1226" i="2"/>
  <c r="W1263" i="2"/>
  <c r="W1197" i="2"/>
  <c r="W1505" i="2"/>
  <c r="W1264" i="2"/>
  <c r="W1269" i="2"/>
  <c r="W1497" i="2"/>
  <c r="W1485" i="2"/>
  <c r="W1486" i="2"/>
  <c r="W1506" i="2"/>
  <c r="W1227" i="2"/>
  <c r="W1482" i="2"/>
  <c r="W1493" i="2"/>
  <c r="W1460" i="2"/>
  <c r="W1499" i="2"/>
  <c r="W1492" i="2"/>
  <c r="W1507" i="2"/>
  <c r="W1498" i="2"/>
  <c r="W1268" i="2"/>
  <c r="W1484" i="2"/>
  <c r="W1483" i="2"/>
  <c r="W1271" i="2"/>
  <c r="W1495" i="2"/>
  <c r="W1494" i="2"/>
  <c r="W1500" i="2"/>
  <c r="W1270" i="2"/>
  <c r="W1496" i="2"/>
  <c r="W1265" i="2"/>
  <c r="W1464" i="2"/>
  <c r="W1481" i="2"/>
  <c r="W1502" i="2"/>
  <c r="W1461" i="2"/>
  <c r="W1462" i="2"/>
  <c r="W1463" i="2"/>
  <c r="W1267" i="2"/>
  <c r="W1501" i="2"/>
  <c r="W1466" i="2"/>
  <c r="W1465" i="2"/>
  <c r="W1508" i="2"/>
  <c r="W1266" i="2"/>
  <c r="W1467" i="2"/>
  <c r="W1469" i="2"/>
  <c r="W1480" i="2"/>
  <c r="W1509" i="2"/>
  <c r="W1503" i="2"/>
  <c r="W1468" i="2"/>
  <c r="W1478" i="2"/>
  <c r="W1470" i="2"/>
  <c r="W1479" i="2"/>
  <c r="W1471" i="2"/>
  <c r="W1504" i="2"/>
  <c r="W1474" i="2"/>
  <c r="W1510" i="2"/>
  <c r="W1476" i="2"/>
  <c r="W1473" i="2"/>
  <c r="W1477" i="2"/>
  <c r="W1475" i="2"/>
  <c r="W1511" i="2"/>
  <c r="W1472" i="2"/>
  <c r="W1515" i="2"/>
  <c r="W1514" i="2"/>
  <c r="W1513" i="2"/>
  <c r="W131" i="2"/>
  <c r="Q193" i="2"/>
  <c r="V130" i="2"/>
  <c r="V150" i="2"/>
  <c r="V147" i="2"/>
  <c r="V56" i="2"/>
  <c r="V108" i="2"/>
  <c r="V146" i="2"/>
  <c r="V132" i="2"/>
  <c r="V149" i="2"/>
  <c r="V145" i="2"/>
  <c r="V53" i="2"/>
  <c r="V57" i="2"/>
  <c r="V129" i="2"/>
  <c r="V139" i="2"/>
  <c r="V156" i="2"/>
  <c r="V155" i="2"/>
  <c r="V55" i="2"/>
  <c r="V58" i="2"/>
  <c r="V54" i="2"/>
  <c r="V148" i="2"/>
  <c r="V109" i="2"/>
  <c r="V59" i="2"/>
  <c r="V144" i="2"/>
  <c r="V69" i="2"/>
  <c r="V134" i="2"/>
  <c r="V152" i="2"/>
  <c r="V135" i="2"/>
  <c r="V67" i="2"/>
  <c r="V143" i="2"/>
  <c r="V138" i="2"/>
  <c r="V133" i="2"/>
  <c r="V154" i="2"/>
  <c r="V153" i="2"/>
  <c r="V141" i="2"/>
  <c r="V136" i="2"/>
  <c r="V64" i="2"/>
  <c r="V66" i="2"/>
  <c r="V68" i="2"/>
  <c r="V70" i="2"/>
  <c r="V126" i="2"/>
  <c r="V140" i="2"/>
  <c r="V60" i="2"/>
  <c r="V110" i="2"/>
  <c r="V151" i="2"/>
  <c r="V127" i="2"/>
  <c r="V75" i="2"/>
  <c r="V128" i="2"/>
  <c r="V74" i="2"/>
  <c r="V63" i="2"/>
  <c r="V158" i="2"/>
  <c r="V137" i="2"/>
  <c r="V62" i="2"/>
  <c r="V142" i="2"/>
  <c r="V157" i="2"/>
  <c r="V73" i="2"/>
  <c r="V65" i="2"/>
  <c r="V77" i="2"/>
  <c r="V76" i="2"/>
  <c r="V61" i="2"/>
  <c r="V78" i="2"/>
  <c r="V26" i="2"/>
  <c r="V163" i="2"/>
  <c r="V72" i="2"/>
  <c r="V25" i="2"/>
  <c r="V166" i="2"/>
  <c r="V71" i="2"/>
  <c r="V27" i="2"/>
  <c r="V167" i="2"/>
  <c r="V162" i="2"/>
  <c r="V111" i="2"/>
  <c r="V80" i="2"/>
  <c r="V24" i="2"/>
  <c r="V160" i="2"/>
  <c r="V19" i="2"/>
  <c r="V79" i="2"/>
  <c r="V164" i="2"/>
  <c r="V20" i="2"/>
  <c r="V168" i="2"/>
  <c r="V107" i="2"/>
  <c r="V81" i="2"/>
  <c r="V125" i="2"/>
  <c r="V122" i="2"/>
  <c r="V159" i="2"/>
  <c r="V29" i="2"/>
  <c r="V115" i="2"/>
  <c r="V165" i="2"/>
  <c r="V28" i="2"/>
  <c r="V40" i="2"/>
  <c r="V51" i="2"/>
  <c r="V23" i="2"/>
  <c r="V169" i="2"/>
  <c r="V170" i="2"/>
  <c r="V30" i="2"/>
  <c r="V18" i="2"/>
  <c r="V15" i="2"/>
  <c r="V88" i="2"/>
  <c r="V89" i="2"/>
  <c r="V52" i="2"/>
  <c r="V17" i="2"/>
  <c r="V16" i="2"/>
  <c r="V161" i="2"/>
  <c r="V172" i="2"/>
  <c r="V21" i="2"/>
  <c r="V22" i="2"/>
  <c r="V36" i="2"/>
  <c r="V123" i="2"/>
  <c r="V39" i="2"/>
  <c r="V120" i="2"/>
  <c r="V124" i="2"/>
  <c r="V38" i="2"/>
  <c r="V113" i="2"/>
  <c r="V173" i="2"/>
  <c r="V41" i="2"/>
  <c r="V82" i="2"/>
  <c r="V175" i="2"/>
  <c r="V87" i="2"/>
  <c r="V114" i="2"/>
  <c r="V42" i="2"/>
  <c r="V86" i="2"/>
  <c r="V37" i="2"/>
  <c r="V171" i="2"/>
  <c r="V14" i="2"/>
  <c r="V32" i="2"/>
  <c r="V174" i="2"/>
  <c r="V98" i="2"/>
  <c r="V50" i="2"/>
  <c r="V106" i="2"/>
  <c r="V34" i="2"/>
  <c r="V116" i="2"/>
  <c r="V95" i="2"/>
  <c r="V35" i="2"/>
  <c r="V49" i="2"/>
  <c r="V92" i="2"/>
  <c r="V83" i="2"/>
  <c r="V91" i="2"/>
  <c r="V31" i="2"/>
  <c r="V176" i="2"/>
  <c r="V9" i="2"/>
  <c r="V118" i="2"/>
  <c r="V43" i="2"/>
  <c r="V96" i="2"/>
  <c r="V121" i="2"/>
  <c r="V33" i="2"/>
  <c r="V112" i="2"/>
  <c r="V93" i="2"/>
  <c r="V117" i="2"/>
  <c r="V46" i="2"/>
  <c r="V90" i="2"/>
  <c r="V10" i="2"/>
  <c r="V97" i="2"/>
  <c r="V11" i="2"/>
  <c r="V94" i="2"/>
  <c r="V44" i="2"/>
  <c r="V85" i="2"/>
  <c r="V119" i="2"/>
  <c r="V84" i="2"/>
  <c r="V12" i="2"/>
  <c r="V47" i="2"/>
  <c r="V45" i="2"/>
  <c r="V4" i="2"/>
  <c r="V13" i="2"/>
  <c r="V48" i="2"/>
  <c r="V99" i="2"/>
  <c r="V102" i="2"/>
  <c r="V5" i="2"/>
  <c r="V105" i="2"/>
  <c r="V101" i="2"/>
  <c r="V104" i="2"/>
  <c r="V100" i="2"/>
  <c r="V6" i="2"/>
  <c r="V103" i="2"/>
  <c r="V8" i="2"/>
  <c r="V245" i="2"/>
  <c r="V7" i="2"/>
  <c r="V180" i="2"/>
  <c r="V244" i="2"/>
  <c r="V243" i="2"/>
  <c r="V181" i="2"/>
  <c r="V242" i="2"/>
  <c r="V182" i="2"/>
  <c r="V222" i="2"/>
  <c r="V224" i="2"/>
  <c r="V228" i="2"/>
  <c r="V227" i="2"/>
  <c r="V225" i="2"/>
  <c r="V226" i="2"/>
  <c r="V223" i="2"/>
  <c r="V184" i="2"/>
  <c r="V177" i="2"/>
  <c r="V183" i="2"/>
  <c r="V179" i="2"/>
  <c r="V221" i="2"/>
  <c r="V185" i="2"/>
  <c r="V189" i="2"/>
  <c r="V241" i="2"/>
  <c r="V232" i="2"/>
  <c r="V186" i="2"/>
  <c r="V202" i="2"/>
  <c r="V231" i="2"/>
  <c r="V178" i="2"/>
  <c r="V188" i="2"/>
  <c r="V190" i="2"/>
  <c r="V187" i="2"/>
  <c r="V216" i="2"/>
  <c r="V203" i="2"/>
  <c r="V200" i="2"/>
  <c r="V230" i="2"/>
  <c r="V204" i="2"/>
  <c r="V229" i="2"/>
  <c r="V236" i="2"/>
  <c r="V237" i="2"/>
  <c r="V234" i="2"/>
  <c r="V215" i="2"/>
  <c r="V233" i="2"/>
  <c r="V201" i="2"/>
  <c r="V217" i="2"/>
  <c r="V238" i="2"/>
  <c r="V239" i="2"/>
  <c r="V191" i="2"/>
  <c r="V197" i="2"/>
  <c r="V206" i="2"/>
  <c r="V235" i="2"/>
  <c r="V240" i="2"/>
  <c r="V205" i="2"/>
  <c r="V199" i="2"/>
  <c r="V198" i="2"/>
  <c r="V207" i="2"/>
  <c r="V214" i="2"/>
  <c r="V209" i="2"/>
  <c r="V212" i="2"/>
  <c r="V208" i="2"/>
  <c r="V220" i="2"/>
  <c r="V196" i="2"/>
  <c r="V192" i="2"/>
  <c r="V595" i="2"/>
  <c r="V596" i="2"/>
  <c r="V589" i="2"/>
  <c r="V594" i="2"/>
  <c r="V590" i="2"/>
  <c r="V193" i="2"/>
  <c r="V593" i="2"/>
  <c r="V591" i="2"/>
  <c r="V588" i="2"/>
  <c r="V211" i="2"/>
  <c r="V597" i="2"/>
  <c r="V587" i="2"/>
  <c r="V581" i="2"/>
  <c r="V601" i="2"/>
  <c r="V585" i="2"/>
  <c r="V599" i="2"/>
  <c r="V598" i="2"/>
  <c r="V602" i="2"/>
  <c r="V592" i="2"/>
  <c r="V210" i="2"/>
  <c r="V600" i="2"/>
  <c r="V586" i="2"/>
  <c r="V603" i="2"/>
  <c r="V580" i="2"/>
  <c r="V579" i="2"/>
  <c r="V213" i="2"/>
  <c r="V452" i="2"/>
  <c r="V493" i="2"/>
  <c r="V582" i="2"/>
  <c r="V496" i="2"/>
  <c r="V194" i="2"/>
  <c r="V195" i="2"/>
  <c r="V494" i="2"/>
  <c r="V605" i="2"/>
  <c r="V584" i="2"/>
  <c r="V492" i="2"/>
  <c r="V604" i="2"/>
  <c r="V578" i="2"/>
  <c r="V490" i="2"/>
  <c r="V612" i="2"/>
  <c r="V461" i="2"/>
  <c r="V219" i="2"/>
  <c r="V495" i="2"/>
  <c r="V453" i="2"/>
  <c r="V491" i="2"/>
  <c r="V607" i="2"/>
  <c r="V449" i="2"/>
  <c r="V488" i="2"/>
  <c r="V451" i="2"/>
  <c r="V474" i="2"/>
  <c r="V462" i="2"/>
  <c r="V606" i="2"/>
  <c r="V583" i="2"/>
  <c r="V489" i="2"/>
  <c r="V500" i="2"/>
  <c r="V499" i="2"/>
  <c r="V454" i="2"/>
  <c r="V506" i="2"/>
  <c r="V473" i="2"/>
  <c r="V472" i="2"/>
  <c r="V459" i="2"/>
  <c r="V508" i="2"/>
  <c r="V498" i="2"/>
  <c r="V471" i="2"/>
  <c r="V507" i="2"/>
  <c r="V505" i="2"/>
  <c r="V475" i="2"/>
  <c r="V218" i="2"/>
  <c r="V463" i="2"/>
  <c r="V619" i="2"/>
  <c r="V458" i="2"/>
  <c r="V620" i="2"/>
  <c r="V450" i="2"/>
  <c r="V460" i="2"/>
  <c r="V470" i="2"/>
  <c r="V455" i="2"/>
  <c r="V246" i="2"/>
  <c r="V618" i="2"/>
  <c r="V608" i="2"/>
  <c r="V501" i="2"/>
  <c r="V576" i="2"/>
  <c r="V512" i="2"/>
  <c r="V577" i="2"/>
  <c r="V464" i="2"/>
  <c r="V469" i="2"/>
  <c r="V622" i="2"/>
  <c r="V445" i="2"/>
  <c r="V441" i="2"/>
  <c r="V465" i="2"/>
  <c r="V510" i="2"/>
  <c r="V447" i="2"/>
  <c r="V446" i="2"/>
  <c r="V503" i="2"/>
  <c r="V511" i="2"/>
  <c r="V457" i="2"/>
  <c r="V338" i="2"/>
  <c r="V509" i="2"/>
  <c r="V442" i="2"/>
  <c r="V448" i="2"/>
  <c r="V478" i="2"/>
  <c r="V621" i="2"/>
  <c r="V477" i="2"/>
  <c r="V624" i="2"/>
  <c r="V623" i="2"/>
  <c r="V497" i="2"/>
  <c r="V340" i="2"/>
  <c r="V476" i="2"/>
  <c r="V339" i="2"/>
  <c r="V485" i="2"/>
  <c r="V456" i="2"/>
  <c r="V439" i="2"/>
  <c r="V487" i="2"/>
  <c r="V466" i="2"/>
  <c r="V341" i="2"/>
  <c r="V502" i="2"/>
  <c r="V504" i="2"/>
  <c r="V609" i="2"/>
  <c r="V468" i="2"/>
  <c r="V325" i="2"/>
  <c r="V443" i="2"/>
  <c r="V628" i="2"/>
  <c r="V569" i="2"/>
  <c r="V467" i="2"/>
  <c r="V629" i="2"/>
  <c r="V336" i="2"/>
  <c r="V481" i="2"/>
  <c r="V610" i="2"/>
  <c r="V444" i="2"/>
  <c r="V480" i="2"/>
  <c r="V337" i="2"/>
  <c r="V571" i="2"/>
  <c r="V613" i="2"/>
  <c r="V570" i="2"/>
  <c r="V483" i="2"/>
  <c r="V611" i="2"/>
  <c r="V486" i="2"/>
  <c r="V533" i="2"/>
  <c r="V575" i="2"/>
  <c r="V484" i="2"/>
  <c r="V303" i="2"/>
  <c r="V514" i="2"/>
  <c r="V513" i="2"/>
  <c r="V627" i="2"/>
  <c r="V626" i="2"/>
  <c r="V565" i="2"/>
  <c r="V440" i="2"/>
  <c r="V482" i="2"/>
  <c r="V479" i="2"/>
  <c r="V524" i="2"/>
  <c r="V532" i="2"/>
  <c r="V617" i="2"/>
  <c r="V248" i="2"/>
  <c r="V615" i="2"/>
  <c r="V625" i="2"/>
  <c r="V438" i="2"/>
  <c r="V523" i="2"/>
  <c r="V327" i="2"/>
  <c r="V247" i="2"/>
  <c r="V531" i="2"/>
  <c r="V573" i="2"/>
  <c r="V530" i="2"/>
  <c r="V633" i="2"/>
  <c r="V329" i="2"/>
  <c r="V422" i="2"/>
  <c r="V522" i="2"/>
  <c r="V326" i="2"/>
  <c r="V324" i="2"/>
  <c r="V635" i="2"/>
  <c r="V574" i="2"/>
  <c r="V342" i="2"/>
  <c r="V636" i="2"/>
  <c r="V630" i="2"/>
  <c r="V328" i="2"/>
  <c r="V638" i="2"/>
  <c r="V572" i="2"/>
  <c r="V560" i="2"/>
  <c r="V515" i="2"/>
  <c r="V525" i="2"/>
  <c r="V632" i="2"/>
  <c r="V333" i="2"/>
  <c r="V343" i="2"/>
  <c r="V302" i="2"/>
  <c r="V637" i="2"/>
  <c r="V421" i="2"/>
  <c r="V323" i="2"/>
  <c r="V335" i="2"/>
  <c r="V566" i="2"/>
  <c r="V516" i="2"/>
  <c r="V331" i="2"/>
  <c r="V634" i="2"/>
  <c r="V420" i="2"/>
  <c r="V529" i="2"/>
  <c r="V526" i="2"/>
  <c r="V301" i="2"/>
  <c r="V517" i="2"/>
  <c r="V614" i="2"/>
  <c r="V534" i="2"/>
  <c r="V321" i="2"/>
  <c r="V631" i="2"/>
  <c r="V520" i="2"/>
  <c r="V521" i="2"/>
  <c r="V334" i="2"/>
  <c r="V330" i="2"/>
  <c r="V423" i="2"/>
  <c r="V415" i="2"/>
  <c r="V616" i="2"/>
  <c r="V639" i="2"/>
  <c r="V424" i="2"/>
  <c r="V300" i="2"/>
  <c r="V351" i="2"/>
  <c r="V425" i="2"/>
  <c r="V322" i="2"/>
  <c r="V320" i="2"/>
  <c r="V416" i="2"/>
  <c r="V332" i="2"/>
  <c r="V414" i="2"/>
  <c r="V304" i="2"/>
  <c r="V249" i="2"/>
  <c r="V419" i="2"/>
  <c r="V413" i="2"/>
  <c r="V535" i="2"/>
  <c r="V528" i="2"/>
  <c r="V527" i="2"/>
  <c r="V437" i="2"/>
  <c r="V412" i="2"/>
  <c r="V519" i="2"/>
  <c r="V428" i="2"/>
  <c r="V344" i="2"/>
  <c r="V568" i="2"/>
  <c r="V518" i="2"/>
  <c r="V352" i="2"/>
  <c r="V348" i="2"/>
  <c r="V350" i="2"/>
  <c r="V640" i="2"/>
  <c r="V319" i="2"/>
  <c r="V284" i="2"/>
  <c r="V418" i="2"/>
  <c r="V641" i="2"/>
  <c r="V403" i="2"/>
  <c r="V647" i="2"/>
  <c r="V315" i="2"/>
  <c r="V405" i="2"/>
  <c r="V417" i="2"/>
  <c r="V564" i="2"/>
  <c r="V314" i="2"/>
  <c r="V297" i="2"/>
  <c r="V426" i="2"/>
  <c r="V262" i="2"/>
  <c r="V404" i="2"/>
  <c r="V276" i="2"/>
  <c r="V283" i="2"/>
  <c r="V313" i="2"/>
  <c r="V366" i="2"/>
  <c r="V281" i="2"/>
  <c r="V427" i="2"/>
  <c r="V280" i="2"/>
  <c r="V349" i="2"/>
  <c r="V305" i="2"/>
  <c r="V406" i="2"/>
  <c r="V285" i="2"/>
  <c r="V277" i="2"/>
  <c r="V312" i="2"/>
  <c r="V347" i="2"/>
  <c r="V536" i="2"/>
  <c r="V648" i="2"/>
  <c r="V289" i="2"/>
  <c r="V293" i="2"/>
  <c r="V263" i="2"/>
  <c r="V567" i="2"/>
  <c r="V646" i="2"/>
  <c r="V435" i="2"/>
  <c r="V298" i="2"/>
  <c r="V261" i="2"/>
  <c r="V407" i="2"/>
  <c r="V286" i="2"/>
  <c r="V299" i="2"/>
  <c r="V399" i="2"/>
  <c r="V316" i="2"/>
  <c r="V409" i="2"/>
  <c r="V354" i="2"/>
  <c r="V317" i="2"/>
  <c r="V265" i="2"/>
  <c r="V275" i="2"/>
  <c r="V271" i="2"/>
  <c r="V264" i="2"/>
  <c r="V411" i="2"/>
  <c r="V561" i="2"/>
  <c r="V559" i="2"/>
  <c r="V345" i="2"/>
  <c r="V353" i="2"/>
  <c r="V643" i="2"/>
  <c r="V292" i="2"/>
  <c r="V318" i="2"/>
  <c r="V307" i="2"/>
  <c r="V260" i="2"/>
  <c r="V365" i="2"/>
  <c r="V410" i="2"/>
  <c r="V408" i="2"/>
  <c r="V557" i="2"/>
  <c r="V270" i="2"/>
  <c r="V361" i="2"/>
  <c r="V645" i="2"/>
  <c r="V649" i="2"/>
  <c r="V642" i="2"/>
  <c r="V367" i="2"/>
  <c r="V384" i="2"/>
  <c r="V278" i="2"/>
  <c r="V306" i="2"/>
  <c r="V288" i="2"/>
  <c r="V402" i="2"/>
  <c r="V309" i="2"/>
  <c r="V401" i="2"/>
  <c r="V396" i="2"/>
  <c r="V274" i="2"/>
  <c r="V436" i="2"/>
  <c r="V542" i="2"/>
  <c r="V429" i="2"/>
  <c r="V310" i="2"/>
  <c r="V562" i="2"/>
  <c r="V269" i="2"/>
  <c r="V282" i="2"/>
  <c r="V287" i="2"/>
  <c r="V279" i="2"/>
  <c r="V346" i="2"/>
  <c r="V259" i="2"/>
  <c r="V550" i="2"/>
  <c r="V400" i="2"/>
  <c r="V655" i="2"/>
  <c r="V356" i="2"/>
  <c r="V296" i="2"/>
  <c r="V294" i="2"/>
  <c r="V563" i="2"/>
  <c r="V386" i="2"/>
  <c r="V382" i="2"/>
  <c r="V311" i="2"/>
  <c r="V383" i="2"/>
  <c r="V250" i="2"/>
  <c r="V434" i="2"/>
  <c r="V543" i="2"/>
  <c r="V644" i="2"/>
  <c r="V537" i="2"/>
  <c r="V290" i="2"/>
  <c r="V654" i="2"/>
  <c r="V266" i="2"/>
  <c r="V359" i="2"/>
  <c r="V291" i="2"/>
  <c r="V538" i="2"/>
  <c r="V385" i="2"/>
  <c r="V656" i="2"/>
  <c r="V558" i="2"/>
  <c r="V651" i="2"/>
  <c r="V360" i="2"/>
  <c r="V394" i="2"/>
  <c r="V267" i="2"/>
  <c r="V650" i="2"/>
  <c r="V549" i="2"/>
  <c r="V355" i="2"/>
  <c r="V548" i="2"/>
  <c r="V552" i="2"/>
  <c r="V357" i="2"/>
  <c r="V268" i="2"/>
  <c r="V397" i="2"/>
  <c r="V556" i="2"/>
  <c r="V273" i="2"/>
  <c r="V653" i="2"/>
  <c r="V272" i="2"/>
  <c r="V551" i="2"/>
  <c r="V541" i="2"/>
  <c r="V430" i="2"/>
  <c r="V381" i="2"/>
  <c r="V652" i="2"/>
  <c r="V395" i="2"/>
  <c r="V398" i="2"/>
  <c r="V555" i="2"/>
  <c r="V253" i="2"/>
  <c r="V387" i="2"/>
  <c r="V380" i="2"/>
  <c r="V433" i="2"/>
  <c r="V295" i="2"/>
  <c r="V308" i="2"/>
  <c r="V255" i="2"/>
  <c r="V254" i="2"/>
  <c r="V358" i="2"/>
  <c r="V657" i="2"/>
  <c r="V256" i="2"/>
  <c r="V258" i="2"/>
  <c r="V431" i="2"/>
  <c r="V251" i="2"/>
  <c r="V539" i="2"/>
  <c r="V257" i="2"/>
  <c r="V540" i="2"/>
  <c r="V544" i="2"/>
  <c r="V393" i="2"/>
  <c r="V364" i="2"/>
  <c r="V368" i="2"/>
  <c r="V676" i="2"/>
  <c r="V553" i="2"/>
  <c r="V664" i="2"/>
  <c r="V252" i="2"/>
  <c r="V659" i="2"/>
  <c r="V388" i="2"/>
  <c r="V663" i="2"/>
  <c r="V554" i="2"/>
  <c r="V665" i="2"/>
  <c r="V658" i="2"/>
  <c r="V662" i="2"/>
  <c r="V680" i="2"/>
  <c r="V547" i="2"/>
  <c r="V674" i="2"/>
  <c r="V675" i="2"/>
  <c r="V379" i="2"/>
  <c r="V392" i="2"/>
  <c r="V673" i="2"/>
  <c r="V672" i="2"/>
  <c r="V679" i="2"/>
  <c r="V661" i="2"/>
  <c r="V432" i="2"/>
  <c r="V389" i="2"/>
  <c r="V545" i="2"/>
  <c r="V670" i="2"/>
  <c r="V362" i="2"/>
  <c r="V660" i="2"/>
  <c r="V671" i="2"/>
  <c r="V363" i="2"/>
  <c r="V546" i="2"/>
  <c r="V370" i="2"/>
  <c r="V668" i="2"/>
  <c r="V678" i="2"/>
  <c r="V677" i="2"/>
  <c r="V369" i="2"/>
  <c r="V666" i="2"/>
  <c r="V683" i="2"/>
  <c r="V390" i="2"/>
  <c r="V667" i="2"/>
  <c r="V669" i="2"/>
  <c r="V681" i="2"/>
  <c r="V376" i="2"/>
  <c r="V378" i="2"/>
  <c r="V371" i="2"/>
  <c r="V682" i="2"/>
  <c r="V377" i="2"/>
  <c r="V372" i="2"/>
  <c r="V373" i="2"/>
  <c r="V375" i="2"/>
  <c r="V391" i="2"/>
  <c r="V374" i="2"/>
  <c r="V751" i="2"/>
  <c r="V752" i="2"/>
  <c r="V753" i="2"/>
  <c r="V750" i="2"/>
  <c r="V749" i="2"/>
  <c r="V792" i="2"/>
  <c r="V746" i="2"/>
  <c r="V748" i="2"/>
  <c r="V790" i="2"/>
  <c r="V789" i="2"/>
  <c r="V788" i="2"/>
  <c r="V737" i="2"/>
  <c r="V754" i="2"/>
  <c r="V755" i="2"/>
  <c r="V756" i="2"/>
  <c r="V736" i="2"/>
  <c r="V738" i="2"/>
  <c r="V791" i="2"/>
  <c r="V745" i="2"/>
  <c r="V705" i="2"/>
  <c r="V703" i="2"/>
  <c r="V744" i="2"/>
  <c r="V768" i="2"/>
  <c r="V769" i="2"/>
  <c r="V704" i="2"/>
  <c r="V685" i="2"/>
  <c r="V747" i="2"/>
  <c r="V735" i="2"/>
  <c r="V710" i="2"/>
  <c r="V757" i="2"/>
  <c r="V709" i="2"/>
  <c r="V733" i="2"/>
  <c r="V740" i="2"/>
  <c r="V734" i="2"/>
  <c r="V732" i="2"/>
  <c r="V775" i="2"/>
  <c r="V787" i="2"/>
  <c r="V708" i="2"/>
  <c r="V684" i="2"/>
  <c r="V711" i="2"/>
  <c r="V712" i="2"/>
  <c r="V695" i="2"/>
  <c r="V760" i="2"/>
  <c r="V707" i="2"/>
  <c r="V739" i="2"/>
  <c r="V743" i="2"/>
  <c r="V793" i="2"/>
  <c r="V696" i="2"/>
  <c r="V701" i="2"/>
  <c r="V702" i="2"/>
  <c r="V758" i="2"/>
  <c r="V770" i="2"/>
  <c r="V706" i="2"/>
  <c r="V731" i="2"/>
  <c r="V742" i="2"/>
  <c r="V767" i="2"/>
  <c r="V786" i="2"/>
  <c r="V759" i="2"/>
  <c r="V741" i="2"/>
  <c r="V686" i="2"/>
  <c r="V784" i="2"/>
  <c r="V730" i="2"/>
  <c r="V766" i="2"/>
  <c r="V761" i="2"/>
  <c r="V795" i="2"/>
  <c r="V774" i="2"/>
  <c r="V776" i="2"/>
  <c r="V713" i="2"/>
  <c r="V714" i="2"/>
  <c r="V699" i="2"/>
  <c r="V794" i="2"/>
  <c r="V700" i="2"/>
  <c r="V762" i="2"/>
  <c r="V772" i="2"/>
  <c r="V698" i="2"/>
  <c r="V687" i="2"/>
  <c r="V694" i="2"/>
  <c r="V697" i="2"/>
  <c r="V771" i="2"/>
  <c r="V723" i="2"/>
  <c r="V763" i="2"/>
  <c r="V797" i="2"/>
  <c r="V785" i="2"/>
  <c r="V693" i="2"/>
  <c r="V688" i="2"/>
  <c r="V773" i="2"/>
  <c r="V715" i="2"/>
  <c r="V796" i="2"/>
  <c r="V781" i="2"/>
  <c r="V782" i="2"/>
  <c r="V722" i="2"/>
  <c r="V729" i="2"/>
  <c r="V765" i="2"/>
  <c r="V724" i="2"/>
  <c r="V783" i="2"/>
  <c r="V689" i="2"/>
  <c r="V780" i="2"/>
  <c r="V721" i="2"/>
  <c r="V764" i="2"/>
  <c r="V692" i="2"/>
  <c r="V726" i="2"/>
  <c r="V725" i="2"/>
  <c r="V777" i="2"/>
  <c r="V799" i="2"/>
  <c r="V716" i="2"/>
  <c r="V778" i="2"/>
  <c r="V728" i="2"/>
  <c r="V779" i="2"/>
  <c r="V798" i="2"/>
  <c r="V727" i="2"/>
  <c r="V690" i="2"/>
  <c r="V718" i="2"/>
  <c r="V691" i="2"/>
  <c r="V720" i="2"/>
  <c r="V719" i="2"/>
  <c r="V717" i="2"/>
  <c r="V800" i="2"/>
  <c r="V842" i="2"/>
  <c r="V838" i="2"/>
  <c r="V840" i="2"/>
  <c r="V839" i="2"/>
  <c r="V841" i="2"/>
  <c r="V801" i="2"/>
  <c r="V837" i="2"/>
  <c r="V836" i="2"/>
  <c r="V803" i="2"/>
  <c r="V835" i="2"/>
  <c r="V843" i="2"/>
  <c r="V802" i="2"/>
  <c r="V804" i="2"/>
  <c r="V831" i="2"/>
  <c r="V834" i="2"/>
  <c r="V807" i="2"/>
  <c r="V823" i="2"/>
  <c r="V827" i="2"/>
  <c r="V832" i="2"/>
  <c r="V830" i="2"/>
  <c r="V829" i="2"/>
  <c r="V828" i="2"/>
  <c r="V806" i="2"/>
  <c r="V808" i="2"/>
  <c r="V833" i="2"/>
  <c r="V852" i="2"/>
  <c r="V822" i="2"/>
  <c r="V844" i="2"/>
  <c r="V826" i="2"/>
  <c r="V805" i="2"/>
  <c r="V845" i="2"/>
  <c r="V824" i="2"/>
  <c r="V809" i="2"/>
  <c r="V810" i="2"/>
  <c r="V846" i="2"/>
  <c r="V849" i="2"/>
  <c r="V850" i="2"/>
  <c r="V821" i="2"/>
  <c r="V825" i="2"/>
  <c r="V813" i="2"/>
  <c r="V853" i="2"/>
  <c r="V851" i="2"/>
  <c r="V848" i="2"/>
  <c r="V816" i="2"/>
  <c r="V817" i="2"/>
  <c r="V847" i="2"/>
  <c r="V815" i="2"/>
  <c r="V854" i="2"/>
  <c r="V858" i="2"/>
  <c r="V820" i="2"/>
  <c r="V855" i="2"/>
  <c r="V812" i="2"/>
  <c r="V857" i="2"/>
  <c r="V814" i="2"/>
  <c r="V856" i="2"/>
  <c r="V818" i="2"/>
  <c r="V863" i="2"/>
  <c r="V819" i="2"/>
  <c r="V859" i="2"/>
  <c r="V860" i="2"/>
  <c r="V943" i="2"/>
  <c r="V942" i="2"/>
  <c r="V811" i="2"/>
  <c r="V861" i="2"/>
  <c r="V944" i="2"/>
  <c r="V946" i="2"/>
  <c r="V862" i="2"/>
  <c r="V941" i="2"/>
  <c r="V945" i="2"/>
  <c r="V948" i="2"/>
  <c r="V864" i="2"/>
  <c r="V934" i="2"/>
  <c r="V947" i="2"/>
  <c r="V869" i="2"/>
  <c r="V865" i="2"/>
  <c r="V866" i="2"/>
  <c r="V868" i="2"/>
  <c r="V949" i="2"/>
  <c r="V938" i="2"/>
  <c r="V867" i="2"/>
  <c r="V951" i="2"/>
  <c r="V950" i="2"/>
  <c r="V937" i="2"/>
  <c r="V935" i="2"/>
  <c r="V939" i="2"/>
  <c r="V940" i="2"/>
  <c r="V870" i="2"/>
  <c r="V878" i="2"/>
  <c r="V936" i="2"/>
  <c r="V877" i="2"/>
  <c r="V879" i="2"/>
  <c r="V882" i="2"/>
  <c r="V881" i="2"/>
  <c r="V952" i="2"/>
  <c r="V880" i="2"/>
  <c r="V953" i="2"/>
  <c r="V954" i="2"/>
  <c r="V875" i="2"/>
  <c r="V883" i="2"/>
  <c r="V884" i="2"/>
  <c r="V876" i="2"/>
  <c r="V891" i="2"/>
  <c r="V893" i="2"/>
  <c r="V894" i="2"/>
  <c r="V892" i="2"/>
  <c r="V955" i="2"/>
  <c r="V890" i="2"/>
  <c r="V874" i="2"/>
  <c r="V873" i="2"/>
  <c r="V956" i="2"/>
  <c r="V957" i="2"/>
  <c r="V889" i="2"/>
  <c r="V888" i="2"/>
  <c r="V885" i="2"/>
  <c r="V887" i="2"/>
  <c r="V962" i="2"/>
  <c r="V958" i="2"/>
  <c r="V872" i="2"/>
  <c r="V871" i="2"/>
  <c r="V896" i="2"/>
  <c r="V895" i="2"/>
  <c r="V961" i="2"/>
  <c r="V886" i="2"/>
  <c r="V963" i="2"/>
  <c r="V905" i="2"/>
  <c r="V897" i="2"/>
  <c r="V898" i="2"/>
  <c r="V904" i="2"/>
  <c r="V933" i="2"/>
  <c r="V960" i="2"/>
  <c r="V906" i="2"/>
  <c r="V901" i="2"/>
  <c r="V903" i="2"/>
  <c r="V959" i="2"/>
  <c r="V968" i="2"/>
  <c r="V924" i="2"/>
  <c r="V902" i="2"/>
  <c r="V925" i="2"/>
  <c r="V899" i="2"/>
  <c r="V966" i="2"/>
  <c r="V900" i="2"/>
  <c r="V907" i="2"/>
  <c r="V923" i="2"/>
  <c r="V932" i="2"/>
  <c r="V922" i="2"/>
  <c r="V967" i="2"/>
  <c r="V965" i="2"/>
  <c r="V964" i="2"/>
  <c r="V930" i="2"/>
  <c r="V926" i="2"/>
  <c r="V931" i="2"/>
  <c r="V971" i="2"/>
  <c r="V928" i="2"/>
  <c r="V929" i="2"/>
  <c r="V969" i="2"/>
  <c r="V973" i="2"/>
  <c r="V976" i="2"/>
  <c r="V972" i="2"/>
  <c r="V975" i="2"/>
  <c r="V927" i="2"/>
  <c r="V977" i="2"/>
  <c r="V908" i="2"/>
  <c r="V912" i="2"/>
  <c r="V974" i="2"/>
  <c r="V970" i="2"/>
  <c r="V979" i="2"/>
  <c r="V1133" i="2"/>
  <c r="V913" i="2"/>
  <c r="V910" i="2"/>
  <c r="V978" i="2"/>
  <c r="V921" i="2"/>
  <c r="V918" i="2"/>
  <c r="V911" i="2"/>
  <c r="V1134" i="2"/>
  <c r="V919" i="2"/>
  <c r="V909" i="2"/>
  <c r="V980" i="2"/>
  <c r="V917" i="2"/>
  <c r="V1132" i="2"/>
  <c r="V1075" i="2"/>
  <c r="V916" i="2"/>
  <c r="V920" i="2"/>
  <c r="V1065" i="2"/>
  <c r="V1131" i="2"/>
  <c r="V1077" i="2"/>
  <c r="V1074" i="2"/>
  <c r="V915" i="2"/>
  <c r="V914" i="2"/>
  <c r="V1076" i="2"/>
  <c r="V1072" i="2"/>
  <c r="V1079" i="2"/>
  <c r="V1135" i="2"/>
  <c r="V985" i="2"/>
  <c r="V1071" i="2"/>
  <c r="V1078" i="2"/>
  <c r="V1136" i="2"/>
  <c r="V982" i="2"/>
  <c r="V983" i="2"/>
  <c r="V981" i="2"/>
  <c r="V986" i="2"/>
  <c r="V1073" i="2"/>
  <c r="V984" i="2"/>
  <c r="V1138" i="2"/>
  <c r="V1080" i="2"/>
  <c r="V1137" i="2"/>
  <c r="V1376" i="2"/>
  <c r="V1123" i="2"/>
  <c r="V1066" i="2"/>
  <c r="V1070" i="2"/>
  <c r="V991" i="2"/>
  <c r="V1082" i="2"/>
  <c r="V1081" i="2"/>
  <c r="V1139" i="2"/>
  <c r="V989" i="2"/>
  <c r="V1124" i="2"/>
  <c r="V988" i="2"/>
  <c r="V1069" i="2"/>
  <c r="V990" i="2"/>
  <c r="V1375" i="2"/>
  <c r="V1068" i="2"/>
  <c r="V1142" i="2"/>
  <c r="V1353" i="2"/>
  <c r="V1140" i="2"/>
  <c r="V1127" i="2"/>
  <c r="V1041" i="2"/>
  <c r="V987" i="2"/>
  <c r="V1125" i="2"/>
  <c r="V1357" i="2"/>
  <c r="V1149" i="2"/>
  <c r="V1067" i="2"/>
  <c r="V1424" i="2"/>
  <c r="V1374" i="2"/>
  <c r="V1144" i="2"/>
  <c r="V1128" i="2"/>
  <c r="V1141" i="2"/>
  <c r="V1153" i="2"/>
  <c r="V1147" i="2"/>
  <c r="V1148" i="2"/>
  <c r="V1354" i="2"/>
  <c r="V1425" i="2"/>
  <c r="V1083" i="2"/>
  <c r="V1126" i="2"/>
  <c r="V1423" i="2"/>
  <c r="V1064" i="2"/>
  <c r="V1358" i="2"/>
  <c r="V1426" i="2"/>
  <c r="V1355" i="2"/>
  <c r="V1377" i="2"/>
  <c r="V1356" i="2"/>
  <c r="V1152" i="2"/>
  <c r="V1151" i="2"/>
  <c r="V1129" i="2"/>
  <c r="V1040" i="2"/>
  <c r="V1422" i="2"/>
  <c r="V1245" i="2"/>
  <c r="V1130" i="2"/>
  <c r="V1094" i="2"/>
  <c r="V1143" i="2"/>
  <c r="V1093" i="2"/>
  <c r="V1084" i="2"/>
  <c r="V1154" i="2"/>
  <c r="V1427" i="2"/>
  <c r="V1371" i="2"/>
  <c r="V1145" i="2"/>
  <c r="V1246" i="2"/>
  <c r="V1433" i="2"/>
  <c r="V1431" i="2"/>
  <c r="V1096" i="2"/>
  <c r="V1361" i="2"/>
  <c r="V1095" i="2"/>
  <c r="V1247" i="2"/>
  <c r="V1146" i="2"/>
  <c r="V1086" i="2"/>
  <c r="V1439" i="2"/>
  <c r="V1421" i="2"/>
  <c r="V1379" i="2"/>
  <c r="V1369" i="2"/>
  <c r="V1378" i="2"/>
  <c r="V1166" i="2"/>
  <c r="V1434" i="2"/>
  <c r="V1370" i="2"/>
  <c r="V1360" i="2"/>
  <c r="V1432" i="2"/>
  <c r="V1382" i="2"/>
  <c r="V1359" i="2"/>
  <c r="V1150" i="2"/>
  <c r="V1380" i="2"/>
  <c r="V1085" i="2"/>
  <c r="V1428" i="2"/>
  <c r="V995" i="2"/>
  <c r="V1055" i="2"/>
  <c r="V1429" i="2"/>
  <c r="V1054" i="2"/>
  <c r="V1362" i="2"/>
  <c r="V1092" i="2"/>
  <c r="V1381" i="2"/>
  <c r="V1038" i="2"/>
  <c r="V1101" i="2"/>
  <c r="V1155" i="2"/>
  <c r="V1430" i="2"/>
  <c r="V1045" i="2"/>
  <c r="V1383" i="2"/>
  <c r="V1348" i="2"/>
  <c r="V992" i="2"/>
  <c r="V1167" i="2"/>
  <c r="V1047" i="2"/>
  <c r="V1435" i="2"/>
  <c r="V1171" i="2"/>
  <c r="V1106" i="2"/>
  <c r="V1365" i="2"/>
  <c r="V1436" i="2"/>
  <c r="V1373" i="2"/>
  <c r="V1165" i="2"/>
  <c r="V1108" i="2"/>
  <c r="V1351" i="2"/>
  <c r="V1042" i="2"/>
  <c r="V1372" i="2"/>
  <c r="V1366" i="2"/>
  <c r="V1050" i="2"/>
  <c r="V1363" i="2"/>
  <c r="V1243" i="2"/>
  <c r="V996" i="2"/>
  <c r="V1352" i="2"/>
  <c r="V1364" i="2"/>
  <c r="V1349" i="2"/>
  <c r="V1098" i="2"/>
  <c r="V1109" i="2"/>
  <c r="V1105" i="2"/>
  <c r="V1056" i="2"/>
  <c r="V1062" i="2"/>
  <c r="V1345" i="2"/>
  <c r="V1036" i="2"/>
  <c r="V1097" i="2"/>
  <c r="V1046" i="2"/>
  <c r="V1111" i="2"/>
  <c r="V1384" i="2"/>
  <c r="V1350" i="2"/>
  <c r="V1168" i="2"/>
  <c r="V1172" i="2"/>
  <c r="V993" i="2"/>
  <c r="V1437" i="2"/>
  <c r="V1100" i="2"/>
  <c r="V1438" i="2"/>
  <c r="V994" i="2"/>
  <c r="V1048" i="2"/>
  <c r="V1061" i="2"/>
  <c r="V1051" i="2"/>
  <c r="V1244" i="2"/>
  <c r="V1089" i="2"/>
  <c r="V1248" i="2"/>
  <c r="V1090" i="2"/>
  <c r="V1241" i="2"/>
  <c r="V1110" i="2"/>
  <c r="V1103" i="2"/>
  <c r="V1099" i="2"/>
  <c r="V1063" i="2"/>
  <c r="V1107" i="2"/>
  <c r="V1104" i="2"/>
  <c r="V1393" i="2"/>
  <c r="V1044" i="2"/>
  <c r="V1087" i="2"/>
  <c r="V1091" i="2"/>
  <c r="V1053" i="2"/>
  <c r="V1102" i="2"/>
  <c r="V1052" i="2"/>
  <c r="V1386" i="2"/>
  <c r="V1392" i="2"/>
  <c r="V1043" i="2"/>
  <c r="V1242" i="2"/>
  <c r="V1035" i="2"/>
  <c r="V1420" i="2"/>
  <c r="V1394" i="2"/>
  <c r="V1250" i="2"/>
  <c r="V1391" i="2"/>
  <c r="V1385" i="2"/>
  <c r="V1440" i="2"/>
  <c r="V1057" i="2"/>
  <c r="V1239" i="2"/>
  <c r="V1389" i="2"/>
  <c r="V1368" i="2"/>
  <c r="V1170" i="2"/>
  <c r="V1164" i="2"/>
  <c r="V1037" i="2"/>
  <c r="V1346" i="2"/>
  <c r="V1347" i="2"/>
  <c r="V1344" i="2"/>
  <c r="V1039" i="2"/>
  <c r="V1367" i="2"/>
  <c r="V1088" i="2"/>
  <c r="V1178" i="2"/>
  <c r="V1156" i="2"/>
  <c r="V1060" i="2"/>
  <c r="V1390" i="2"/>
  <c r="V1388" i="2"/>
  <c r="V1179" i="2"/>
  <c r="V1252" i="2"/>
  <c r="V1058" i="2"/>
  <c r="V1174" i="2"/>
  <c r="V1049" i="2"/>
  <c r="V1416" i="2"/>
  <c r="V1182" i="2"/>
  <c r="V1112" i="2"/>
  <c r="V1173" i="2"/>
  <c r="V1059" i="2"/>
  <c r="V1007" i="2"/>
  <c r="V1419" i="2"/>
  <c r="V1249" i="2"/>
  <c r="V1169" i="2"/>
  <c r="V1395" i="2"/>
  <c r="V1412" i="2"/>
  <c r="V1251" i="2"/>
  <c r="V1399" i="2"/>
  <c r="V1163" i="2"/>
  <c r="V1400" i="2"/>
  <c r="V1033" i="2"/>
  <c r="V1387" i="2"/>
  <c r="V997" i="2"/>
  <c r="V1177" i="2"/>
  <c r="V1240" i="2"/>
  <c r="V1342" i="2"/>
  <c r="V1401" i="2"/>
  <c r="V1324" i="2"/>
  <c r="V1341" i="2"/>
  <c r="V1397" i="2"/>
  <c r="V1188" i="2"/>
  <c r="V1343" i="2"/>
  <c r="V1034" i="2"/>
  <c r="V1402" i="2"/>
  <c r="V1414" i="2"/>
  <c r="V1415" i="2"/>
  <c r="V1396" i="2"/>
  <c r="V1403" i="2"/>
  <c r="V1186" i="2"/>
  <c r="V1183" i="2"/>
  <c r="V1398" i="2"/>
  <c r="V1411" i="2"/>
  <c r="V1032" i="2"/>
  <c r="V1158" i="2"/>
  <c r="V1008" i="2"/>
  <c r="V1323" i="2"/>
  <c r="V1404" i="2"/>
  <c r="V1330" i="2"/>
  <c r="V1325" i="2"/>
  <c r="V1180" i="2"/>
  <c r="V1005" i="2"/>
  <c r="V1122" i="2"/>
  <c r="V1006" i="2"/>
  <c r="V1121" i="2"/>
  <c r="V1113" i="2"/>
  <c r="V1175" i="2"/>
  <c r="V1418" i="2"/>
  <c r="V1184" i="2"/>
  <c r="V1417" i="2"/>
  <c r="V1181" i="2"/>
  <c r="V1413" i="2"/>
  <c r="V1157" i="2"/>
  <c r="V1187" i="2"/>
  <c r="V1331" i="2"/>
  <c r="V1410" i="2"/>
  <c r="V1326" i="2"/>
  <c r="V1327" i="2"/>
  <c r="V1004" i="2"/>
  <c r="V1018" i="2"/>
  <c r="V1162" i="2"/>
  <c r="V1120" i="2"/>
  <c r="V1031" i="2"/>
  <c r="V1114" i="2"/>
  <c r="V998" i="2"/>
  <c r="V1185" i="2"/>
  <c r="V1027" i="2"/>
  <c r="V1009" i="2"/>
  <c r="V1025" i="2"/>
  <c r="V1340" i="2"/>
  <c r="V1115" i="2"/>
  <c r="V1010" i="2"/>
  <c r="V1320" i="2"/>
  <c r="V1161" i="2"/>
  <c r="V1117" i="2"/>
  <c r="V1329" i="2"/>
  <c r="V1237" i="2"/>
  <c r="V1176" i="2"/>
  <c r="V1029" i="2"/>
  <c r="V1315" i="2"/>
  <c r="V1405" i="2"/>
  <c r="V1026" i="2"/>
  <c r="V1319" i="2"/>
  <c r="V1116" i="2"/>
  <c r="V1238" i="2"/>
  <c r="V1017" i="2"/>
  <c r="V1318" i="2"/>
  <c r="V1332" i="2"/>
  <c r="V999" i="2"/>
  <c r="V1339" i="2"/>
  <c r="V1001" i="2"/>
  <c r="V1333" i="2"/>
  <c r="V1316" i="2"/>
  <c r="V1328" i="2"/>
  <c r="V1000" i="2"/>
  <c r="V1321" i="2"/>
  <c r="V1235" i="2"/>
  <c r="V1406" i="2"/>
  <c r="V1407" i="2"/>
  <c r="V1015" i="2"/>
  <c r="V1003" i="2"/>
  <c r="V1030" i="2"/>
  <c r="V1019" i="2"/>
  <c r="V1317" i="2"/>
  <c r="V1002" i="2"/>
  <c r="V1028" i="2"/>
  <c r="V1160" i="2"/>
  <c r="V1338" i="2"/>
  <c r="V1337" i="2"/>
  <c r="V1119" i="2"/>
  <c r="V1012" i="2"/>
  <c r="V1322" i="2"/>
  <c r="V1024" i="2"/>
  <c r="V1118" i="2"/>
  <c r="V1016" i="2"/>
  <c r="V1023" i="2"/>
  <c r="V1013" i="2"/>
  <c r="V1020" i="2"/>
  <c r="V1408" i="2"/>
  <c r="V1011" i="2"/>
  <c r="V1232" i="2"/>
  <c r="V1159" i="2"/>
  <c r="V1233" i="2"/>
  <c r="V1335" i="2"/>
  <c r="V1022" i="2"/>
  <c r="V1334" i="2"/>
  <c r="V1014" i="2"/>
  <c r="V1021" i="2"/>
  <c r="V1189" i="2"/>
  <c r="V1231" i="2"/>
  <c r="V1336" i="2"/>
  <c r="V1409" i="2"/>
  <c r="V1234" i="2"/>
  <c r="V1190" i="2"/>
  <c r="V1208" i="2"/>
  <c r="V1207" i="2"/>
  <c r="V1206" i="2"/>
  <c r="V1258" i="2"/>
  <c r="V1236" i="2"/>
  <c r="V1305" i="2"/>
  <c r="V1442" i="2"/>
  <c r="V1191" i="2"/>
  <c r="V1298" i="2"/>
  <c r="V1209" i="2"/>
  <c r="V1443" i="2"/>
  <c r="V1219" i="2"/>
  <c r="V1441" i="2"/>
  <c r="V1220" i="2"/>
  <c r="V1201" i="2"/>
  <c r="V1205" i="2"/>
  <c r="V1221" i="2"/>
  <c r="V1230" i="2"/>
  <c r="V1444" i="2"/>
  <c r="V1304" i="2"/>
  <c r="V1254" i="2"/>
  <c r="V1448" i="2"/>
  <c r="V1306" i="2"/>
  <c r="V1307" i="2"/>
  <c r="V1299" i="2"/>
  <c r="V1192" i="2"/>
  <c r="V1445" i="2"/>
  <c r="V1302" i="2"/>
  <c r="V1297" i="2"/>
  <c r="V1259" i="2"/>
  <c r="V1300" i="2"/>
  <c r="V1296" i="2"/>
  <c r="V1214" i="2"/>
  <c r="V1447" i="2"/>
  <c r="V1301" i="2"/>
  <c r="V1215" i="2"/>
  <c r="V1255" i="2"/>
  <c r="V1303" i="2"/>
  <c r="V1229" i="2"/>
  <c r="V1308" i="2"/>
  <c r="V1218" i="2"/>
  <c r="V1260" i="2"/>
  <c r="V1210" i="2"/>
  <c r="V1257" i="2"/>
  <c r="V1202" i="2"/>
  <c r="V1291" i="2"/>
  <c r="V1314" i="2"/>
  <c r="V1293" i="2"/>
  <c r="V1454" i="2"/>
  <c r="V1212" i="2"/>
  <c r="V1446" i="2"/>
  <c r="V1292" i="2"/>
  <c r="V1295" i="2"/>
  <c r="V1211" i="2"/>
  <c r="V1284" i="2"/>
  <c r="V1253" i="2"/>
  <c r="V1200" i="2"/>
  <c r="V1282" i="2"/>
  <c r="V1452" i="2"/>
  <c r="V1199" i="2"/>
  <c r="V1455" i="2"/>
  <c r="V1256" i="2"/>
  <c r="V1453" i="2"/>
  <c r="V1222" i="2"/>
  <c r="V1313" i="2"/>
  <c r="V1451" i="2"/>
  <c r="V1311" i="2"/>
  <c r="V1450" i="2"/>
  <c r="V1283" i="2"/>
  <c r="V1203" i="2"/>
  <c r="V1310" i="2"/>
  <c r="V1309" i="2"/>
  <c r="V1213" i="2"/>
  <c r="V1217" i="2"/>
  <c r="V1290" i="2"/>
  <c r="V1224" i="2"/>
  <c r="V1281" i="2"/>
  <c r="V1449" i="2"/>
  <c r="V1216" i="2"/>
  <c r="V1312" i="2"/>
  <c r="V1280" i="2"/>
  <c r="V1261" i="2"/>
  <c r="V1285" i="2"/>
  <c r="V1204" i="2"/>
  <c r="V1223" i="2"/>
  <c r="V1287" i="2"/>
  <c r="V1278" i="2"/>
  <c r="V1279" i="2"/>
  <c r="V1225" i="2"/>
  <c r="V1294" i="2"/>
  <c r="V1289" i="2"/>
  <c r="V1288" i="2"/>
  <c r="V1286" i="2"/>
  <c r="V1277" i="2"/>
  <c r="V1457" i="2"/>
  <c r="V1193" i="2"/>
  <c r="V1198" i="2"/>
  <c r="V1194" i="2"/>
  <c r="V1456" i="2"/>
  <c r="V1458" i="2"/>
  <c r="V1276" i="2"/>
  <c r="V1274" i="2"/>
  <c r="V1459" i="2"/>
  <c r="V1490" i="2"/>
  <c r="V1262" i="2"/>
  <c r="V1491" i="2"/>
  <c r="V1488" i="2"/>
  <c r="V1228" i="2"/>
  <c r="V1275" i="2"/>
  <c r="V1195" i="2"/>
  <c r="V1487" i="2"/>
  <c r="V1273" i="2"/>
  <c r="V1196" i="2"/>
  <c r="V1272" i="2"/>
  <c r="V1489" i="2"/>
  <c r="V1226" i="2"/>
  <c r="V1263" i="2"/>
  <c r="V1197" i="2"/>
  <c r="V1505" i="2"/>
  <c r="V1264" i="2"/>
  <c r="V1269" i="2"/>
  <c r="V1497" i="2"/>
  <c r="V1485" i="2"/>
  <c r="V1486" i="2"/>
  <c r="V1506" i="2"/>
  <c r="V1227" i="2"/>
  <c r="V1482" i="2"/>
  <c r="V1493" i="2"/>
  <c r="V1460" i="2"/>
  <c r="V1499" i="2"/>
  <c r="V1492" i="2"/>
  <c r="V1507" i="2"/>
  <c r="V1498" i="2"/>
  <c r="V1268" i="2"/>
  <c r="V1484" i="2"/>
  <c r="V1483" i="2"/>
  <c r="V1271" i="2"/>
  <c r="V1495" i="2"/>
  <c r="V1494" i="2"/>
  <c r="V1500" i="2"/>
  <c r="V1270" i="2"/>
  <c r="V1496" i="2"/>
  <c r="V1265" i="2"/>
  <c r="V1464" i="2"/>
  <c r="V1481" i="2"/>
  <c r="V1502" i="2"/>
  <c r="V1461" i="2"/>
  <c r="V1462" i="2"/>
  <c r="V1463" i="2"/>
  <c r="V1267" i="2"/>
  <c r="V1501" i="2"/>
  <c r="V1466" i="2"/>
  <c r="V1465" i="2"/>
  <c r="V1508" i="2"/>
  <c r="V1266" i="2"/>
  <c r="V1467" i="2"/>
  <c r="V1469" i="2"/>
  <c r="V1480" i="2"/>
  <c r="V1509" i="2"/>
  <c r="V1503" i="2"/>
  <c r="V1468" i="2"/>
  <c r="V1478" i="2"/>
  <c r="V1470" i="2"/>
  <c r="V1479" i="2"/>
  <c r="V1471" i="2"/>
  <c r="V1504" i="2"/>
  <c r="V1474" i="2"/>
  <c r="V1510" i="2"/>
  <c r="V1476" i="2"/>
  <c r="V1473" i="2"/>
  <c r="V1477" i="2"/>
  <c r="V1475" i="2"/>
  <c r="V1511" i="2"/>
  <c r="V1472" i="2"/>
  <c r="V1515" i="2"/>
  <c r="V1514" i="2"/>
  <c r="V1513" i="2"/>
  <c r="U130" i="2"/>
  <c r="U150" i="2"/>
  <c r="U147" i="2"/>
  <c r="U56" i="2"/>
  <c r="U108" i="2"/>
  <c r="U146" i="2"/>
  <c r="U132" i="2"/>
  <c r="U149" i="2"/>
  <c r="U145" i="2"/>
  <c r="U53" i="2"/>
  <c r="U57" i="2"/>
  <c r="U129" i="2"/>
  <c r="U139" i="2"/>
  <c r="U156" i="2"/>
  <c r="U155" i="2"/>
  <c r="U55" i="2"/>
  <c r="U58" i="2"/>
  <c r="U54" i="2"/>
  <c r="U148" i="2"/>
  <c r="U109" i="2"/>
  <c r="U59" i="2"/>
  <c r="U144" i="2"/>
  <c r="U69" i="2"/>
  <c r="U134" i="2"/>
  <c r="U152" i="2"/>
  <c r="U135" i="2"/>
  <c r="U67" i="2"/>
  <c r="U143" i="2"/>
  <c r="U138" i="2"/>
  <c r="U133" i="2"/>
  <c r="U154" i="2"/>
  <c r="U153" i="2"/>
  <c r="U141" i="2"/>
  <c r="U136" i="2"/>
  <c r="U64" i="2"/>
  <c r="U66" i="2"/>
  <c r="U68" i="2"/>
  <c r="U70" i="2"/>
  <c r="U126" i="2"/>
  <c r="U140" i="2"/>
  <c r="U60" i="2"/>
  <c r="U110" i="2"/>
  <c r="U151" i="2"/>
  <c r="U127" i="2"/>
  <c r="U75" i="2"/>
  <c r="U128" i="2"/>
  <c r="U74" i="2"/>
  <c r="U63" i="2"/>
  <c r="U158" i="2"/>
  <c r="U137" i="2"/>
  <c r="U62" i="2"/>
  <c r="U142" i="2"/>
  <c r="U157" i="2"/>
  <c r="U73" i="2"/>
  <c r="U65" i="2"/>
  <c r="U77" i="2"/>
  <c r="U76" i="2"/>
  <c r="U61" i="2"/>
  <c r="U78" i="2"/>
  <c r="U26" i="2"/>
  <c r="U163" i="2"/>
  <c r="U72" i="2"/>
  <c r="U25" i="2"/>
  <c r="U166" i="2"/>
  <c r="U71" i="2"/>
  <c r="U27" i="2"/>
  <c r="U167" i="2"/>
  <c r="U162" i="2"/>
  <c r="U111" i="2"/>
  <c r="U80" i="2"/>
  <c r="U24" i="2"/>
  <c r="U160" i="2"/>
  <c r="U19" i="2"/>
  <c r="U79" i="2"/>
  <c r="U164" i="2"/>
  <c r="U20" i="2"/>
  <c r="U168" i="2"/>
  <c r="U107" i="2"/>
  <c r="U81" i="2"/>
  <c r="U125" i="2"/>
  <c r="U122" i="2"/>
  <c r="U159" i="2"/>
  <c r="U29" i="2"/>
  <c r="U115" i="2"/>
  <c r="U165" i="2"/>
  <c r="U28" i="2"/>
  <c r="U40" i="2"/>
  <c r="U51" i="2"/>
  <c r="U23" i="2"/>
  <c r="U169" i="2"/>
  <c r="U170" i="2"/>
  <c r="U30" i="2"/>
  <c r="U18" i="2"/>
  <c r="U15" i="2"/>
  <c r="U88" i="2"/>
  <c r="U89" i="2"/>
  <c r="U52" i="2"/>
  <c r="U17" i="2"/>
  <c r="U16" i="2"/>
  <c r="U161" i="2"/>
  <c r="U172" i="2"/>
  <c r="U21" i="2"/>
  <c r="U22" i="2"/>
  <c r="U36" i="2"/>
  <c r="U123" i="2"/>
  <c r="U39" i="2"/>
  <c r="U120" i="2"/>
  <c r="U124" i="2"/>
  <c r="U38" i="2"/>
  <c r="U113" i="2"/>
  <c r="U173" i="2"/>
  <c r="U41" i="2"/>
  <c r="U82" i="2"/>
  <c r="U175" i="2"/>
  <c r="U87" i="2"/>
  <c r="U114" i="2"/>
  <c r="U42" i="2"/>
  <c r="U86" i="2"/>
  <c r="U37" i="2"/>
  <c r="U171" i="2"/>
  <c r="U14" i="2"/>
  <c r="U32" i="2"/>
  <c r="U174" i="2"/>
  <c r="U98" i="2"/>
  <c r="U50" i="2"/>
  <c r="U106" i="2"/>
  <c r="U34" i="2"/>
  <c r="U116" i="2"/>
  <c r="U95" i="2"/>
  <c r="U35" i="2"/>
  <c r="U49" i="2"/>
  <c r="U92" i="2"/>
  <c r="U83" i="2"/>
  <c r="U91" i="2"/>
  <c r="U31" i="2"/>
  <c r="U176" i="2"/>
  <c r="U9" i="2"/>
  <c r="U118" i="2"/>
  <c r="U43" i="2"/>
  <c r="U96" i="2"/>
  <c r="U121" i="2"/>
  <c r="U33" i="2"/>
  <c r="U112" i="2"/>
  <c r="U93" i="2"/>
  <c r="U117" i="2"/>
  <c r="U46" i="2"/>
  <c r="U90" i="2"/>
  <c r="U10" i="2"/>
  <c r="U97" i="2"/>
  <c r="U11" i="2"/>
  <c r="U94" i="2"/>
  <c r="U44" i="2"/>
  <c r="U85" i="2"/>
  <c r="U119" i="2"/>
  <c r="U84" i="2"/>
  <c r="U12" i="2"/>
  <c r="U47" i="2"/>
  <c r="U45" i="2"/>
  <c r="U4" i="2"/>
  <c r="U13" i="2"/>
  <c r="U48" i="2"/>
  <c r="U99" i="2"/>
  <c r="U102" i="2"/>
  <c r="U5" i="2"/>
  <c r="U105" i="2"/>
  <c r="U101" i="2"/>
  <c r="U104" i="2"/>
  <c r="U100" i="2"/>
  <c r="U6" i="2"/>
  <c r="U103" i="2"/>
  <c r="U8" i="2"/>
  <c r="U245" i="2"/>
  <c r="U7" i="2"/>
  <c r="U180" i="2"/>
  <c r="U244" i="2"/>
  <c r="U243" i="2"/>
  <c r="U181" i="2"/>
  <c r="U242" i="2"/>
  <c r="U182" i="2"/>
  <c r="U222" i="2"/>
  <c r="U224" i="2"/>
  <c r="U228" i="2"/>
  <c r="U227" i="2"/>
  <c r="U225" i="2"/>
  <c r="U226" i="2"/>
  <c r="U223" i="2"/>
  <c r="U184" i="2"/>
  <c r="U177" i="2"/>
  <c r="U183" i="2"/>
  <c r="U179" i="2"/>
  <c r="U221" i="2"/>
  <c r="U185" i="2"/>
  <c r="U189" i="2"/>
  <c r="U241" i="2"/>
  <c r="U232" i="2"/>
  <c r="U186" i="2"/>
  <c r="U202" i="2"/>
  <c r="U231" i="2"/>
  <c r="U178" i="2"/>
  <c r="U188" i="2"/>
  <c r="U190" i="2"/>
  <c r="U187" i="2"/>
  <c r="U216" i="2"/>
  <c r="U203" i="2"/>
  <c r="U200" i="2"/>
  <c r="U230" i="2"/>
  <c r="U204" i="2"/>
  <c r="U229" i="2"/>
  <c r="U236" i="2"/>
  <c r="U237" i="2"/>
  <c r="U234" i="2"/>
  <c r="U215" i="2"/>
  <c r="U233" i="2"/>
  <c r="U201" i="2"/>
  <c r="U217" i="2"/>
  <c r="U238" i="2"/>
  <c r="U239" i="2"/>
  <c r="U191" i="2"/>
  <c r="U197" i="2"/>
  <c r="U206" i="2"/>
  <c r="U235" i="2"/>
  <c r="U240" i="2"/>
  <c r="U205" i="2"/>
  <c r="U199" i="2"/>
  <c r="U198" i="2"/>
  <c r="U207" i="2"/>
  <c r="U214" i="2"/>
  <c r="U209" i="2"/>
  <c r="U212" i="2"/>
  <c r="U208" i="2"/>
  <c r="U220" i="2"/>
  <c r="U196" i="2"/>
  <c r="U192" i="2"/>
  <c r="U595" i="2"/>
  <c r="U596" i="2"/>
  <c r="U589" i="2"/>
  <c r="U594" i="2"/>
  <c r="U590" i="2"/>
  <c r="U193" i="2"/>
  <c r="U593" i="2"/>
  <c r="U591" i="2"/>
  <c r="U588" i="2"/>
  <c r="U211" i="2"/>
  <c r="U597" i="2"/>
  <c r="U587" i="2"/>
  <c r="U581" i="2"/>
  <c r="U601" i="2"/>
  <c r="U585" i="2"/>
  <c r="U599" i="2"/>
  <c r="U598" i="2"/>
  <c r="U602" i="2"/>
  <c r="U592" i="2"/>
  <c r="U210" i="2"/>
  <c r="U600" i="2"/>
  <c r="U586" i="2"/>
  <c r="U603" i="2"/>
  <c r="U580" i="2"/>
  <c r="U579" i="2"/>
  <c r="U213" i="2"/>
  <c r="U452" i="2"/>
  <c r="U493" i="2"/>
  <c r="U582" i="2"/>
  <c r="U496" i="2"/>
  <c r="U194" i="2"/>
  <c r="U195" i="2"/>
  <c r="U494" i="2"/>
  <c r="U605" i="2"/>
  <c r="U584" i="2"/>
  <c r="U492" i="2"/>
  <c r="U604" i="2"/>
  <c r="U578" i="2"/>
  <c r="U490" i="2"/>
  <c r="U612" i="2"/>
  <c r="U461" i="2"/>
  <c r="U219" i="2"/>
  <c r="U495" i="2"/>
  <c r="U453" i="2"/>
  <c r="U491" i="2"/>
  <c r="U607" i="2"/>
  <c r="U449" i="2"/>
  <c r="U488" i="2"/>
  <c r="U451" i="2"/>
  <c r="U474" i="2"/>
  <c r="U462" i="2"/>
  <c r="U606" i="2"/>
  <c r="U583" i="2"/>
  <c r="U489" i="2"/>
  <c r="U500" i="2"/>
  <c r="U499" i="2"/>
  <c r="U454" i="2"/>
  <c r="U506" i="2"/>
  <c r="U473" i="2"/>
  <c r="U472" i="2"/>
  <c r="U459" i="2"/>
  <c r="U508" i="2"/>
  <c r="U498" i="2"/>
  <c r="U471" i="2"/>
  <c r="U507" i="2"/>
  <c r="U505" i="2"/>
  <c r="U475" i="2"/>
  <c r="U218" i="2"/>
  <c r="U463" i="2"/>
  <c r="U619" i="2"/>
  <c r="U458" i="2"/>
  <c r="U620" i="2"/>
  <c r="U450" i="2"/>
  <c r="U460" i="2"/>
  <c r="U470" i="2"/>
  <c r="U455" i="2"/>
  <c r="U246" i="2"/>
  <c r="U618" i="2"/>
  <c r="U608" i="2"/>
  <c r="U501" i="2"/>
  <c r="U576" i="2"/>
  <c r="U512" i="2"/>
  <c r="U577" i="2"/>
  <c r="U464" i="2"/>
  <c r="U469" i="2"/>
  <c r="U622" i="2"/>
  <c r="U445" i="2"/>
  <c r="U441" i="2"/>
  <c r="U465" i="2"/>
  <c r="U510" i="2"/>
  <c r="U447" i="2"/>
  <c r="U446" i="2"/>
  <c r="U503" i="2"/>
  <c r="U511" i="2"/>
  <c r="U457" i="2"/>
  <c r="U338" i="2"/>
  <c r="U509" i="2"/>
  <c r="U442" i="2"/>
  <c r="U448" i="2"/>
  <c r="U478" i="2"/>
  <c r="U621" i="2"/>
  <c r="U477" i="2"/>
  <c r="U624" i="2"/>
  <c r="U623" i="2"/>
  <c r="U497" i="2"/>
  <c r="U340" i="2"/>
  <c r="U476" i="2"/>
  <c r="U339" i="2"/>
  <c r="U485" i="2"/>
  <c r="U456" i="2"/>
  <c r="U439" i="2"/>
  <c r="U487" i="2"/>
  <c r="U466" i="2"/>
  <c r="U341" i="2"/>
  <c r="U502" i="2"/>
  <c r="U504" i="2"/>
  <c r="U609" i="2"/>
  <c r="U468" i="2"/>
  <c r="U325" i="2"/>
  <c r="U443" i="2"/>
  <c r="U628" i="2"/>
  <c r="U569" i="2"/>
  <c r="U467" i="2"/>
  <c r="U629" i="2"/>
  <c r="U336" i="2"/>
  <c r="U481" i="2"/>
  <c r="U610" i="2"/>
  <c r="U444" i="2"/>
  <c r="U480" i="2"/>
  <c r="U337" i="2"/>
  <c r="U571" i="2"/>
  <c r="U613" i="2"/>
  <c r="U570" i="2"/>
  <c r="U483" i="2"/>
  <c r="U611" i="2"/>
  <c r="U486" i="2"/>
  <c r="U533" i="2"/>
  <c r="U575" i="2"/>
  <c r="U484" i="2"/>
  <c r="U303" i="2"/>
  <c r="U514" i="2"/>
  <c r="U513" i="2"/>
  <c r="U627" i="2"/>
  <c r="U626" i="2"/>
  <c r="U565" i="2"/>
  <c r="U440" i="2"/>
  <c r="U482" i="2"/>
  <c r="U479" i="2"/>
  <c r="U524" i="2"/>
  <c r="U532" i="2"/>
  <c r="U617" i="2"/>
  <c r="U248" i="2"/>
  <c r="U615" i="2"/>
  <c r="U625" i="2"/>
  <c r="U438" i="2"/>
  <c r="U523" i="2"/>
  <c r="U327" i="2"/>
  <c r="U247" i="2"/>
  <c r="U531" i="2"/>
  <c r="U573" i="2"/>
  <c r="U530" i="2"/>
  <c r="U633" i="2"/>
  <c r="U329" i="2"/>
  <c r="U422" i="2"/>
  <c r="U522" i="2"/>
  <c r="U326" i="2"/>
  <c r="U324" i="2"/>
  <c r="U635" i="2"/>
  <c r="U574" i="2"/>
  <c r="U342" i="2"/>
  <c r="U636" i="2"/>
  <c r="U630" i="2"/>
  <c r="U328" i="2"/>
  <c r="U638" i="2"/>
  <c r="U572" i="2"/>
  <c r="U560" i="2"/>
  <c r="U515" i="2"/>
  <c r="U525" i="2"/>
  <c r="U632" i="2"/>
  <c r="U333" i="2"/>
  <c r="U343" i="2"/>
  <c r="U302" i="2"/>
  <c r="U637" i="2"/>
  <c r="U421" i="2"/>
  <c r="U323" i="2"/>
  <c r="U335" i="2"/>
  <c r="U566" i="2"/>
  <c r="U516" i="2"/>
  <c r="U331" i="2"/>
  <c r="U634" i="2"/>
  <c r="U420" i="2"/>
  <c r="U529" i="2"/>
  <c r="U526" i="2"/>
  <c r="U301" i="2"/>
  <c r="U517" i="2"/>
  <c r="U614" i="2"/>
  <c r="U534" i="2"/>
  <c r="U321" i="2"/>
  <c r="U631" i="2"/>
  <c r="U520" i="2"/>
  <c r="U521" i="2"/>
  <c r="U334" i="2"/>
  <c r="U330" i="2"/>
  <c r="U423" i="2"/>
  <c r="U415" i="2"/>
  <c r="U616" i="2"/>
  <c r="U639" i="2"/>
  <c r="U424" i="2"/>
  <c r="U300" i="2"/>
  <c r="U351" i="2"/>
  <c r="U425" i="2"/>
  <c r="U322" i="2"/>
  <c r="U320" i="2"/>
  <c r="U416" i="2"/>
  <c r="U332" i="2"/>
  <c r="U414" i="2"/>
  <c r="U304" i="2"/>
  <c r="U249" i="2"/>
  <c r="U419" i="2"/>
  <c r="U413" i="2"/>
  <c r="U535" i="2"/>
  <c r="U528" i="2"/>
  <c r="U527" i="2"/>
  <c r="U437" i="2"/>
  <c r="U412" i="2"/>
  <c r="U519" i="2"/>
  <c r="U428" i="2"/>
  <c r="U344" i="2"/>
  <c r="U568" i="2"/>
  <c r="U518" i="2"/>
  <c r="U352" i="2"/>
  <c r="U348" i="2"/>
  <c r="U350" i="2"/>
  <c r="U640" i="2"/>
  <c r="U319" i="2"/>
  <c r="U284" i="2"/>
  <c r="U418" i="2"/>
  <c r="U641" i="2"/>
  <c r="U403" i="2"/>
  <c r="U647" i="2"/>
  <c r="U315" i="2"/>
  <c r="U405" i="2"/>
  <c r="U417" i="2"/>
  <c r="U564" i="2"/>
  <c r="U314" i="2"/>
  <c r="U297" i="2"/>
  <c r="U426" i="2"/>
  <c r="U262" i="2"/>
  <c r="U404" i="2"/>
  <c r="U276" i="2"/>
  <c r="U283" i="2"/>
  <c r="U313" i="2"/>
  <c r="U366" i="2"/>
  <c r="U281" i="2"/>
  <c r="U427" i="2"/>
  <c r="U280" i="2"/>
  <c r="U349" i="2"/>
  <c r="U305" i="2"/>
  <c r="U406" i="2"/>
  <c r="U285" i="2"/>
  <c r="U277" i="2"/>
  <c r="U312" i="2"/>
  <c r="U347" i="2"/>
  <c r="U536" i="2"/>
  <c r="U648" i="2"/>
  <c r="U289" i="2"/>
  <c r="U293" i="2"/>
  <c r="U263" i="2"/>
  <c r="U567" i="2"/>
  <c r="U646" i="2"/>
  <c r="U435" i="2"/>
  <c r="U298" i="2"/>
  <c r="U261" i="2"/>
  <c r="U407" i="2"/>
  <c r="U286" i="2"/>
  <c r="U299" i="2"/>
  <c r="U399" i="2"/>
  <c r="U316" i="2"/>
  <c r="U409" i="2"/>
  <c r="U354" i="2"/>
  <c r="U317" i="2"/>
  <c r="U265" i="2"/>
  <c r="U275" i="2"/>
  <c r="U271" i="2"/>
  <c r="U264" i="2"/>
  <c r="U411" i="2"/>
  <c r="U561" i="2"/>
  <c r="U559" i="2"/>
  <c r="U345" i="2"/>
  <c r="U353" i="2"/>
  <c r="U643" i="2"/>
  <c r="U292" i="2"/>
  <c r="U318" i="2"/>
  <c r="U307" i="2"/>
  <c r="U260" i="2"/>
  <c r="U365" i="2"/>
  <c r="U410" i="2"/>
  <c r="U408" i="2"/>
  <c r="U557" i="2"/>
  <c r="U270" i="2"/>
  <c r="U361" i="2"/>
  <c r="U645" i="2"/>
  <c r="U649" i="2"/>
  <c r="U642" i="2"/>
  <c r="U367" i="2"/>
  <c r="U384" i="2"/>
  <c r="U278" i="2"/>
  <c r="U306" i="2"/>
  <c r="U288" i="2"/>
  <c r="U402" i="2"/>
  <c r="U309" i="2"/>
  <c r="U401" i="2"/>
  <c r="U396" i="2"/>
  <c r="U274" i="2"/>
  <c r="U436" i="2"/>
  <c r="U542" i="2"/>
  <c r="U429" i="2"/>
  <c r="U310" i="2"/>
  <c r="U562" i="2"/>
  <c r="U269" i="2"/>
  <c r="U282" i="2"/>
  <c r="U287" i="2"/>
  <c r="U279" i="2"/>
  <c r="U346" i="2"/>
  <c r="U259" i="2"/>
  <c r="U550" i="2"/>
  <c r="U400" i="2"/>
  <c r="U655" i="2"/>
  <c r="U356" i="2"/>
  <c r="U296" i="2"/>
  <c r="U294" i="2"/>
  <c r="U563" i="2"/>
  <c r="U386" i="2"/>
  <c r="U382" i="2"/>
  <c r="U311" i="2"/>
  <c r="U383" i="2"/>
  <c r="U250" i="2"/>
  <c r="U434" i="2"/>
  <c r="U543" i="2"/>
  <c r="U644" i="2"/>
  <c r="U537" i="2"/>
  <c r="U290" i="2"/>
  <c r="U654" i="2"/>
  <c r="U266" i="2"/>
  <c r="U359" i="2"/>
  <c r="U291" i="2"/>
  <c r="U538" i="2"/>
  <c r="U385" i="2"/>
  <c r="U656" i="2"/>
  <c r="U558" i="2"/>
  <c r="U651" i="2"/>
  <c r="U360" i="2"/>
  <c r="U394" i="2"/>
  <c r="U267" i="2"/>
  <c r="U650" i="2"/>
  <c r="U549" i="2"/>
  <c r="U355" i="2"/>
  <c r="U548" i="2"/>
  <c r="U552" i="2"/>
  <c r="U357" i="2"/>
  <c r="U268" i="2"/>
  <c r="U397" i="2"/>
  <c r="U556" i="2"/>
  <c r="U273" i="2"/>
  <c r="U653" i="2"/>
  <c r="U272" i="2"/>
  <c r="U551" i="2"/>
  <c r="U541" i="2"/>
  <c r="U430" i="2"/>
  <c r="U381" i="2"/>
  <c r="U652" i="2"/>
  <c r="U395" i="2"/>
  <c r="U398" i="2"/>
  <c r="U555" i="2"/>
  <c r="U253" i="2"/>
  <c r="U387" i="2"/>
  <c r="U380" i="2"/>
  <c r="U433" i="2"/>
  <c r="U295" i="2"/>
  <c r="U308" i="2"/>
  <c r="U255" i="2"/>
  <c r="U254" i="2"/>
  <c r="U358" i="2"/>
  <c r="U657" i="2"/>
  <c r="U256" i="2"/>
  <c r="U258" i="2"/>
  <c r="U431" i="2"/>
  <c r="U251" i="2"/>
  <c r="U539" i="2"/>
  <c r="U257" i="2"/>
  <c r="U540" i="2"/>
  <c r="U544" i="2"/>
  <c r="U393" i="2"/>
  <c r="U364" i="2"/>
  <c r="U368" i="2"/>
  <c r="U676" i="2"/>
  <c r="U553" i="2"/>
  <c r="U664" i="2"/>
  <c r="U252" i="2"/>
  <c r="U659" i="2"/>
  <c r="U388" i="2"/>
  <c r="U663" i="2"/>
  <c r="U554" i="2"/>
  <c r="U665" i="2"/>
  <c r="U658" i="2"/>
  <c r="U662" i="2"/>
  <c r="U680" i="2"/>
  <c r="U547" i="2"/>
  <c r="U674" i="2"/>
  <c r="U675" i="2"/>
  <c r="U379" i="2"/>
  <c r="U392" i="2"/>
  <c r="U673" i="2"/>
  <c r="U672" i="2"/>
  <c r="U679" i="2"/>
  <c r="U661" i="2"/>
  <c r="U432" i="2"/>
  <c r="U389" i="2"/>
  <c r="U545" i="2"/>
  <c r="U670" i="2"/>
  <c r="U362" i="2"/>
  <c r="U660" i="2"/>
  <c r="U671" i="2"/>
  <c r="U363" i="2"/>
  <c r="U546" i="2"/>
  <c r="U370" i="2"/>
  <c r="U668" i="2"/>
  <c r="U678" i="2"/>
  <c r="U677" i="2"/>
  <c r="U369" i="2"/>
  <c r="U666" i="2"/>
  <c r="U683" i="2"/>
  <c r="U390" i="2"/>
  <c r="U667" i="2"/>
  <c r="U669" i="2"/>
  <c r="U681" i="2"/>
  <c r="U376" i="2"/>
  <c r="U378" i="2"/>
  <c r="U371" i="2"/>
  <c r="U682" i="2"/>
  <c r="U377" i="2"/>
  <c r="U372" i="2"/>
  <c r="U373" i="2"/>
  <c r="U375" i="2"/>
  <c r="U391" i="2"/>
  <c r="U374" i="2"/>
  <c r="U751" i="2"/>
  <c r="U752" i="2"/>
  <c r="U753" i="2"/>
  <c r="U750" i="2"/>
  <c r="U749" i="2"/>
  <c r="U792" i="2"/>
  <c r="U746" i="2"/>
  <c r="U748" i="2"/>
  <c r="U790" i="2"/>
  <c r="U789" i="2"/>
  <c r="U788" i="2"/>
  <c r="U737" i="2"/>
  <c r="U754" i="2"/>
  <c r="U755" i="2"/>
  <c r="U756" i="2"/>
  <c r="U736" i="2"/>
  <c r="U738" i="2"/>
  <c r="U791" i="2"/>
  <c r="U745" i="2"/>
  <c r="U705" i="2"/>
  <c r="U703" i="2"/>
  <c r="U744" i="2"/>
  <c r="U768" i="2"/>
  <c r="U769" i="2"/>
  <c r="U704" i="2"/>
  <c r="U685" i="2"/>
  <c r="U747" i="2"/>
  <c r="U735" i="2"/>
  <c r="U710" i="2"/>
  <c r="U757" i="2"/>
  <c r="U709" i="2"/>
  <c r="U733" i="2"/>
  <c r="U740" i="2"/>
  <c r="U734" i="2"/>
  <c r="U732" i="2"/>
  <c r="U775" i="2"/>
  <c r="U787" i="2"/>
  <c r="U708" i="2"/>
  <c r="U684" i="2"/>
  <c r="U711" i="2"/>
  <c r="U712" i="2"/>
  <c r="U695" i="2"/>
  <c r="U760" i="2"/>
  <c r="U707" i="2"/>
  <c r="U739" i="2"/>
  <c r="U743" i="2"/>
  <c r="U793" i="2"/>
  <c r="U696" i="2"/>
  <c r="U701" i="2"/>
  <c r="U702" i="2"/>
  <c r="U758" i="2"/>
  <c r="U770" i="2"/>
  <c r="U706" i="2"/>
  <c r="U731" i="2"/>
  <c r="U742" i="2"/>
  <c r="U767" i="2"/>
  <c r="U786" i="2"/>
  <c r="U759" i="2"/>
  <c r="U741" i="2"/>
  <c r="U686" i="2"/>
  <c r="U784" i="2"/>
  <c r="U730" i="2"/>
  <c r="U766" i="2"/>
  <c r="U761" i="2"/>
  <c r="U795" i="2"/>
  <c r="U774" i="2"/>
  <c r="U776" i="2"/>
  <c r="U713" i="2"/>
  <c r="U714" i="2"/>
  <c r="U699" i="2"/>
  <c r="U794" i="2"/>
  <c r="U700" i="2"/>
  <c r="U762" i="2"/>
  <c r="U772" i="2"/>
  <c r="U698" i="2"/>
  <c r="U687" i="2"/>
  <c r="U694" i="2"/>
  <c r="U697" i="2"/>
  <c r="U771" i="2"/>
  <c r="U723" i="2"/>
  <c r="U763" i="2"/>
  <c r="U797" i="2"/>
  <c r="U785" i="2"/>
  <c r="U693" i="2"/>
  <c r="U688" i="2"/>
  <c r="U773" i="2"/>
  <c r="U715" i="2"/>
  <c r="U796" i="2"/>
  <c r="U781" i="2"/>
  <c r="U782" i="2"/>
  <c r="U722" i="2"/>
  <c r="U729" i="2"/>
  <c r="U765" i="2"/>
  <c r="U724" i="2"/>
  <c r="U783" i="2"/>
  <c r="U689" i="2"/>
  <c r="U780" i="2"/>
  <c r="U721" i="2"/>
  <c r="U764" i="2"/>
  <c r="U692" i="2"/>
  <c r="U726" i="2"/>
  <c r="U725" i="2"/>
  <c r="U777" i="2"/>
  <c r="U799" i="2"/>
  <c r="U716" i="2"/>
  <c r="U778" i="2"/>
  <c r="U728" i="2"/>
  <c r="U779" i="2"/>
  <c r="U798" i="2"/>
  <c r="U727" i="2"/>
  <c r="U690" i="2"/>
  <c r="U718" i="2"/>
  <c r="U691" i="2"/>
  <c r="U720" i="2"/>
  <c r="U719" i="2"/>
  <c r="U717" i="2"/>
  <c r="U800" i="2"/>
  <c r="U842" i="2"/>
  <c r="U838" i="2"/>
  <c r="U840" i="2"/>
  <c r="U839" i="2"/>
  <c r="U841" i="2"/>
  <c r="U801" i="2"/>
  <c r="U837" i="2"/>
  <c r="U836" i="2"/>
  <c r="U803" i="2"/>
  <c r="U835" i="2"/>
  <c r="U843" i="2"/>
  <c r="U802" i="2"/>
  <c r="U804" i="2"/>
  <c r="U831" i="2"/>
  <c r="U834" i="2"/>
  <c r="U807" i="2"/>
  <c r="U823" i="2"/>
  <c r="U827" i="2"/>
  <c r="U832" i="2"/>
  <c r="U830" i="2"/>
  <c r="U829" i="2"/>
  <c r="U828" i="2"/>
  <c r="U806" i="2"/>
  <c r="U808" i="2"/>
  <c r="U833" i="2"/>
  <c r="U852" i="2"/>
  <c r="U822" i="2"/>
  <c r="U844" i="2"/>
  <c r="U826" i="2"/>
  <c r="U805" i="2"/>
  <c r="U845" i="2"/>
  <c r="U824" i="2"/>
  <c r="U809" i="2"/>
  <c r="U810" i="2"/>
  <c r="U846" i="2"/>
  <c r="U849" i="2"/>
  <c r="U850" i="2"/>
  <c r="U821" i="2"/>
  <c r="U825" i="2"/>
  <c r="U813" i="2"/>
  <c r="U853" i="2"/>
  <c r="U851" i="2"/>
  <c r="U848" i="2"/>
  <c r="U816" i="2"/>
  <c r="U817" i="2"/>
  <c r="U847" i="2"/>
  <c r="U815" i="2"/>
  <c r="U854" i="2"/>
  <c r="U858" i="2"/>
  <c r="U820" i="2"/>
  <c r="U855" i="2"/>
  <c r="U812" i="2"/>
  <c r="U857" i="2"/>
  <c r="U814" i="2"/>
  <c r="U856" i="2"/>
  <c r="U818" i="2"/>
  <c r="U863" i="2"/>
  <c r="U819" i="2"/>
  <c r="U859" i="2"/>
  <c r="U860" i="2"/>
  <c r="U943" i="2"/>
  <c r="U942" i="2"/>
  <c r="U811" i="2"/>
  <c r="U861" i="2"/>
  <c r="U944" i="2"/>
  <c r="U946" i="2"/>
  <c r="U862" i="2"/>
  <c r="U941" i="2"/>
  <c r="U945" i="2"/>
  <c r="U948" i="2"/>
  <c r="U864" i="2"/>
  <c r="U934" i="2"/>
  <c r="U947" i="2"/>
  <c r="U869" i="2"/>
  <c r="U865" i="2"/>
  <c r="U866" i="2"/>
  <c r="U868" i="2"/>
  <c r="U949" i="2"/>
  <c r="U938" i="2"/>
  <c r="U867" i="2"/>
  <c r="U951" i="2"/>
  <c r="U950" i="2"/>
  <c r="U937" i="2"/>
  <c r="U935" i="2"/>
  <c r="U939" i="2"/>
  <c r="U940" i="2"/>
  <c r="U870" i="2"/>
  <c r="U878" i="2"/>
  <c r="U936" i="2"/>
  <c r="U877" i="2"/>
  <c r="U879" i="2"/>
  <c r="U882" i="2"/>
  <c r="U881" i="2"/>
  <c r="U952" i="2"/>
  <c r="U880" i="2"/>
  <c r="U953" i="2"/>
  <c r="U954" i="2"/>
  <c r="U875" i="2"/>
  <c r="U883" i="2"/>
  <c r="U884" i="2"/>
  <c r="U876" i="2"/>
  <c r="U891" i="2"/>
  <c r="U893" i="2"/>
  <c r="U894" i="2"/>
  <c r="U892" i="2"/>
  <c r="U955" i="2"/>
  <c r="U890" i="2"/>
  <c r="U874" i="2"/>
  <c r="U873" i="2"/>
  <c r="U956" i="2"/>
  <c r="U957" i="2"/>
  <c r="U889" i="2"/>
  <c r="U888" i="2"/>
  <c r="U885" i="2"/>
  <c r="U887" i="2"/>
  <c r="U962" i="2"/>
  <c r="U958" i="2"/>
  <c r="U872" i="2"/>
  <c r="U871" i="2"/>
  <c r="U896" i="2"/>
  <c r="U895" i="2"/>
  <c r="U961" i="2"/>
  <c r="U886" i="2"/>
  <c r="U963" i="2"/>
  <c r="U905" i="2"/>
  <c r="U897" i="2"/>
  <c r="U898" i="2"/>
  <c r="U904" i="2"/>
  <c r="U933" i="2"/>
  <c r="U960" i="2"/>
  <c r="U906" i="2"/>
  <c r="U901" i="2"/>
  <c r="U903" i="2"/>
  <c r="U959" i="2"/>
  <c r="U968" i="2"/>
  <c r="U924" i="2"/>
  <c r="U902" i="2"/>
  <c r="U925" i="2"/>
  <c r="U899" i="2"/>
  <c r="U966" i="2"/>
  <c r="U900" i="2"/>
  <c r="U907" i="2"/>
  <c r="U923" i="2"/>
  <c r="U932" i="2"/>
  <c r="U922" i="2"/>
  <c r="U967" i="2"/>
  <c r="U965" i="2"/>
  <c r="U964" i="2"/>
  <c r="U930" i="2"/>
  <c r="U926" i="2"/>
  <c r="U931" i="2"/>
  <c r="U971" i="2"/>
  <c r="U928" i="2"/>
  <c r="U929" i="2"/>
  <c r="U969" i="2"/>
  <c r="U973" i="2"/>
  <c r="U976" i="2"/>
  <c r="U972" i="2"/>
  <c r="U975" i="2"/>
  <c r="U927" i="2"/>
  <c r="U977" i="2"/>
  <c r="U908" i="2"/>
  <c r="U912" i="2"/>
  <c r="U974" i="2"/>
  <c r="U970" i="2"/>
  <c r="U979" i="2"/>
  <c r="U1133" i="2"/>
  <c r="U913" i="2"/>
  <c r="U910" i="2"/>
  <c r="U978" i="2"/>
  <c r="U921" i="2"/>
  <c r="U918" i="2"/>
  <c r="U911" i="2"/>
  <c r="U1134" i="2"/>
  <c r="U919" i="2"/>
  <c r="U909" i="2"/>
  <c r="U980" i="2"/>
  <c r="U917" i="2"/>
  <c r="U1132" i="2"/>
  <c r="U1075" i="2"/>
  <c r="U916" i="2"/>
  <c r="U920" i="2"/>
  <c r="U1065" i="2"/>
  <c r="U1131" i="2"/>
  <c r="U1077" i="2"/>
  <c r="U1074" i="2"/>
  <c r="U915" i="2"/>
  <c r="U914" i="2"/>
  <c r="U1076" i="2"/>
  <c r="U1072" i="2"/>
  <c r="U1079" i="2"/>
  <c r="U1135" i="2"/>
  <c r="U985" i="2"/>
  <c r="U1071" i="2"/>
  <c r="U1078" i="2"/>
  <c r="U1136" i="2"/>
  <c r="U982" i="2"/>
  <c r="U983" i="2"/>
  <c r="U981" i="2"/>
  <c r="U986" i="2"/>
  <c r="U1073" i="2"/>
  <c r="U984" i="2"/>
  <c r="U1138" i="2"/>
  <c r="U1080" i="2"/>
  <c r="U1137" i="2"/>
  <c r="U1376" i="2"/>
  <c r="U1123" i="2"/>
  <c r="U1066" i="2"/>
  <c r="U1070" i="2"/>
  <c r="U991" i="2"/>
  <c r="U1082" i="2"/>
  <c r="U1081" i="2"/>
  <c r="U1139" i="2"/>
  <c r="U989" i="2"/>
  <c r="U1124" i="2"/>
  <c r="U988" i="2"/>
  <c r="U1069" i="2"/>
  <c r="U990" i="2"/>
  <c r="U1375" i="2"/>
  <c r="U1068" i="2"/>
  <c r="U1142" i="2"/>
  <c r="U1353" i="2"/>
  <c r="U1140" i="2"/>
  <c r="U1127" i="2"/>
  <c r="U1041" i="2"/>
  <c r="U987" i="2"/>
  <c r="U1125" i="2"/>
  <c r="U1357" i="2"/>
  <c r="U1149" i="2"/>
  <c r="U1067" i="2"/>
  <c r="U1424" i="2"/>
  <c r="U1374" i="2"/>
  <c r="U1144" i="2"/>
  <c r="U1128" i="2"/>
  <c r="U1141" i="2"/>
  <c r="U1153" i="2"/>
  <c r="U1147" i="2"/>
  <c r="U1148" i="2"/>
  <c r="U1354" i="2"/>
  <c r="U1425" i="2"/>
  <c r="U1083" i="2"/>
  <c r="U1126" i="2"/>
  <c r="U1423" i="2"/>
  <c r="U1064" i="2"/>
  <c r="U1358" i="2"/>
  <c r="U1426" i="2"/>
  <c r="U1355" i="2"/>
  <c r="U1377" i="2"/>
  <c r="U1356" i="2"/>
  <c r="U1152" i="2"/>
  <c r="U1151" i="2"/>
  <c r="U1129" i="2"/>
  <c r="U1040" i="2"/>
  <c r="U1422" i="2"/>
  <c r="U1245" i="2"/>
  <c r="U1130" i="2"/>
  <c r="U1094" i="2"/>
  <c r="U1143" i="2"/>
  <c r="U1093" i="2"/>
  <c r="U1084" i="2"/>
  <c r="U1154" i="2"/>
  <c r="U1427" i="2"/>
  <c r="U1371" i="2"/>
  <c r="U1145" i="2"/>
  <c r="U1246" i="2"/>
  <c r="U1433" i="2"/>
  <c r="U1431" i="2"/>
  <c r="U1096" i="2"/>
  <c r="U1361" i="2"/>
  <c r="U1095" i="2"/>
  <c r="U1247" i="2"/>
  <c r="U1146" i="2"/>
  <c r="U1086" i="2"/>
  <c r="U1439" i="2"/>
  <c r="U1421" i="2"/>
  <c r="U1379" i="2"/>
  <c r="U1369" i="2"/>
  <c r="U1378" i="2"/>
  <c r="U1166" i="2"/>
  <c r="U1434" i="2"/>
  <c r="U1370" i="2"/>
  <c r="U1360" i="2"/>
  <c r="U1432" i="2"/>
  <c r="U1382" i="2"/>
  <c r="U1359" i="2"/>
  <c r="U1150" i="2"/>
  <c r="U1380" i="2"/>
  <c r="U1085" i="2"/>
  <c r="U1428" i="2"/>
  <c r="U995" i="2"/>
  <c r="U1055" i="2"/>
  <c r="U1429" i="2"/>
  <c r="U1054" i="2"/>
  <c r="U1362" i="2"/>
  <c r="U1092" i="2"/>
  <c r="U1381" i="2"/>
  <c r="U1038" i="2"/>
  <c r="U1101" i="2"/>
  <c r="U1155" i="2"/>
  <c r="U1430" i="2"/>
  <c r="U1045" i="2"/>
  <c r="U1383" i="2"/>
  <c r="U1348" i="2"/>
  <c r="U992" i="2"/>
  <c r="U1167" i="2"/>
  <c r="U1047" i="2"/>
  <c r="U1435" i="2"/>
  <c r="U1171" i="2"/>
  <c r="U1106" i="2"/>
  <c r="U1365" i="2"/>
  <c r="U1436" i="2"/>
  <c r="U1373" i="2"/>
  <c r="U1165" i="2"/>
  <c r="U1108" i="2"/>
  <c r="U1351" i="2"/>
  <c r="U1042" i="2"/>
  <c r="U1372" i="2"/>
  <c r="U1366" i="2"/>
  <c r="U1050" i="2"/>
  <c r="U1363" i="2"/>
  <c r="U1243" i="2"/>
  <c r="U996" i="2"/>
  <c r="U1352" i="2"/>
  <c r="U1364" i="2"/>
  <c r="U1349" i="2"/>
  <c r="U1098" i="2"/>
  <c r="U1109" i="2"/>
  <c r="U1105" i="2"/>
  <c r="U1056" i="2"/>
  <c r="U1062" i="2"/>
  <c r="U1345" i="2"/>
  <c r="U1036" i="2"/>
  <c r="U1097" i="2"/>
  <c r="U1046" i="2"/>
  <c r="U1111" i="2"/>
  <c r="U1384" i="2"/>
  <c r="U1350" i="2"/>
  <c r="U1168" i="2"/>
  <c r="U1172" i="2"/>
  <c r="U993" i="2"/>
  <c r="U1437" i="2"/>
  <c r="U1100" i="2"/>
  <c r="U1438" i="2"/>
  <c r="U994" i="2"/>
  <c r="U1048" i="2"/>
  <c r="U1061" i="2"/>
  <c r="U1051" i="2"/>
  <c r="U1244" i="2"/>
  <c r="U1089" i="2"/>
  <c r="U1248" i="2"/>
  <c r="U1090" i="2"/>
  <c r="U1241" i="2"/>
  <c r="U1110" i="2"/>
  <c r="U1103" i="2"/>
  <c r="U1099" i="2"/>
  <c r="U1063" i="2"/>
  <c r="U1107" i="2"/>
  <c r="U1104" i="2"/>
  <c r="U1393" i="2"/>
  <c r="U1044" i="2"/>
  <c r="U1087" i="2"/>
  <c r="U1091" i="2"/>
  <c r="U1053" i="2"/>
  <c r="U1102" i="2"/>
  <c r="U1052" i="2"/>
  <c r="U1386" i="2"/>
  <c r="U1392" i="2"/>
  <c r="U1043" i="2"/>
  <c r="U1242" i="2"/>
  <c r="U1035" i="2"/>
  <c r="U1420" i="2"/>
  <c r="U1394" i="2"/>
  <c r="U1250" i="2"/>
  <c r="U1391" i="2"/>
  <c r="U1385" i="2"/>
  <c r="U1440" i="2"/>
  <c r="U1057" i="2"/>
  <c r="U1239" i="2"/>
  <c r="U1389" i="2"/>
  <c r="U1368" i="2"/>
  <c r="U1170" i="2"/>
  <c r="U1164" i="2"/>
  <c r="U1037" i="2"/>
  <c r="U1346" i="2"/>
  <c r="U1347" i="2"/>
  <c r="U1344" i="2"/>
  <c r="U1039" i="2"/>
  <c r="U1367" i="2"/>
  <c r="U1088" i="2"/>
  <c r="U1178" i="2"/>
  <c r="U1156" i="2"/>
  <c r="U1060" i="2"/>
  <c r="U1390" i="2"/>
  <c r="U1388" i="2"/>
  <c r="U1179" i="2"/>
  <c r="U1252" i="2"/>
  <c r="U1058" i="2"/>
  <c r="U1174" i="2"/>
  <c r="U1049" i="2"/>
  <c r="U1416" i="2"/>
  <c r="U1182" i="2"/>
  <c r="U1112" i="2"/>
  <c r="U1173" i="2"/>
  <c r="U1059" i="2"/>
  <c r="U1007" i="2"/>
  <c r="U1419" i="2"/>
  <c r="U1249" i="2"/>
  <c r="U1169" i="2"/>
  <c r="U1395" i="2"/>
  <c r="U1412" i="2"/>
  <c r="U1251" i="2"/>
  <c r="U1399" i="2"/>
  <c r="U1163" i="2"/>
  <c r="U1400" i="2"/>
  <c r="U1033" i="2"/>
  <c r="U1387" i="2"/>
  <c r="U997" i="2"/>
  <c r="U1177" i="2"/>
  <c r="U1240" i="2"/>
  <c r="U1342" i="2"/>
  <c r="U1401" i="2"/>
  <c r="U1324" i="2"/>
  <c r="U1341" i="2"/>
  <c r="U1397" i="2"/>
  <c r="U1188" i="2"/>
  <c r="U1343" i="2"/>
  <c r="U1034" i="2"/>
  <c r="U1402" i="2"/>
  <c r="U1414" i="2"/>
  <c r="U1415" i="2"/>
  <c r="U1396" i="2"/>
  <c r="U1403" i="2"/>
  <c r="U1186" i="2"/>
  <c r="U1183" i="2"/>
  <c r="U1398" i="2"/>
  <c r="U1411" i="2"/>
  <c r="U1032" i="2"/>
  <c r="U1158" i="2"/>
  <c r="U1008" i="2"/>
  <c r="U1323" i="2"/>
  <c r="U1404" i="2"/>
  <c r="U1330" i="2"/>
  <c r="U1325" i="2"/>
  <c r="U1180" i="2"/>
  <c r="U1005" i="2"/>
  <c r="U1122" i="2"/>
  <c r="U1006" i="2"/>
  <c r="U1121" i="2"/>
  <c r="U1113" i="2"/>
  <c r="U1175" i="2"/>
  <c r="U1418" i="2"/>
  <c r="U1184" i="2"/>
  <c r="U1417" i="2"/>
  <c r="U1181" i="2"/>
  <c r="U1413" i="2"/>
  <c r="U1157" i="2"/>
  <c r="U1187" i="2"/>
  <c r="U1331" i="2"/>
  <c r="U1410" i="2"/>
  <c r="U1326" i="2"/>
  <c r="U1327" i="2"/>
  <c r="U1004" i="2"/>
  <c r="U1018" i="2"/>
  <c r="U1162" i="2"/>
  <c r="U1120" i="2"/>
  <c r="U1031" i="2"/>
  <c r="U1114" i="2"/>
  <c r="U998" i="2"/>
  <c r="U1185" i="2"/>
  <c r="U1027" i="2"/>
  <c r="U1009" i="2"/>
  <c r="U1025" i="2"/>
  <c r="U1340" i="2"/>
  <c r="U1115" i="2"/>
  <c r="U1010" i="2"/>
  <c r="U1320" i="2"/>
  <c r="U1161" i="2"/>
  <c r="U1117" i="2"/>
  <c r="U1329" i="2"/>
  <c r="U1237" i="2"/>
  <c r="U1176" i="2"/>
  <c r="U1029" i="2"/>
  <c r="U1315" i="2"/>
  <c r="U1405" i="2"/>
  <c r="U1026" i="2"/>
  <c r="U1319" i="2"/>
  <c r="U1116" i="2"/>
  <c r="U1238" i="2"/>
  <c r="U1017" i="2"/>
  <c r="U1318" i="2"/>
  <c r="U1332" i="2"/>
  <c r="U999" i="2"/>
  <c r="U1339" i="2"/>
  <c r="U1001" i="2"/>
  <c r="U1333" i="2"/>
  <c r="U1316" i="2"/>
  <c r="U1328" i="2"/>
  <c r="U1000" i="2"/>
  <c r="U1321" i="2"/>
  <c r="U1235" i="2"/>
  <c r="U1406" i="2"/>
  <c r="U1407" i="2"/>
  <c r="U1015" i="2"/>
  <c r="U1003" i="2"/>
  <c r="U1030" i="2"/>
  <c r="U1019" i="2"/>
  <c r="U1317" i="2"/>
  <c r="U1002" i="2"/>
  <c r="U1028" i="2"/>
  <c r="U1160" i="2"/>
  <c r="U1338" i="2"/>
  <c r="U1337" i="2"/>
  <c r="U1119" i="2"/>
  <c r="U1012" i="2"/>
  <c r="U1322" i="2"/>
  <c r="U1024" i="2"/>
  <c r="U1118" i="2"/>
  <c r="U1016" i="2"/>
  <c r="U1023" i="2"/>
  <c r="U1013" i="2"/>
  <c r="U1020" i="2"/>
  <c r="U1408" i="2"/>
  <c r="U1011" i="2"/>
  <c r="U1232" i="2"/>
  <c r="U1159" i="2"/>
  <c r="U1233" i="2"/>
  <c r="U1335" i="2"/>
  <c r="U1022" i="2"/>
  <c r="U1334" i="2"/>
  <c r="U1014" i="2"/>
  <c r="U1021" i="2"/>
  <c r="U1189" i="2"/>
  <c r="U1231" i="2"/>
  <c r="U1336" i="2"/>
  <c r="U1409" i="2"/>
  <c r="U1234" i="2"/>
  <c r="U1190" i="2"/>
  <c r="U1208" i="2"/>
  <c r="U1207" i="2"/>
  <c r="U1206" i="2"/>
  <c r="U1258" i="2"/>
  <c r="U1236" i="2"/>
  <c r="U1305" i="2"/>
  <c r="U1442" i="2"/>
  <c r="U1191" i="2"/>
  <c r="U1298" i="2"/>
  <c r="U1209" i="2"/>
  <c r="U1443" i="2"/>
  <c r="U1219" i="2"/>
  <c r="U1441" i="2"/>
  <c r="U1220" i="2"/>
  <c r="U1201" i="2"/>
  <c r="U1205" i="2"/>
  <c r="U1221" i="2"/>
  <c r="U1230" i="2"/>
  <c r="U1444" i="2"/>
  <c r="U1304" i="2"/>
  <c r="U1254" i="2"/>
  <c r="U1448" i="2"/>
  <c r="U1306" i="2"/>
  <c r="U1307" i="2"/>
  <c r="U1299" i="2"/>
  <c r="U1192" i="2"/>
  <c r="U1445" i="2"/>
  <c r="U1302" i="2"/>
  <c r="U1297" i="2"/>
  <c r="U1259" i="2"/>
  <c r="U1300" i="2"/>
  <c r="U1296" i="2"/>
  <c r="U1214" i="2"/>
  <c r="U1447" i="2"/>
  <c r="U1301" i="2"/>
  <c r="U1215" i="2"/>
  <c r="U1255" i="2"/>
  <c r="U1303" i="2"/>
  <c r="U1229" i="2"/>
  <c r="U1308" i="2"/>
  <c r="U1218" i="2"/>
  <c r="U1260" i="2"/>
  <c r="U1210" i="2"/>
  <c r="U1257" i="2"/>
  <c r="U1202" i="2"/>
  <c r="U1291" i="2"/>
  <c r="U1314" i="2"/>
  <c r="U1293" i="2"/>
  <c r="U1454" i="2"/>
  <c r="U1212" i="2"/>
  <c r="U1446" i="2"/>
  <c r="U1292" i="2"/>
  <c r="U1295" i="2"/>
  <c r="U1211" i="2"/>
  <c r="U1284" i="2"/>
  <c r="U1253" i="2"/>
  <c r="U1200" i="2"/>
  <c r="U1282" i="2"/>
  <c r="U1452" i="2"/>
  <c r="U1199" i="2"/>
  <c r="U1455" i="2"/>
  <c r="U1256" i="2"/>
  <c r="U1453" i="2"/>
  <c r="U1222" i="2"/>
  <c r="U1313" i="2"/>
  <c r="U1451" i="2"/>
  <c r="U1311" i="2"/>
  <c r="U1450" i="2"/>
  <c r="U1283" i="2"/>
  <c r="U1203" i="2"/>
  <c r="U1310" i="2"/>
  <c r="U1309" i="2"/>
  <c r="U1213" i="2"/>
  <c r="U1217" i="2"/>
  <c r="U1290" i="2"/>
  <c r="U1224" i="2"/>
  <c r="U1281" i="2"/>
  <c r="U1449" i="2"/>
  <c r="U1216" i="2"/>
  <c r="U1312" i="2"/>
  <c r="U1280" i="2"/>
  <c r="U1261" i="2"/>
  <c r="U1285" i="2"/>
  <c r="U1204" i="2"/>
  <c r="U1223" i="2"/>
  <c r="U1287" i="2"/>
  <c r="U1278" i="2"/>
  <c r="U1279" i="2"/>
  <c r="U1225" i="2"/>
  <c r="U1294" i="2"/>
  <c r="U1289" i="2"/>
  <c r="U1288" i="2"/>
  <c r="U1286" i="2"/>
  <c r="U1277" i="2"/>
  <c r="U1457" i="2"/>
  <c r="U1193" i="2"/>
  <c r="U1198" i="2"/>
  <c r="U1194" i="2"/>
  <c r="U1456" i="2"/>
  <c r="U1458" i="2"/>
  <c r="U1276" i="2"/>
  <c r="U1274" i="2"/>
  <c r="U1459" i="2"/>
  <c r="U1490" i="2"/>
  <c r="U1262" i="2"/>
  <c r="U1491" i="2"/>
  <c r="U1488" i="2"/>
  <c r="U1228" i="2"/>
  <c r="U1275" i="2"/>
  <c r="U1195" i="2"/>
  <c r="U1487" i="2"/>
  <c r="U1273" i="2"/>
  <c r="U1196" i="2"/>
  <c r="U1272" i="2"/>
  <c r="U1489" i="2"/>
  <c r="U1226" i="2"/>
  <c r="U1263" i="2"/>
  <c r="U1197" i="2"/>
  <c r="U1505" i="2"/>
  <c r="U1264" i="2"/>
  <c r="U1269" i="2"/>
  <c r="U1497" i="2"/>
  <c r="U1485" i="2"/>
  <c r="U1486" i="2"/>
  <c r="U1506" i="2"/>
  <c r="U1227" i="2"/>
  <c r="U1482" i="2"/>
  <c r="U1493" i="2"/>
  <c r="U1460" i="2"/>
  <c r="U1499" i="2"/>
  <c r="U1492" i="2"/>
  <c r="U1507" i="2"/>
  <c r="U1498" i="2"/>
  <c r="U1268" i="2"/>
  <c r="U1484" i="2"/>
  <c r="U1483" i="2"/>
  <c r="U1271" i="2"/>
  <c r="U1495" i="2"/>
  <c r="U1494" i="2"/>
  <c r="U1500" i="2"/>
  <c r="U1270" i="2"/>
  <c r="U1496" i="2"/>
  <c r="U1265" i="2"/>
  <c r="U1464" i="2"/>
  <c r="U1481" i="2"/>
  <c r="U1502" i="2"/>
  <c r="U1461" i="2"/>
  <c r="U1462" i="2"/>
  <c r="U1463" i="2"/>
  <c r="U1267" i="2"/>
  <c r="U1501" i="2"/>
  <c r="U1466" i="2"/>
  <c r="U1465" i="2"/>
  <c r="U1508" i="2"/>
  <c r="U1266" i="2"/>
  <c r="U1467" i="2"/>
  <c r="U1469" i="2"/>
  <c r="U1480" i="2"/>
  <c r="U1509" i="2"/>
  <c r="U1503" i="2"/>
  <c r="U1468" i="2"/>
  <c r="U1478" i="2"/>
  <c r="U1470" i="2"/>
  <c r="U1479" i="2"/>
  <c r="U1471" i="2"/>
  <c r="U1504" i="2"/>
  <c r="U1474" i="2"/>
  <c r="U1510" i="2"/>
  <c r="U1476" i="2"/>
  <c r="U1473" i="2"/>
  <c r="U1477" i="2"/>
  <c r="U1475" i="2"/>
  <c r="U1511" i="2"/>
  <c r="U1472" i="2"/>
  <c r="U1515" i="2"/>
  <c r="U1514" i="2"/>
  <c r="U1513" i="2"/>
  <c r="T130" i="2"/>
  <c r="T150" i="2"/>
  <c r="T147" i="2"/>
  <c r="T56" i="2"/>
  <c r="T108" i="2"/>
  <c r="T146" i="2"/>
  <c r="T132" i="2"/>
  <c r="T149" i="2"/>
  <c r="T145" i="2"/>
  <c r="T53" i="2"/>
  <c r="T57" i="2"/>
  <c r="T129" i="2"/>
  <c r="T139" i="2"/>
  <c r="T156" i="2"/>
  <c r="T155" i="2"/>
  <c r="T55" i="2"/>
  <c r="T58" i="2"/>
  <c r="T54" i="2"/>
  <c r="T148" i="2"/>
  <c r="T109" i="2"/>
  <c r="T59" i="2"/>
  <c r="T144" i="2"/>
  <c r="T69" i="2"/>
  <c r="T134" i="2"/>
  <c r="T152" i="2"/>
  <c r="T135" i="2"/>
  <c r="T67" i="2"/>
  <c r="T143" i="2"/>
  <c r="T138" i="2"/>
  <c r="T133" i="2"/>
  <c r="T154" i="2"/>
  <c r="T153" i="2"/>
  <c r="T141" i="2"/>
  <c r="T136" i="2"/>
  <c r="T64" i="2"/>
  <c r="T66" i="2"/>
  <c r="T68" i="2"/>
  <c r="T70" i="2"/>
  <c r="T126" i="2"/>
  <c r="T140" i="2"/>
  <c r="T60" i="2"/>
  <c r="T110" i="2"/>
  <c r="T151" i="2"/>
  <c r="T127" i="2"/>
  <c r="T75" i="2"/>
  <c r="T128" i="2"/>
  <c r="T74" i="2"/>
  <c r="T63" i="2"/>
  <c r="T158" i="2"/>
  <c r="T137" i="2"/>
  <c r="T62" i="2"/>
  <c r="T142" i="2"/>
  <c r="T157" i="2"/>
  <c r="T73" i="2"/>
  <c r="T65" i="2"/>
  <c r="T77" i="2"/>
  <c r="T76" i="2"/>
  <c r="T61" i="2"/>
  <c r="T78" i="2"/>
  <c r="T26" i="2"/>
  <c r="T163" i="2"/>
  <c r="T72" i="2"/>
  <c r="T25" i="2"/>
  <c r="T166" i="2"/>
  <c r="T71" i="2"/>
  <c r="T27" i="2"/>
  <c r="T167" i="2"/>
  <c r="T162" i="2"/>
  <c r="T111" i="2"/>
  <c r="T80" i="2"/>
  <c r="T24" i="2"/>
  <c r="T160" i="2"/>
  <c r="T19" i="2"/>
  <c r="T79" i="2"/>
  <c r="T164" i="2"/>
  <c r="T20" i="2"/>
  <c r="T168" i="2"/>
  <c r="T107" i="2"/>
  <c r="T81" i="2"/>
  <c r="T125" i="2"/>
  <c r="T122" i="2"/>
  <c r="T159" i="2"/>
  <c r="T29" i="2"/>
  <c r="T115" i="2"/>
  <c r="T165" i="2"/>
  <c r="T28" i="2"/>
  <c r="T40" i="2"/>
  <c r="T51" i="2"/>
  <c r="T23" i="2"/>
  <c r="T169" i="2"/>
  <c r="T170" i="2"/>
  <c r="T30" i="2"/>
  <c r="T18" i="2"/>
  <c r="T15" i="2"/>
  <c r="T88" i="2"/>
  <c r="T89" i="2"/>
  <c r="T52" i="2"/>
  <c r="T17" i="2"/>
  <c r="T16" i="2"/>
  <c r="T161" i="2"/>
  <c r="T172" i="2"/>
  <c r="T21" i="2"/>
  <c r="T22" i="2"/>
  <c r="T36" i="2"/>
  <c r="T123" i="2"/>
  <c r="T39" i="2"/>
  <c r="T120" i="2"/>
  <c r="T124" i="2"/>
  <c r="T38" i="2"/>
  <c r="T113" i="2"/>
  <c r="T173" i="2"/>
  <c r="T41" i="2"/>
  <c r="T82" i="2"/>
  <c r="T175" i="2"/>
  <c r="T87" i="2"/>
  <c r="T114" i="2"/>
  <c r="T42" i="2"/>
  <c r="T86" i="2"/>
  <c r="T37" i="2"/>
  <c r="T171" i="2"/>
  <c r="T14" i="2"/>
  <c r="T32" i="2"/>
  <c r="T174" i="2"/>
  <c r="T98" i="2"/>
  <c r="T50" i="2"/>
  <c r="T106" i="2"/>
  <c r="T34" i="2"/>
  <c r="T116" i="2"/>
  <c r="T95" i="2"/>
  <c r="T35" i="2"/>
  <c r="T49" i="2"/>
  <c r="T92" i="2"/>
  <c r="T83" i="2"/>
  <c r="T91" i="2"/>
  <c r="T31" i="2"/>
  <c r="T176" i="2"/>
  <c r="T9" i="2"/>
  <c r="T118" i="2"/>
  <c r="T43" i="2"/>
  <c r="T96" i="2"/>
  <c r="T121" i="2"/>
  <c r="T33" i="2"/>
  <c r="T112" i="2"/>
  <c r="T93" i="2"/>
  <c r="T117" i="2"/>
  <c r="T46" i="2"/>
  <c r="T90" i="2"/>
  <c r="T10" i="2"/>
  <c r="T97" i="2"/>
  <c r="T11" i="2"/>
  <c r="T94" i="2"/>
  <c r="T44" i="2"/>
  <c r="T85" i="2"/>
  <c r="T119" i="2"/>
  <c r="T84" i="2"/>
  <c r="T12" i="2"/>
  <c r="T47" i="2"/>
  <c r="T45" i="2"/>
  <c r="T4" i="2"/>
  <c r="T13" i="2"/>
  <c r="T48" i="2"/>
  <c r="T99" i="2"/>
  <c r="T102" i="2"/>
  <c r="T5" i="2"/>
  <c r="T105" i="2"/>
  <c r="T101" i="2"/>
  <c r="T104" i="2"/>
  <c r="T100" i="2"/>
  <c r="T6" i="2"/>
  <c r="T103" i="2"/>
  <c r="T8" i="2"/>
  <c r="T245" i="2"/>
  <c r="T7" i="2"/>
  <c r="T180" i="2"/>
  <c r="T244" i="2"/>
  <c r="T243" i="2"/>
  <c r="T181" i="2"/>
  <c r="T242" i="2"/>
  <c r="T182" i="2"/>
  <c r="T222" i="2"/>
  <c r="T224" i="2"/>
  <c r="T228" i="2"/>
  <c r="T227" i="2"/>
  <c r="T225" i="2"/>
  <c r="T226" i="2"/>
  <c r="T223" i="2"/>
  <c r="T184" i="2"/>
  <c r="T177" i="2"/>
  <c r="T183" i="2"/>
  <c r="T179" i="2"/>
  <c r="T221" i="2"/>
  <c r="T185" i="2"/>
  <c r="T189" i="2"/>
  <c r="T241" i="2"/>
  <c r="T232" i="2"/>
  <c r="T186" i="2"/>
  <c r="T202" i="2"/>
  <c r="T231" i="2"/>
  <c r="T178" i="2"/>
  <c r="T188" i="2"/>
  <c r="T190" i="2"/>
  <c r="T187" i="2"/>
  <c r="T216" i="2"/>
  <c r="T203" i="2"/>
  <c r="T200" i="2"/>
  <c r="T230" i="2"/>
  <c r="T204" i="2"/>
  <c r="T229" i="2"/>
  <c r="T236" i="2"/>
  <c r="T237" i="2"/>
  <c r="T234" i="2"/>
  <c r="T215" i="2"/>
  <c r="T233" i="2"/>
  <c r="T201" i="2"/>
  <c r="T217" i="2"/>
  <c r="T238" i="2"/>
  <c r="T239" i="2"/>
  <c r="T191" i="2"/>
  <c r="T197" i="2"/>
  <c r="T206" i="2"/>
  <c r="T235" i="2"/>
  <c r="T240" i="2"/>
  <c r="T205" i="2"/>
  <c r="T199" i="2"/>
  <c r="T198" i="2"/>
  <c r="T207" i="2"/>
  <c r="T214" i="2"/>
  <c r="T209" i="2"/>
  <c r="T212" i="2"/>
  <c r="T208" i="2"/>
  <c r="T220" i="2"/>
  <c r="T196" i="2"/>
  <c r="T192" i="2"/>
  <c r="T595" i="2"/>
  <c r="T596" i="2"/>
  <c r="T589" i="2"/>
  <c r="T594" i="2"/>
  <c r="T590" i="2"/>
  <c r="T193" i="2"/>
  <c r="T593" i="2"/>
  <c r="T591" i="2"/>
  <c r="T588" i="2"/>
  <c r="T211" i="2"/>
  <c r="T597" i="2"/>
  <c r="T587" i="2"/>
  <c r="T581" i="2"/>
  <c r="T601" i="2"/>
  <c r="T585" i="2"/>
  <c r="T599" i="2"/>
  <c r="T598" i="2"/>
  <c r="T602" i="2"/>
  <c r="T592" i="2"/>
  <c r="T210" i="2"/>
  <c r="T600" i="2"/>
  <c r="T586" i="2"/>
  <c r="T603" i="2"/>
  <c r="T580" i="2"/>
  <c r="T579" i="2"/>
  <c r="T213" i="2"/>
  <c r="T452" i="2"/>
  <c r="T493" i="2"/>
  <c r="T582" i="2"/>
  <c r="T496" i="2"/>
  <c r="T194" i="2"/>
  <c r="T195" i="2"/>
  <c r="T494" i="2"/>
  <c r="T605" i="2"/>
  <c r="T584" i="2"/>
  <c r="T492" i="2"/>
  <c r="T604" i="2"/>
  <c r="T578" i="2"/>
  <c r="T490" i="2"/>
  <c r="T612" i="2"/>
  <c r="T461" i="2"/>
  <c r="T219" i="2"/>
  <c r="T495" i="2"/>
  <c r="T453" i="2"/>
  <c r="T491" i="2"/>
  <c r="T607" i="2"/>
  <c r="T449" i="2"/>
  <c r="T488" i="2"/>
  <c r="T451" i="2"/>
  <c r="T474" i="2"/>
  <c r="T462" i="2"/>
  <c r="T606" i="2"/>
  <c r="T583" i="2"/>
  <c r="T489" i="2"/>
  <c r="T500" i="2"/>
  <c r="T499" i="2"/>
  <c r="T454" i="2"/>
  <c r="T506" i="2"/>
  <c r="T473" i="2"/>
  <c r="T472" i="2"/>
  <c r="T459" i="2"/>
  <c r="T508" i="2"/>
  <c r="T498" i="2"/>
  <c r="T471" i="2"/>
  <c r="T507" i="2"/>
  <c r="T505" i="2"/>
  <c r="T475" i="2"/>
  <c r="T218" i="2"/>
  <c r="T463" i="2"/>
  <c r="T619" i="2"/>
  <c r="T458" i="2"/>
  <c r="T620" i="2"/>
  <c r="T450" i="2"/>
  <c r="T460" i="2"/>
  <c r="T470" i="2"/>
  <c r="T455" i="2"/>
  <c r="T246" i="2"/>
  <c r="T618" i="2"/>
  <c r="T608" i="2"/>
  <c r="T501" i="2"/>
  <c r="T576" i="2"/>
  <c r="T512" i="2"/>
  <c r="T577" i="2"/>
  <c r="T464" i="2"/>
  <c r="T469" i="2"/>
  <c r="T622" i="2"/>
  <c r="T445" i="2"/>
  <c r="T441" i="2"/>
  <c r="T465" i="2"/>
  <c r="T510" i="2"/>
  <c r="T447" i="2"/>
  <c r="T446" i="2"/>
  <c r="T503" i="2"/>
  <c r="T511" i="2"/>
  <c r="T457" i="2"/>
  <c r="T338" i="2"/>
  <c r="T509" i="2"/>
  <c r="T442" i="2"/>
  <c r="T448" i="2"/>
  <c r="T478" i="2"/>
  <c r="T621" i="2"/>
  <c r="T477" i="2"/>
  <c r="T624" i="2"/>
  <c r="T623" i="2"/>
  <c r="T497" i="2"/>
  <c r="T340" i="2"/>
  <c r="T476" i="2"/>
  <c r="T339" i="2"/>
  <c r="T485" i="2"/>
  <c r="T456" i="2"/>
  <c r="T439" i="2"/>
  <c r="T487" i="2"/>
  <c r="T466" i="2"/>
  <c r="T341" i="2"/>
  <c r="T502" i="2"/>
  <c r="T504" i="2"/>
  <c r="T609" i="2"/>
  <c r="T468" i="2"/>
  <c r="T325" i="2"/>
  <c r="T443" i="2"/>
  <c r="T628" i="2"/>
  <c r="T569" i="2"/>
  <c r="T467" i="2"/>
  <c r="T629" i="2"/>
  <c r="T336" i="2"/>
  <c r="T481" i="2"/>
  <c r="T610" i="2"/>
  <c r="T444" i="2"/>
  <c r="T480" i="2"/>
  <c r="T337" i="2"/>
  <c r="T571" i="2"/>
  <c r="T613" i="2"/>
  <c r="T570" i="2"/>
  <c r="T483" i="2"/>
  <c r="T611" i="2"/>
  <c r="T486" i="2"/>
  <c r="T533" i="2"/>
  <c r="T575" i="2"/>
  <c r="T484" i="2"/>
  <c r="T303" i="2"/>
  <c r="T514" i="2"/>
  <c r="T513" i="2"/>
  <c r="T627" i="2"/>
  <c r="T626" i="2"/>
  <c r="T565" i="2"/>
  <c r="T440" i="2"/>
  <c r="T482" i="2"/>
  <c r="T479" i="2"/>
  <c r="T524" i="2"/>
  <c r="T532" i="2"/>
  <c r="T617" i="2"/>
  <c r="T248" i="2"/>
  <c r="T615" i="2"/>
  <c r="T625" i="2"/>
  <c r="T438" i="2"/>
  <c r="T523" i="2"/>
  <c r="T327" i="2"/>
  <c r="T247" i="2"/>
  <c r="T531" i="2"/>
  <c r="T573" i="2"/>
  <c r="T530" i="2"/>
  <c r="T633" i="2"/>
  <c r="T329" i="2"/>
  <c r="T422" i="2"/>
  <c r="T522" i="2"/>
  <c r="T326" i="2"/>
  <c r="T324" i="2"/>
  <c r="T635" i="2"/>
  <c r="T574" i="2"/>
  <c r="T342" i="2"/>
  <c r="T636" i="2"/>
  <c r="T630" i="2"/>
  <c r="T328" i="2"/>
  <c r="T638" i="2"/>
  <c r="T572" i="2"/>
  <c r="T560" i="2"/>
  <c r="T515" i="2"/>
  <c r="T525" i="2"/>
  <c r="T632" i="2"/>
  <c r="T333" i="2"/>
  <c r="T343" i="2"/>
  <c r="T302" i="2"/>
  <c r="T637" i="2"/>
  <c r="T421" i="2"/>
  <c r="T323" i="2"/>
  <c r="T335" i="2"/>
  <c r="T566" i="2"/>
  <c r="T516" i="2"/>
  <c r="T331" i="2"/>
  <c r="T634" i="2"/>
  <c r="T420" i="2"/>
  <c r="T529" i="2"/>
  <c r="T526" i="2"/>
  <c r="T301" i="2"/>
  <c r="T517" i="2"/>
  <c r="T614" i="2"/>
  <c r="T534" i="2"/>
  <c r="T321" i="2"/>
  <c r="T631" i="2"/>
  <c r="T520" i="2"/>
  <c r="T521" i="2"/>
  <c r="T334" i="2"/>
  <c r="T330" i="2"/>
  <c r="T423" i="2"/>
  <c r="T415" i="2"/>
  <c r="T616" i="2"/>
  <c r="T639" i="2"/>
  <c r="T424" i="2"/>
  <c r="T300" i="2"/>
  <c r="T351" i="2"/>
  <c r="T425" i="2"/>
  <c r="T322" i="2"/>
  <c r="T320" i="2"/>
  <c r="T416" i="2"/>
  <c r="T332" i="2"/>
  <c r="T414" i="2"/>
  <c r="T304" i="2"/>
  <c r="T249" i="2"/>
  <c r="T419" i="2"/>
  <c r="T413" i="2"/>
  <c r="T535" i="2"/>
  <c r="T528" i="2"/>
  <c r="T527" i="2"/>
  <c r="T437" i="2"/>
  <c r="T412" i="2"/>
  <c r="T519" i="2"/>
  <c r="T428" i="2"/>
  <c r="T344" i="2"/>
  <c r="T568" i="2"/>
  <c r="T518" i="2"/>
  <c r="T352" i="2"/>
  <c r="T348" i="2"/>
  <c r="T350" i="2"/>
  <c r="T640" i="2"/>
  <c r="T319" i="2"/>
  <c r="T284" i="2"/>
  <c r="T418" i="2"/>
  <c r="T641" i="2"/>
  <c r="T403" i="2"/>
  <c r="T647" i="2"/>
  <c r="T315" i="2"/>
  <c r="T405" i="2"/>
  <c r="T417" i="2"/>
  <c r="T564" i="2"/>
  <c r="T314" i="2"/>
  <c r="T297" i="2"/>
  <c r="T426" i="2"/>
  <c r="T262" i="2"/>
  <c r="T404" i="2"/>
  <c r="T276" i="2"/>
  <c r="T283" i="2"/>
  <c r="T313" i="2"/>
  <c r="T366" i="2"/>
  <c r="T281" i="2"/>
  <c r="T427" i="2"/>
  <c r="T280" i="2"/>
  <c r="T349" i="2"/>
  <c r="T305" i="2"/>
  <c r="T406" i="2"/>
  <c r="T285" i="2"/>
  <c r="T277" i="2"/>
  <c r="T312" i="2"/>
  <c r="T347" i="2"/>
  <c r="T536" i="2"/>
  <c r="T648" i="2"/>
  <c r="T289" i="2"/>
  <c r="T293" i="2"/>
  <c r="T263" i="2"/>
  <c r="T567" i="2"/>
  <c r="T646" i="2"/>
  <c r="T435" i="2"/>
  <c r="T298" i="2"/>
  <c r="T261" i="2"/>
  <c r="T407" i="2"/>
  <c r="T286" i="2"/>
  <c r="T299" i="2"/>
  <c r="T399" i="2"/>
  <c r="T316" i="2"/>
  <c r="T409" i="2"/>
  <c r="T354" i="2"/>
  <c r="T317" i="2"/>
  <c r="T265" i="2"/>
  <c r="T275" i="2"/>
  <c r="T271" i="2"/>
  <c r="T264" i="2"/>
  <c r="T411" i="2"/>
  <c r="T561" i="2"/>
  <c r="T559" i="2"/>
  <c r="T345" i="2"/>
  <c r="T353" i="2"/>
  <c r="T643" i="2"/>
  <c r="T292" i="2"/>
  <c r="T318" i="2"/>
  <c r="T307" i="2"/>
  <c r="T260" i="2"/>
  <c r="T365" i="2"/>
  <c r="T410" i="2"/>
  <c r="T408" i="2"/>
  <c r="T557" i="2"/>
  <c r="T270" i="2"/>
  <c r="T361" i="2"/>
  <c r="T645" i="2"/>
  <c r="T649" i="2"/>
  <c r="T642" i="2"/>
  <c r="T367" i="2"/>
  <c r="T384" i="2"/>
  <c r="T278" i="2"/>
  <c r="T306" i="2"/>
  <c r="T288" i="2"/>
  <c r="T402" i="2"/>
  <c r="T309" i="2"/>
  <c r="T401" i="2"/>
  <c r="T396" i="2"/>
  <c r="T274" i="2"/>
  <c r="T436" i="2"/>
  <c r="T542" i="2"/>
  <c r="T429" i="2"/>
  <c r="T310" i="2"/>
  <c r="T562" i="2"/>
  <c r="T269" i="2"/>
  <c r="T282" i="2"/>
  <c r="T287" i="2"/>
  <c r="T279" i="2"/>
  <c r="T346" i="2"/>
  <c r="T259" i="2"/>
  <c r="T550" i="2"/>
  <c r="T400" i="2"/>
  <c r="T655" i="2"/>
  <c r="T356" i="2"/>
  <c r="T296" i="2"/>
  <c r="T294" i="2"/>
  <c r="T563" i="2"/>
  <c r="T386" i="2"/>
  <c r="T382" i="2"/>
  <c r="T311" i="2"/>
  <c r="T383" i="2"/>
  <c r="T250" i="2"/>
  <c r="T434" i="2"/>
  <c r="T543" i="2"/>
  <c r="T644" i="2"/>
  <c r="T537" i="2"/>
  <c r="T290" i="2"/>
  <c r="T654" i="2"/>
  <c r="T266" i="2"/>
  <c r="T359" i="2"/>
  <c r="T291" i="2"/>
  <c r="T538" i="2"/>
  <c r="T385" i="2"/>
  <c r="T656" i="2"/>
  <c r="T558" i="2"/>
  <c r="T651" i="2"/>
  <c r="T360" i="2"/>
  <c r="T394" i="2"/>
  <c r="T267" i="2"/>
  <c r="T650" i="2"/>
  <c r="T549" i="2"/>
  <c r="T355" i="2"/>
  <c r="T548" i="2"/>
  <c r="T552" i="2"/>
  <c r="T357" i="2"/>
  <c r="T268" i="2"/>
  <c r="T397" i="2"/>
  <c r="T556" i="2"/>
  <c r="T273" i="2"/>
  <c r="T653" i="2"/>
  <c r="T272" i="2"/>
  <c r="T551" i="2"/>
  <c r="T541" i="2"/>
  <c r="T430" i="2"/>
  <c r="T381" i="2"/>
  <c r="T652" i="2"/>
  <c r="T395" i="2"/>
  <c r="T398" i="2"/>
  <c r="T555" i="2"/>
  <c r="T253" i="2"/>
  <c r="T387" i="2"/>
  <c r="T380" i="2"/>
  <c r="T433" i="2"/>
  <c r="T295" i="2"/>
  <c r="T308" i="2"/>
  <c r="T255" i="2"/>
  <c r="T254" i="2"/>
  <c r="T358" i="2"/>
  <c r="T657" i="2"/>
  <c r="T256" i="2"/>
  <c r="T258" i="2"/>
  <c r="T431" i="2"/>
  <c r="T251" i="2"/>
  <c r="T539" i="2"/>
  <c r="T257" i="2"/>
  <c r="T540" i="2"/>
  <c r="T544" i="2"/>
  <c r="T393" i="2"/>
  <c r="T364" i="2"/>
  <c r="T368" i="2"/>
  <c r="T676" i="2"/>
  <c r="T553" i="2"/>
  <c r="T664" i="2"/>
  <c r="T252" i="2"/>
  <c r="T659" i="2"/>
  <c r="T388" i="2"/>
  <c r="T663" i="2"/>
  <c r="T554" i="2"/>
  <c r="T665" i="2"/>
  <c r="T658" i="2"/>
  <c r="T662" i="2"/>
  <c r="T680" i="2"/>
  <c r="T547" i="2"/>
  <c r="T674" i="2"/>
  <c r="T675" i="2"/>
  <c r="T379" i="2"/>
  <c r="T392" i="2"/>
  <c r="T673" i="2"/>
  <c r="T672" i="2"/>
  <c r="T679" i="2"/>
  <c r="T661" i="2"/>
  <c r="T432" i="2"/>
  <c r="T389" i="2"/>
  <c r="T545" i="2"/>
  <c r="T670" i="2"/>
  <c r="T362" i="2"/>
  <c r="T660" i="2"/>
  <c r="T671" i="2"/>
  <c r="T363" i="2"/>
  <c r="T546" i="2"/>
  <c r="T370" i="2"/>
  <c r="T668" i="2"/>
  <c r="T678" i="2"/>
  <c r="T677" i="2"/>
  <c r="T369" i="2"/>
  <c r="T666" i="2"/>
  <c r="T683" i="2"/>
  <c r="T390" i="2"/>
  <c r="T667" i="2"/>
  <c r="T669" i="2"/>
  <c r="T681" i="2"/>
  <c r="T376" i="2"/>
  <c r="T378" i="2"/>
  <c r="T371" i="2"/>
  <c r="T682" i="2"/>
  <c r="T377" i="2"/>
  <c r="T372" i="2"/>
  <c r="T373" i="2"/>
  <c r="T375" i="2"/>
  <c r="T391" i="2"/>
  <c r="T374" i="2"/>
  <c r="T751" i="2"/>
  <c r="T752" i="2"/>
  <c r="T753" i="2"/>
  <c r="T750" i="2"/>
  <c r="T749" i="2"/>
  <c r="T792" i="2"/>
  <c r="T746" i="2"/>
  <c r="T748" i="2"/>
  <c r="T790" i="2"/>
  <c r="T789" i="2"/>
  <c r="T788" i="2"/>
  <c r="T737" i="2"/>
  <c r="T754" i="2"/>
  <c r="T755" i="2"/>
  <c r="T756" i="2"/>
  <c r="T736" i="2"/>
  <c r="T738" i="2"/>
  <c r="T791" i="2"/>
  <c r="T745" i="2"/>
  <c r="T705" i="2"/>
  <c r="T703" i="2"/>
  <c r="T744" i="2"/>
  <c r="T768" i="2"/>
  <c r="T769" i="2"/>
  <c r="T704" i="2"/>
  <c r="T685" i="2"/>
  <c r="T747" i="2"/>
  <c r="T735" i="2"/>
  <c r="T710" i="2"/>
  <c r="T757" i="2"/>
  <c r="T709" i="2"/>
  <c r="T733" i="2"/>
  <c r="T740" i="2"/>
  <c r="T734" i="2"/>
  <c r="T732" i="2"/>
  <c r="T775" i="2"/>
  <c r="T787" i="2"/>
  <c r="T708" i="2"/>
  <c r="T684" i="2"/>
  <c r="T711" i="2"/>
  <c r="T712" i="2"/>
  <c r="T695" i="2"/>
  <c r="T760" i="2"/>
  <c r="T707" i="2"/>
  <c r="T739" i="2"/>
  <c r="T743" i="2"/>
  <c r="T793" i="2"/>
  <c r="T696" i="2"/>
  <c r="T701" i="2"/>
  <c r="T702" i="2"/>
  <c r="T758" i="2"/>
  <c r="T770" i="2"/>
  <c r="T706" i="2"/>
  <c r="T731" i="2"/>
  <c r="T742" i="2"/>
  <c r="T767" i="2"/>
  <c r="T786" i="2"/>
  <c r="T759" i="2"/>
  <c r="T741" i="2"/>
  <c r="T686" i="2"/>
  <c r="T784" i="2"/>
  <c r="T730" i="2"/>
  <c r="T766" i="2"/>
  <c r="T761" i="2"/>
  <c r="T795" i="2"/>
  <c r="T774" i="2"/>
  <c r="T776" i="2"/>
  <c r="T713" i="2"/>
  <c r="T714" i="2"/>
  <c r="T699" i="2"/>
  <c r="T794" i="2"/>
  <c r="T700" i="2"/>
  <c r="T762" i="2"/>
  <c r="T772" i="2"/>
  <c r="T698" i="2"/>
  <c r="T687" i="2"/>
  <c r="T694" i="2"/>
  <c r="T697" i="2"/>
  <c r="T771" i="2"/>
  <c r="T723" i="2"/>
  <c r="T763" i="2"/>
  <c r="T797" i="2"/>
  <c r="T785" i="2"/>
  <c r="T693" i="2"/>
  <c r="T688" i="2"/>
  <c r="T773" i="2"/>
  <c r="T715" i="2"/>
  <c r="T796" i="2"/>
  <c r="T781" i="2"/>
  <c r="T782" i="2"/>
  <c r="T722" i="2"/>
  <c r="T729" i="2"/>
  <c r="T765" i="2"/>
  <c r="T724" i="2"/>
  <c r="T783" i="2"/>
  <c r="T689" i="2"/>
  <c r="T780" i="2"/>
  <c r="T721" i="2"/>
  <c r="T764" i="2"/>
  <c r="T692" i="2"/>
  <c r="T726" i="2"/>
  <c r="T725" i="2"/>
  <c r="T777" i="2"/>
  <c r="T799" i="2"/>
  <c r="T716" i="2"/>
  <c r="T778" i="2"/>
  <c r="T728" i="2"/>
  <c r="T779" i="2"/>
  <c r="T798" i="2"/>
  <c r="T727" i="2"/>
  <c r="T690" i="2"/>
  <c r="T718" i="2"/>
  <c r="T691" i="2"/>
  <c r="T720" i="2"/>
  <c r="T719" i="2"/>
  <c r="T717" i="2"/>
  <c r="T800" i="2"/>
  <c r="T842" i="2"/>
  <c r="T838" i="2"/>
  <c r="T840" i="2"/>
  <c r="T839" i="2"/>
  <c r="T841" i="2"/>
  <c r="T801" i="2"/>
  <c r="T837" i="2"/>
  <c r="T836" i="2"/>
  <c r="T803" i="2"/>
  <c r="T835" i="2"/>
  <c r="T843" i="2"/>
  <c r="T802" i="2"/>
  <c r="T804" i="2"/>
  <c r="T831" i="2"/>
  <c r="T834" i="2"/>
  <c r="T807" i="2"/>
  <c r="T823" i="2"/>
  <c r="T827" i="2"/>
  <c r="T832" i="2"/>
  <c r="T830" i="2"/>
  <c r="T829" i="2"/>
  <c r="T828" i="2"/>
  <c r="T806" i="2"/>
  <c r="T808" i="2"/>
  <c r="T833" i="2"/>
  <c r="T852" i="2"/>
  <c r="T822" i="2"/>
  <c r="T844" i="2"/>
  <c r="T826" i="2"/>
  <c r="T805" i="2"/>
  <c r="T845" i="2"/>
  <c r="T824" i="2"/>
  <c r="T809" i="2"/>
  <c r="T810" i="2"/>
  <c r="T846" i="2"/>
  <c r="T849" i="2"/>
  <c r="T850" i="2"/>
  <c r="T821" i="2"/>
  <c r="T825" i="2"/>
  <c r="T813" i="2"/>
  <c r="T853" i="2"/>
  <c r="T851" i="2"/>
  <c r="T848" i="2"/>
  <c r="T816" i="2"/>
  <c r="T817" i="2"/>
  <c r="T847" i="2"/>
  <c r="T815" i="2"/>
  <c r="T854" i="2"/>
  <c r="T858" i="2"/>
  <c r="T820" i="2"/>
  <c r="T855" i="2"/>
  <c r="T812" i="2"/>
  <c r="T857" i="2"/>
  <c r="T814" i="2"/>
  <c r="T856" i="2"/>
  <c r="T818" i="2"/>
  <c r="T863" i="2"/>
  <c r="T819" i="2"/>
  <c r="T859" i="2"/>
  <c r="T860" i="2"/>
  <c r="T943" i="2"/>
  <c r="T942" i="2"/>
  <c r="T811" i="2"/>
  <c r="T861" i="2"/>
  <c r="T944" i="2"/>
  <c r="T946" i="2"/>
  <c r="T862" i="2"/>
  <c r="T941" i="2"/>
  <c r="T945" i="2"/>
  <c r="T948" i="2"/>
  <c r="T864" i="2"/>
  <c r="T934" i="2"/>
  <c r="T947" i="2"/>
  <c r="T869" i="2"/>
  <c r="T865" i="2"/>
  <c r="T866" i="2"/>
  <c r="T868" i="2"/>
  <c r="T949" i="2"/>
  <c r="T938" i="2"/>
  <c r="T867" i="2"/>
  <c r="T951" i="2"/>
  <c r="T950" i="2"/>
  <c r="T937" i="2"/>
  <c r="T935" i="2"/>
  <c r="T939" i="2"/>
  <c r="T940" i="2"/>
  <c r="T870" i="2"/>
  <c r="T878" i="2"/>
  <c r="T936" i="2"/>
  <c r="T877" i="2"/>
  <c r="T879" i="2"/>
  <c r="T882" i="2"/>
  <c r="T881" i="2"/>
  <c r="T952" i="2"/>
  <c r="T880" i="2"/>
  <c r="T953" i="2"/>
  <c r="T954" i="2"/>
  <c r="T875" i="2"/>
  <c r="T883" i="2"/>
  <c r="T884" i="2"/>
  <c r="T876" i="2"/>
  <c r="T891" i="2"/>
  <c r="T893" i="2"/>
  <c r="T894" i="2"/>
  <c r="T892" i="2"/>
  <c r="T955" i="2"/>
  <c r="T890" i="2"/>
  <c r="T874" i="2"/>
  <c r="T873" i="2"/>
  <c r="T956" i="2"/>
  <c r="T957" i="2"/>
  <c r="T889" i="2"/>
  <c r="T888" i="2"/>
  <c r="T885" i="2"/>
  <c r="T887" i="2"/>
  <c r="T962" i="2"/>
  <c r="T958" i="2"/>
  <c r="T872" i="2"/>
  <c r="T871" i="2"/>
  <c r="T896" i="2"/>
  <c r="T895" i="2"/>
  <c r="T961" i="2"/>
  <c r="T886" i="2"/>
  <c r="T963" i="2"/>
  <c r="T905" i="2"/>
  <c r="T897" i="2"/>
  <c r="T898" i="2"/>
  <c r="T904" i="2"/>
  <c r="T933" i="2"/>
  <c r="T960" i="2"/>
  <c r="T906" i="2"/>
  <c r="T901" i="2"/>
  <c r="T903" i="2"/>
  <c r="T959" i="2"/>
  <c r="T968" i="2"/>
  <c r="T924" i="2"/>
  <c r="T902" i="2"/>
  <c r="T925" i="2"/>
  <c r="T899" i="2"/>
  <c r="T966" i="2"/>
  <c r="T900" i="2"/>
  <c r="T907" i="2"/>
  <c r="T923" i="2"/>
  <c r="T932" i="2"/>
  <c r="T922" i="2"/>
  <c r="T967" i="2"/>
  <c r="T965" i="2"/>
  <c r="T964" i="2"/>
  <c r="T930" i="2"/>
  <c r="T926" i="2"/>
  <c r="T931" i="2"/>
  <c r="T971" i="2"/>
  <c r="T928" i="2"/>
  <c r="T929" i="2"/>
  <c r="T969" i="2"/>
  <c r="T973" i="2"/>
  <c r="T976" i="2"/>
  <c r="T972" i="2"/>
  <c r="T975" i="2"/>
  <c r="T927" i="2"/>
  <c r="T977" i="2"/>
  <c r="T908" i="2"/>
  <c r="T912" i="2"/>
  <c r="T974" i="2"/>
  <c r="T970" i="2"/>
  <c r="T979" i="2"/>
  <c r="T1133" i="2"/>
  <c r="T913" i="2"/>
  <c r="T910" i="2"/>
  <c r="T978" i="2"/>
  <c r="T921" i="2"/>
  <c r="T918" i="2"/>
  <c r="T911" i="2"/>
  <c r="T1134" i="2"/>
  <c r="T919" i="2"/>
  <c r="T909" i="2"/>
  <c r="T980" i="2"/>
  <c r="T917" i="2"/>
  <c r="T1132" i="2"/>
  <c r="T1075" i="2"/>
  <c r="T916" i="2"/>
  <c r="T920" i="2"/>
  <c r="T1065" i="2"/>
  <c r="T1131" i="2"/>
  <c r="T1077" i="2"/>
  <c r="T1074" i="2"/>
  <c r="T915" i="2"/>
  <c r="T914" i="2"/>
  <c r="T1076" i="2"/>
  <c r="T1072" i="2"/>
  <c r="T1079" i="2"/>
  <c r="T1135" i="2"/>
  <c r="T985" i="2"/>
  <c r="T1071" i="2"/>
  <c r="T1078" i="2"/>
  <c r="T1136" i="2"/>
  <c r="T982" i="2"/>
  <c r="T983" i="2"/>
  <c r="T981" i="2"/>
  <c r="T986" i="2"/>
  <c r="T1073" i="2"/>
  <c r="T984" i="2"/>
  <c r="T1138" i="2"/>
  <c r="T1080" i="2"/>
  <c r="T1137" i="2"/>
  <c r="T1376" i="2"/>
  <c r="T1123" i="2"/>
  <c r="T1066" i="2"/>
  <c r="T1070" i="2"/>
  <c r="T991" i="2"/>
  <c r="T1082" i="2"/>
  <c r="T1081" i="2"/>
  <c r="T1139" i="2"/>
  <c r="T989" i="2"/>
  <c r="T1124" i="2"/>
  <c r="T988" i="2"/>
  <c r="T1069" i="2"/>
  <c r="T990" i="2"/>
  <c r="T1375" i="2"/>
  <c r="T1068" i="2"/>
  <c r="T1142" i="2"/>
  <c r="T1353" i="2"/>
  <c r="T1140" i="2"/>
  <c r="T1127" i="2"/>
  <c r="T1041" i="2"/>
  <c r="T987" i="2"/>
  <c r="T1125" i="2"/>
  <c r="T1357" i="2"/>
  <c r="T1149" i="2"/>
  <c r="T1067" i="2"/>
  <c r="T1424" i="2"/>
  <c r="T1374" i="2"/>
  <c r="T1144" i="2"/>
  <c r="T1128" i="2"/>
  <c r="T1141" i="2"/>
  <c r="T1153" i="2"/>
  <c r="T1147" i="2"/>
  <c r="T1148" i="2"/>
  <c r="T1354" i="2"/>
  <c r="T1425" i="2"/>
  <c r="T1083" i="2"/>
  <c r="T1126" i="2"/>
  <c r="T1423" i="2"/>
  <c r="T1064" i="2"/>
  <c r="T1358" i="2"/>
  <c r="T1426" i="2"/>
  <c r="T1355" i="2"/>
  <c r="T1377" i="2"/>
  <c r="T1356" i="2"/>
  <c r="T1152" i="2"/>
  <c r="T1151" i="2"/>
  <c r="T1129" i="2"/>
  <c r="T1040" i="2"/>
  <c r="T1422" i="2"/>
  <c r="T1245" i="2"/>
  <c r="T1130" i="2"/>
  <c r="T1094" i="2"/>
  <c r="T1143" i="2"/>
  <c r="T1093" i="2"/>
  <c r="T1084" i="2"/>
  <c r="T1154" i="2"/>
  <c r="T1427" i="2"/>
  <c r="T1371" i="2"/>
  <c r="T1145" i="2"/>
  <c r="T1246" i="2"/>
  <c r="T1433" i="2"/>
  <c r="T1431" i="2"/>
  <c r="T1096" i="2"/>
  <c r="T1361" i="2"/>
  <c r="T1095" i="2"/>
  <c r="T1247" i="2"/>
  <c r="T1146" i="2"/>
  <c r="T1086" i="2"/>
  <c r="T1439" i="2"/>
  <c r="T1421" i="2"/>
  <c r="T1379" i="2"/>
  <c r="T1369" i="2"/>
  <c r="T1378" i="2"/>
  <c r="T1166" i="2"/>
  <c r="T1434" i="2"/>
  <c r="T1370" i="2"/>
  <c r="T1360" i="2"/>
  <c r="T1432" i="2"/>
  <c r="T1382" i="2"/>
  <c r="T1359" i="2"/>
  <c r="T1150" i="2"/>
  <c r="T1380" i="2"/>
  <c r="T1085" i="2"/>
  <c r="T1428" i="2"/>
  <c r="T995" i="2"/>
  <c r="T1055" i="2"/>
  <c r="T1429" i="2"/>
  <c r="T1054" i="2"/>
  <c r="T1362" i="2"/>
  <c r="T1092" i="2"/>
  <c r="T1381" i="2"/>
  <c r="T1038" i="2"/>
  <c r="T1101" i="2"/>
  <c r="T1155" i="2"/>
  <c r="T1430" i="2"/>
  <c r="T1045" i="2"/>
  <c r="T1383" i="2"/>
  <c r="T1348" i="2"/>
  <c r="T992" i="2"/>
  <c r="T1167" i="2"/>
  <c r="T1047" i="2"/>
  <c r="T1435" i="2"/>
  <c r="T1171" i="2"/>
  <c r="T1106" i="2"/>
  <c r="T1365" i="2"/>
  <c r="T1436" i="2"/>
  <c r="T1373" i="2"/>
  <c r="T1165" i="2"/>
  <c r="T1108" i="2"/>
  <c r="T1351" i="2"/>
  <c r="T1042" i="2"/>
  <c r="T1372" i="2"/>
  <c r="T1366" i="2"/>
  <c r="T1050" i="2"/>
  <c r="T1363" i="2"/>
  <c r="T1243" i="2"/>
  <c r="T996" i="2"/>
  <c r="T1352" i="2"/>
  <c r="T1364" i="2"/>
  <c r="T1349" i="2"/>
  <c r="T1098" i="2"/>
  <c r="T1109" i="2"/>
  <c r="T1105" i="2"/>
  <c r="T1056" i="2"/>
  <c r="T1062" i="2"/>
  <c r="T1345" i="2"/>
  <c r="T1036" i="2"/>
  <c r="T1097" i="2"/>
  <c r="T1046" i="2"/>
  <c r="T1111" i="2"/>
  <c r="T1384" i="2"/>
  <c r="T1350" i="2"/>
  <c r="T1168" i="2"/>
  <c r="T1172" i="2"/>
  <c r="T993" i="2"/>
  <c r="T1437" i="2"/>
  <c r="T1100" i="2"/>
  <c r="T1438" i="2"/>
  <c r="T994" i="2"/>
  <c r="T1048" i="2"/>
  <c r="T1061" i="2"/>
  <c r="T1051" i="2"/>
  <c r="T1244" i="2"/>
  <c r="T1089" i="2"/>
  <c r="T1248" i="2"/>
  <c r="T1090" i="2"/>
  <c r="T1241" i="2"/>
  <c r="T1110" i="2"/>
  <c r="T1103" i="2"/>
  <c r="T1099" i="2"/>
  <c r="T1063" i="2"/>
  <c r="T1107" i="2"/>
  <c r="T1104" i="2"/>
  <c r="T1393" i="2"/>
  <c r="T1044" i="2"/>
  <c r="T1087" i="2"/>
  <c r="T1091" i="2"/>
  <c r="T1053" i="2"/>
  <c r="T1102" i="2"/>
  <c r="T1052" i="2"/>
  <c r="T1386" i="2"/>
  <c r="T1392" i="2"/>
  <c r="T1043" i="2"/>
  <c r="T1242" i="2"/>
  <c r="T1035" i="2"/>
  <c r="T1420" i="2"/>
  <c r="T1394" i="2"/>
  <c r="T1250" i="2"/>
  <c r="T1391" i="2"/>
  <c r="T1385" i="2"/>
  <c r="T1440" i="2"/>
  <c r="T1057" i="2"/>
  <c r="T1239" i="2"/>
  <c r="T1389" i="2"/>
  <c r="T1368" i="2"/>
  <c r="T1170" i="2"/>
  <c r="T1164" i="2"/>
  <c r="T1037" i="2"/>
  <c r="T1346" i="2"/>
  <c r="T1347" i="2"/>
  <c r="T1344" i="2"/>
  <c r="T1039" i="2"/>
  <c r="T1367" i="2"/>
  <c r="T1088" i="2"/>
  <c r="T1178" i="2"/>
  <c r="T1156" i="2"/>
  <c r="T1060" i="2"/>
  <c r="T1390" i="2"/>
  <c r="T1388" i="2"/>
  <c r="T1179" i="2"/>
  <c r="T1252" i="2"/>
  <c r="T1058" i="2"/>
  <c r="T1174" i="2"/>
  <c r="T1049" i="2"/>
  <c r="T1416" i="2"/>
  <c r="T1182" i="2"/>
  <c r="T1112" i="2"/>
  <c r="T1173" i="2"/>
  <c r="T1059" i="2"/>
  <c r="T1007" i="2"/>
  <c r="T1419" i="2"/>
  <c r="T1249" i="2"/>
  <c r="T1169" i="2"/>
  <c r="T1395" i="2"/>
  <c r="T1412" i="2"/>
  <c r="T1251" i="2"/>
  <c r="T1399" i="2"/>
  <c r="T1163" i="2"/>
  <c r="T1400" i="2"/>
  <c r="T1033" i="2"/>
  <c r="T1387" i="2"/>
  <c r="T997" i="2"/>
  <c r="T1177" i="2"/>
  <c r="T1240" i="2"/>
  <c r="T1342" i="2"/>
  <c r="T1401" i="2"/>
  <c r="T1324" i="2"/>
  <c r="T1341" i="2"/>
  <c r="T1397" i="2"/>
  <c r="T1188" i="2"/>
  <c r="T1343" i="2"/>
  <c r="T1034" i="2"/>
  <c r="T1402" i="2"/>
  <c r="T1414" i="2"/>
  <c r="T1415" i="2"/>
  <c r="T1396" i="2"/>
  <c r="T1403" i="2"/>
  <c r="T1186" i="2"/>
  <c r="T1183" i="2"/>
  <c r="T1398" i="2"/>
  <c r="T1411" i="2"/>
  <c r="T1032" i="2"/>
  <c r="T1158" i="2"/>
  <c r="T1008" i="2"/>
  <c r="T1323" i="2"/>
  <c r="T1404" i="2"/>
  <c r="T1330" i="2"/>
  <c r="T1325" i="2"/>
  <c r="T1180" i="2"/>
  <c r="T1005" i="2"/>
  <c r="T1122" i="2"/>
  <c r="T1006" i="2"/>
  <c r="T1121" i="2"/>
  <c r="T1113" i="2"/>
  <c r="T1175" i="2"/>
  <c r="T1418" i="2"/>
  <c r="T1184" i="2"/>
  <c r="T1417" i="2"/>
  <c r="T1181" i="2"/>
  <c r="T1413" i="2"/>
  <c r="T1157" i="2"/>
  <c r="T1187" i="2"/>
  <c r="T1331" i="2"/>
  <c r="T1410" i="2"/>
  <c r="T1326" i="2"/>
  <c r="T1327" i="2"/>
  <c r="T1004" i="2"/>
  <c r="T1018" i="2"/>
  <c r="T1162" i="2"/>
  <c r="T1120" i="2"/>
  <c r="T1031" i="2"/>
  <c r="T1114" i="2"/>
  <c r="T998" i="2"/>
  <c r="T1185" i="2"/>
  <c r="T1027" i="2"/>
  <c r="T1009" i="2"/>
  <c r="T1025" i="2"/>
  <c r="T1340" i="2"/>
  <c r="T1115" i="2"/>
  <c r="T1010" i="2"/>
  <c r="T1320" i="2"/>
  <c r="T1161" i="2"/>
  <c r="T1117" i="2"/>
  <c r="T1329" i="2"/>
  <c r="T1237" i="2"/>
  <c r="T1176" i="2"/>
  <c r="T1029" i="2"/>
  <c r="T1315" i="2"/>
  <c r="T1405" i="2"/>
  <c r="T1026" i="2"/>
  <c r="T1319" i="2"/>
  <c r="T1116" i="2"/>
  <c r="T1238" i="2"/>
  <c r="T1017" i="2"/>
  <c r="T1318" i="2"/>
  <c r="T1332" i="2"/>
  <c r="T999" i="2"/>
  <c r="T1339" i="2"/>
  <c r="T1001" i="2"/>
  <c r="T1333" i="2"/>
  <c r="T1316" i="2"/>
  <c r="T1328" i="2"/>
  <c r="T1000" i="2"/>
  <c r="T1321" i="2"/>
  <c r="T1235" i="2"/>
  <c r="T1406" i="2"/>
  <c r="T1407" i="2"/>
  <c r="T1015" i="2"/>
  <c r="T1003" i="2"/>
  <c r="T1030" i="2"/>
  <c r="T1019" i="2"/>
  <c r="T1317" i="2"/>
  <c r="T1002" i="2"/>
  <c r="T1028" i="2"/>
  <c r="T1160" i="2"/>
  <c r="T1338" i="2"/>
  <c r="T1337" i="2"/>
  <c r="T1119" i="2"/>
  <c r="T1012" i="2"/>
  <c r="T1322" i="2"/>
  <c r="T1024" i="2"/>
  <c r="T1118" i="2"/>
  <c r="T1016" i="2"/>
  <c r="T1023" i="2"/>
  <c r="T1013" i="2"/>
  <c r="T1020" i="2"/>
  <c r="T1408" i="2"/>
  <c r="T1011" i="2"/>
  <c r="T1232" i="2"/>
  <c r="T1159" i="2"/>
  <c r="T1233" i="2"/>
  <c r="T1335" i="2"/>
  <c r="T1022" i="2"/>
  <c r="T1334" i="2"/>
  <c r="T1014" i="2"/>
  <c r="T1021" i="2"/>
  <c r="T1189" i="2"/>
  <c r="T1231" i="2"/>
  <c r="T1336" i="2"/>
  <c r="T1409" i="2"/>
  <c r="T1234" i="2"/>
  <c r="T1190" i="2"/>
  <c r="T1208" i="2"/>
  <c r="T1207" i="2"/>
  <c r="T1206" i="2"/>
  <c r="T1258" i="2"/>
  <c r="T1236" i="2"/>
  <c r="T1305" i="2"/>
  <c r="T1442" i="2"/>
  <c r="T1191" i="2"/>
  <c r="T1298" i="2"/>
  <c r="T1209" i="2"/>
  <c r="T1443" i="2"/>
  <c r="T1219" i="2"/>
  <c r="T1441" i="2"/>
  <c r="T1220" i="2"/>
  <c r="T1201" i="2"/>
  <c r="T1205" i="2"/>
  <c r="T1221" i="2"/>
  <c r="T1230" i="2"/>
  <c r="T1444" i="2"/>
  <c r="T1304" i="2"/>
  <c r="T1254" i="2"/>
  <c r="T1448" i="2"/>
  <c r="T1306" i="2"/>
  <c r="T1307" i="2"/>
  <c r="T1299" i="2"/>
  <c r="T1192" i="2"/>
  <c r="T1445" i="2"/>
  <c r="T1302" i="2"/>
  <c r="T1297" i="2"/>
  <c r="T1259" i="2"/>
  <c r="T1300" i="2"/>
  <c r="T1296" i="2"/>
  <c r="T1214" i="2"/>
  <c r="T1447" i="2"/>
  <c r="T1301" i="2"/>
  <c r="T1215" i="2"/>
  <c r="T1255" i="2"/>
  <c r="T1303" i="2"/>
  <c r="T1229" i="2"/>
  <c r="T1308" i="2"/>
  <c r="T1218" i="2"/>
  <c r="T1260" i="2"/>
  <c r="T1210" i="2"/>
  <c r="T1257" i="2"/>
  <c r="T1202" i="2"/>
  <c r="T1291" i="2"/>
  <c r="T1314" i="2"/>
  <c r="T1293" i="2"/>
  <c r="T1454" i="2"/>
  <c r="T1212" i="2"/>
  <c r="T1446" i="2"/>
  <c r="T1292" i="2"/>
  <c r="T1295" i="2"/>
  <c r="T1211" i="2"/>
  <c r="T1284" i="2"/>
  <c r="T1253" i="2"/>
  <c r="T1200" i="2"/>
  <c r="T1282" i="2"/>
  <c r="T1452" i="2"/>
  <c r="T1199" i="2"/>
  <c r="T1455" i="2"/>
  <c r="T1256" i="2"/>
  <c r="T1453" i="2"/>
  <c r="T1222" i="2"/>
  <c r="T1313" i="2"/>
  <c r="T1451" i="2"/>
  <c r="T1311" i="2"/>
  <c r="T1450" i="2"/>
  <c r="T1283" i="2"/>
  <c r="T1203" i="2"/>
  <c r="T1310" i="2"/>
  <c r="T1309" i="2"/>
  <c r="T1213" i="2"/>
  <c r="T1217" i="2"/>
  <c r="T1290" i="2"/>
  <c r="T1224" i="2"/>
  <c r="T1281" i="2"/>
  <c r="T1449" i="2"/>
  <c r="T1216" i="2"/>
  <c r="T1312" i="2"/>
  <c r="T1280" i="2"/>
  <c r="T1261" i="2"/>
  <c r="T1285" i="2"/>
  <c r="T1204" i="2"/>
  <c r="T1223" i="2"/>
  <c r="T1287" i="2"/>
  <c r="T1278" i="2"/>
  <c r="T1279" i="2"/>
  <c r="T1225" i="2"/>
  <c r="T1294" i="2"/>
  <c r="T1289" i="2"/>
  <c r="T1288" i="2"/>
  <c r="T1286" i="2"/>
  <c r="T1277" i="2"/>
  <c r="T1457" i="2"/>
  <c r="T1193" i="2"/>
  <c r="T1198" i="2"/>
  <c r="T1194" i="2"/>
  <c r="T1456" i="2"/>
  <c r="T1458" i="2"/>
  <c r="T1276" i="2"/>
  <c r="T1274" i="2"/>
  <c r="T1459" i="2"/>
  <c r="T1490" i="2"/>
  <c r="T1262" i="2"/>
  <c r="T1491" i="2"/>
  <c r="T1488" i="2"/>
  <c r="T1228" i="2"/>
  <c r="T1275" i="2"/>
  <c r="T1195" i="2"/>
  <c r="T1487" i="2"/>
  <c r="T1273" i="2"/>
  <c r="T1196" i="2"/>
  <c r="T1272" i="2"/>
  <c r="T1489" i="2"/>
  <c r="T1226" i="2"/>
  <c r="T1263" i="2"/>
  <c r="T1197" i="2"/>
  <c r="T1505" i="2"/>
  <c r="T1264" i="2"/>
  <c r="T1269" i="2"/>
  <c r="T1497" i="2"/>
  <c r="T1485" i="2"/>
  <c r="T1486" i="2"/>
  <c r="T1506" i="2"/>
  <c r="T1227" i="2"/>
  <c r="T1482" i="2"/>
  <c r="T1493" i="2"/>
  <c r="T1460" i="2"/>
  <c r="T1499" i="2"/>
  <c r="T1492" i="2"/>
  <c r="T1507" i="2"/>
  <c r="T1498" i="2"/>
  <c r="T1268" i="2"/>
  <c r="T1484" i="2"/>
  <c r="T1483" i="2"/>
  <c r="T1271" i="2"/>
  <c r="T1495" i="2"/>
  <c r="T1494" i="2"/>
  <c r="T1500" i="2"/>
  <c r="T1270" i="2"/>
  <c r="T1496" i="2"/>
  <c r="T1265" i="2"/>
  <c r="T1464" i="2"/>
  <c r="T1481" i="2"/>
  <c r="T1502" i="2"/>
  <c r="T1461" i="2"/>
  <c r="T1462" i="2"/>
  <c r="T1463" i="2"/>
  <c r="T1267" i="2"/>
  <c r="T1501" i="2"/>
  <c r="T1466" i="2"/>
  <c r="T1465" i="2"/>
  <c r="T1508" i="2"/>
  <c r="T1266" i="2"/>
  <c r="T1467" i="2"/>
  <c r="T1469" i="2"/>
  <c r="T1480" i="2"/>
  <c r="T1509" i="2"/>
  <c r="T1503" i="2"/>
  <c r="T1468" i="2"/>
  <c r="T1478" i="2"/>
  <c r="T1470" i="2"/>
  <c r="T1479" i="2"/>
  <c r="T1471" i="2"/>
  <c r="T1504" i="2"/>
  <c r="T1474" i="2"/>
  <c r="T1510" i="2"/>
  <c r="T1476" i="2"/>
  <c r="T1473" i="2"/>
  <c r="T1477" i="2"/>
  <c r="T1475" i="2"/>
  <c r="T1511" i="2"/>
  <c r="T1472" i="2"/>
  <c r="T1515" i="2"/>
  <c r="T1514" i="2"/>
  <c r="T1513" i="2"/>
  <c r="S130" i="2"/>
  <c r="S150" i="2"/>
  <c r="S147" i="2"/>
  <c r="S56" i="2"/>
  <c r="S108" i="2"/>
  <c r="S146" i="2"/>
  <c r="S132" i="2"/>
  <c r="S149" i="2"/>
  <c r="S145" i="2"/>
  <c r="S53" i="2"/>
  <c r="S57" i="2"/>
  <c r="S129" i="2"/>
  <c r="S139" i="2"/>
  <c r="S156" i="2"/>
  <c r="S155" i="2"/>
  <c r="S55" i="2"/>
  <c r="S58" i="2"/>
  <c r="S54" i="2"/>
  <c r="S148" i="2"/>
  <c r="S109" i="2"/>
  <c r="S59" i="2"/>
  <c r="S144" i="2"/>
  <c r="S69" i="2"/>
  <c r="S134" i="2"/>
  <c r="S152" i="2"/>
  <c r="S135" i="2"/>
  <c r="S67" i="2"/>
  <c r="S143" i="2"/>
  <c r="S138" i="2"/>
  <c r="S133" i="2"/>
  <c r="S154" i="2"/>
  <c r="S153" i="2"/>
  <c r="S141" i="2"/>
  <c r="S136" i="2"/>
  <c r="S64" i="2"/>
  <c r="S66" i="2"/>
  <c r="S68" i="2"/>
  <c r="S70" i="2"/>
  <c r="S126" i="2"/>
  <c r="S140" i="2"/>
  <c r="S60" i="2"/>
  <c r="S110" i="2"/>
  <c r="S151" i="2"/>
  <c r="S127" i="2"/>
  <c r="S75" i="2"/>
  <c r="S128" i="2"/>
  <c r="S74" i="2"/>
  <c r="S63" i="2"/>
  <c r="S158" i="2"/>
  <c r="S137" i="2"/>
  <c r="S62" i="2"/>
  <c r="S142" i="2"/>
  <c r="S157" i="2"/>
  <c r="S73" i="2"/>
  <c r="S65" i="2"/>
  <c r="S77" i="2"/>
  <c r="S76" i="2"/>
  <c r="S61" i="2"/>
  <c r="S78" i="2"/>
  <c r="S26" i="2"/>
  <c r="S163" i="2"/>
  <c r="S72" i="2"/>
  <c r="S25" i="2"/>
  <c r="S166" i="2"/>
  <c r="S71" i="2"/>
  <c r="S27" i="2"/>
  <c r="S167" i="2"/>
  <c r="S162" i="2"/>
  <c r="S111" i="2"/>
  <c r="S80" i="2"/>
  <c r="S24" i="2"/>
  <c r="S160" i="2"/>
  <c r="S19" i="2"/>
  <c r="S79" i="2"/>
  <c r="S164" i="2"/>
  <c r="S20" i="2"/>
  <c r="S168" i="2"/>
  <c r="S107" i="2"/>
  <c r="S81" i="2"/>
  <c r="S125" i="2"/>
  <c r="S122" i="2"/>
  <c r="S159" i="2"/>
  <c r="S29" i="2"/>
  <c r="S115" i="2"/>
  <c r="S165" i="2"/>
  <c r="S28" i="2"/>
  <c r="S40" i="2"/>
  <c r="S51" i="2"/>
  <c r="S23" i="2"/>
  <c r="S169" i="2"/>
  <c r="S170" i="2"/>
  <c r="S30" i="2"/>
  <c r="S18" i="2"/>
  <c r="S15" i="2"/>
  <c r="S88" i="2"/>
  <c r="S89" i="2"/>
  <c r="S52" i="2"/>
  <c r="S17" i="2"/>
  <c r="S16" i="2"/>
  <c r="S161" i="2"/>
  <c r="S172" i="2"/>
  <c r="S21" i="2"/>
  <c r="S22" i="2"/>
  <c r="S36" i="2"/>
  <c r="S123" i="2"/>
  <c r="S39" i="2"/>
  <c r="S120" i="2"/>
  <c r="S124" i="2"/>
  <c r="S38" i="2"/>
  <c r="S113" i="2"/>
  <c r="S173" i="2"/>
  <c r="S41" i="2"/>
  <c r="S82" i="2"/>
  <c r="S175" i="2"/>
  <c r="S87" i="2"/>
  <c r="S114" i="2"/>
  <c r="S42" i="2"/>
  <c r="S86" i="2"/>
  <c r="S37" i="2"/>
  <c r="S171" i="2"/>
  <c r="S14" i="2"/>
  <c r="S32" i="2"/>
  <c r="S174" i="2"/>
  <c r="S98" i="2"/>
  <c r="S50" i="2"/>
  <c r="S106" i="2"/>
  <c r="S34" i="2"/>
  <c r="S116" i="2"/>
  <c r="S95" i="2"/>
  <c r="S35" i="2"/>
  <c r="S49" i="2"/>
  <c r="S92" i="2"/>
  <c r="S83" i="2"/>
  <c r="S91" i="2"/>
  <c r="S31" i="2"/>
  <c r="S176" i="2"/>
  <c r="S9" i="2"/>
  <c r="S118" i="2"/>
  <c r="S43" i="2"/>
  <c r="S96" i="2"/>
  <c r="S121" i="2"/>
  <c r="S33" i="2"/>
  <c r="S112" i="2"/>
  <c r="S93" i="2"/>
  <c r="S117" i="2"/>
  <c r="S46" i="2"/>
  <c r="S90" i="2"/>
  <c r="S10" i="2"/>
  <c r="S97" i="2"/>
  <c r="S11" i="2"/>
  <c r="S94" i="2"/>
  <c r="S44" i="2"/>
  <c r="S85" i="2"/>
  <c r="S119" i="2"/>
  <c r="S84" i="2"/>
  <c r="S12" i="2"/>
  <c r="S47" i="2"/>
  <c r="S45" i="2"/>
  <c r="S4" i="2"/>
  <c r="S13" i="2"/>
  <c r="S48" i="2"/>
  <c r="S99" i="2"/>
  <c r="S102" i="2"/>
  <c r="S5" i="2"/>
  <c r="S105" i="2"/>
  <c r="S101" i="2"/>
  <c r="S104" i="2"/>
  <c r="S100" i="2"/>
  <c r="S6" i="2"/>
  <c r="S103" i="2"/>
  <c r="S8" i="2"/>
  <c r="S245" i="2"/>
  <c r="S7" i="2"/>
  <c r="S180" i="2"/>
  <c r="S244" i="2"/>
  <c r="S243" i="2"/>
  <c r="S181" i="2"/>
  <c r="S242" i="2"/>
  <c r="S182" i="2"/>
  <c r="S222" i="2"/>
  <c r="S224" i="2"/>
  <c r="S228" i="2"/>
  <c r="S227" i="2"/>
  <c r="S225" i="2"/>
  <c r="S226" i="2"/>
  <c r="S223" i="2"/>
  <c r="S184" i="2"/>
  <c r="S177" i="2"/>
  <c r="S183" i="2"/>
  <c r="S179" i="2"/>
  <c r="S221" i="2"/>
  <c r="S185" i="2"/>
  <c r="S189" i="2"/>
  <c r="S241" i="2"/>
  <c r="S232" i="2"/>
  <c r="S186" i="2"/>
  <c r="S202" i="2"/>
  <c r="S231" i="2"/>
  <c r="S178" i="2"/>
  <c r="S188" i="2"/>
  <c r="S190" i="2"/>
  <c r="S187" i="2"/>
  <c r="S216" i="2"/>
  <c r="S203" i="2"/>
  <c r="S200" i="2"/>
  <c r="S230" i="2"/>
  <c r="S204" i="2"/>
  <c r="S229" i="2"/>
  <c r="S236" i="2"/>
  <c r="S237" i="2"/>
  <c r="S234" i="2"/>
  <c r="S215" i="2"/>
  <c r="S233" i="2"/>
  <c r="S201" i="2"/>
  <c r="S217" i="2"/>
  <c r="S238" i="2"/>
  <c r="S239" i="2"/>
  <c r="S191" i="2"/>
  <c r="S197" i="2"/>
  <c r="S206" i="2"/>
  <c r="S235" i="2"/>
  <c r="S240" i="2"/>
  <c r="S205" i="2"/>
  <c r="S199" i="2"/>
  <c r="S198" i="2"/>
  <c r="S207" i="2"/>
  <c r="S214" i="2"/>
  <c r="S209" i="2"/>
  <c r="S212" i="2"/>
  <c r="S208" i="2"/>
  <c r="S220" i="2"/>
  <c r="S196" i="2"/>
  <c r="S192" i="2"/>
  <c r="S595" i="2"/>
  <c r="S596" i="2"/>
  <c r="S589" i="2"/>
  <c r="S594" i="2"/>
  <c r="S590" i="2"/>
  <c r="S193" i="2"/>
  <c r="S593" i="2"/>
  <c r="S591" i="2"/>
  <c r="S588" i="2"/>
  <c r="S211" i="2"/>
  <c r="S597" i="2"/>
  <c r="S587" i="2"/>
  <c r="S581" i="2"/>
  <c r="S601" i="2"/>
  <c r="S585" i="2"/>
  <c r="S599" i="2"/>
  <c r="S598" i="2"/>
  <c r="S602" i="2"/>
  <c r="S592" i="2"/>
  <c r="S210" i="2"/>
  <c r="S600" i="2"/>
  <c r="S586" i="2"/>
  <c r="S603" i="2"/>
  <c r="S580" i="2"/>
  <c r="S579" i="2"/>
  <c r="S213" i="2"/>
  <c r="S452" i="2"/>
  <c r="S493" i="2"/>
  <c r="S582" i="2"/>
  <c r="S496" i="2"/>
  <c r="S194" i="2"/>
  <c r="S195" i="2"/>
  <c r="S494" i="2"/>
  <c r="S605" i="2"/>
  <c r="S584" i="2"/>
  <c r="S492" i="2"/>
  <c r="S604" i="2"/>
  <c r="S578" i="2"/>
  <c r="S490" i="2"/>
  <c r="S612" i="2"/>
  <c r="S461" i="2"/>
  <c r="S219" i="2"/>
  <c r="S495" i="2"/>
  <c r="S453" i="2"/>
  <c r="S491" i="2"/>
  <c r="S607" i="2"/>
  <c r="S449" i="2"/>
  <c r="S488" i="2"/>
  <c r="S451" i="2"/>
  <c r="S474" i="2"/>
  <c r="S462" i="2"/>
  <c r="S606" i="2"/>
  <c r="S583" i="2"/>
  <c r="S489" i="2"/>
  <c r="S500" i="2"/>
  <c r="S499" i="2"/>
  <c r="S454" i="2"/>
  <c r="S506" i="2"/>
  <c r="S473" i="2"/>
  <c r="S472" i="2"/>
  <c r="S459" i="2"/>
  <c r="S508" i="2"/>
  <c r="S498" i="2"/>
  <c r="S471" i="2"/>
  <c r="S507" i="2"/>
  <c r="S505" i="2"/>
  <c r="S475" i="2"/>
  <c r="S218" i="2"/>
  <c r="S463" i="2"/>
  <c r="S619" i="2"/>
  <c r="S458" i="2"/>
  <c r="S620" i="2"/>
  <c r="S450" i="2"/>
  <c r="S460" i="2"/>
  <c r="S470" i="2"/>
  <c r="S455" i="2"/>
  <c r="S246" i="2"/>
  <c r="S618" i="2"/>
  <c r="S608" i="2"/>
  <c r="S501" i="2"/>
  <c r="S576" i="2"/>
  <c r="S512" i="2"/>
  <c r="S577" i="2"/>
  <c r="S464" i="2"/>
  <c r="S469" i="2"/>
  <c r="S622" i="2"/>
  <c r="S445" i="2"/>
  <c r="S441" i="2"/>
  <c r="S465" i="2"/>
  <c r="S510" i="2"/>
  <c r="S447" i="2"/>
  <c r="S446" i="2"/>
  <c r="S503" i="2"/>
  <c r="S511" i="2"/>
  <c r="S457" i="2"/>
  <c r="S338" i="2"/>
  <c r="S509" i="2"/>
  <c r="S442" i="2"/>
  <c r="S448" i="2"/>
  <c r="S478" i="2"/>
  <c r="S621" i="2"/>
  <c r="S477" i="2"/>
  <c r="S624" i="2"/>
  <c r="S623" i="2"/>
  <c r="S497" i="2"/>
  <c r="S340" i="2"/>
  <c r="S476" i="2"/>
  <c r="S339" i="2"/>
  <c r="S485" i="2"/>
  <c r="S456" i="2"/>
  <c r="S439" i="2"/>
  <c r="S487" i="2"/>
  <c r="S466" i="2"/>
  <c r="S341" i="2"/>
  <c r="S502" i="2"/>
  <c r="S504" i="2"/>
  <c r="S609" i="2"/>
  <c r="S468" i="2"/>
  <c r="S325" i="2"/>
  <c r="S443" i="2"/>
  <c r="S628" i="2"/>
  <c r="S569" i="2"/>
  <c r="S467" i="2"/>
  <c r="S629" i="2"/>
  <c r="S336" i="2"/>
  <c r="S481" i="2"/>
  <c r="S610" i="2"/>
  <c r="S444" i="2"/>
  <c r="S480" i="2"/>
  <c r="S337" i="2"/>
  <c r="S571" i="2"/>
  <c r="S613" i="2"/>
  <c r="S570" i="2"/>
  <c r="S483" i="2"/>
  <c r="S611" i="2"/>
  <c r="S486" i="2"/>
  <c r="S533" i="2"/>
  <c r="S575" i="2"/>
  <c r="S484" i="2"/>
  <c r="S303" i="2"/>
  <c r="S514" i="2"/>
  <c r="S513" i="2"/>
  <c r="S627" i="2"/>
  <c r="S626" i="2"/>
  <c r="S565" i="2"/>
  <c r="S440" i="2"/>
  <c r="S482" i="2"/>
  <c r="S479" i="2"/>
  <c r="S524" i="2"/>
  <c r="S532" i="2"/>
  <c r="S617" i="2"/>
  <c r="S248" i="2"/>
  <c r="S615" i="2"/>
  <c r="S625" i="2"/>
  <c r="S438" i="2"/>
  <c r="S523" i="2"/>
  <c r="S327" i="2"/>
  <c r="S247" i="2"/>
  <c r="S531" i="2"/>
  <c r="S573" i="2"/>
  <c r="S530" i="2"/>
  <c r="S633" i="2"/>
  <c r="S329" i="2"/>
  <c r="S422" i="2"/>
  <c r="S522" i="2"/>
  <c r="S326" i="2"/>
  <c r="S324" i="2"/>
  <c r="S635" i="2"/>
  <c r="S574" i="2"/>
  <c r="S342" i="2"/>
  <c r="S636" i="2"/>
  <c r="S630" i="2"/>
  <c r="S328" i="2"/>
  <c r="S638" i="2"/>
  <c r="S572" i="2"/>
  <c r="S560" i="2"/>
  <c r="S515" i="2"/>
  <c r="S525" i="2"/>
  <c r="S632" i="2"/>
  <c r="S333" i="2"/>
  <c r="S343" i="2"/>
  <c r="S302" i="2"/>
  <c r="S637" i="2"/>
  <c r="S421" i="2"/>
  <c r="S323" i="2"/>
  <c r="S335" i="2"/>
  <c r="S566" i="2"/>
  <c r="S516" i="2"/>
  <c r="S331" i="2"/>
  <c r="S634" i="2"/>
  <c r="S420" i="2"/>
  <c r="S529" i="2"/>
  <c r="S526" i="2"/>
  <c r="S301" i="2"/>
  <c r="S517" i="2"/>
  <c r="S614" i="2"/>
  <c r="S534" i="2"/>
  <c r="S321" i="2"/>
  <c r="S631" i="2"/>
  <c r="S520" i="2"/>
  <c r="S521" i="2"/>
  <c r="S334" i="2"/>
  <c r="S330" i="2"/>
  <c r="S423" i="2"/>
  <c r="S415" i="2"/>
  <c r="S616" i="2"/>
  <c r="S639" i="2"/>
  <c r="S424" i="2"/>
  <c r="S300" i="2"/>
  <c r="S351" i="2"/>
  <c r="S425" i="2"/>
  <c r="S322" i="2"/>
  <c r="S320" i="2"/>
  <c r="S416" i="2"/>
  <c r="S332" i="2"/>
  <c r="S414" i="2"/>
  <c r="S304" i="2"/>
  <c r="S249" i="2"/>
  <c r="S419" i="2"/>
  <c r="S413" i="2"/>
  <c r="S535" i="2"/>
  <c r="S528" i="2"/>
  <c r="S527" i="2"/>
  <c r="S437" i="2"/>
  <c r="S412" i="2"/>
  <c r="S519" i="2"/>
  <c r="S428" i="2"/>
  <c r="S344" i="2"/>
  <c r="S568" i="2"/>
  <c r="S518" i="2"/>
  <c r="S352" i="2"/>
  <c r="S348" i="2"/>
  <c r="S350" i="2"/>
  <c r="S640" i="2"/>
  <c r="S319" i="2"/>
  <c r="S284" i="2"/>
  <c r="S418" i="2"/>
  <c r="S641" i="2"/>
  <c r="S403" i="2"/>
  <c r="S647" i="2"/>
  <c r="S315" i="2"/>
  <c r="S405" i="2"/>
  <c r="S417" i="2"/>
  <c r="S564" i="2"/>
  <c r="S314" i="2"/>
  <c r="S297" i="2"/>
  <c r="S426" i="2"/>
  <c r="S262" i="2"/>
  <c r="S404" i="2"/>
  <c r="S276" i="2"/>
  <c r="S283" i="2"/>
  <c r="S313" i="2"/>
  <c r="S366" i="2"/>
  <c r="S281" i="2"/>
  <c r="S427" i="2"/>
  <c r="S280" i="2"/>
  <c r="S349" i="2"/>
  <c r="S305" i="2"/>
  <c r="S406" i="2"/>
  <c r="S285" i="2"/>
  <c r="S277" i="2"/>
  <c r="S312" i="2"/>
  <c r="S347" i="2"/>
  <c r="S536" i="2"/>
  <c r="S648" i="2"/>
  <c r="S289" i="2"/>
  <c r="S293" i="2"/>
  <c r="S263" i="2"/>
  <c r="S567" i="2"/>
  <c r="S646" i="2"/>
  <c r="S435" i="2"/>
  <c r="S298" i="2"/>
  <c r="S261" i="2"/>
  <c r="S407" i="2"/>
  <c r="S286" i="2"/>
  <c r="S299" i="2"/>
  <c r="S399" i="2"/>
  <c r="S316" i="2"/>
  <c r="S409" i="2"/>
  <c r="S354" i="2"/>
  <c r="S317" i="2"/>
  <c r="S265" i="2"/>
  <c r="S275" i="2"/>
  <c r="S271" i="2"/>
  <c r="S264" i="2"/>
  <c r="S411" i="2"/>
  <c r="S561" i="2"/>
  <c r="S559" i="2"/>
  <c r="S345" i="2"/>
  <c r="S353" i="2"/>
  <c r="S643" i="2"/>
  <c r="S292" i="2"/>
  <c r="S318" i="2"/>
  <c r="S307" i="2"/>
  <c r="S260" i="2"/>
  <c r="S365" i="2"/>
  <c r="S410" i="2"/>
  <c r="S408" i="2"/>
  <c r="S557" i="2"/>
  <c r="S270" i="2"/>
  <c r="S361" i="2"/>
  <c r="S645" i="2"/>
  <c r="S649" i="2"/>
  <c r="S642" i="2"/>
  <c r="S367" i="2"/>
  <c r="S384" i="2"/>
  <c r="S278" i="2"/>
  <c r="S306" i="2"/>
  <c r="S288" i="2"/>
  <c r="S402" i="2"/>
  <c r="S309" i="2"/>
  <c r="S401" i="2"/>
  <c r="S396" i="2"/>
  <c r="S274" i="2"/>
  <c r="S436" i="2"/>
  <c r="S542" i="2"/>
  <c r="S429" i="2"/>
  <c r="S310" i="2"/>
  <c r="S562" i="2"/>
  <c r="S269" i="2"/>
  <c r="S282" i="2"/>
  <c r="S287" i="2"/>
  <c r="S279" i="2"/>
  <c r="S346" i="2"/>
  <c r="S259" i="2"/>
  <c r="S550" i="2"/>
  <c r="S400" i="2"/>
  <c r="S655" i="2"/>
  <c r="S356" i="2"/>
  <c r="S296" i="2"/>
  <c r="S294" i="2"/>
  <c r="S563" i="2"/>
  <c r="S386" i="2"/>
  <c r="S382" i="2"/>
  <c r="S311" i="2"/>
  <c r="S383" i="2"/>
  <c r="S250" i="2"/>
  <c r="S434" i="2"/>
  <c r="S543" i="2"/>
  <c r="S644" i="2"/>
  <c r="S537" i="2"/>
  <c r="S290" i="2"/>
  <c r="S654" i="2"/>
  <c r="S266" i="2"/>
  <c r="S359" i="2"/>
  <c r="S291" i="2"/>
  <c r="S538" i="2"/>
  <c r="S385" i="2"/>
  <c r="S656" i="2"/>
  <c r="S558" i="2"/>
  <c r="S651" i="2"/>
  <c r="S360" i="2"/>
  <c r="S394" i="2"/>
  <c r="S267" i="2"/>
  <c r="S650" i="2"/>
  <c r="S549" i="2"/>
  <c r="S355" i="2"/>
  <c r="S548" i="2"/>
  <c r="S552" i="2"/>
  <c r="S357" i="2"/>
  <c r="S268" i="2"/>
  <c r="S397" i="2"/>
  <c r="S556" i="2"/>
  <c r="S273" i="2"/>
  <c r="S653" i="2"/>
  <c r="S272" i="2"/>
  <c r="S551" i="2"/>
  <c r="S541" i="2"/>
  <c r="S430" i="2"/>
  <c r="S381" i="2"/>
  <c r="S652" i="2"/>
  <c r="S395" i="2"/>
  <c r="S398" i="2"/>
  <c r="S555" i="2"/>
  <c r="S253" i="2"/>
  <c r="S387" i="2"/>
  <c r="S380" i="2"/>
  <c r="S433" i="2"/>
  <c r="S295" i="2"/>
  <c r="S308" i="2"/>
  <c r="S255" i="2"/>
  <c r="S254" i="2"/>
  <c r="S358" i="2"/>
  <c r="S657" i="2"/>
  <c r="S256" i="2"/>
  <c r="S258" i="2"/>
  <c r="S431" i="2"/>
  <c r="S251" i="2"/>
  <c r="S539" i="2"/>
  <c r="S257" i="2"/>
  <c r="S540" i="2"/>
  <c r="S544" i="2"/>
  <c r="S393" i="2"/>
  <c r="S364" i="2"/>
  <c r="S368" i="2"/>
  <c r="S676" i="2"/>
  <c r="S553" i="2"/>
  <c r="S664" i="2"/>
  <c r="S252" i="2"/>
  <c r="S659" i="2"/>
  <c r="S388" i="2"/>
  <c r="S663" i="2"/>
  <c r="S554" i="2"/>
  <c r="S665" i="2"/>
  <c r="S658" i="2"/>
  <c r="S662" i="2"/>
  <c r="S680" i="2"/>
  <c r="S547" i="2"/>
  <c r="S674" i="2"/>
  <c r="S675" i="2"/>
  <c r="S379" i="2"/>
  <c r="S392" i="2"/>
  <c r="S673" i="2"/>
  <c r="S672" i="2"/>
  <c r="S679" i="2"/>
  <c r="S661" i="2"/>
  <c r="S432" i="2"/>
  <c r="S389" i="2"/>
  <c r="S545" i="2"/>
  <c r="S670" i="2"/>
  <c r="S362" i="2"/>
  <c r="S660" i="2"/>
  <c r="S671" i="2"/>
  <c r="S363" i="2"/>
  <c r="S546" i="2"/>
  <c r="S370" i="2"/>
  <c r="S668" i="2"/>
  <c r="S678" i="2"/>
  <c r="S677" i="2"/>
  <c r="S369" i="2"/>
  <c r="S666" i="2"/>
  <c r="S683" i="2"/>
  <c r="S390" i="2"/>
  <c r="S667" i="2"/>
  <c r="S669" i="2"/>
  <c r="S681" i="2"/>
  <c r="S376" i="2"/>
  <c r="S378" i="2"/>
  <c r="S371" i="2"/>
  <c r="S682" i="2"/>
  <c r="S377" i="2"/>
  <c r="S372" i="2"/>
  <c r="S373" i="2"/>
  <c r="S375" i="2"/>
  <c r="S391" i="2"/>
  <c r="S374" i="2"/>
  <c r="S751" i="2"/>
  <c r="S752" i="2"/>
  <c r="S753" i="2"/>
  <c r="S750" i="2"/>
  <c r="S749" i="2"/>
  <c r="S792" i="2"/>
  <c r="S746" i="2"/>
  <c r="S748" i="2"/>
  <c r="S790" i="2"/>
  <c r="S789" i="2"/>
  <c r="S788" i="2"/>
  <c r="S737" i="2"/>
  <c r="S754" i="2"/>
  <c r="S755" i="2"/>
  <c r="S756" i="2"/>
  <c r="S736" i="2"/>
  <c r="S738" i="2"/>
  <c r="S791" i="2"/>
  <c r="S745" i="2"/>
  <c r="S705" i="2"/>
  <c r="S703" i="2"/>
  <c r="S744" i="2"/>
  <c r="S768" i="2"/>
  <c r="S769" i="2"/>
  <c r="S704" i="2"/>
  <c r="S685" i="2"/>
  <c r="S747" i="2"/>
  <c r="S735" i="2"/>
  <c r="S710" i="2"/>
  <c r="S757" i="2"/>
  <c r="S709" i="2"/>
  <c r="S733" i="2"/>
  <c r="S740" i="2"/>
  <c r="S734" i="2"/>
  <c r="S732" i="2"/>
  <c r="S775" i="2"/>
  <c r="S787" i="2"/>
  <c r="S708" i="2"/>
  <c r="S684" i="2"/>
  <c r="S711" i="2"/>
  <c r="S712" i="2"/>
  <c r="S695" i="2"/>
  <c r="S760" i="2"/>
  <c r="S707" i="2"/>
  <c r="S739" i="2"/>
  <c r="S743" i="2"/>
  <c r="S793" i="2"/>
  <c r="S696" i="2"/>
  <c r="S701" i="2"/>
  <c r="S702" i="2"/>
  <c r="S758" i="2"/>
  <c r="S770" i="2"/>
  <c r="S706" i="2"/>
  <c r="S731" i="2"/>
  <c r="S742" i="2"/>
  <c r="S767" i="2"/>
  <c r="S786" i="2"/>
  <c r="S759" i="2"/>
  <c r="S741" i="2"/>
  <c r="S686" i="2"/>
  <c r="S784" i="2"/>
  <c r="S730" i="2"/>
  <c r="S766" i="2"/>
  <c r="S761" i="2"/>
  <c r="S795" i="2"/>
  <c r="S774" i="2"/>
  <c r="S776" i="2"/>
  <c r="S713" i="2"/>
  <c r="S714" i="2"/>
  <c r="S699" i="2"/>
  <c r="S794" i="2"/>
  <c r="S700" i="2"/>
  <c r="S762" i="2"/>
  <c r="S772" i="2"/>
  <c r="S698" i="2"/>
  <c r="S687" i="2"/>
  <c r="S694" i="2"/>
  <c r="S697" i="2"/>
  <c r="S771" i="2"/>
  <c r="S723" i="2"/>
  <c r="S763" i="2"/>
  <c r="S797" i="2"/>
  <c r="S785" i="2"/>
  <c r="S693" i="2"/>
  <c r="S688" i="2"/>
  <c r="S773" i="2"/>
  <c r="S715" i="2"/>
  <c r="S796" i="2"/>
  <c r="S781" i="2"/>
  <c r="S782" i="2"/>
  <c r="S722" i="2"/>
  <c r="S729" i="2"/>
  <c r="S765" i="2"/>
  <c r="S724" i="2"/>
  <c r="S783" i="2"/>
  <c r="S689" i="2"/>
  <c r="S780" i="2"/>
  <c r="S721" i="2"/>
  <c r="S764" i="2"/>
  <c r="S692" i="2"/>
  <c r="S726" i="2"/>
  <c r="S725" i="2"/>
  <c r="S777" i="2"/>
  <c r="S799" i="2"/>
  <c r="S716" i="2"/>
  <c r="S778" i="2"/>
  <c r="S728" i="2"/>
  <c r="S779" i="2"/>
  <c r="S798" i="2"/>
  <c r="S727" i="2"/>
  <c r="S690" i="2"/>
  <c r="S718" i="2"/>
  <c r="S691" i="2"/>
  <c r="S720" i="2"/>
  <c r="S719" i="2"/>
  <c r="S717" i="2"/>
  <c r="S800" i="2"/>
  <c r="S842" i="2"/>
  <c r="S838" i="2"/>
  <c r="S840" i="2"/>
  <c r="S839" i="2"/>
  <c r="S841" i="2"/>
  <c r="S801" i="2"/>
  <c r="S837" i="2"/>
  <c r="S836" i="2"/>
  <c r="S803" i="2"/>
  <c r="S835" i="2"/>
  <c r="S843" i="2"/>
  <c r="S802" i="2"/>
  <c r="S804" i="2"/>
  <c r="S831" i="2"/>
  <c r="S834" i="2"/>
  <c r="S807" i="2"/>
  <c r="S823" i="2"/>
  <c r="S827" i="2"/>
  <c r="S832" i="2"/>
  <c r="S830" i="2"/>
  <c r="S829" i="2"/>
  <c r="S828" i="2"/>
  <c r="S806" i="2"/>
  <c r="S808" i="2"/>
  <c r="S833" i="2"/>
  <c r="S852" i="2"/>
  <c r="S822" i="2"/>
  <c r="S844" i="2"/>
  <c r="S826" i="2"/>
  <c r="S805" i="2"/>
  <c r="S845" i="2"/>
  <c r="S824" i="2"/>
  <c r="S809" i="2"/>
  <c r="S810" i="2"/>
  <c r="S846" i="2"/>
  <c r="S849" i="2"/>
  <c r="S850" i="2"/>
  <c r="S821" i="2"/>
  <c r="S825" i="2"/>
  <c r="S813" i="2"/>
  <c r="S853" i="2"/>
  <c r="S851" i="2"/>
  <c r="S848" i="2"/>
  <c r="S816" i="2"/>
  <c r="S817" i="2"/>
  <c r="S847" i="2"/>
  <c r="S815" i="2"/>
  <c r="S854" i="2"/>
  <c r="S858" i="2"/>
  <c r="S820" i="2"/>
  <c r="S855" i="2"/>
  <c r="S812" i="2"/>
  <c r="S857" i="2"/>
  <c r="S814" i="2"/>
  <c r="S856" i="2"/>
  <c r="S818" i="2"/>
  <c r="S863" i="2"/>
  <c r="S819" i="2"/>
  <c r="S859" i="2"/>
  <c r="S860" i="2"/>
  <c r="S943" i="2"/>
  <c r="S942" i="2"/>
  <c r="S811" i="2"/>
  <c r="S861" i="2"/>
  <c r="S944" i="2"/>
  <c r="S946" i="2"/>
  <c r="S862" i="2"/>
  <c r="S941" i="2"/>
  <c r="S945" i="2"/>
  <c r="S948" i="2"/>
  <c r="S864" i="2"/>
  <c r="S934" i="2"/>
  <c r="S947" i="2"/>
  <c r="S869" i="2"/>
  <c r="S865" i="2"/>
  <c r="S866" i="2"/>
  <c r="S868" i="2"/>
  <c r="S949" i="2"/>
  <c r="S938" i="2"/>
  <c r="S867" i="2"/>
  <c r="S951" i="2"/>
  <c r="S950" i="2"/>
  <c r="S937" i="2"/>
  <c r="S935" i="2"/>
  <c r="S939" i="2"/>
  <c r="S940" i="2"/>
  <c r="S870" i="2"/>
  <c r="S878" i="2"/>
  <c r="S936" i="2"/>
  <c r="S877" i="2"/>
  <c r="S879" i="2"/>
  <c r="S882" i="2"/>
  <c r="S881" i="2"/>
  <c r="S952" i="2"/>
  <c r="S880" i="2"/>
  <c r="S953" i="2"/>
  <c r="S954" i="2"/>
  <c r="S875" i="2"/>
  <c r="S883" i="2"/>
  <c r="S884" i="2"/>
  <c r="S876" i="2"/>
  <c r="S891" i="2"/>
  <c r="S893" i="2"/>
  <c r="S894" i="2"/>
  <c r="S892" i="2"/>
  <c r="S955" i="2"/>
  <c r="S890" i="2"/>
  <c r="S874" i="2"/>
  <c r="S873" i="2"/>
  <c r="S956" i="2"/>
  <c r="S957" i="2"/>
  <c r="S889" i="2"/>
  <c r="S888" i="2"/>
  <c r="S885" i="2"/>
  <c r="S887" i="2"/>
  <c r="S962" i="2"/>
  <c r="S958" i="2"/>
  <c r="S872" i="2"/>
  <c r="S871" i="2"/>
  <c r="S896" i="2"/>
  <c r="S895" i="2"/>
  <c r="S961" i="2"/>
  <c r="S886" i="2"/>
  <c r="S963" i="2"/>
  <c r="S905" i="2"/>
  <c r="S897" i="2"/>
  <c r="S898" i="2"/>
  <c r="S904" i="2"/>
  <c r="S933" i="2"/>
  <c r="S960" i="2"/>
  <c r="S906" i="2"/>
  <c r="S901" i="2"/>
  <c r="S903" i="2"/>
  <c r="S959" i="2"/>
  <c r="S968" i="2"/>
  <c r="S924" i="2"/>
  <c r="S902" i="2"/>
  <c r="S925" i="2"/>
  <c r="S899" i="2"/>
  <c r="S966" i="2"/>
  <c r="S900" i="2"/>
  <c r="S907" i="2"/>
  <c r="S923" i="2"/>
  <c r="S932" i="2"/>
  <c r="S922" i="2"/>
  <c r="S967" i="2"/>
  <c r="S965" i="2"/>
  <c r="S964" i="2"/>
  <c r="S930" i="2"/>
  <c r="S926" i="2"/>
  <c r="S931" i="2"/>
  <c r="S971" i="2"/>
  <c r="S928" i="2"/>
  <c r="S929" i="2"/>
  <c r="S969" i="2"/>
  <c r="S973" i="2"/>
  <c r="S976" i="2"/>
  <c r="S972" i="2"/>
  <c r="S975" i="2"/>
  <c r="S927" i="2"/>
  <c r="S977" i="2"/>
  <c r="S908" i="2"/>
  <c r="S912" i="2"/>
  <c r="S974" i="2"/>
  <c r="S970" i="2"/>
  <c r="S979" i="2"/>
  <c r="S1133" i="2"/>
  <c r="S913" i="2"/>
  <c r="S910" i="2"/>
  <c r="S978" i="2"/>
  <c r="S921" i="2"/>
  <c r="S918" i="2"/>
  <c r="S911" i="2"/>
  <c r="S1134" i="2"/>
  <c r="S919" i="2"/>
  <c r="S909" i="2"/>
  <c r="S980" i="2"/>
  <c r="S917" i="2"/>
  <c r="S1132" i="2"/>
  <c r="S1075" i="2"/>
  <c r="S916" i="2"/>
  <c r="S920" i="2"/>
  <c r="S1065" i="2"/>
  <c r="S1131" i="2"/>
  <c r="S1077" i="2"/>
  <c r="S1074" i="2"/>
  <c r="S915" i="2"/>
  <c r="S914" i="2"/>
  <c r="S1076" i="2"/>
  <c r="S1072" i="2"/>
  <c r="S1079" i="2"/>
  <c r="S1135" i="2"/>
  <c r="S985" i="2"/>
  <c r="S1071" i="2"/>
  <c r="S1078" i="2"/>
  <c r="S1136" i="2"/>
  <c r="S982" i="2"/>
  <c r="S983" i="2"/>
  <c r="S981" i="2"/>
  <c r="S986" i="2"/>
  <c r="S1073" i="2"/>
  <c r="S984" i="2"/>
  <c r="S1138" i="2"/>
  <c r="S1080" i="2"/>
  <c r="S1137" i="2"/>
  <c r="S1376" i="2"/>
  <c r="S1123" i="2"/>
  <c r="S1066" i="2"/>
  <c r="S1070" i="2"/>
  <c r="S991" i="2"/>
  <c r="S1082" i="2"/>
  <c r="S1081" i="2"/>
  <c r="S1139" i="2"/>
  <c r="S989" i="2"/>
  <c r="S1124" i="2"/>
  <c r="S988" i="2"/>
  <c r="S1069" i="2"/>
  <c r="S990" i="2"/>
  <c r="S1375" i="2"/>
  <c r="S1068" i="2"/>
  <c r="S1142" i="2"/>
  <c r="S1353" i="2"/>
  <c r="S1140" i="2"/>
  <c r="S1127" i="2"/>
  <c r="S1041" i="2"/>
  <c r="S987" i="2"/>
  <c r="S1125" i="2"/>
  <c r="S1357" i="2"/>
  <c r="S1149" i="2"/>
  <c r="S1067" i="2"/>
  <c r="S1424" i="2"/>
  <c r="S1374" i="2"/>
  <c r="S1144" i="2"/>
  <c r="S1128" i="2"/>
  <c r="S1141" i="2"/>
  <c r="S1153" i="2"/>
  <c r="S1147" i="2"/>
  <c r="S1148" i="2"/>
  <c r="S1354" i="2"/>
  <c r="S1425" i="2"/>
  <c r="S1083" i="2"/>
  <c r="S1126" i="2"/>
  <c r="S1423" i="2"/>
  <c r="S1064" i="2"/>
  <c r="S1358" i="2"/>
  <c r="S1426" i="2"/>
  <c r="S1355" i="2"/>
  <c r="S1377" i="2"/>
  <c r="S1356" i="2"/>
  <c r="S1152" i="2"/>
  <c r="S1151" i="2"/>
  <c r="S1129" i="2"/>
  <c r="S1040" i="2"/>
  <c r="S1422" i="2"/>
  <c r="S1245" i="2"/>
  <c r="S1130" i="2"/>
  <c r="S1094" i="2"/>
  <c r="S1143" i="2"/>
  <c r="S1093" i="2"/>
  <c r="S1084" i="2"/>
  <c r="S1154" i="2"/>
  <c r="S1427" i="2"/>
  <c r="S1371" i="2"/>
  <c r="S1145" i="2"/>
  <c r="S1246" i="2"/>
  <c r="S1433" i="2"/>
  <c r="S1431" i="2"/>
  <c r="S1096" i="2"/>
  <c r="S1361" i="2"/>
  <c r="S1095" i="2"/>
  <c r="S1247" i="2"/>
  <c r="S1146" i="2"/>
  <c r="S1086" i="2"/>
  <c r="S1439" i="2"/>
  <c r="S1421" i="2"/>
  <c r="S1379" i="2"/>
  <c r="S1369" i="2"/>
  <c r="S1378" i="2"/>
  <c r="S1166" i="2"/>
  <c r="S1434" i="2"/>
  <c r="S1370" i="2"/>
  <c r="S1360" i="2"/>
  <c r="S1432" i="2"/>
  <c r="S1382" i="2"/>
  <c r="S1359" i="2"/>
  <c r="S1150" i="2"/>
  <c r="S1380" i="2"/>
  <c r="S1085" i="2"/>
  <c r="S1428" i="2"/>
  <c r="S995" i="2"/>
  <c r="S1055" i="2"/>
  <c r="S1429" i="2"/>
  <c r="S1054" i="2"/>
  <c r="S1362" i="2"/>
  <c r="S1092" i="2"/>
  <c r="S1381" i="2"/>
  <c r="S1038" i="2"/>
  <c r="S1101" i="2"/>
  <c r="S1155" i="2"/>
  <c r="S1430" i="2"/>
  <c r="S1045" i="2"/>
  <c r="S1383" i="2"/>
  <c r="S1348" i="2"/>
  <c r="S992" i="2"/>
  <c r="S1167" i="2"/>
  <c r="S1047" i="2"/>
  <c r="S1435" i="2"/>
  <c r="S1171" i="2"/>
  <c r="S1106" i="2"/>
  <c r="S1365" i="2"/>
  <c r="S1436" i="2"/>
  <c r="S1373" i="2"/>
  <c r="S1165" i="2"/>
  <c r="S1108" i="2"/>
  <c r="S1351" i="2"/>
  <c r="S1042" i="2"/>
  <c r="S1372" i="2"/>
  <c r="S1366" i="2"/>
  <c r="S1050" i="2"/>
  <c r="S1363" i="2"/>
  <c r="S1243" i="2"/>
  <c r="S996" i="2"/>
  <c r="S1352" i="2"/>
  <c r="S1364" i="2"/>
  <c r="S1349" i="2"/>
  <c r="S1098" i="2"/>
  <c r="S1109" i="2"/>
  <c r="S1105" i="2"/>
  <c r="S1056" i="2"/>
  <c r="S1062" i="2"/>
  <c r="S1345" i="2"/>
  <c r="S1036" i="2"/>
  <c r="S1097" i="2"/>
  <c r="S1046" i="2"/>
  <c r="S1111" i="2"/>
  <c r="S1384" i="2"/>
  <c r="S1350" i="2"/>
  <c r="S1168" i="2"/>
  <c r="S1172" i="2"/>
  <c r="S993" i="2"/>
  <c r="S1437" i="2"/>
  <c r="S1100" i="2"/>
  <c r="S1438" i="2"/>
  <c r="S994" i="2"/>
  <c r="S1048" i="2"/>
  <c r="S1061" i="2"/>
  <c r="S1051" i="2"/>
  <c r="S1244" i="2"/>
  <c r="S1089" i="2"/>
  <c r="S1248" i="2"/>
  <c r="S1090" i="2"/>
  <c r="S1241" i="2"/>
  <c r="S1110" i="2"/>
  <c r="S1103" i="2"/>
  <c r="S1099" i="2"/>
  <c r="S1063" i="2"/>
  <c r="S1107" i="2"/>
  <c r="S1104" i="2"/>
  <c r="S1393" i="2"/>
  <c r="S1044" i="2"/>
  <c r="S1087" i="2"/>
  <c r="S1091" i="2"/>
  <c r="S1053" i="2"/>
  <c r="S1102" i="2"/>
  <c r="S1052" i="2"/>
  <c r="S1386" i="2"/>
  <c r="S1392" i="2"/>
  <c r="S1043" i="2"/>
  <c r="S1242" i="2"/>
  <c r="S1035" i="2"/>
  <c r="S1420" i="2"/>
  <c r="S1394" i="2"/>
  <c r="S1250" i="2"/>
  <c r="S1391" i="2"/>
  <c r="S1385" i="2"/>
  <c r="S1440" i="2"/>
  <c r="S1057" i="2"/>
  <c r="S1239" i="2"/>
  <c r="S1389" i="2"/>
  <c r="S1368" i="2"/>
  <c r="S1170" i="2"/>
  <c r="S1164" i="2"/>
  <c r="S1037" i="2"/>
  <c r="S1346" i="2"/>
  <c r="S1347" i="2"/>
  <c r="S1344" i="2"/>
  <c r="S1039" i="2"/>
  <c r="S1367" i="2"/>
  <c r="S1088" i="2"/>
  <c r="S1178" i="2"/>
  <c r="S1156" i="2"/>
  <c r="S1060" i="2"/>
  <c r="S1390" i="2"/>
  <c r="S1388" i="2"/>
  <c r="S1179" i="2"/>
  <c r="S1252" i="2"/>
  <c r="S1058" i="2"/>
  <c r="S1174" i="2"/>
  <c r="S1049" i="2"/>
  <c r="S1416" i="2"/>
  <c r="S1182" i="2"/>
  <c r="S1112" i="2"/>
  <c r="S1173" i="2"/>
  <c r="S1059" i="2"/>
  <c r="S1007" i="2"/>
  <c r="S1419" i="2"/>
  <c r="S1249" i="2"/>
  <c r="S1169" i="2"/>
  <c r="S1395" i="2"/>
  <c r="S1412" i="2"/>
  <c r="S1251" i="2"/>
  <c r="S1399" i="2"/>
  <c r="S1163" i="2"/>
  <c r="S1400" i="2"/>
  <c r="S1033" i="2"/>
  <c r="S1387" i="2"/>
  <c r="S997" i="2"/>
  <c r="S1177" i="2"/>
  <c r="S1240" i="2"/>
  <c r="S1342" i="2"/>
  <c r="S1401" i="2"/>
  <c r="S1324" i="2"/>
  <c r="S1341" i="2"/>
  <c r="S1397" i="2"/>
  <c r="S1188" i="2"/>
  <c r="S1343" i="2"/>
  <c r="S1034" i="2"/>
  <c r="S1402" i="2"/>
  <c r="S1414" i="2"/>
  <c r="S1415" i="2"/>
  <c r="S1396" i="2"/>
  <c r="S1403" i="2"/>
  <c r="S1186" i="2"/>
  <c r="S1183" i="2"/>
  <c r="S1398" i="2"/>
  <c r="S1411" i="2"/>
  <c r="S1032" i="2"/>
  <c r="S1158" i="2"/>
  <c r="S1008" i="2"/>
  <c r="S1323" i="2"/>
  <c r="S1404" i="2"/>
  <c r="S1330" i="2"/>
  <c r="S1325" i="2"/>
  <c r="S1180" i="2"/>
  <c r="S1005" i="2"/>
  <c r="S1122" i="2"/>
  <c r="S1006" i="2"/>
  <c r="S1121" i="2"/>
  <c r="S1113" i="2"/>
  <c r="S1175" i="2"/>
  <c r="S1418" i="2"/>
  <c r="S1184" i="2"/>
  <c r="S1417" i="2"/>
  <c r="S1181" i="2"/>
  <c r="S1413" i="2"/>
  <c r="S1157" i="2"/>
  <c r="S1187" i="2"/>
  <c r="S1331" i="2"/>
  <c r="S1410" i="2"/>
  <c r="S1326" i="2"/>
  <c r="S1327" i="2"/>
  <c r="S1004" i="2"/>
  <c r="S1018" i="2"/>
  <c r="S1162" i="2"/>
  <c r="S1120" i="2"/>
  <c r="S1031" i="2"/>
  <c r="S1114" i="2"/>
  <c r="S998" i="2"/>
  <c r="S1185" i="2"/>
  <c r="S1027" i="2"/>
  <c r="S1009" i="2"/>
  <c r="S1025" i="2"/>
  <c r="S1340" i="2"/>
  <c r="S1115" i="2"/>
  <c r="S1010" i="2"/>
  <c r="S1320" i="2"/>
  <c r="S1161" i="2"/>
  <c r="S1117" i="2"/>
  <c r="S1329" i="2"/>
  <c r="S1237" i="2"/>
  <c r="S1176" i="2"/>
  <c r="S1029" i="2"/>
  <c r="S1315" i="2"/>
  <c r="S1405" i="2"/>
  <c r="S1026" i="2"/>
  <c r="S1319" i="2"/>
  <c r="S1116" i="2"/>
  <c r="S1238" i="2"/>
  <c r="S1017" i="2"/>
  <c r="S1318" i="2"/>
  <c r="S1332" i="2"/>
  <c r="S999" i="2"/>
  <c r="S1339" i="2"/>
  <c r="S1001" i="2"/>
  <c r="S1333" i="2"/>
  <c r="S1316" i="2"/>
  <c r="S1328" i="2"/>
  <c r="S1000" i="2"/>
  <c r="S1321" i="2"/>
  <c r="S1235" i="2"/>
  <c r="S1406" i="2"/>
  <c r="S1407" i="2"/>
  <c r="S1015" i="2"/>
  <c r="S1003" i="2"/>
  <c r="S1030" i="2"/>
  <c r="S1019" i="2"/>
  <c r="S1317" i="2"/>
  <c r="S1002" i="2"/>
  <c r="S1028" i="2"/>
  <c r="S1160" i="2"/>
  <c r="S1338" i="2"/>
  <c r="S1337" i="2"/>
  <c r="S1119" i="2"/>
  <c r="S1012" i="2"/>
  <c r="S1322" i="2"/>
  <c r="S1024" i="2"/>
  <c r="S1118" i="2"/>
  <c r="S1016" i="2"/>
  <c r="S1023" i="2"/>
  <c r="S1013" i="2"/>
  <c r="S1020" i="2"/>
  <c r="S1408" i="2"/>
  <c r="S1011" i="2"/>
  <c r="S1232" i="2"/>
  <c r="S1159" i="2"/>
  <c r="S1233" i="2"/>
  <c r="S1335" i="2"/>
  <c r="S1022" i="2"/>
  <c r="S1334" i="2"/>
  <c r="S1014" i="2"/>
  <c r="S1021" i="2"/>
  <c r="S1189" i="2"/>
  <c r="S1231" i="2"/>
  <c r="S1336" i="2"/>
  <c r="S1409" i="2"/>
  <c r="S1234" i="2"/>
  <c r="S1190" i="2"/>
  <c r="S1208" i="2"/>
  <c r="S1207" i="2"/>
  <c r="S1206" i="2"/>
  <c r="S1258" i="2"/>
  <c r="S1236" i="2"/>
  <c r="S1305" i="2"/>
  <c r="S1442" i="2"/>
  <c r="S1191" i="2"/>
  <c r="S1298" i="2"/>
  <c r="S1209" i="2"/>
  <c r="S1443" i="2"/>
  <c r="S1219" i="2"/>
  <c r="S1441" i="2"/>
  <c r="S1220" i="2"/>
  <c r="S1201" i="2"/>
  <c r="S1205" i="2"/>
  <c r="S1221" i="2"/>
  <c r="S1230" i="2"/>
  <c r="S1444" i="2"/>
  <c r="S1304" i="2"/>
  <c r="S1254" i="2"/>
  <c r="S1448" i="2"/>
  <c r="S1306" i="2"/>
  <c r="S1307" i="2"/>
  <c r="S1299" i="2"/>
  <c r="S1192" i="2"/>
  <c r="S1445" i="2"/>
  <c r="S1302" i="2"/>
  <c r="S1297" i="2"/>
  <c r="S1259" i="2"/>
  <c r="S1300" i="2"/>
  <c r="S1296" i="2"/>
  <c r="S1214" i="2"/>
  <c r="S1447" i="2"/>
  <c r="S1301" i="2"/>
  <c r="S1215" i="2"/>
  <c r="S1255" i="2"/>
  <c r="S1303" i="2"/>
  <c r="S1229" i="2"/>
  <c r="S1308" i="2"/>
  <c r="S1218" i="2"/>
  <c r="S1260" i="2"/>
  <c r="S1210" i="2"/>
  <c r="S1257" i="2"/>
  <c r="S1202" i="2"/>
  <c r="S1291" i="2"/>
  <c r="S1314" i="2"/>
  <c r="S1293" i="2"/>
  <c r="S1454" i="2"/>
  <c r="S1212" i="2"/>
  <c r="S1446" i="2"/>
  <c r="S1292" i="2"/>
  <c r="S1295" i="2"/>
  <c r="S1211" i="2"/>
  <c r="S1284" i="2"/>
  <c r="S1253" i="2"/>
  <c r="S1200" i="2"/>
  <c r="S1282" i="2"/>
  <c r="S1452" i="2"/>
  <c r="S1199" i="2"/>
  <c r="S1455" i="2"/>
  <c r="S1256" i="2"/>
  <c r="S1453" i="2"/>
  <c r="S1222" i="2"/>
  <c r="S1313" i="2"/>
  <c r="S1451" i="2"/>
  <c r="S1311" i="2"/>
  <c r="S1450" i="2"/>
  <c r="S1283" i="2"/>
  <c r="S1203" i="2"/>
  <c r="S1310" i="2"/>
  <c r="S1309" i="2"/>
  <c r="S1213" i="2"/>
  <c r="S1217" i="2"/>
  <c r="S1290" i="2"/>
  <c r="S1224" i="2"/>
  <c r="S1281" i="2"/>
  <c r="S1449" i="2"/>
  <c r="S1216" i="2"/>
  <c r="S1312" i="2"/>
  <c r="S1280" i="2"/>
  <c r="S1261" i="2"/>
  <c r="S1285" i="2"/>
  <c r="S1204" i="2"/>
  <c r="S1223" i="2"/>
  <c r="S1287" i="2"/>
  <c r="S1278" i="2"/>
  <c r="S1279" i="2"/>
  <c r="S1225" i="2"/>
  <c r="S1294" i="2"/>
  <c r="S1289" i="2"/>
  <c r="S1288" i="2"/>
  <c r="S1286" i="2"/>
  <c r="S1277" i="2"/>
  <c r="S1457" i="2"/>
  <c r="S1193" i="2"/>
  <c r="S1198" i="2"/>
  <c r="S1194" i="2"/>
  <c r="S1456" i="2"/>
  <c r="S1458" i="2"/>
  <c r="S1276" i="2"/>
  <c r="S1274" i="2"/>
  <c r="S1459" i="2"/>
  <c r="S1490" i="2"/>
  <c r="S1262" i="2"/>
  <c r="S1491" i="2"/>
  <c r="S1488" i="2"/>
  <c r="S1228" i="2"/>
  <c r="S1275" i="2"/>
  <c r="S1195" i="2"/>
  <c r="S1487" i="2"/>
  <c r="S1273" i="2"/>
  <c r="S1196" i="2"/>
  <c r="S1272" i="2"/>
  <c r="S1489" i="2"/>
  <c r="S1226" i="2"/>
  <c r="S1263" i="2"/>
  <c r="S1197" i="2"/>
  <c r="S1505" i="2"/>
  <c r="S1264" i="2"/>
  <c r="S1269" i="2"/>
  <c r="S1497" i="2"/>
  <c r="S1485" i="2"/>
  <c r="S1486" i="2"/>
  <c r="S1506" i="2"/>
  <c r="S1227" i="2"/>
  <c r="S1482" i="2"/>
  <c r="S1493" i="2"/>
  <c r="S1460" i="2"/>
  <c r="S1499" i="2"/>
  <c r="S1492" i="2"/>
  <c r="S1507" i="2"/>
  <c r="S1498" i="2"/>
  <c r="S1268" i="2"/>
  <c r="S1484" i="2"/>
  <c r="S1483" i="2"/>
  <c r="S1271" i="2"/>
  <c r="S1495" i="2"/>
  <c r="S1494" i="2"/>
  <c r="S1500" i="2"/>
  <c r="S1270" i="2"/>
  <c r="S1496" i="2"/>
  <c r="S1265" i="2"/>
  <c r="S1464" i="2"/>
  <c r="S1481" i="2"/>
  <c r="S1502" i="2"/>
  <c r="S1461" i="2"/>
  <c r="S1462" i="2"/>
  <c r="S1463" i="2"/>
  <c r="S1267" i="2"/>
  <c r="S1501" i="2"/>
  <c r="S1466" i="2"/>
  <c r="S1465" i="2"/>
  <c r="S1508" i="2"/>
  <c r="S1266" i="2"/>
  <c r="S1467" i="2"/>
  <c r="S1469" i="2"/>
  <c r="S1480" i="2"/>
  <c r="S1509" i="2"/>
  <c r="S1503" i="2"/>
  <c r="S1468" i="2"/>
  <c r="S1478" i="2"/>
  <c r="S1470" i="2"/>
  <c r="S1479" i="2"/>
  <c r="S1471" i="2"/>
  <c r="S1504" i="2"/>
  <c r="S1474" i="2"/>
  <c r="S1510" i="2"/>
  <c r="S1476" i="2"/>
  <c r="S1473" i="2"/>
  <c r="S1477" i="2"/>
  <c r="S1475" i="2"/>
  <c r="S1511" i="2"/>
  <c r="S1472" i="2"/>
  <c r="S1515" i="2"/>
  <c r="S1514" i="2"/>
  <c r="S1513" i="2"/>
  <c r="R130" i="2"/>
  <c r="R150" i="2"/>
  <c r="R147" i="2"/>
  <c r="R56" i="2"/>
  <c r="R108" i="2"/>
  <c r="R146" i="2"/>
  <c r="R132" i="2"/>
  <c r="R149" i="2"/>
  <c r="R145" i="2"/>
  <c r="R53" i="2"/>
  <c r="R57" i="2"/>
  <c r="R129" i="2"/>
  <c r="R139" i="2"/>
  <c r="R156" i="2"/>
  <c r="R155" i="2"/>
  <c r="R55" i="2"/>
  <c r="R58" i="2"/>
  <c r="R54" i="2"/>
  <c r="R148" i="2"/>
  <c r="R109" i="2"/>
  <c r="R59" i="2"/>
  <c r="R144" i="2"/>
  <c r="R69" i="2"/>
  <c r="R134" i="2"/>
  <c r="R152" i="2"/>
  <c r="R135" i="2"/>
  <c r="R67" i="2"/>
  <c r="R143" i="2"/>
  <c r="R138" i="2"/>
  <c r="R133" i="2"/>
  <c r="R154" i="2"/>
  <c r="R153" i="2"/>
  <c r="R141" i="2"/>
  <c r="R136" i="2"/>
  <c r="R64" i="2"/>
  <c r="R66" i="2"/>
  <c r="R68" i="2"/>
  <c r="R70" i="2"/>
  <c r="R126" i="2"/>
  <c r="R140" i="2"/>
  <c r="R60" i="2"/>
  <c r="R110" i="2"/>
  <c r="R151" i="2"/>
  <c r="R127" i="2"/>
  <c r="R75" i="2"/>
  <c r="R128" i="2"/>
  <c r="R74" i="2"/>
  <c r="R63" i="2"/>
  <c r="R158" i="2"/>
  <c r="R137" i="2"/>
  <c r="R62" i="2"/>
  <c r="R142" i="2"/>
  <c r="R157" i="2"/>
  <c r="R73" i="2"/>
  <c r="R65" i="2"/>
  <c r="R77" i="2"/>
  <c r="R76" i="2"/>
  <c r="R61" i="2"/>
  <c r="R78" i="2"/>
  <c r="R26" i="2"/>
  <c r="R163" i="2"/>
  <c r="R72" i="2"/>
  <c r="R25" i="2"/>
  <c r="R166" i="2"/>
  <c r="R71" i="2"/>
  <c r="R27" i="2"/>
  <c r="R167" i="2"/>
  <c r="R162" i="2"/>
  <c r="R111" i="2"/>
  <c r="R80" i="2"/>
  <c r="R24" i="2"/>
  <c r="R160" i="2"/>
  <c r="R19" i="2"/>
  <c r="R79" i="2"/>
  <c r="R164" i="2"/>
  <c r="R20" i="2"/>
  <c r="R168" i="2"/>
  <c r="R107" i="2"/>
  <c r="R81" i="2"/>
  <c r="R125" i="2"/>
  <c r="R122" i="2"/>
  <c r="R159" i="2"/>
  <c r="R29" i="2"/>
  <c r="R115" i="2"/>
  <c r="R165" i="2"/>
  <c r="R28" i="2"/>
  <c r="R40" i="2"/>
  <c r="R51" i="2"/>
  <c r="R23" i="2"/>
  <c r="R169" i="2"/>
  <c r="R170" i="2"/>
  <c r="R30" i="2"/>
  <c r="R18" i="2"/>
  <c r="R15" i="2"/>
  <c r="R88" i="2"/>
  <c r="R89" i="2"/>
  <c r="R52" i="2"/>
  <c r="R17" i="2"/>
  <c r="R16" i="2"/>
  <c r="R161" i="2"/>
  <c r="R172" i="2"/>
  <c r="R21" i="2"/>
  <c r="R22" i="2"/>
  <c r="R36" i="2"/>
  <c r="R123" i="2"/>
  <c r="R39" i="2"/>
  <c r="R120" i="2"/>
  <c r="R124" i="2"/>
  <c r="R38" i="2"/>
  <c r="R113" i="2"/>
  <c r="R173" i="2"/>
  <c r="R41" i="2"/>
  <c r="R82" i="2"/>
  <c r="R175" i="2"/>
  <c r="R87" i="2"/>
  <c r="R114" i="2"/>
  <c r="R42" i="2"/>
  <c r="R86" i="2"/>
  <c r="R37" i="2"/>
  <c r="R171" i="2"/>
  <c r="R14" i="2"/>
  <c r="R32" i="2"/>
  <c r="R174" i="2"/>
  <c r="R98" i="2"/>
  <c r="R50" i="2"/>
  <c r="R106" i="2"/>
  <c r="R34" i="2"/>
  <c r="R116" i="2"/>
  <c r="R95" i="2"/>
  <c r="R35" i="2"/>
  <c r="R49" i="2"/>
  <c r="R92" i="2"/>
  <c r="R83" i="2"/>
  <c r="R91" i="2"/>
  <c r="R31" i="2"/>
  <c r="R176" i="2"/>
  <c r="R9" i="2"/>
  <c r="R118" i="2"/>
  <c r="R43" i="2"/>
  <c r="R96" i="2"/>
  <c r="R121" i="2"/>
  <c r="R33" i="2"/>
  <c r="R112" i="2"/>
  <c r="R93" i="2"/>
  <c r="R117" i="2"/>
  <c r="R46" i="2"/>
  <c r="R90" i="2"/>
  <c r="R10" i="2"/>
  <c r="R97" i="2"/>
  <c r="R11" i="2"/>
  <c r="R94" i="2"/>
  <c r="R44" i="2"/>
  <c r="R85" i="2"/>
  <c r="R119" i="2"/>
  <c r="R84" i="2"/>
  <c r="R12" i="2"/>
  <c r="R47" i="2"/>
  <c r="R45" i="2"/>
  <c r="R4" i="2"/>
  <c r="R13" i="2"/>
  <c r="R48" i="2"/>
  <c r="R99" i="2"/>
  <c r="R102" i="2"/>
  <c r="R5" i="2"/>
  <c r="R105" i="2"/>
  <c r="R101" i="2"/>
  <c r="R104" i="2"/>
  <c r="R100" i="2"/>
  <c r="R6" i="2"/>
  <c r="R103" i="2"/>
  <c r="R8" i="2"/>
  <c r="R245" i="2"/>
  <c r="R7" i="2"/>
  <c r="R180" i="2"/>
  <c r="R244" i="2"/>
  <c r="R243" i="2"/>
  <c r="R181" i="2"/>
  <c r="R242" i="2"/>
  <c r="R182" i="2"/>
  <c r="R222" i="2"/>
  <c r="R224" i="2"/>
  <c r="R228" i="2"/>
  <c r="R227" i="2"/>
  <c r="R225" i="2"/>
  <c r="R226" i="2"/>
  <c r="R223" i="2"/>
  <c r="R184" i="2"/>
  <c r="R177" i="2"/>
  <c r="R183" i="2"/>
  <c r="R179" i="2"/>
  <c r="R221" i="2"/>
  <c r="R185" i="2"/>
  <c r="R189" i="2"/>
  <c r="R241" i="2"/>
  <c r="R232" i="2"/>
  <c r="R186" i="2"/>
  <c r="R202" i="2"/>
  <c r="R231" i="2"/>
  <c r="R178" i="2"/>
  <c r="R188" i="2"/>
  <c r="R190" i="2"/>
  <c r="R187" i="2"/>
  <c r="R216" i="2"/>
  <c r="R203" i="2"/>
  <c r="R200" i="2"/>
  <c r="R230" i="2"/>
  <c r="R204" i="2"/>
  <c r="R229" i="2"/>
  <c r="R236" i="2"/>
  <c r="R237" i="2"/>
  <c r="R234" i="2"/>
  <c r="R215" i="2"/>
  <c r="R233" i="2"/>
  <c r="R201" i="2"/>
  <c r="R217" i="2"/>
  <c r="R238" i="2"/>
  <c r="R239" i="2"/>
  <c r="R191" i="2"/>
  <c r="R197" i="2"/>
  <c r="R206" i="2"/>
  <c r="R235" i="2"/>
  <c r="R240" i="2"/>
  <c r="R205" i="2"/>
  <c r="R199" i="2"/>
  <c r="R198" i="2"/>
  <c r="R207" i="2"/>
  <c r="R214" i="2"/>
  <c r="R209" i="2"/>
  <c r="R212" i="2"/>
  <c r="R208" i="2"/>
  <c r="R220" i="2"/>
  <c r="R196" i="2"/>
  <c r="R192" i="2"/>
  <c r="R595" i="2"/>
  <c r="R596" i="2"/>
  <c r="R589" i="2"/>
  <c r="R594" i="2"/>
  <c r="R590" i="2"/>
  <c r="R193" i="2"/>
  <c r="R593" i="2"/>
  <c r="R591" i="2"/>
  <c r="R588" i="2"/>
  <c r="R211" i="2"/>
  <c r="R597" i="2"/>
  <c r="R587" i="2"/>
  <c r="R581" i="2"/>
  <c r="R601" i="2"/>
  <c r="R585" i="2"/>
  <c r="R599" i="2"/>
  <c r="R598" i="2"/>
  <c r="R602" i="2"/>
  <c r="R592" i="2"/>
  <c r="R210" i="2"/>
  <c r="R600" i="2"/>
  <c r="R586" i="2"/>
  <c r="R603" i="2"/>
  <c r="R580" i="2"/>
  <c r="R579" i="2"/>
  <c r="R213" i="2"/>
  <c r="R452" i="2"/>
  <c r="R493" i="2"/>
  <c r="R582" i="2"/>
  <c r="R496" i="2"/>
  <c r="R194" i="2"/>
  <c r="R195" i="2"/>
  <c r="R494" i="2"/>
  <c r="R605" i="2"/>
  <c r="R584" i="2"/>
  <c r="R492" i="2"/>
  <c r="R604" i="2"/>
  <c r="R578" i="2"/>
  <c r="R490" i="2"/>
  <c r="R612" i="2"/>
  <c r="R461" i="2"/>
  <c r="R219" i="2"/>
  <c r="R495" i="2"/>
  <c r="R453" i="2"/>
  <c r="R491" i="2"/>
  <c r="R607" i="2"/>
  <c r="R449" i="2"/>
  <c r="R488" i="2"/>
  <c r="R451" i="2"/>
  <c r="R474" i="2"/>
  <c r="R462" i="2"/>
  <c r="R606" i="2"/>
  <c r="R583" i="2"/>
  <c r="R489" i="2"/>
  <c r="R500" i="2"/>
  <c r="R499" i="2"/>
  <c r="R454" i="2"/>
  <c r="R506" i="2"/>
  <c r="R473" i="2"/>
  <c r="R472" i="2"/>
  <c r="R459" i="2"/>
  <c r="R508" i="2"/>
  <c r="R498" i="2"/>
  <c r="R471" i="2"/>
  <c r="R507" i="2"/>
  <c r="R505" i="2"/>
  <c r="R475" i="2"/>
  <c r="R218" i="2"/>
  <c r="R463" i="2"/>
  <c r="R619" i="2"/>
  <c r="R458" i="2"/>
  <c r="R620" i="2"/>
  <c r="R450" i="2"/>
  <c r="R460" i="2"/>
  <c r="R470" i="2"/>
  <c r="R455" i="2"/>
  <c r="R246" i="2"/>
  <c r="R618" i="2"/>
  <c r="R608" i="2"/>
  <c r="R501" i="2"/>
  <c r="R576" i="2"/>
  <c r="R512" i="2"/>
  <c r="R577" i="2"/>
  <c r="R464" i="2"/>
  <c r="R469" i="2"/>
  <c r="R622" i="2"/>
  <c r="R445" i="2"/>
  <c r="R441" i="2"/>
  <c r="R465" i="2"/>
  <c r="R510" i="2"/>
  <c r="R447" i="2"/>
  <c r="R446" i="2"/>
  <c r="R503" i="2"/>
  <c r="R511" i="2"/>
  <c r="R457" i="2"/>
  <c r="R338" i="2"/>
  <c r="R509" i="2"/>
  <c r="R442" i="2"/>
  <c r="R448" i="2"/>
  <c r="R478" i="2"/>
  <c r="R621" i="2"/>
  <c r="R477" i="2"/>
  <c r="R624" i="2"/>
  <c r="R623" i="2"/>
  <c r="R497" i="2"/>
  <c r="R340" i="2"/>
  <c r="R476" i="2"/>
  <c r="R339" i="2"/>
  <c r="R485" i="2"/>
  <c r="R456" i="2"/>
  <c r="R439" i="2"/>
  <c r="R487" i="2"/>
  <c r="R466" i="2"/>
  <c r="R341" i="2"/>
  <c r="R502" i="2"/>
  <c r="R504" i="2"/>
  <c r="R609" i="2"/>
  <c r="R468" i="2"/>
  <c r="R325" i="2"/>
  <c r="R443" i="2"/>
  <c r="R628" i="2"/>
  <c r="R569" i="2"/>
  <c r="R467" i="2"/>
  <c r="R629" i="2"/>
  <c r="R336" i="2"/>
  <c r="R481" i="2"/>
  <c r="R610" i="2"/>
  <c r="R444" i="2"/>
  <c r="R480" i="2"/>
  <c r="R337" i="2"/>
  <c r="R571" i="2"/>
  <c r="R613" i="2"/>
  <c r="R570" i="2"/>
  <c r="R483" i="2"/>
  <c r="R611" i="2"/>
  <c r="R486" i="2"/>
  <c r="R533" i="2"/>
  <c r="R575" i="2"/>
  <c r="R484" i="2"/>
  <c r="R303" i="2"/>
  <c r="R514" i="2"/>
  <c r="R513" i="2"/>
  <c r="R627" i="2"/>
  <c r="R626" i="2"/>
  <c r="R565" i="2"/>
  <c r="R440" i="2"/>
  <c r="R482" i="2"/>
  <c r="R479" i="2"/>
  <c r="R524" i="2"/>
  <c r="R532" i="2"/>
  <c r="R617" i="2"/>
  <c r="R248" i="2"/>
  <c r="R615" i="2"/>
  <c r="R625" i="2"/>
  <c r="R438" i="2"/>
  <c r="R523" i="2"/>
  <c r="R327" i="2"/>
  <c r="R247" i="2"/>
  <c r="R531" i="2"/>
  <c r="R573" i="2"/>
  <c r="R530" i="2"/>
  <c r="R633" i="2"/>
  <c r="R329" i="2"/>
  <c r="R422" i="2"/>
  <c r="R522" i="2"/>
  <c r="R326" i="2"/>
  <c r="R324" i="2"/>
  <c r="R635" i="2"/>
  <c r="R574" i="2"/>
  <c r="R342" i="2"/>
  <c r="R636" i="2"/>
  <c r="R630" i="2"/>
  <c r="R328" i="2"/>
  <c r="R638" i="2"/>
  <c r="R572" i="2"/>
  <c r="R560" i="2"/>
  <c r="R515" i="2"/>
  <c r="R525" i="2"/>
  <c r="R632" i="2"/>
  <c r="R333" i="2"/>
  <c r="R343" i="2"/>
  <c r="R302" i="2"/>
  <c r="R637" i="2"/>
  <c r="R421" i="2"/>
  <c r="R323" i="2"/>
  <c r="R335" i="2"/>
  <c r="R566" i="2"/>
  <c r="R516" i="2"/>
  <c r="R331" i="2"/>
  <c r="R634" i="2"/>
  <c r="R420" i="2"/>
  <c r="R529" i="2"/>
  <c r="R526" i="2"/>
  <c r="R301" i="2"/>
  <c r="R517" i="2"/>
  <c r="R614" i="2"/>
  <c r="R534" i="2"/>
  <c r="R321" i="2"/>
  <c r="R631" i="2"/>
  <c r="R520" i="2"/>
  <c r="R521" i="2"/>
  <c r="R334" i="2"/>
  <c r="R330" i="2"/>
  <c r="R423" i="2"/>
  <c r="R415" i="2"/>
  <c r="R616" i="2"/>
  <c r="R639" i="2"/>
  <c r="R424" i="2"/>
  <c r="R300" i="2"/>
  <c r="R351" i="2"/>
  <c r="R425" i="2"/>
  <c r="R322" i="2"/>
  <c r="R320" i="2"/>
  <c r="R416" i="2"/>
  <c r="R332" i="2"/>
  <c r="R414" i="2"/>
  <c r="R304" i="2"/>
  <c r="R249" i="2"/>
  <c r="R419" i="2"/>
  <c r="R413" i="2"/>
  <c r="R535" i="2"/>
  <c r="R528" i="2"/>
  <c r="R527" i="2"/>
  <c r="R437" i="2"/>
  <c r="R412" i="2"/>
  <c r="R519" i="2"/>
  <c r="R428" i="2"/>
  <c r="R344" i="2"/>
  <c r="R568" i="2"/>
  <c r="R518" i="2"/>
  <c r="R352" i="2"/>
  <c r="R348" i="2"/>
  <c r="R350" i="2"/>
  <c r="R640" i="2"/>
  <c r="R319" i="2"/>
  <c r="R284" i="2"/>
  <c r="R418" i="2"/>
  <c r="R641" i="2"/>
  <c r="R403" i="2"/>
  <c r="R647" i="2"/>
  <c r="R315" i="2"/>
  <c r="R405" i="2"/>
  <c r="R417" i="2"/>
  <c r="R564" i="2"/>
  <c r="R314" i="2"/>
  <c r="R297" i="2"/>
  <c r="R426" i="2"/>
  <c r="R262" i="2"/>
  <c r="R404" i="2"/>
  <c r="R276" i="2"/>
  <c r="R283" i="2"/>
  <c r="R313" i="2"/>
  <c r="R366" i="2"/>
  <c r="R281" i="2"/>
  <c r="R427" i="2"/>
  <c r="R280" i="2"/>
  <c r="R349" i="2"/>
  <c r="R305" i="2"/>
  <c r="R406" i="2"/>
  <c r="R285" i="2"/>
  <c r="R277" i="2"/>
  <c r="R312" i="2"/>
  <c r="R347" i="2"/>
  <c r="R536" i="2"/>
  <c r="R648" i="2"/>
  <c r="R289" i="2"/>
  <c r="R293" i="2"/>
  <c r="R263" i="2"/>
  <c r="R567" i="2"/>
  <c r="R646" i="2"/>
  <c r="R435" i="2"/>
  <c r="R298" i="2"/>
  <c r="R261" i="2"/>
  <c r="R407" i="2"/>
  <c r="R286" i="2"/>
  <c r="R299" i="2"/>
  <c r="R399" i="2"/>
  <c r="R316" i="2"/>
  <c r="R409" i="2"/>
  <c r="R354" i="2"/>
  <c r="R317" i="2"/>
  <c r="R265" i="2"/>
  <c r="R275" i="2"/>
  <c r="R271" i="2"/>
  <c r="R264" i="2"/>
  <c r="R411" i="2"/>
  <c r="R561" i="2"/>
  <c r="R559" i="2"/>
  <c r="R345" i="2"/>
  <c r="R353" i="2"/>
  <c r="R643" i="2"/>
  <c r="R292" i="2"/>
  <c r="R318" i="2"/>
  <c r="R307" i="2"/>
  <c r="R260" i="2"/>
  <c r="R365" i="2"/>
  <c r="R410" i="2"/>
  <c r="R408" i="2"/>
  <c r="R557" i="2"/>
  <c r="R270" i="2"/>
  <c r="R361" i="2"/>
  <c r="R645" i="2"/>
  <c r="R649" i="2"/>
  <c r="R642" i="2"/>
  <c r="R367" i="2"/>
  <c r="R384" i="2"/>
  <c r="R278" i="2"/>
  <c r="R306" i="2"/>
  <c r="R288" i="2"/>
  <c r="R402" i="2"/>
  <c r="R309" i="2"/>
  <c r="R401" i="2"/>
  <c r="R396" i="2"/>
  <c r="R274" i="2"/>
  <c r="R436" i="2"/>
  <c r="R542" i="2"/>
  <c r="R429" i="2"/>
  <c r="R310" i="2"/>
  <c r="R562" i="2"/>
  <c r="R269" i="2"/>
  <c r="R282" i="2"/>
  <c r="R287" i="2"/>
  <c r="R279" i="2"/>
  <c r="R346" i="2"/>
  <c r="R259" i="2"/>
  <c r="R550" i="2"/>
  <c r="R400" i="2"/>
  <c r="R655" i="2"/>
  <c r="R356" i="2"/>
  <c r="R296" i="2"/>
  <c r="R294" i="2"/>
  <c r="R563" i="2"/>
  <c r="R386" i="2"/>
  <c r="R382" i="2"/>
  <c r="R311" i="2"/>
  <c r="R383" i="2"/>
  <c r="R250" i="2"/>
  <c r="R434" i="2"/>
  <c r="R543" i="2"/>
  <c r="R644" i="2"/>
  <c r="R537" i="2"/>
  <c r="R290" i="2"/>
  <c r="R654" i="2"/>
  <c r="R266" i="2"/>
  <c r="R359" i="2"/>
  <c r="R291" i="2"/>
  <c r="R538" i="2"/>
  <c r="R385" i="2"/>
  <c r="R656" i="2"/>
  <c r="R558" i="2"/>
  <c r="R651" i="2"/>
  <c r="R360" i="2"/>
  <c r="R394" i="2"/>
  <c r="R267" i="2"/>
  <c r="R650" i="2"/>
  <c r="R549" i="2"/>
  <c r="R355" i="2"/>
  <c r="R548" i="2"/>
  <c r="R552" i="2"/>
  <c r="R357" i="2"/>
  <c r="R268" i="2"/>
  <c r="R397" i="2"/>
  <c r="R556" i="2"/>
  <c r="R273" i="2"/>
  <c r="R653" i="2"/>
  <c r="R272" i="2"/>
  <c r="R551" i="2"/>
  <c r="R541" i="2"/>
  <c r="R430" i="2"/>
  <c r="R381" i="2"/>
  <c r="R652" i="2"/>
  <c r="R395" i="2"/>
  <c r="R398" i="2"/>
  <c r="R555" i="2"/>
  <c r="R253" i="2"/>
  <c r="R387" i="2"/>
  <c r="R380" i="2"/>
  <c r="R433" i="2"/>
  <c r="R295" i="2"/>
  <c r="R308" i="2"/>
  <c r="R255" i="2"/>
  <c r="R254" i="2"/>
  <c r="R358" i="2"/>
  <c r="R657" i="2"/>
  <c r="R256" i="2"/>
  <c r="R258" i="2"/>
  <c r="R431" i="2"/>
  <c r="R251" i="2"/>
  <c r="R539" i="2"/>
  <c r="R257" i="2"/>
  <c r="R540" i="2"/>
  <c r="R544" i="2"/>
  <c r="R393" i="2"/>
  <c r="R364" i="2"/>
  <c r="R368" i="2"/>
  <c r="R676" i="2"/>
  <c r="R553" i="2"/>
  <c r="R664" i="2"/>
  <c r="R252" i="2"/>
  <c r="R659" i="2"/>
  <c r="R388" i="2"/>
  <c r="R663" i="2"/>
  <c r="R554" i="2"/>
  <c r="R665" i="2"/>
  <c r="R658" i="2"/>
  <c r="R662" i="2"/>
  <c r="R680" i="2"/>
  <c r="R547" i="2"/>
  <c r="R674" i="2"/>
  <c r="R675" i="2"/>
  <c r="R379" i="2"/>
  <c r="R392" i="2"/>
  <c r="R673" i="2"/>
  <c r="R672" i="2"/>
  <c r="R679" i="2"/>
  <c r="R661" i="2"/>
  <c r="R432" i="2"/>
  <c r="R389" i="2"/>
  <c r="R545" i="2"/>
  <c r="R670" i="2"/>
  <c r="R362" i="2"/>
  <c r="R660" i="2"/>
  <c r="R671" i="2"/>
  <c r="R363" i="2"/>
  <c r="R546" i="2"/>
  <c r="R370" i="2"/>
  <c r="R668" i="2"/>
  <c r="R678" i="2"/>
  <c r="R677" i="2"/>
  <c r="R369" i="2"/>
  <c r="R666" i="2"/>
  <c r="R683" i="2"/>
  <c r="R390" i="2"/>
  <c r="R667" i="2"/>
  <c r="R669" i="2"/>
  <c r="R681" i="2"/>
  <c r="R376" i="2"/>
  <c r="R378" i="2"/>
  <c r="R371" i="2"/>
  <c r="R682" i="2"/>
  <c r="R377" i="2"/>
  <c r="R372" i="2"/>
  <c r="R373" i="2"/>
  <c r="R375" i="2"/>
  <c r="R391" i="2"/>
  <c r="R374" i="2"/>
  <c r="R751" i="2"/>
  <c r="R752" i="2"/>
  <c r="R753" i="2"/>
  <c r="R750" i="2"/>
  <c r="R749" i="2"/>
  <c r="R792" i="2"/>
  <c r="R746" i="2"/>
  <c r="R748" i="2"/>
  <c r="R790" i="2"/>
  <c r="R789" i="2"/>
  <c r="R788" i="2"/>
  <c r="R737" i="2"/>
  <c r="R754" i="2"/>
  <c r="R755" i="2"/>
  <c r="R756" i="2"/>
  <c r="R736" i="2"/>
  <c r="R738" i="2"/>
  <c r="R791" i="2"/>
  <c r="R745" i="2"/>
  <c r="R705" i="2"/>
  <c r="R703" i="2"/>
  <c r="R744" i="2"/>
  <c r="R768" i="2"/>
  <c r="R769" i="2"/>
  <c r="R704" i="2"/>
  <c r="R685" i="2"/>
  <c r="R747" i="2"/>
  <c r="R735" i="2"/>
  <c r="R710" i="2"/>
  <c r="R757" i="2"/>
  <c r="R709" i="2"/>
  <c r="R733" i="2"/>
  <c r="R740" i="2"/>
  <c r="R734" i="2"/>
  <c r="R732" i="2"/>
  <c r="R775" i="2"/>
  <c r="R787" i="2"/>
  <c r="R708" i="2"/>
  <c r="R684" i="2"/>
  <c r="R711" i="2"/>
  <c r="R712" i="2"/>
  <c r="R695" i="2"/>
  <c r="R760" i="2"/>
  <c r="R707" i="2"/>
  <c r="R739" i="2"/>
  <c r="R743" i="2"/>
  <c r="R793" i="2"/>
  <c r="R696" i="2"/>
  <c r="R701" i="2"/>
  <c r="R702" i="2"/>
  <c r="R758" i="2"/>
  <c r="R770" i="2"/>
  <c r="R706" i="2"/>
  <c r="R731" i="2"/>
  <c r="R742" i="2"/>
  <c r="R767" i="2"/>
  <c r="R786" i="2"/>
  <c r="R759" i="2"/>
  <c r="R741" i="2"/>
  <c r="R686" i="2"/>
  <c r="R784" i="2"/>
  <c r="R730" i="2"/>
  <c r="R766" i="2"/>
  <c r="R761" i="2"/>
  <c r="R795" i="2"/>
  <c r="R774" i="2"/>
  <c r="R776" i="2"/>
  <c r="R713" i="2"/>
  <c r="R714" i="2"/>
  <c r="R699" i="2"/>
  <c r="R794" i="2"/>
  <c r="R700" i="2"/>
  <c r="R762" i="2"/>
  <c r="R772" i="2"/>
  <c r="R698" i="2"/>
  <c r="R687" i="2"/>
  <c r="R694" i="2"/>
  <c r="R697" i="2"/>
  <c r="R771" i="2"/>
  <c r="R723" i="2"/>
  <c r="R763" i="2"/>
  <c r="R797" i="2"/>
  <c r="R785" i="2"/>
  <c r="R693" i="2"/>
  <c r="R688" i="2"/>
  <c r="R773" i="2"/>
  <c r="R715" i="2"/>
  <c r="R796" i="2"/>
  <c r="R781" i="2"/>
  <c r="R782" i="2"/>
  <c r="R722" i="2"/>
  <c r="R729" i="2"/>
  <c r="R765" i="2"/>
  <c r="R724" i="2"/>
  <c r="R783" i="2"/>
  <c r="R689" i="2"/>
  <c r="R780" i="2"/>
  <c r="R721" i="2"/>
  <c r="R764" i="2"/>
  <c r="R692" i="2"/>
  <c r="R726" i="2"/>
  <c r="R725" i="2"/>
  <c r="R777" i="2"/>
  <c r="R799" i="2"/>
  <c r="R716" i="2"/>
  <c r="R778" i="2"/>
  <c r="R728" i="2"/>
  <c r="R779" i="2"/>
  <c r="R798" i="2"/>
  <c r="R727" i="2"/>
  <c r="R690" i="2"/>
  <c r="R718" i="2"/>
  <c r="R691" i="2"/>
  <c r="R720" i="2"/>
  <c r="R719" i="2"/>
  <c r="R717" i="2"/>
  <c r="R800" i="2"/>
  <c r="R842" i="2"/>
  <c r="R838" i="2"/>
  <c r="R840" i="2"/>
  <c r="R839" i="2"/>
  <c r="R841" i="2"/>
  <c r="R801" i="2"/>
  <c r="R837" i="2"/>
  <c r="R836" i="2"/>
  <c r="R803" i="2"/>
  <c r="R835" i="2"/>
  <c r="R843" i="2"/>
  <c r="R802" i="2"/>
  <c r="R804" i="2"/>
  <c r="R831" i="2"/>
  <c r="R834" i="2"/>
  <c r="R807" i="2"/>
  <c r="R823" i="2"/>
  <c r="R827" i="2"/>
  <c r="R832" i="2"/>
  <c r="R830" i="2"/>
  <c r="R829" i="2"/>
  <c r="R828" i="2"/>
  <c r="R806" i="2"/>
  <c r="R808" i="2"/>
  <c r="R833" i="2"/>
  <c r="R852" i="2"/>
  <c r="R822" i="2"/>
  <c r="R844" i="2"/>
  <c r="R826" i="2"/>
  <c r="R805" i="2"/>
  <c r="R845" i="2"/>
  <c r="R824" i="2"/>
  <c r="R809" i="2"/>
  <c r="R810" i="2"/>
  <c r="R846" i="2"/>
  <c r="R849" i="2"/>
  <c r="R850" i="2"/>
  <c r="R821" i="2"/>
  <c r="R825" i="2"/>
  <c r="R813" i="2"/>
  <c r="R853" i="2"/>
  <c r="R851" i="2"/>
  <c r="R848" i="2"/>
  <c r="R816" i="2"/>
  <c r="R817" i="2"/>
  <c r="R847" i="2"/>
  <c r="R815" i="2"/>
  <c r="R854" i="2"/>
  <c r="R858" i="2"/>
  <c r="R820" i="2"/>
  <c r="R855" i="2"/>
  <c r="R812" i="2"/>
  <c r="R857" i="2"/>
  <c r="R814" i="2"/>
  <c r="R856" i="2"/>
  <c r="R818" i="2"/>
  <c r="R863" i="2"/>
  <c r="R819" i="2"/>
  <c r="R859" i="2"/>
  <c r="R860" i="2"/>
  <c r="R943" i="2"/>
  <c r="R942" i="2"/>
  <c r="R811" i="2"/>
  <c r="R861" i="2"/>
  <c r="R944" i="2"/>
  <c r="R946" i="2"/>
  <c r="R862" i="2"/>
  <c r="R941" i="2"/>
  <c r="R945" i="2"/>
  <c r="R948" i="2"/>
  <c r="R864" i="2"/>
  <c r="R934" i="2"/>
  <c r="R947" i="2"/>
  <c r="R869" i="2"/>
  <c r="R865" i="2"/>
  <c r="R866" i="2"/>
  <c r="R868" i="2"/>
  <c r="R949" i="2"/>
  <c r="R938" i="2"/>
  <c r="R867" i="2"/>
  <c r="R951" i="2"/>
  <c r="R950" i="2"/>
  <c r="R937" i="2"/>
  <c r="R935" i="2"/>
  <c r="R939" i="2"/>
  <c r="R940" i="2"/>
  <c r="R870" i="2"/>
  <c r="R878" i="2"/>
  <c r="R936" i="2"/>
  <c r="R877" i="2"/>
  <c r="R879" i="2"/>
  <c r="R882" i="2"/>
  <c r="R881" i="2"/>
  <c r="R952" i="2"/>
  <c r="R880" i="2"/>
  <c r="R953" i="2"/>
  <c r="R954" i="2"/>
  <c r="R875" i="2"/>
  <c r="R883" i="2"/>
  <c r="R884" i="2"/>
  <c r="R876" i="2"/>
  <c r="R891" i="2"/>
  <c r="R893" i="2"/>
  <c r="R894" i="2"/>
  <c r="R892" i="2"/>
  <c r="R955" i="2"/>
  <c r="R890" i="2"/>
  <c r="R874" i="2"/>
  <c r="R873" i="2"/>
  <c r="R956" i="2"/>
  <c r="R957" i="2"/>
  <c r="R889" i="2"/>
  <c r="R888" i="2"/>
  <c r="R885" i="2"/>
  <c r="R887" i="2"/>
  <c r="R962" i="2"/>
  <c r="R958" i="2"/>
  <c r="R872" i="2"/>
  <c r="R871" i="2"/>
  <c r="R896" i="2"/>
  <c r="R895" i="2"/>
  <c r="R961" i="2"/>
  <c r="R886" i="2"/>
  <c r="R963" i="2"/>
  <c r="R905" i="2"/>
  <c r="R897" i="2"/>
  <c r="R898" i="2"/>
  <c r="R904" i="2"/>
  <c r="R933" i="2"/>
  <c r="R960" i="2"/>
  <c r="R906" i="2"/>
  <c r="R901" i="2"/>
  <c r="R903" i="2"/>
  <c r="R959" i="2"/>
  <c r="R968" i="2"/>
  <c r="R924" i="2"/>
  <c r="R902" i="2"/>
  <c r="R925" i="2"/>
  <c r="R899" i="2"/>
  <c r="R966" i="2"/>
  <c r="R900" i="2"/>
  <c r="R907" i="2"/>
  <c r="R923" i="2"/>
  <c r="R932" i="2"/>
  <c r="R922" i="2"/>
  <c r="R967" i="2"/>
  <c r="R965" i="2"/>
  <c r="R964" i="2"/>
  <c r="R930" i="2"/>
  <c r="R926" i="2"/>
  <c r="R931" i="2"/>
  <c r="R971" i="2"/>
  <c r="R928" i="2"/>
  <c r="R929" i="2"/>
  <c r="R969" i="2"/>
  <c r="R973" i="2"/>
  <c r="R976" i="2"/>
  <c r="R972" i="2"/>
  <c r="R975" i="2"/>
  <c r="R927" i="2"/>
  <c r="R977" i="2"/>
  <c r="R908" i="2"/>
  <c r="R912" i="2"/>
  <c r="R974" i="2"/>
  <c r="R970" i="2"/>
  <c r="R979" i="2"/>
  <c r="R1133" i="2"/>
  <c r="R913" i="2"/>
  <c r="R910" i="2"/>
  <c r="R978" i="2"/>
  <c r="R921" i="2"/>
  <c r="R918" i="2"/>
  <c r="R911" i="2"/>
  <c r="R1134" i="2"/>
  <c r="R919" i="2"/>
  <c r="R909" i="2"/>
  <c r="R980" i="2"/>
  <c r="R917" i="2"/>
  <c r="R1132" i="2"/>
  <c r="R1075" i="2"/>
  <c r="R916" i="2"/>
  <c r="R920" i="2"/>
  <c r="R1065" i="2"/>
  <c r="R1131" i="2"/>
  <c r="R1077" i="2"/>
  <c r="R1074" i="2"/>
  <c r="R915" i="2"/>
  <c r="R914" i="2"/>
  <c r="R1076" i="2"/>
  <c r="R1072" i="2"/>
  <c r="R1079" i="2"/>
  <c r="R1135" i="2"/>
  <c r="R985" i="2"/>
  <c r="R1071" i="2"/>
  <c r="R1078" i="2"/>
  <c r="R1136" i="2"/>
  <c r="R982" i="2"/>
  <c r="R983" i="2"/>
  <c r="R981" i="2"/>
  <c r="R986" i="2"/>
  <c r="R1073" i="2"/>
  <c r="R984" i="2"/>
  <c r="R1138" i="2"/>
  <c r="R1080" i="2"/>
  <c r="R1137" i="2"/>
  <c r="R1376" i="2"/>
  <c r="R1123" i="2"/>
  <c r="R1066" i="2"/>
  <c r="R1070" i="2"/>
  <c r="R991" i="2"/>
  <c r="R1082" i="2"/>
  <c r="R1081" i="2"/>
  <c r="R1139" i="2"/>
  <c r="R989" i="2"/>
  <c r="R1124" i="2"/>
  <c r="R988" i="2"/>
  <c r="R1069" i="2"/>
  <c r="R990" i="2"/>
  <c r="R1375" i="2"/>
  <c r="R1068" i="2"/>
  <c r="R1142" i="2"/>
  <c r="R1353" i="2"/>
  <c r="R1140" i="2"/>
  <c r="R1127" i="2"/>
  <c r="R1041" i="2"/>
  <c r="R987" i="2"/>
  <c r="R1125" i="2"/>
  <c r="R1357" i="2"/>
  <c r="R1149" i="2"/>
  <c r="R1067" i="2"/>
  <c r="R1424" i="2"/>
  <c r="R1374" i="2"/>
  <c r="R1144" i="2"/>
  <c r="R1128" i="2"/>
  <c r="R1141" i="2"/>
  <c r="R1153" i="2"/>
  <c r="R1147" i="2"/>
  <c r="R1148" i="2"/>
  <c r="R1354" i="2"/>
  <c r="R1425" i="2"/>
  <c r="R1083" i="2"/>
  <c r="R1126" i="2"/>
  <c r="R1423" i="2"/>
  <c r="R1064" i="2"/>
  <c r="R1358" i="2"/>
  <c r="R1426" i="2"/>
  <c r="R1355" i="2"/>
  <c r="R1377" i="2"/>
  <c r="R1356" i="2"/>
  <c r="R1152" i="2"/>
  <c r="R1151" i="2"/>
  <c r="R1129" i="2"/>
  <c r="R1040" i="2"/>
  <c r="R1422" i="2"/>
  <c r="R1245" i="2"/>
  <c r="R1130" i="2"/>
  <c r="R1094" i="2"/>
  <c r="R1143" i="2"/>
  <c r="R1093" i="2"/>
  <c r="R1084" i="2"/>
  <c r="R1154" i="2"/>
  <c r="R1427" i="2"/>
  <c r="R1371" i="2"/>
  <c r="R1145" i="2"/>
  <c r="R1246" i="2"/>
  <c r="R1433" i="2"/>
  <c r="R1431" i="2"/>
  <c r="R1096" i="2"/>
  <c r="R1361" i="2"/>
  <c r="R1095" i="2"/>
  <c r="R1247" i="2"/>
  <c r="R1146" i="2"/>
  <c r="R1086" i="2"/>
  <c r="R1439" i="2"/>
  <c r="R1421" i="2"/>
  <c r="R1379" i="2"/>
  <c r="R1369" i="2"/>
  <c r="R1378" i="2"/>
  <c r="R1166" i="2"/>
  <c r="R1434" i="2"/>
  <c r="R1370" i="2"/>
  <c r="R1360" i="2"/>
  <c r="R1432" i="2"/>
  <c r="R1382" i="2"/>
  <c r="R1359" i="2"/>
  <c r="R1150" i="2"/>
  <c r="R1380" i="2"/>
  <c r="R1085" i="2"/>
  <c r="R1428" i="2"/>
  <c r="R995" i="2"/>
  <c r="R1055" i="2"/>
  <c r="R1429" i="2"/>
  <c r="R1054" i="2"/>
  <c r="R1362" i="2"/>
  <c r="R1092" i="2"/>
  <c r="R1381" i="2"/>
  <c r="R1038" i="2"/>
  <c r="R1101" i="2"/>
  <c r="R1155" i="2"/>
  <c r="R1430" i="2"/>
  <c r="R1045" i="2"/>
  <c r="R1383" i="2"/>
  <c r="R1348" i="2"/>
  <c r="R992" i="2"/>
  <c r="R1167" i="2"/>
  <c r="R1047" i="2"/>
  <c r="R1435" i="2"/>
  <c r="R1171" i="2"/>
  <c r="R1106" i="2"/>
  <c r="R1365" i="2"/>
  <c r="R1436" i="2"/>
  <c r="R1373" i="2"/>
  <c r="R1165" i="2"/>
  <c r="R1108" i="2"/>
  <c r="R1351" i="2"/>
  <c r="R1042" i="2"/>
  <c r="R1372" i="2"/>
  <c r="R1366" i="2"/>
  <c r="R1050" i="2"/>
  <c r="R1363" i="2"/>
  <c r="R1243" i="2"/>
  <c r="R996" i="2"/>
  <c r="R1352" i="2"/>
  <c r="R1364" i="2"/>
  <c r="R1349" i="2"/>
  <c r="R1098" i="2"/>
  <c r="R1109" i="2"/>
  <c r="R1105" i="2"/>
  <c r="R1056" i="2"/>
  <c r="R1062" i="2"/>
  <c r="R1345" i="2"/>
  <c r="R1036" i="2"/>
  <c r="R1097" i="2"/>
  <c r="R1046" i="2"/>
  <c r="R1111" i="2"/>
  <c r="R1384" i="2"/>
  <c r="R1350" i="2"/>
  <c r="R1168" i="2"/>
  <c r="R1172" i="2"/>
  <c r="R993" i="2"/>
  <c r="R1437" i="2"/>
  <c r="R1100" i="2"/>
  <c r="R1438" i="2"/>
  <c r="R994" i="2"/>
  <c r="R1048" i="2"/>
  <c r="R1061" i="2"/>
  <c r="R1051" i="2"/>
  <c r="R1244" i="2"/>
  <c r="R1089" i="2"/>
  <c r="R1248" i="2"/>
  <c r="R1090" i="2"/>
  <c r="R1241" i="2"/>
  <c r="R1110" i="2"/>
  <c r="R1103" i="2"/>
  <c r="R1099" i="2"/>
  <c r="R1063" i="2"/>
  <c r="R1107" i="2"/>
  <c r="R1104" i="2"/>
  <c r="R1393" i="2"/>
  <c r="R1044" i="2"/>
  <c r="R1087" i="2"/>
  <c r="R1091" i="2"/>
  <c r="R1053" i="2"/>
  <c r="R1102" i="2"/>
  <c r="R1052" i="2"/>
  <c r="R1386" i="2"/>
  <c r="R1392" i="2"/>
  <c r="R1043" i="2"/>
  <c r="R1242" i="2"/>
  <c r="R1035" i="2"/>
  <c r="R1420" i="2"/>
  <c r="R1394" i="2"/>
  <c r="R1250" i="2"/>
  <c r="R1391" i="2"/>
  <c r="R1385" i="2"/>
  <c r="R1440" i="2"/>
  <c r="R1057" i="2"/>
  <c r="R1239" i="2"/>
  <c r="R1389" i="2"/>
  <c r="R1368" i="2"/>
  <c r="R1170" i="2"/>
  <c r="R1164" i="2"/>
  <c r="R1037" i="2"/>
  <c r="R1346" i="2"/>
  <c r="R1347" i="2"/>
  <c r="R1344" i="2"/>
  <c r="R1039" i="2"/>
  <c r="R1367" i="2"/>
  <c r="R1088" i="2"/>
  <c r="R1178" i="2"/>
  <c r="R1156" i="2"/>
  <c r="R1060" i="2"/>
  <c r="R1390" i="2"/>
  <c r="R1388" i="2"/>
  <c r="R1179" i="2"/>
  <c r="R1252" i="2"/>
  <c r="R1058" i="2"/>
  <c r="R1174" i="2"/>
  <c r="R1049" i="2"/>
  <c r="R1416" i="2"/>
  <c r="R1182" i="2"/>
  <c r="R1112" i="2"/>
  <c r="R1173" i="2"/>
  <c r="R1059" i="2"/>
  <c r="R1007" i="2"/>
  <c r="R1419" i="2"/>
  <c r="R1249" i="2"/>
  <c r="R1169" i="2"/>
  <c r="R1395" i="2"/>
  <c r="R1412" i="2"/>
  <c r="R1251" i="2"/>
  <c r="R1399" i="2"/>
  <c r="R1163" i="2"/>
  <c r="R1400" i="2"/>
  <c r="R1033" i="2"/>
  <c r="R1387" i="2"/>
  <c r="R997" i="2"/>
  <c r="R1177" i="2"/>
  <c r="R1240" i="2"/>
  <c r="R1342" i="2"/>
  <c r="R1401" i="2"/>
  <c r="R1324" i="2"/>
  <c r="R1341" i="2"/>
  <c r="R1397" i="2"/>
  <c r="R1188" i="2"/>
  <c r="R1343" i="2"/>
  <c r="R1034" i="2"/>
  <c r="R1402" i="2"/>
  <c r="R1414" i="2"/>
  <c r="R1415" i="2"/>
  <c r="R1396" i="2"/>
  <c r="R1403" i="2"/>
  <c r="R1186" i="2"/>
  <c r="R1183" i="2"/>
  <c r="R1398" i="2"/>
  <c r="R1411" i="2"/>
  <c r="R1032" i="2"/>
  <c r="R1158" i="2"/>
  <c r="R1008" i="2"/>
  <c r="R1323" i="2"/>
  <c r="R1404" i="2"/>
  <c r="R1330" i="2"/>
  <c r="R1325" i="2"/>
  <c r="R1180" i="2"/>
  <c r="R1005" i="2"/>
  <c r="R1122" i="2"/>
  <c r="R1006" i="2"/>
  <c r="R1121" i="2"/>
  <c r="R1113" i="2"/>
  <c r="R1175" i="2"/>
  <c r="R1418" i="2"/>
  <c r="R1184" i="2"/>
  <c r="R1417" i="2"/>
  <c r="R1181" i="2"/>
  <c r="R1413" i="2"/>
  <c r="R1157" i="2"/>
  <c r="R1187" i="2"/>
  <c r="R1331" i="2"/>
  <c r="R1410" i="2"/>
  <c r="R1326" i="2"/>
  <c r="R1327" i="2"/>
  <c r="R1004" i="2"/>
  <c r="R1018" i="2"/>
  <c r="R1162" i="2"/>
  <c r="R1120" i="2"/>
  <c r="R1031" i="2"/>
  <c r="R1114" i="2"/>
  <c r="R998" i="2"/>
  <c r="R1185" i="2"/>
  <c r="R1027" i="2"/>
  <c r="R1009" i="2"/>
  <c r="R1025" i="2"/>
  <c r="R1340" i="2"/>
  <c r="R1115" i="2"/>
  <c r="R1010" i="2"/>
  <c r="R1320" i="2"/>
  <c r="R1161" i="2"/>
  <c r="R1117" i="2"/>
  <c r="R1329" i="2"/>
  <c r="R1237" i="2"/>
  <c r="R1176" i="2"/>
  <c r="R1029" i="2"/>
  <c r="R1315" i="2"/>
  <c r="R1405" i="2"/>
  <c r="R1026" i="2"/>
  <c r="R1319" i="2"/>
  <c r="R1116" i="2"/>
  <c r="R1238" i="2"/>
  <c r="R1017" i="2"/>
  <c r="R1318" i="2"/>
  <c r="R1332" i="2"/>
  <c r="R999" i="2"/>
  <c r="R1339" i="2"/>
  <c r="R1001" i="2"/>
  <c r="R1333" i="2"/>
  <c r="R1316" i="2"/>
  <c r="R1328" i="2"/>
  <c r="R1000" i="2"/>
  <c r="R1321" i="2"/>
  <c r="R1235" i="2"/>
  <c r="R1406" i="2"/>
  <c r="R1407" i="2"/>
  <c r="R1015" i="2"/>
  <c r="R1003" i="2"/>
  <c r="R1030" i="2"/>
  <c r="R1019" i="2"/>
  <c r="R1317" i="2"/>
  <c r="R1002" i="2"/>
  <c r="R1028" i="2"/>
  <c r="R1160" i="2"/>
  <c r="R1338" i="2"/>
  <c r="R1337" i="2"/>
  <c r="R1119" i="2"/>
  <c r="R1012" i="2"/>
  <c r="R1322" i="2"/>
  <c r="R1024" i="2"/>
  <c r="R1118" i="2"/>
  <c r="R1016" i="2"/>
  <c r="R1023" i="2"/>
  <c r="R1013" i="2"/>
  <c r="R1020" i="2"/>
  <c r="R1408" i="2"/>
  <c r="R1011" i="2"/>
  <c r="R1232" i="2"/>
  <c r="R1159" i="2"/>
  <c r="R1233" i="2"/>
  <c r="R1335" i="2"/>
  <c r="R1022" i="2"/>
  <c r="R1334" i="2"/>
  <c r="R1014" i="2"/>
  <c r="R1021" i="2"/>
  <c r="R1189" i="2"/>
  <c r="R1231" i="2"/>
  <c r="R1336" i="2"/>
  <c r="R1409" i="2"/>
  <c r="R1234" i="2"/>
  <c r="R1190" i="2"/>
  <c r="R1208" i="2"/>
  <c r="R1207" i="2"/>
  <c r="R1206" i="2"/>
  <c r="R1258" i="2"/>
  <c r="R1236" i="2"/>
  <c r="R1305" i="2"/>
  <c r="R1442" i="2"/>
  <c r="R1191" i="2"/>
  <c r="R1298" i="2"/>
  <c r="R1209" i="2"/>
  <c r="R1443" i="2"/>
  <c r="R1219" i="2"/>
  <c r="R1441" i="2"/>
  <c r="R1220" i="2"/>
  <c r="R1201" i="2"/>
  <c r="R1205" i="2"/>
  <c r="R1221" i="2"/>
  <c r="R1230" i="2"/>
  <c r="R1444" i="2"/>
  <c r="R1304" i="2"/>
  <c r="R1254" i="2"/>
  <c r="R1448" i="2"/>
  <c r="R1306" i="2"/>
  <c r="R1307" i="2"/>
  <c r="R1299" i="2"/>
  <c r="R1192" i="2"/>
  <c r="R1445" i="2"/>
  <c r="R1302" i="2"/>
  <c r="R1297" i="2"/>
  <c r="R1259" i="2"/>
  <c r="R1300" i="2"/>
  <c r="R1296" i="2"/>
  <c r="R1214" i="2"/>
  <c r="R1447" i="2"/>
  <c r="R1301" i="2"/>
  <c r="R1215" i="2"/>
  <c r="R1255" i="2"/>
  <c r="R1303" i="2"/>
  <c r="R1229" i="2"/>
  <c r="R1308" i="2"/>
  <c r="R1218" i="2"/>
  <c r="R1260" i="2"/>
  <c r="R1210" i="2"/>
  <c r="R1257" i="2"/>
  <c r="R1202" i="2"/>
  <c r="R1291" i="2"/>
  <c r="R1314" i="2"/>
  <c r="R1293" i="2"/>
  <c r="R1454" i="2"/>
  <c r="R1212" i="2"/>
  <c r="R1446" i="2"/>
  <c r="R1292" i="2"/>
  <c r="R1295" i="2"/>
  <c r="R1211" i="2"/>
  <c r="R1284" i="2"/>
  <c r="R1253" i="2"/>
  <c r="R1200" i="2"/>
  <c r="R1282" i="2"/>
  <c r="R1452" i="2"/>
  <c r="R1199" i="2"/>
  <c r="R1455" i="2"/>
  <c r="R1256" i="2"/>
  <c r="R1453" i="2"/>
  <c r="R1222" i="2"/>
  <c r="R1313" i="2"/>
  <c r="R1451" i="2"/>
  <c r="R1311" i="2"/>
  <c r="R1450" i="2"/>
  <c r="R1283" i="2"/>
  <c r="R1203" i="2"/>
  <c r="R1310" i="2"/>
  <c r="R1309" i="2"/>
  <c r="R1213" i="2"/>
  <c r="R1217" i="2"/>
  <c r="R1290" i="2"/>
  <c r="R1224" i="2"/>
  <c r="R1281" i="2"/>
  <c r="R1449" i="2"/>
  <c r="R1216" i="2"/>
  <c r="R1312" i="2"/>
  <c r="R1280" i="2"/>
  <c r="R1261" i="2"/>
  <c r="R1285" i="2"/>
  <c r="R1204" i="2"/>
  <c r="R1223" i="2"/>
  <c r="R1287" i="2"/>
  <c r="R1278" i="2"/>
  <c r="R1279" i="2"/>
  <c r="R1225" i="2"/>
  <c r="R1294" i="2"/>
  <c r="R1289" i="2"/>
  <c r="R1288" i="2"/>
  <c r="R1286" i="2"/>
  <c r="R1277" i="2"/>
  <c r="R1457" i="2"/>
  <c r="R1193" i="2"/>
  <c r="R1198" i="2"/>
  <c r="R1194" i="2"/>
  <c r="R1456" i="2"/>
  <c r="R1458" i="2"/>
  <c r="R1276" i="2"/>
  <c r="R1274" i="2"/>
  <c r="R1459" i="2"/>
  <c r="R1490" i="2"/>
  <c r="R1262" i="2"/>
  <c r="R1491" i="2"/>
  <c r="R1488" i="2"/>
  <c r="R1228" i="2"/>
  <c r="R1275" i="2"/>
  <c r="R1195" i="2"/>
  <c r="R1487" i="2"/>
  <c r="R1273" i="2"/>
  <c r="R1196" i="2"/>
  <c r="R1272" i="2"/>
  <c r="R1489" i="2"/>
  <c r="R1226" i="2"/>
  <c r="R1263" i="2"/>
  <c r="R1197" i="2"/>
  <c r="R1505" i="2"/>
  <c r="R1264" i="2"/>
  <c r="R1269" i="2"/>
  <c r="R1497" i="2"/>
  <c r="R1485" i="2"/>
  <c r="R1486" i="2"/>
  <c r="R1506" i="2"/>
  <c r="R1227" i="2"/>
  <c r="R1482" i="2"/>
  <c r="R1493" i="2"/>
  <c r="R1460" i="2"/>
  <c r="R1499" i="2"/>
  <c r="R1492" i="2"/>
  <c r="R1507" i="2"/>
  <c r="R1498" i="2"/>
  <c r="R1268" i="2"/>
  <c r="R1484" i="2"/>
  <c r="R1483" i="2"/>
  <c r="R1271" i="2"/>
  <c r="R1495" i="2"/>
  <c r="R1494" i="2"/>
  <c r="R1500" i="2"/>
  <c r="R1270" i="2"/>
  <c r="R1496" i="2"/>
  <c r="R1265" i="2"/>
  <c r="R1464" i="2"/>
  <c r="R1481" i="2"/>
  <c r="R1502" i="2"/>
  <c r="R1461" i="2"/>
  <c r="R1462" i="2"/>
  <c r="R1463" i="2"/>
  <c r="R1267" i="2"/>
  <c r="R1501" i="2"/>
  <c r="R1466" i="2"/>
  <c r="R1465" i="2"/>
  <c r="R1508" i="2"/>
  <c r="R1266" i="2"/>
  <c r="R1467" i="2"/>
  <c r="R1469" i="2"/>
  <c r="R1480" i="2"/>
  <c r="R1509" i="2"/>
  <c r="R1503" i="2"/>
  <c r="R1468" i="2"/>
  <c r="R1478" i="2"/>
  <c r="R1470" i="2"/>
  <c r="R1479" i="2"/>
  <c r="R1471" i="2"/>
  <c r="R1504" i="2"/>
  <c r="R1474" i="2"/>
  <c r="R1510" i="2"/>
  <c r="R1476" i="2"/>
  <c r="R1473" i="2"/>
  <c r="R1477" i="2"/>
  <c r="R1475" i="2"/>
  <c r="R1511" i="2"/>
  <c r="R1472" i="2"/>
  <c r="R1515" i="2"/>
  <c r="R1514" i="2"/>
  <c r="R1513" i="2"/>
  <c r="Q130" i="2"/>
  <c r="Q150" i="2"/>
  <c r="Q147" i="2"/>
  <c r="Q56" i="2"/>
  <c r="Q108" i="2"/>
  <c r="Q146" i="2"/>
  <c r="Q132" i="2"/>
  <c r="Q149" i="2"/>
  <c r="Q145" i="2"/>
  <c r="Q53" i="2"/>
  <c r="Q57" i="2"/>
  <c r="Q129" i="2"/>
  <c r="Q139" i="2"/>
  <c r="Q156" i="2"/>
  <c r="Q155" i="2"/>
  <c r="Q55" i="2"/>
  <c r="Q58" i="2"/>
  <c r="Q54" i="2"/>
  <c r="Q148" i="2"/>
  <c r="Q109" i="2"/>
  <c r="Q59" i="2"/>
  <c r="Q144" i="2"/>
  <c r="Q69" i="2"/>
  <c r="Q134" i="2"/>
  <c r="Q152" i="2"/>
  <c r="Q135" i="2"/>
  <c r="Q67" i="2"/>
  <c r="Q143" i="2"/>
  <c r="Q138" i="2"/>
  <c r="Q133" i="2"/>
  <c r="Q154" i="2"/>
  <c r="Q153" i="2"/>
  <c r="Q141" i="2"/>
  <c r="Q136" i="2"/>
  <c r="Q64" i="2"/>
  <c r="Q66" i="2"/>
  <c r="Q68" i="2"/>
  <c r="Q70" i="2"/>
  <c r="Q126" i="2"/>
  <c r="Q140" i="2"/>
  <c r="Q60" i="2"/>
  <c r="Q110" i="2"/>
  <c r="Q151" i="2"/>
  <c r="Q127" i="2"/>
  <c r="Q75" i="2"/>
  <c r="Q128" i="2"/>
  <c r="Q74" i="2"/>
  <c r="Q63" i="2"/>
  <c r="Q158" i="2"/>
  <c r="Q137" i="2"/>
  <c r="Q62" i="2"/>
  <c r="Q142" i="2"/>
  <c r="Q157" i="2"/>
  <c r="Q73" i="2"/>
  <c r="Q65" i="2"/>
  <c r="Q77" i="2"/>
  <c r="Q76" i="2"/>
  <c r="Q61" i="2"/>
  <c r="Q78" i="2"/>
  <c r="Q26" i="2"/>
  <c r="Q163" i="2"/>
  <c r="Q72" i="2"/>
  <c r="Q25" i="2"/>
  <c r="Q166" i="2"/>
  <c r="Q71" i="2"/>
  <c r="Q27" i="2"/>
  <c r="Q167" i="2"/>
  <c r="Q162" i="2"/>
  <c r="Q111" i="2"/>
  <c r="Q80" i="2"/>
  <c r="Q24" i="2"/>
  <c r="Q160" i="2"/>
  <c r="Q19" i="2"/>
  <c r="Q79" i="2"/>
  <c r="Q164" i="2"/>
  <c r="Q20" i="2"/>
  <c r="Q168" i="2"/>
  <c r="Q107" i="2"/>
  <c r="Q81" i="2"/>
  <c r="Q125" i="2"/>
  <c r="Q122" i="2"/>
  <c r="Q159" i="2"/>
  <c r="Q29" i="2"/>
  <c r="Q115" i="2"/>
  <c r="Q165" i="2"/>
  <c r="Q28" i="2"/>
  <c r="Q40" i="2"/>
  <c r="Q51" i="2"/>
  <c r="Q23" i="2"/>
  <c r="Q169" i="2"/>
  <c r="Q170" i="2"/>
  <c r="Q30" i="2"/>
  <c r="Q18" i="2"/>
  <c r="Q15" i="2"/>
  <c r="Q88" i="2"/>
  <c r="Q89" i="2"/>
  <c r="Q52" i="2"/>
  <c r="Q17" i="2"/>
  <c r="Q16" i="2"/>
  <c r="Q161" i="2"/>
  <c r="Q172" i="2"/>
  <c r="Q21" i="2"/>
  <c r="Q22" i="2"/>
  <c r="Q36" i="2"/>
  <c r="Q123" i="2"/>
  <c r="Q39" i="2"/>
  <c r="Q120" i="2"/>
  <c r="Q124" i="2"/>
  <c r="Q38" i="2"/>
  <c r="Q113" i="2"/>
  <c r="Q173" i="2"/>
  <c r="Q41" i="2"/>
  <c r="Q82" i="2"/>
  <c r="Q175" i="2"/>
  <c r="Q87" i="2"/>
  <c r="Q114" i="2"/>
  <c r="Q42" i="2"/>
  <c r="Q86" i="2"/>
  <c r="Q37" i="2"/>
  <c r="Q171" i="2"/>
  <c r="Q14" i="2"/>
  <c r="Q32" i="2"/>
  <c r="Q174" i="2"/>
  <c r="Q98" i="2"/>
  <c r="Q50" i="2"/>
  <c r="Q106" i="2"/>
  <c r="Q34" i="2"/>
  <c r="Q116" i="2"/>
  <c r="Q95" i="2"/>
  <c r="Q35" i="2"/>
  <c r="Q49" i="2"/>
  <c r="Q92" i="2"/>
  <c r="Q83" i="2"/>
  <c r="Q91" i="2"/>
  <c r="Q31" i="2"/>
  <c r="Q176" i="2"/>
  <c r="Q9" i="2"/>
  <c r="Q118" i="2"/>
  <c r="Q43" i="2"/>
  <c r="Q96" i="2"/>
  <c r="Q121" i="2"/>
  <c r="Q33" i="2"/>
  <c r="Q112" i="2"/>
  <c r="Q93" i="2"/>
  <c r="Q117" i="2"/>
  <c r="Q46" i="2"/>
  <c r="Q90" i="2"/>
  <c r="Q10" i="2"/>
  <c r="Q97" i="2"/>
  <c r="Q11" i="2"/>
  <c r="Q94" i="2"/>
  <c r="Q44" i="2"/>
  <c r="Q85" i="2"/>
  <c r="Q119" i="2"/>
  <c r="Q84" i="2"/>
  <c r="Q12" i="2"/>
  <c r="Q47" i="2"/>
  <c r="Q45" i="2"/>
  <c r="Q4" i="2"/>
  <c r="Q13" i="2"/>
  <c r="Q48" i="2"/>
  <c r="Q99" i="2"/>
  <c r="Q102" i="2"/>
  <c r="Q5" i="2"/>
  <c r="Q105" i="2"/>
  <c r="Q101" i="2"/>
  <c r="Q104" i="2"/>
  <c r="Q100" i="2"/>
  <c r="Q6" i="2"/>
  <c r="Q103" i="2"/>
  <c r="Q8" i="2"/>
  <c r="Q245" i="2"/>
  <c r="Q7" i="2"/>
  <c r="Q180" i="2"/>
  <c r="Q244" i="2"/>
  <c r="Q243" i="2"/>
  <c r="Q181" i="2"/>
  <c r="Q242" i="2"/>
  <c r="Q182" i="2"/>
  <c r="Q222" i="2"/>
  <c r="Q224" i="2"/>
  <c r="Q228" i="2"/>
  <c r="Q227" i="2"/>
  <c r="Q225" i="2"/>
  <c r="Q226" i="2"/>
  <c r="Q223" i="2"/>
  <c r="Q184" i="2"/>
  <c r="Q177" i="2"/>
  <c r="Q183" i="2"/>
  <c r="Q179" i="2"/>
  <c r="Q221" i="2"/>
  <c r="Q185" i="2"/>
  <c r="Q189" i="2"/>
  <c r="Q241" i="2"/>
  <c r="Q232" i="2"/>
  <c r="Q186" i="2"/>
  <c r="Q202" i="2"/>
  <c r="Q231" i="2"/>
  <c r="Q178" i="2"/>
  <c r="Q188" i="2"/>
  <c r="Q190" i="2"/>
  <c r="Q187" i="2"/>
  <c r="Q216" i="2"/>
  <c r="Q203" i="2"/>
  <c r="Q200" i="2"/>
  <c r="Q230" i="2"/>
  <c r="Q204" i="2"/>
  <c r="Q229" i="2"/>
  <c r="Q236" i="2"/>
  <c r="Q237" i="2"/>
  <c r="Q234" i="2"/>
  <c r="Q215" i="2"/>
  <c r="Q233" i="2"/>
  <c r="Q201" i="2"/>
  <c r="Q217" i="2"/>
  <c r="Q238" i="2"/>
  <c r="Q239" i="2"/>
  <c r="Q191" i="2"/>
  <c r="Q197" i="2"/>
  <c r="Q206" i="2"/>
  <c r="Q235" i="2"/>
  <c r="Q240" i="2"/>
  <c r="Q205" i="2"/>
  <c r="Q199" i="2"/>
  <c r="Q198" i="2"/>
  <c r="Q207" i="2"/>
  <c r="Q214" i="2"/>
  <c r="Q209" i="2"/>
  <c r="Q212" i="2"/>
  <c r="Q208" i="2"/>
  <c r="Q220" i="2"/>
  <c r="Q196" i="2"/>
  <c r="Q192" i="2"/>
  <c r="Q595" i="2"/>
  <c r="Q596" i="2"/>
  <c r="Q589" i="2"/>
  <c r="Q594" i="2"/>
  <c r="Q590" i="2"/>
  <c r="Q593" i="2"/>
  <c r="Q591" i="2"/>
  <c r="Q588" i="2"/>
  <c r="Q211" i="2"/>
  <c r="Q597" i="2"/>
  <c r="Q587" i="2"/>
  <c r="Q581" i="2"/>
  <c r="Q601" i="2"/>
  <c r="Q585" i="2"/>
  <c r="Q599" i="2"/>
  <c r="Q598" i="2"/>
  <c r="Q602" i="2"/>
  <c r="Q592" i="2"/>
  <c r="Q210" i="2"/>
  <c r="Q600" i="2"/>
  <c r="Q586" i="2"/>
  <c r="Q603" i="2"/>
  <c r="Q580" i="2"/>
  <c r="Q579" i="2"/>
  <c r="Q213" i="2"/>
  <c r="Q452" i="2"/>
  <c r="Q493" i="2"/>
  <c r="Q582" i="2"/>
  <c r="Q496" i="2"/>
  <c r="Q194" i="2"/>
  <c r="Q195" i="2"/>
  <c r="Q494" i="2"/>
  <c r="Q605" i="2"/>
  <c r="Q584" i="2"/>
  <c r="Q492" i="2"/>
  <c r="Q604" i="2"/>
  <c r="Q578" i="2"/>
  <c r="Q490" i="2"/>
  <c r="Q612" i="2"/>
  <c r="Q461" i="2"/>
  <c r="Q219" i="2"/>
  <c r="Q495" i="2"/>
  <c r="Q453" i="2"/>
  <c r="Q491" i="2"/>
  <c r="Q607" i="2"/>
  <c r="Q449" i="2"/>
  <c r="Q488" i="2"/>
  <c r="Q451" i="2"/>
  <c r="Q474" i="2"/>
  <c r="Q462" i="2"/>
  <c r="Q606" i="2"/>
  <c r="Q583" i="2"/>
  <c r="Q489" i="2"/>
  <c r="Q500" i="2"/>
  <c r="Q499" i="2"/>
  <c r="Q454" i="2"/>
  <c r="Q506" i="2"/>
  <c r="Q473" i="2"/>
  <c r="Q472" i="2"/>
  <c r="Q459" i="2"/>
  <c r="Q508" i="2"/>
  <c r="Q498" i="2"/>
  <c r="Q471" i="2"/>
  <c r="Q507" i="2"/>
  <c r="Q505" i="2"/>
  <c r="Q475" i="2"/>
  <c r="Q218" i="2"/>
  <c r="Q463" i="2"/>
  <c r="Q619" i="2"/>
  <c r="Q458" i="2"/>
  <c r="Q620" i="2"/>
  <c r="Q450" i="2"/>
  <c r="Q460" i="2"/>
  <c r="Q470" i="2"/>
  <c r="Q455" i="2"/>
  <c r="Q246" i="2"/>
  <c r="Q618" i="2"/>
  <c r="Q608" i="2"/>
  <c r="Q501" i="2"/>
  <c r="Q576" i="2"/>
  <c r="Q512" i="2"/>
  <c r="Q577" i="2"/>
  <c r="Q464" i="2"/>
  <c r="Q469" i="2"/>
  <c r="Q622" i="2"/>
  <c r="Q445" i="2"/>
  <c r="Q441" i="2"/>
  <c r="Q465" i="2"/>
  <c r="Q510" i="2"/>
  <c r="Q447" i="2"/>
  <c r="Q446" i="2"/>
  <c r="Q503" i="2"/>
  <c r="Q511" i="2"/>
  <c r="Q457" i="2"/>
  <c r="Q338" i="2"/>
  <c r="Q509" i="2"/>
  <c r="Q442" i="2"/>
  <c r="Q448" i="2"/>
  <c r="Q478" i="2"/>
  <c r="Q621" i="2"/>
  <c r="Q477" i="2"/>
  <c r="Q624" i="2"/>
  <c r="Q623" i="2"/>
  <c r="Q497" i="2"/>
  <c r="Q340" i="2"/>
  <c r="Q476" i="2"/>
  <c r="Q339" i="2"/>
  <c r="Q485" i="2"/>
  <c r="Q456" i="2"/>
  <c r="Q439" i="2"/>
  <c r="Q487" i="2"/>
  <c r="Q466" i="2"/>
  <c r="Q341" i="2"/>
  <c r="Q502" i="2"/>
  <c r="Q504" i="2"/>
  <c r="Q609" i="2"/>
  <c r="Q468" i="2"/>
  <c r="Q325" i="2"/>
  <c r="Q443" i="2"/>
  <c r="Q628" i="2"/>
  <c r="Q569" i="2"/>
  <c r="Q467" i="2"/>
  <c r="Q629" i="2"/>
  <c r="Q336" i="2"/>
  <c r="Q481" i="2"/>
  <c r="Q610" i="2"/>
  <c r="Q444" i="2"/>
  <c r="Q480" i="2"/>
  <c r="Q337" i="2"/>
  <c r="Q571" i="2"/>
  <c r="Q613" i="2"/>
  <c r="Q570" i="2"/>
  <c r="Q483" i="2"/>
  <c r="Q611" i="2"/>
  <c r="Q486" i="2"/>
  <c r="Q533" i="2"/>
  <c r="Q575" i="2"/>
  <c r="Q484" i="2"/>
  <c r="Q303" i="2"/>
  <c r="Q514" i="2"/>
  <c r="Q513" i="2"/>
  <c r="Q627" i="2"/>
  <c r="Q626" i="2"/>
  <c r="Q565" i="2"/>
  <c r="Q440" i="2"/>
  <c r="Q482" i="2"/>
  <c r="Q479" i="2"/>
  <c r="Q524" i="2"/>
  <c r="Q532" i="2"/>
  <c r="Q617" i="2"/>
  <c r="Q248" i="2"/>
  <c r="Q615" i="2"/>
  <c r="Q625" i="2"/>
  <c r="Q438" i="2"/>
  <c r="Q523" i="2"/>
  <c r="Q327" i="2"/>
  <c r="Q247" i="2"/>
  <c r="Q531" i="2"/>
  <c r="Q573" i="2"/>
  <c r="Q530" i="2"/>
  <c r="Q633" i="2"/>
  <c r="Q329" i="2"/>
  <c r="Q422" i="2"/>
  <c r="Q522" i="2"/>
  <c r="Q326" i="2"/>
  <c r="Q324" i="2"/>
  <c r="Q635" i="2"/>
  <c r="Q574" i="2"/>
  <c r="Q342" i="2"/>
  <c r="Q636" i="2"/>
  <c r="Q630" i="2"/>
  <c r="Q328" i="2"/>
  <c r="Q638" i="2"/>
  <c r="Q572" i="2"/>
  <c r="Q560" i="2"/>
  <c r="Q515" i="2"/>
  <c r="Q525" i="2"/>
  <c r="Q632" i="2"/>
  <c r="Q333" i="2"/>
  <c r="Q343" i="2"/>
  <c r="Q302" i="2"/>
  <c r="Q637" i="2"/>
  <c r="Q421" i="2"/>
  <c r="Q323" i="2"/>
  <c r="Q335" i="2"/>
  <c r="Q566" i="2"/>
  <c r="Q516" i="2"/>
  <c r="Q331" i="2"/>
  <c r="Q634" i="2"/>
  <c r="Q420" i="2"/>
  <c r="Q529" i="2"/>
  <c r="Q526" i="2"/>
  <c r="Q301" i="2"/>
  <c r="Q517" i="2"/>
  <c r="Q614" i="2"/>
  <c r="Q534" i="2"/>
  <c r="Q321" i="2"/>
  <c r="Q631" i="2"/>
  <c r="Q520" i="2"/>
  <c r="Q521" i="2"/>
  <c r="Q334" i="2"/>
  <c r="Q330" i="2"/>
  <c r="Q423" i="2"/>
  <c r="Q415" i="2"/>
  <c r="Q616" i="2"/>
  <c r="Q639" i="2"/>
  <c r="Q424" i="2"/>
  <c r="Q300" i="2"/>
  <c r="Q351" i="2"/>
  <c r="Q425" i="2"/>
  <c r="Q322" i="2"/>
  <c r="Q320" i="2"/>
  <c r="Q416" i="2"/>
  <c r="Q332" i="2"/>
  <c r="Q414" i="2"/>
  <c r="Q304" i="2"/>
  <c r="Q249" i="2"/>
  <c r="Q419" i="2"/>
  <c r="Q413" i="2"/>
  <c r="Q535" i="2"/>
  <c r="Q528" i="2"/>
  <c r="Q527" i="2"/>
  <c r="Q437" i="2"/>
  <c r="Q412" i="2"/>
  <c r="Q519" i="2"/>
  <c r="Q428" i="2"/>
  <c r="Q344" i="2"/>
  <c r="Q568" i="2"/>
  <c r="Q518" i="2"/>
  <c r="Q352" i="2"/>
  <c r="Q348" i="2"/>
  <c r="Q350" i="2"/>
  <c r="Q640" i="2"/>
  <c r="Q319" i="2"/>
  <c r="Q284" i="2"/>
  <c r="Q418" i="2"/>
  <c r="Q641" i="2"/>
  <c r="Q403" i="2"/>
  <c r="Q647" i="2"/>
  <c r="Q315" i="2"/>
  <c r="Q405" i="2"/>
  <c r="Q417" i="2"/>
  <c r="Q564" i="2"/>
  <c r="Q314" i="2"/>
  <c r="Q297" i="2"/>
  <c r="Q426" i="2"/>
  <c r="Q262" i="2"/>
  <c r="Q404" i="2"/>
  <c r="Q276" i="2"/>
  <c r="Q283" i="2"/>
  <c r="Q313" i="2"/>
  <c r="Q366" i="2"/>
  <c r="Q281" i="2"/>
  <c r="Q427" i="2"/>
  <c r="Q280" i="2"/>
  <c r="Q349" i="2"/>
  <c r="Q305" i="2"/>
  <c r="Q406" i="2"/>
  <c r="Q285" i="2"/>
  <c r="Q277" i="2"/>
  <c r="Q312" i="2"/>
  <c r="Q347" i="2"/>
  <c r="Q536" i="2"/>
  <c r="Q648" i="2"/>
  <c r="Q289" i="2"/>
  <c r="Q293" i="2"/>
  <c r="Q263" i="2"/>
  <c r="Q567" i="2"/>
  <c r="Q646" i="2"/>
  <c r="Q435" i="2"/>
  <c r="Q298" i="2"/>
  <c r="Q261" i="2"/>
  <c r="Q407" i="2"/>
  <c r="Q286" i="2"/>
  <c r="Q299" i="2"/>
  <c r="Q399" i="2"/>
  <c r="Q316" i="2"/>
  <c r="Q409" i="2"/>
  <c r="Q354" i="2"/>
  <c r="Q317" i="2"/>
  <c r="Q265" i="2"/>
  <c r="Q275" i="2"/>
  <c r="Q271" i="2"/>
  <c r="Q264" i="2"/>
  <c r="Q411" i="2"/>
  <c r="Q561" i="2"/>
  <c r="Q559" i="2"/>
  <c r="Q345" i="2"/>
  <c r="Q353" i="2"/>
  <c r="Q643" i="2"/>
  <c r="Q292" i="2"/>
  <c r="Q318" i="2"/>
  <c r="Q307" i="2"/>
  <c r="Q260" i="2"/>
  <c r="Q365" i="2"/>
  <c r="Q410" i="2"/>
  <c r="Q408" i="2"/>
  <c r="Q557" i="2"/>
  <c r="Q270" i="2"/>
  <c r="Q361" i="2"/>
  <c r="Q645" i="2"/>
  <c r="Q649" i="2"/>
  <c r="Q642" i="2"/>
  <c r="Q367" i="2"/>
  <c r="Q384" i="2"/>
  <c r="Q278" i="2"/>
  <c r="Q306" i="2"/>
  <c r="Q288" i="2"/>
  <c r="Q402" i="2"/>
  <c r="Q309" i="2"/>
  <c r="Q401" i="2"/>
  <c r="Q396" i="2"/>
  <c r="Q274" i="2"/>
  <c r="Q436" i="2"/>
  <c r="Q542" i="2"/>
  <c r="Q429" i="2"/>
  <c r="Q310" i="2"/>
  <c r="Q562" i="2"/>
  <c r="Q269" i="2"/>
  <c r="Q282" i="2"/>
  <c r="Q287" i="2"/>
  <c r="Q279" i="2"/>
  <c r="Q346" i="2"/>
  <c r="Q259" i="2"/>
  <c r="Q550" i="2"/>
  <c r="Q400" i="2"/>
  <c r="Q655" i="2"/>
  <c r="Q356" i="2"/>
  <c r="Q296" i="2"/>
  <c r="Q294" i="2"/>
  <c r="Q563" i="2"/>
  <c r="Q386" i="2"/>
  <c r="Q382" i="2"/>
  <c r="Q311" i="2"/>
  <c r="Q383" i="2"/>
  <c r="Q250" i="2"/>
  <c r="Q434" i="2"/>
  <c r="Q543" i="2"/>
  <c r="Q644" i="2"/>
  <c r="Q537" i="2"/>
  <c r="Q290" i="2"/>
  <c r="Q654" i="2"/>
  <c r="Q266" i="2"/>
  <c r="Q359" i="2"/>
  <c r="Q291" i="2"/>
  <c r="Q538" i="2"/>
  <c r="Q385" i="2"/>
  <c r="Q656" i="2"/>
  <c r="Q558" i="2"/>
  <c r="Q651" i="2"/>
  <c r="Q360" i="2"/>
  <c r="Q394" i="2"/>
  <c r="Q267" i="2"/>
  <c r="Q650" i="2"/>
  <c r="Q549" i="2"/>
  <c r="Q355" i="2"/>
  <c r="Q548" i="2"/>
  <c r="Q552" i="2"/>
  <c r="Q357" i="2"/>
  <c r="Q268" i="2"/>
  <c r="Q397" i="2"/>
  <c r="Q556" i="2"/>
  <c r="Q273" i="2"/>
  <c r="Q653" i="2"/>
  <c r="Q272" i="2"/>
  <c r="Q551" i="2"/>
  <c r="Q541" i="2"/>
  <c r="Q430" i="2"/>
  <c r="Q381" i="2"/>
  <c r="Q652" i="2"/>
  <c r="Q395" i="2"/>
  <c r="Q398" i="2"/>
  <c r="Q555" i="2"/>
  <c r="Q253" i="2"/>
  <c r="Q387" i="2"/>
  <c r="Q380" i="2"/>
  <c r="Q433" i="2"/>
  <c r="Q295" i="2"/>
  <c r="Q308" i="2"/>
  <c r="Q255" i="2"/>
  <c r="Q254" i="2"/>
  <c r="Q358" i="2"/>
  <c r="Q657" i="2"/>
  <c r="Q256" i="2"/>
  <c r="Q258" i="2"/>
  <c r="Q431" i="2"/>
  <c r="Q251" i="2"/>
  <c r="Q539" i="2"/>
  <c r="Q257" i="2"/>
  <c r="Q540" i="2"/>
  <c r="Q544" i="2"/>
  <c r="Q393" i="2"/>
  <c r="Q364" i="2"/>
  <c r="Q368" i="2"/>
  <c r="Q676" i="2"/>
  <c r="Q553" i="2"/>
  <c r="Q664" i="2"/>
  <c r="Q252" i="2"/>
  <c r="Q659" i="2"/>
  <c r="Q388" i="2"/>
  <c r="Q663" i="2"/>
  <c r="Q554" i="2"/>
  <c r="Q665" i="2"/>
  <c r="Q658" i="2"/>
  <c r="Q662" i="2"/>
  <c r="Q680" i="2"/>
  <c r="Q547" i="2"/>
  <c r="Q674" i="2"/>
  <c r="Q675" i="2"/>
  <c r="Q379" i="2"/>
  <c r="Q392" i="2"/>
  <c r="Q673" i="2"/>
  <c r="Q672" i="2"/>
  <c r="Q679" i="2"/>
  <c r="Q661" i="2"/>
  <c r="Q432" i="2"/>
  <c r="Q389" i="2"/>
  <c r="Q545" i="2"/>
  <c r="Q670" i="2"/>
  <c r="Q362" i="2"/>
  <c r="Q660" i="2"/>
  <c r="Q671" i="2"/>
  <c r="Q363" i="2"/>
  <c r="Q546" i="2"/>
  <c r="Q370" i="2"/>
  <c r="Q668" i="2"/>
  <c r="Q678" i="2"/>
  <c r="Q677" i="2"/>
  <c r="Q369" i="2"/>
  <c r="Q666" i="2"/>
  <c r="Q683" i="2"/>
  <c r="Q390" i="2"/>
  <c r="Q667" i="2"/>
  <c r="Q669" i="2"/>
  <c r="Q681" i="2"/>
  <c r="Q376" i="2"/>
  <c r="Q378" i="2"/>
  <c r="Q371" i="2"/>
  <c r="Q682" i="2"/>
  <c r="Q377" i="2"/>
  <c r="Q372" i="2"/>
  <c r="Q373" i="2"/>
  <c r="Q375" i="2"/>
  <c r="Q391" i="2"/>
  <c r="Q374" i="2"/>
  <c r="Q751" i="2"/>
  <c r="Q752" i="2"/>
  <c r="Q753" i="2"/>
  <c r="Q750" i="2"/>
  <c r="Q749" i="2"/>
  <c r="Q792" i="2"/>
  <c r="Q746" i="2"/>
  <c r="Q748" i="2"/>
  <c r="Q790" i="2"/>
  <c r="Q789" i="2"/>
  <c r="Q788" i="2"/>
  <c r="Q737" i="2"/>
  <c r="Q754" i="2"/>
  <c r="Q755" i="2"/>
  <c r="Q756" i="2"/>
  <c r="Q736" i="2"/>
  <c r="Q738" i="2"/>
  <c r="Q791" i="2"/>
  <c r="Q745" i="2"/>
  <c r="Q705" i="2"/>
  <c r="Q703" i="2"/>
  <c r="Q744" i="2"/>
  <c r="Q768" i="2"/>
  <c r="Q769" i="2"/>
  <c r="Q704" i="2"/>
  <c r="Q685" i="2"/>
  <c r="Q747" i="2"/>
  <c r="Q735" i="2"/>
  <c r="Q710" i="2"/>
  <c r="Q757" i="2"/>
  <c r="Q709" i="2"/>
  <c r="Q733" i="2"/>
  <c r="Q740" i="2"/>
  <c r="Q734" i="2"/>
  <c r="Q732" i="2"/>
  <c r="Q775" i="2"/>
  <c r="Q787" i="2"/>
  <c r="Q708" i="2"/>
  <c r="Q684" i="2"/>
  <c r="Q711" i="2"/>
  <c r="Q712" i="2"/>
  <c r="Q695" i="2"/>
  <c r="Q760" i="2"/>
  <c r="Q707" i="2"/>
  <c r="Q739" i="2"/>
  <c r="Q743" i="2"/>
  <c r="Q793" i="2"/>
  <c r="Q696" i="2"/>
  <c r="Q701" i="2"/>
  <c r="Q702" i="2"/>
  <c r="Q758" i="2"/>
  <c r="Q770" i="2"/>
  <c r="Q706" i="2"/>
  <c r="Q731" i="2"/>
  <c r="Q742" i="2"/>
  <c r="Q767" i="2"/>
  <c r="Q786" i="2"/>
  <c r="Q759" i="2"/>
  <c r="Q741" i="2"/>
  <c r="Q686" i="2"/>
  <c r="Q784" i="2"/>
  <c r="Q730" i="2"/>
  <c r="Q766" i="2"/>
  <c r="Q761" i="2"/>
  <c r="Q795" i="2"/>
  <c r="Q774" i="2"/>
  <c r="Q776" i="2"/>
  <c r="Q713" i="2"/>
  <c r="Q714" i="2"/>
  <c r="Q699" i="2"/>
  <c r="Q794" i="2"/>
  <c r="Q700" i="2"/>
  <c r="Q762" i="2"/>
  <c r="Q772" i="2"/>
  <c r="Q698" i="2"/>
  <c r="Q687" i="2"/>
  <c r="Q694" i="2"/>
  <c r="Q697" i="2"/>
  <c r="Q771" i="2"/>
  <c r="Q723" i="2"/>
  <c r="Q763" i="2"/>
  <c r="Q797" i="2"/>
  <c r="Q785" i="2"/>
  <c r="Q693" i="2"/>
  <c r="Q688" i="2"/>
  <c r="Q773" i="2"/>
  <c r="Q715" i="2"/>
  <c r="Q796" i="2"/>
  <c r="Q781" i="2"/>
  <c r="Q782" i="2"/>
  <c r="Q722" i="2"/>
  <c r="Q729" i="2"/>
  <c r="Q765" i="2"/>
  <c r="Q724" i="2"/>
  <c r="Q783" i="2"/>
  <c r="Q689" i="2"/>
  <c r="Q780" i="2"/>
  <c r="Q721" i="2"/>
  <c r="Q764" i="2"/>
  <c r="Q692" i="2"/>
  <c r="Q726" i="2"/>
  <c r="Q725" i="2"/>
  <c r="Q777" i="2"/>
  <c r="Q799" i="2"/>
  <c r="Q716" i="2"/>
  <c r="Q778" i="2"/>
  <c r="Q728" i="2"/>
  <c r="Q779" i="2"/>
  <c r="Q798" i="2"/>
  <c r="Q727" i="2"/>
  <c r="Q690" i="2"/>
  <c r="Q718" i="2"/>
  <c r="Q691" i="2"/>
  <c r="Q720" i="2"/>
  <c r="Q719" i="2"/>
  <c r="Q717" i="2"/>
  <c r="Q800" i="2"/>
  <c r="Q842" i="2"/>
  <c r="Q838" i="2"/>
  <c r="Q840" i="2"/>
  <c r="Q839" i="2"/>
  <c r="Q841" i="2"/>
  <c r="Q801" i="2"/>
  <c r="Q837" i="2"/>
  <c r="Q836" i="2"/>
  <c r="Q803" i="2"/>
  <c r="Q835" i="2"/>
  <c r="Q843" i="2"/>
  <c r="Q802" i="2"/>
  <c r="Q804" i="2"/>
  <c r="Q831" i="2"/>
  <c r="Q834" i="2"/>
  <c r="Q807" i="2"/>
  <c r="Q823" i="2"/>
  <c r="Q827" i="2"/>
  <c r="Q832" i="2"/>
  <c r="Q830" i="2"/>
  <c r="Q829" i="2"/>
  <c r="Q828" i="2"/>
  <c r="Q806" i="2"/>
  <c r="Q808" i="2"/>
  <c r="Q833" i="2"/>
  <c r="Q852" i="2"/>
  <c r="Q822" i="2"/>
  <c r="Q844" i="2"/>
  <c r="Q826" i="2"/>
  <c r="Q805" i="2"/>
  <c r="Q845" i="2"/>
  <c r="Q824" i="2"/>
  <c r="Q809" i="2"/>
  <c r="Q810" i="2"/>
  <c r="Q846" i="2"/>
  <c r="Q849" i="2"/>
  <c r="Q850" i="2"/>
  <c r="Q821" i="2"/>
  <c r="Q825" i="2"/>
  <c r="Q813" i="2"/>
  <c r="Q853" i="2"/>
  <c r="Q851" i="2"/>
  <c r="Q848" i="2"/>
  <c r="Q816" i="2"/>
  <c r="Q817" i="2"/>
  <c r="Q847" i="2"/>
  <c r="Q815" i="2"/>
  <c r="Q854" i="2"/>
  <c r="Q858" i="2"/>
  <c r="Q820" i="2"/>
  <c r="Q855" i="2"/>
  <c r="Q812" i="2"/>
  <c r="Q857" i="2"/>
  <c r="Q814" i="2"/>
  <c r="Q856" i="2"/>
  <c r="Q818" i="2"/>
  <c r="Q863" i="2"/>
  <c r="Q819" i="2"/>
  <c r="Q859" i="2"/>
  <c r="Q860" i="2"/>
  <c r="Q943" i="2"/>
  <c r="Q942" i="2"/>
  <c r="Q811" i="2"/>
  <c r="Q861" i="2"/>
  <c r="Q944" i="2"/>
  <c r="Q946" i="2"/>
  <c r="Q862" i="2"/>
  <c r="Q941" i="2"/>
  <c r="Q945" i="2"/>
  <c r="Q948" i="2"/>
  <c r="Q864" i="2"/>
  <c r="Q934" i="2"/>
  <c r="Q947" i="2"/>
  <c r="Q869" i="2"/>
  <c r="Q865" i="2"/>
  <c r="Q866" i="2"/>
  <c r="Q868" i="2"/>
  <c r="Q949" i="2"/>
  <c r="Q938" i="2"/>
  <c r="Q867" i="2"/>
  <c r="Q951" i="2"/>
  <c r="Q950" i="2"/>
  <c r="Q937" i="2"/>
  <c r="Q935" i="2"/>
  <c r="Q939" i="2"/>
  <c r="Q940" i="2"/>
  <c r="Q870" i="2"/>
  <c r="Q878" i="2"/>
  <c r="Q936" i="2"/>
  <c r="Q877" i="2"/>
  <c r="Q879" i="2"/>
  <c r="Q882" i="2"/>
  <c r="Q881" i="2"/>
  <c r="Q952" i="2"/>
  <c r="Q880" i="2"/>
  <c r="Q953" i="2"/>
  <c r="Q954" i="2"/>
  <c r="Q875" i="2"/>
  <c r="Q883" i="2"/>
  <c r="Q884" i="2"/>
  <c r="Q876" i="2"/>
  <c r="Q891" i="2"/>
  <c r="Q893" i="2"/>
  <c r="Q894" i="2"/>
  <c r="Q892" i="2"/>
  <c r="Q955" i="2"/>
  <c r="Q890" i="2"/>
  <c r="Q874" i="2"/>
  <c r="Q873" i="2"/>
  <c r="Q956" i="2"/>
  <c r="Q957" i="2"/>
  <c r="Q889" i="2"/>
  <c r="Q888" i="2"/>
  <c r="Q885" i="2"/>
  <c r="Q887" i="2"/>
  <c r="Q962" i="2"/>
  <c r="Q958" i="2"/>
  <c r="Q872" i="2"/>
  <c r="Q871" i="2"/>
  <c r="Q896" i="2"/>
  <c r="Q895" i="2"/>
  <c r="Q961" i="2"/>
  <c r="Q886" i="2"/>
  <c r="Q963" i="2"/>
  <c r="Q905" i="2"/>
  <c r="Q897" i="2"/>
  <c r="Q898" i="2"/>
  <c r="Q904" i="2"/>
  <c r="Q933" i="2"/>
  <c r="Q960" i="2"/>
  <c r="Q906" i="2"/>
  <c r="Q901" i="2"/>
  <c r="Q903" i="2"/>
  <c r="Q959" i="2"/>
  <c r="Q968" i="2"/>
  <c r="Q924" i="2"/>
  <c r="Q902" i="2"/>
  <c r="Q925" i="2"/>
  <c r="Q899" i="2"/>
  <c r="Q966" i="2"/>
  <c r="Q900" i="2"/>
  <c r="Q907" i="2"/>
  <c r="Q923" i="2"/>
  <c r="Q932" i="2"/>
  <c r="Q922" i="2"/>
  <c r="Q967" i="2"/>
  <c r="Q965" i="2"/>
  <c r="Q964" i="2"/>
  <c r="Q930" i="2"/>
  <c r="Q926" i="2"/>
  <c r="Q931" i="2"/>
  <c r="Q971" i="2"/>
  <c r="Q928" i="2"/>
  <c r="Q929" i="2"/>
  <c r="Q969" i="2"/>
  <c r="Q973" i="2"/>
  <c r="Q976" i="2"/>
  <c r="Q972" i="2"/>
  <c r="Q975" i="2"/>
  <c r="Q927" i="2"/>
  <c r="Q977" i="2"/>
  <c r="Q908" i="2"/>
  <c r="Q912" i="2"/>
  <c r="Q974" i="2"/>
  <c r="Q970" i="2"/>
  <c r="Q979" i="2"/>
  <c r="Q1133" i="2"/>
  <c r="Q913" i="2"/>
  <c r="Q910" i="2"/>
  <c r="Q978" i="2"/>
  <c r="Q921" i="2"/>
  <c r="Q918" i="2"/>
  <c r="Q911" i="2"/>
  <c r="Q1134" i="2"/>
  <c r="Q919" i="2"/>
  <c r="Q909" i="2"/>
  <c r="Q980" i="2"/>
  <c r="Q917" i="2"/>
  <c r="Q1132" i="2"/>
  <c r="Q1075" i="2"/>
  <c r="Q916" i="2"/>
  <c r="Q920" i="2"/>
  <c r="Q1065" i="2"/>
  <c r="Q1131" i="2"/>
  <c r="Q1077" i="2"/>
  <c r="Q1074" i="2"/>
  <c r="Q915" i="2"/>
  <c r="Q914" i="2"/>
  <c r="Q1076" i="2"/>
  <c r="Q1072" i="2"/>
  <c r="Q1079" i="2"/>
  <c r="Q1135" i="2"/>
  <c r="Q985" i="2"/>
  <c r="Q1071" i="2"/>
  <c r="Q1078" i="2"/>
  <c r="Q1136" i="2"/>
  <c r="Q982" i="2"/>
  <c r="Q983" i="2"/>
  <c r="Q981" i="2"/>
  <c r="Q986" i="2"/>
  <c r="Q1073" i="2"/>
  <c r="Q984" i="2"/>
  <c r="Q1138" i="2"/>
  <c r="Q1080" i="2"/>
  <c r="Q1137" i="2"/>
  <c r="Q1376" i="2"/>
  <c r="Q1123" i="2"/>
  <c r="Q1066" i="2"/>
  <c r="Q1070" i="2"/>
  <c r="Q991" i="2"/>
  <c r="Q1082" i="2"/>
  <c r="Q1081" i="2"/>
  <c r="Q1139" i="2"/>
  <c r="Q989" i="2"/>
  <c r="Q1124" i="2"/>
  <c r="Q988" i="2"/>
  <c r="Q1069" i="2"/>
  <c r="Q990" i="2"/>
  <c r="Q1375" i="2"/>
  <c r="Q1068" i="2"/>
  <c r="Q1142" i="2"/>
  <c r="Q1353" i="2"/>
  <c r="Q1140" i="2"/>
  <c r="Q1127" i="2"/>
  <c r="Q1041" i="2"/>
  <c r="Q987" i="2"/>
  <c r="Q1125" i="2"/>
  <c r="Q1357" i="2"/>
  <c r="Q1149" i="2"/>
  <c r="Q1067" i="2"/>
  <c r="Q1424" i="2"/>
  <c r="Q1374" i="2"/>
  <c r="Q1144" i="2"/>
  <c r="Q1128" i="2"/>
  <c r="Q1141" i="2"/>
  <c r="Q1153" i="2"/>
  <c r="Q1147" i="2"/>
  <c r="Q1148" i="2"/>
  <c r="Q1354" i="2"/>
  <c r="Q1425" i="2"/>
  <c r="Q1083" i="2"/>
  <c r="Q1126" i="2"/>
  <c r="Q1423" i="2"/>
  <c r="Q1064" i="2"/>
  <c r="Q1358" i="2"/>
  <c r="Q1426" i="2"/>
  <c r="Q1355" i="2"/>
  <c r="Q1377" i="2"/>
  <c r="Q1356" i="2"/>
  <c r="Q1152" i="2"/>
  <c r="Q1151" i="2"/>
  <c r="Q1129" i="2"/>
  <c r="Q1040" i="2"/>
  <c r="Q1422" i="2"/>
  <c r="Q1245" i="2"/>
  <c r="Q1130" i="2"/>
  <c r="Q1094" i="2"/>
  <c r="Q1143" i="2"/>
  <c r="Q1093" i="2"/>
  <c r="Q1084" i="2"/>
  <c r="Q1154" i="2"/>
  <c r="Q1427" i="2"/>
  <c r="Q1371" i="2"/>
  <c r="Q1145" i="2"/>
  <c r="Q1246" i="2"/>
  <c r="Q1433" i="2"/>
  <c r="Q1431" i="2"/>
  <c r="Q1096" i="2"/>
  <c r="Q1361" i="2"/>
  <c r="Q1095" i="2"/>
  <c r="Q1247" i="2"/>
  <c r="Q1146" i="2"/>
  <c r="Q1086" i="2"/>
  <c r="Q1439" i="2"/>
  <c r="Q1421" i="2"/>
  <c r="Q1379" i="2"/>
  <c r="Q1369" i="2"/>
  <c r="Q1378" i="2"/>
  <c r="Q1166" i="2"/>
  <c r="Q1434" i="2"/>
  <c r="Q1370" i="2"/>
  <c r="Q1360" i="2"/>
  <c r="Q1432" i="2"/>
  <c r="Q1382" i="2"/>
  <c r="Q1359" i="2"/>
  <c r="Q1150" i="2"/>
  <c r="Q1380" i="2"/>
  <c r="Q1085" i="2"/>
  <c r="Q1428" i="2"/>
  <c r="Q995" i="2"/>
  <c r="Q1055" i="2"/>
  <c r="Q1429" i="2"/>
  <c r="Q1054" i="2"/>
  <c r="Q1362" i="2"/>
  <c r="Q1092" i="2"/>
  <c r="Q1381" i="2"/>
  <c r="Q1038" i="2"/>
  <c r="Q1101" i="2"/>
  <c r="Q1155" i="2"/>
  <c r="Q1430" i="2"/>
  <c r="Q1045" i="2"/>
  <c r="Q1383" i="2"/>
  <c r="Q1348" i="2"/>
  <c r="Q992" i="2"/>
  <c r="Q1167" i="2"/>
  <c r="Q1047" i="2"/>
  <c r="Q1435" i="2"/>
  <c r="Q1171" i="2"/>
  <c r="Q1106" i="2"/>
  <c r="Q1365" i="2"/>
  <c r="Q1436" i="2"/>
  <c r="Q1373" i="2"/>
  <c r="Q1165" i="2"/>
  <c r="Q1108" i="2"/>
  <c r="Q1351" i="2"/>
  <c r="Q1042" i="2"/>
  <c r="Q1372" i="2"/>
  <c r="Q1366" i="2"/>
  <c r="Q1050" i="2"/>
  <c r="Q1363" i="2"/>
  <c r="Q1243" i="2"/>
  <c r="Q996" i="2"/>
  <c r="Q1352" i="2"/>
  <c r="Q1364" i="2"/>
  <c r="Q1349" i="2"/>
  <c r="Q1098" i="2"/>
  <c r="Q1109" i="2"/>
  <c r="Q1105" i="2"/>
  <c r="Q1056" i="2"/>
  <c r="Q1062" i="2"/>
  <c r="Q1345" i="2"/>
  <c r="Q1036" i="2"/>
  <c r="Q1097" i="2"/>
  <c r="Q1046" i="2"/>
  <c r="Q1111" i="2"/>
  <c r="Q1384" i="2"/>
  <c r="Q1350" i="2"/>
  <c r="Q1168" i="2"/>
  <c r="Q1172" i="2"/>
  <c r="Q993" i="2"/>
  <c r="Q1437" i="2"/>
  <c r="Q1100" i="2"/>
  <c r="Q1438" i="2"/>
  <c r="Q994" i="2"/>
  <c r="Q1048" i="2"/>
  <c r="Q1061" i="2"/>
  <c r="Q1051" i="2"/>
  <c r="Q1244" i="2"/>
  <c r="Q1089" i="2"/>
  <c r="Q1248" i="2"/>
  <c r="Q1090" i="2"/>
  <c r="Q1241" i="2"/>
  <c r="Q1110" i="2"/>
  <c r="Q1103" i="2"/>
  <c r="Q1099" i="2"/>
  <c r="Q1063" i="2"/>
  <c r="Q1107" i="2"/>
  <c r="Q1104" i="2"/>
  <c r="Q1393" i="2"/>
  <c r="Q1044" i="2"/>
  <c r="Q1087" i="2"/>
  <c r="Q1091" i="2"/>
  <c r="Q1053" i="2"/>
  <c r="Q1102" i="2"/>
  <c r="Q1052" i="2"/>
  <c r="Q1386" i="2"/>
  <c r="Q1392" i="2"/>
  <c r="Q1043" i="2"/>
  <c r="Q1242" i="2"/>
  <c r="Q1035" i="2"/>
  <c r="Q1420" i="2"/>
  <c r="Q1394" i="2"/>
  <c r="Q1250" i="2"/>
  <c r="Q1391" i="2"/>
  <c r="Q1385" i="2"/>
  <c r="Q1440" i="2"/>
  <c r="Q1057" i="2"/>
  <c r="Q1239" i="2"/>
  <c r="Q1389" i="2"/>
  <c r="Q1368" i="2"/>
  <c r="Q1170" i="2"/>
  <c r="Q1164" i="2"/>
  <c r="Q1037" i="2"/>
  <c r="Q1346" i="2"/>
  <c r="Q1347" i="2"/>
  <c r="Q1344" i="2"/>
  <c r="Q1039" i="2"/>
  <c r="Q1367" i="2"/>
  <c r="Q1088" i="2"/>
  <c r="Q1178" i="2"/>
  <c r="Q1156" i="2"/>
  <c r="Q1060" i="2"/>
  <c r="Q1390" i="2"/>
  <c r="Q1388" i="2"/>
  <c r="Q1179" i="2"/>
  <c r="Q1252" i="2"/>
  <c r="Q1058" i="2"/>
  <c r="Q1174" i="2"/>
  <c r="Q1049" i="2"/>
  <c r="Q1416" i="2"/>
  <c r="Q1182" i="2"/>
  <c r="Q1112" i="2"/>
  <c r="Q1173" i="2"/>
  <c r="Q1059" i="2"/>
  <c r="Q1007" i="2"/>
  <c r="Q1419" i="2"/>
  <c r="Q1249" i="2"/>
  <c r="Q1169" i="2"/>
  <c r="Q1395" i="2"/>
  <c r="Q1412" i="2"/>
  <c r="Q1251" i="2"/>
  <c r="Q1399" i="2"/>
  <c r="Q1163" i="2"/>
  <c r="Q1400" i="2"/>
  <c r="Q1033" i="2"/>
  <c r="Q1387" i="2"/>
  <c r="Q997" i="2"/>
  <c r="Q1177" i="2"/>
  <c r="Q1240" i="2"/>
  <c r="Q1342" i="2"/>
  <c r="Q1401" i="2"/>
  <c r="Q1324" i="2"/>
  <c r="Q1341" i="2"/>
  <c r="Q1397" i="2"/>
  <c r="Q1188" i="2"/>
  <c r="Q1343" i="2"/>
  <c r="Q1034" i="2"/>
  <c r="Q1402" i="2"/>
  <c r="Q1414" i="2"/>
  <c r="Q1415" i="2"/>
  <c r="Q1396" i="2"/>
  <c r="Q1403" i="2"/>
  <c r="Q1186" i="2"/>
  <c r="Q1183" i="2"/>
  <c r="Q1398" i="2"/>
  <c r="Q1411" i="2"/>
  <c r="Q1032" i="2"/>
  <c r="Q1158" i="2"/>
  <c r="Q1008" i="2"/>
  <c r="Q1323" i="2"/>
  <c r="Q1404" i="2"/>
  <c r="Q1330" i="2"/>
  <c r="Q1325" i="2"/>
  <c r="Q1180" i="2"/>
  <c r="Q1005" i="2"/>
  <c r="Q1122" i="2"/>
  <c r="Q1006" i="2"/>
  <c r="Q1121" i="2"/>
  <c r="Q1113" i="2"/>
  <c r="Q1175" i="2"/>
  <c r="Q1418" i="2"/>
  <c r="Q1184" i="2"/>
  <c r="Q1417" i="2"/>
  <c r="Q1181" i="2"/>
  <c r="Q1413" i="2"/>
  <c r="Q1157" i="2"/>
  <c r="Q1187" i="2"/>
  <c r="Q1331" i="2"/>
  <c r="Q1410" i="2"/>
  <c r="Q1326" i="2"/>
  <c r="Q1327" i="2"/>
  <c r="Q1004" i="2"/>
  <c r="Q1018" i="2"/>
  <c r="Q1162" i="2"/>
  <c r="Q1120" i="2"/>
  <c r="Q1031" i="2"/>
  <c r="Q1114" i="2"/>
  <c r="Q998" i="2"/>
  <c r="Q1185" i="2"/>
  <c r="Q1027" i="2"/>
  <c r="Q1009" i="2"/>
  <c r="Q1025" i="2"/>
  <c r="Q1340" i="2"/>
  <c r="Q1115" i="2"/>
  <c r="Q1010" i="2"/>
  <c r="Q1320" i="2"/>
  <c r="Q1161" i="2"/>
  <c r="Q1117" i="2"/>
  <c r="Q1329" i="2"/>
  <c r="Q1237" i="2"/>
  <c r="Q1176" i="2"/>
  <c r="Q1029" i="2"/>
  <c r="Q1315" i="2"/>
  <c r="Q1405" i="2"/>
  <c r="Q1026" i="2"/>
  <c r="Q1319" i="2"/>
  <c r="Q1116" i="2"/>
  <c r="Q1238" i="2"/>
  <c r="Q1017" i="2"/>
  <c r="Q1318" i="2"/>
  <c r="Q1332" i="2"/>
  <c r="Q999" i="2"/>
  <c r="Q1339" i="2"/>
  <c r="Q1001" i="2"/>
  <c r="Q1333" i="2"/>
  <c r="Q1316" i="2"/>
  <c r="Q1328" i="2"/>
  <c r="Q1000" i="2"/>
  <c r="Q1321" i="2"/>
  <c r="Q1235" i="2"/>
  <c r="Q1406" i="2"/>
  <c r="Q1407" i="2"/>
  <c r="Q1015" i="2"/>
  <c r="Q1003" i="2"/>
  <c r="Q1030" i="2"/>
  <c r="Q1019" i="2"/>
  <c r="Q1317" i="2"/>
  <c r="Q1002" i="2"/>
  <c r="Q1028" i="2"/>
  <c r="Q1160" i="2"/>
  <c r="Q1338" i="2"/>
  <c r="Q1337" i="2"/>
  <c r="Q1119" i="2"/>
  <c r="Q1012" i="2"/>
  <c r="Q1322" i="2"/>
  <c r="Q1024" i="2"/>
  <c r="Q1118" i="2"/>
  <c r="Q1016" i="2"/>
  <c r="Q1023" i="2"/>
  <c r="Q1013" i="2"/>
  <c r="Q1020" i="2"/>
  <c r="Q1408" i="2"/>
  <c r="Q1011" i="2"/>
  <c r="Q1232" i="2"/>
  <c r="Q1159" i="2"/>
  <c r="Q1233" i="2"/>
  <c r="Q1335" i="2"/>
  <c r="Q1022" i="2"/>
  <c r="Q1334" i="2"/>
  <c r="Q1014" i="2"/>
  <c r="Q1021" i="2"/>
  <c r="Q1189" i="2"/>
  <c r="Q1231" i="2"/>
  <c r="Q1336" i="2"/>
  <c r="Q1409" i="2"/>
  <c r="Q1234" i="2"/>
  <c r="Q1190" i="2"/>
  <c r="Q1208" i="2"/>
  <c r="Q1207" i="2"/>
  <c r="Q1206" i="2"/>
  <c r="Q1258" i="2"/>
  <c r="Q1236" i="2"/>
  <c r="Q1305" i="2"/>
  <c r="Q1442" i="2"/>
  <c r="Q1191" i="2"/>
  <c r="Q1298" i="2"/>
  <c r="Q1209" i="2"/>
  <c r="Q1443" i="2"/>
  <c r="Q1219" i="2"/>
  <c r="Q1441" i="2"/>
  <c r="Q1220" i="2"/>
  <c r="Q1201" i="2"/>
  <c r="Q1205" i="2"/>
  <c r="Q1221" i="2"/>
  <c r="Q1230" i="2"/>
  <c r="Q1444" i="2"/>
  <c r="Q1304" i="2"/>
  <c r="Q1254" i="2"/>
  <c r="Q1448" i="2"/>
  <c r="Q1306" i="2"/>
  <c r="Q1307" i="2"/>
  <c r="Q1299" i="2"/>
  <c r="Q1192" i="2"/>
  <c r="Q1445" i="2"/>
  <c r="Q1302" i="2"/>
  <c r="Q1297" i="2"/>
  <c r="Q1259" i="2"/>
  <c r="Q1300" i="2"/>
  <c r="Q1296" i="2"/>
  <c r="Q1214" i="2"/>
  <c r="Q1447" i="2"/>
  <c r="Q1301" i="2"/>
  <c r="Q1215" i="2"/>
  <c r="Q1255" i="2"/>
  <c r="Q1303" i="2"/>
  <c r="Q1229" i="2"/>
  <c r="Q1308" i="2"/>
  <c r="Q1218" i="2"/>
  <c r="Q1260" i="2"/>
  <c r="Q1210" i="2"/>
  <c r="Q1257" i="2"/>
  <c r="Q1202" i="2"/>
  <c r="Q1291" i="2"/>
  <c r="Q1314" i="2"/>
  <c r="Q1293" i="2"/>
  <c r="Q1454" i="2"/>
  <c r="Q1212" i="2"/>
  <c r="Q1446" i="2"/>
  <c r="Q1292" i="2"/>
  <c r="Q1295" i="2"/>
  <c r="Q1211" i="2"/>
  <c r="Q1284" i="2"/>
  <c r="Q1253" i="2"/>
  <c r="Q1200" i="2"/>
  <c r="Q1282" i="2"/>
  <c r="Q1452" i="2"/>
  <c r="Q1199" i="2"/>
  <c r="Q1455" i="2"/>
  <c r="Q1256" i="2"/>
  <c r="Q1453" i="2"/>
  <c r="Q1222" i="2"/>
  <c r="Q1313" i="2"/>
  <c r="Q1451" i="2"/>
  <c r="Q1311" i="2"/>
  <c r="Q1450" i="2"/>
  <c r="Q1283" i="2"/>
  <c r="Q1203" i="2"/>
  <c r="Q1310" i="2"/>
  <c r="Q1309" i="2"/>
  <c r="Q1213" i="2"/>
  <c r="Q1217" i="2"/>
  <c r="Q1290" i="2"/>
  <c r="Q1224" i="2"/>
  <c r="Q1281" i="2"/>
  <c r="Q1449" i="2"/>
  <c r="Q1216" i="2"/>
  <c r="Q1312" i="2"/>
  <c r="Q1280" i="2"/>
  <c r="Q1261" i="2"/>
  <c r="Q1285" i="2"/>
  <c r="Q1204" i="2"/>
  <c r="Q1223" i="2"/>
  <c r="Q1287" i="2"/>
  <c r="Q1278" i="2"/>
  <c r="Q1279" i="2"/>
  <c r="Q1225" i="2"/>
  <c r="Q1294" i="2"/>
  <c r="Q1289" i="2"/>
  <c r="Q1288" i="2"/>
  <c r="Q1286" i="2"/>
  <c r="Q1277" i="2"/>
  <c r="Q1457" i="2"/>
  <c r="Q1193" i="2"/>
  <c r="Q1198" i="2"/>
  <c r="Q1194" i="2"/>
  <c r="Q1456" i="2"/>
  <c r="Q1458" i="2"/>
  <c r="Q1276" i="2"/>
  <c r="Q1274" i="2"/>
  <c r="Q1459" i="2"/>
  <c r="Q1490" i="2"/>
  <c r="Q1262" i="2"/>
  <c r="Q1491" i="2"/>
  <c r="Q1488" i="2"/>
  <c r="Q1228" i="2"/>
  <c r="Q1275" i="2"/>
  <c r="Q1195" i="2"/>
  <c r="Q1487" i="2"/>
  <c r="Q1273" i="2"/>
  <c r="Q1196" i="2"/>
  <c r="Q1272" i="2"/>
  <c r="Q1489" i="2"/>
  <c r="Q1226" i="2"/>
  <c r="Q1263" i="2"/>
  <c r="Q1197" i="2"/>
  <c r="Q1505" i="2"/>
  <c r="Q1264" i="2"/>
  <c r="Q1269" i="2"/>
  <c r="Q1497" i="2"/>
  <c r="Q1485" i="2"/>
  <c r="Q1486" i="2"/>
  <c r="Q1506" i="2"/>
  <c r="Q1227" i="2"/>
  <c r="Q1482" i="2"/>
  <c r="Q1493" i="2"/>
  <c r="Q1460" i="2"/>
  <c r="Q1499" i="2"/>
  <c r="Q1492" i="2"/>
  <c r="Q1507" i="2"/>
  <c r="Q1498" i="2"/>
  <c r="Q1268" i="2"/>
  <c r="Q1484" i="2"/>
  <c r="Q1483" i="2"/>
  <c r="Q1271" i="2"/>
  <c r="Q1495" i="2"/>
  <c r="Q1494" i="2"/>
  <c r="Q1500" i="2"/>
  <c r="Q1270" i="2"/>
  <c r="Q1496" i="2"/>
  <c r="Q1265" i="2"/>
  <c r="Q1464" i="2"/>
  <c r="Q1481" i="2"/>
  <c r="Q1502" i="2"/>
  <c r="Q1461" i="2"/>
  <c r="Q1462" i="2"/>
  <c r="Q1463" i="2"/>
  <c r="Q1267" i="2"/>
  <c r="Q1501" i="2"/>
  <c r="Q1466" i="2"/>
  <c r="Q1465" i="2"/>
  <c r="Q1508" i="2"/>
  <c r="Q1266" i="2"/>
  <c r="Q1467" i="2"/>
  <c r="Q1469" i="2"/>
  <c r="Q1480" i="2"/>
  <c r="Q1509" i="2"/>
  <c r="Q1503" i="2"/>
  <c r="Q1468" i="2"/>
  <c r="Q1478" i="2"/>
  <c r="Q1470" i="2"/>
  <c r="Q1479" i="2"/>
  <c r="Q1471" i="2"/>
  <c r="Q1504" i="2"/>
  <c r="Q1474" i="2"/>
  <c r="Q1510" i="2"/>
  <c r="Q1476" i="2"/>
  <c r="Q1473" i="2"/>
  <c r="Q1477" i="2"/>
  <c r="Q1475" i="2"/>
  <c r="Q1511" i="2"/>
  <c r="Q1472" i="2"/>
  <c r="Q1515" i="2"/>
  <c r="Q1514" i="2"/>
  <c r="Q1513" i="2"/>
  <c r="P130" i="2"/>
  <c r="P150" i="2"/>
  <c r="P147" i="2"/>
  <c r="P56" i="2"/>
  <c r="P108" i="2"/>
  <c r="P146" i="2"/>
  <c r="P132" i="2"/>
  <c r="P149" i="2"/>
  <c r="P145" i="2"/>
  <c r="P53" i="2"/>
  <c r="P57" i="2"/>
  <c r="P129" i="2"/>
  <c r="P139" i="2"/>
  <c r="P156" i="2"/>
  <c r="P155" i="2"/>
  <c r="P55" i="2"/>
  <c r="P58" i="2"/>
  <c r="P54" i="2"/>
  <c r="P148" i="2"/>
  <c r="P109" i="2"/>
  <c r="P59" i="2"/>
  <c r="P144" i="2"/>
  <c r="P69" i="2"/>
  <c r="P134" i="2"/>
  <c r="P152" i="2"/>
  <c r="P135" i="2"/>
  <c r="P67" i="2"/>
  <c r="P143" i="2"/>
  <c r="P138" i="2"/>
  <c r="P133" i="2"/>
  <c r="P154" i="2"/>
  <c r="P153" i="2"/>
  <c r="P141" i="2"/>
  <c r="P136" i="2"/>
  <c r="P64" i="2"/>
  <c r="P66" i="2"/>
  <c r="P68" i="2"/>
  <c r="P70" i="2"/>
  <c r="P126" i="2"/>
  <c r="P140" i="2"/>
  <c r="P60" i="2"/>
  <c r="P110" i="2"/>
  <c r="P151" i="2"/>
  <c r="P127" i="2"/>
  <c r="P75" i="2"/>
  <c r="P128" i="2"/>
  <c r="P74" i="2"/>
  <c r="P63" i="2"/>
  <c r="P158" i="2"/>
  <c r="P137" i="2"/>
  <c r="P62" i="2"/>
  <c r="P142" i="2"/>
  <c r="P157" i="2"/>
  <c r="P73" i="2"/>
  <c r="P65" i="2"/>
  <c r="P77" i="2"/>
  <c r="P76" i="2"/>
  <c r="P61" i="2"/>
  <c r="P78" i="2"/>
  <c r="P26" i="2"/>
  <c r="P163" i="2"/>
  <c r="P72" i="2"/>
  <c r="P25" i="2"/>
  <c r="P166" i="2"/>
  <c r="P71" i="2"/>
  <c r="P27" i="2"/>
  <c r="P167" i="2"/>
  <c r="P162" i="2"/>
  <c r="P111" i="2"/>
  <c r="P80" i="2"/>
  <c r="P24" i="2"/>
  <c r="P160" i="2"/>
  <c r="P19" i="2"/>
  <c r="P79" i="2"/>
  <c r="P164" i="2"/>
  <c r="P20" i="2"/>
  <c r="P168" i="2"/>
  <c r="P107" i="2"/>
  <c r="P81" i="2"/>
  <c r="P125" i="2"/>
  <c r="P122" i="2"/>
  <c r="P159" i="2"/>
  <c r="P29" i="2"/>
  <c r="P115" i="2"/>
  <c r="P165" i="2"/>
  <c r="P28" i="2"/>
  <c r="P40" i="2"/>
  <c r="P51" i="2"/>
  <c r="P23" i="2"/>
  <c r="P169" i="2"/>
  <c r="P170" i="2"/>
  <c r="P30" i="2"/>
  <c r="P18" i="2"/>
  <c r="P15" i="2"/>
  <c r="P88" i="2"/>
  <c r="P89" i="2"/>
  <c r="P52" i="2"/>
  <c r="P17" i="2"/>
  <c r="P16" i="2"/>
  <c r="P161" i="2"/>
  <c r="P172" i="2"/>
  <c r="P21" i="2"/>
  <c r="P22" i="2"/>
  <c r="P36" i="2"/>
  <c r="P123" i="2"/>
  <c r="P39" i="2"/>
  <c r="P120" i="2"/>
  <c r="P124" i="2"/>
  <c r="P38" i="2"/>
  <c r="P113" i="2"/>
  <c r="P173" i="2"/>
  <c r="P41" i="2"/>
  <c r="P82" i="2"/>
  <c r="P175" i="2"/>
  <c r="P87" i="2"/>
  <c r="P114" i="2"/>
  <c r="P42" i="2"/>
  <c r="P86" i="2"/>
  <c r="P37" i="2"/>
  <c r="P171" i="2"/>
  <c r="P14" i="2"/>
  <c r="P32" i="2"/>
  <c r="P174" i="2"/>
  <c r="P98" i="2"/>
  <c r="P50" i="2"/>
  <c r="P106" i="2"/>
  <c r="P34" i="2"/>
  <c r="P116" i="2"/>
  <c r="P95" i="2"/>
  <c r="P35" i="2"/>
  <c r="P49" i="2"/>
  <c r="P92" i="2"/>
  <c r="P83" i="2"/>
  <c r="P91" i="2"/>
  <c r="P31" i="2"/>
  <c r="P176" i="2"/>
  <c r="P9" i="2"/>
  <c r="P118" i="2"/>
  <c r="P43" i="2"/>
  <c r="P96" i="2"/>
  <c r="P121" i="2"/>
  <c r="P33" i="2"/>
  <c r="P112" i="2"/>
  <c r="P93" i="2"/>
  <c r="P117" i="2"/>
  <c r="P46" i="2"/>
  <c r="P90" i="2"/>
  <c r="P10" i="2"/>
  <c r="P97" i="2"/>
  <c r="P11" i="2"/>
  <c r="P94" i="2"/>
  <c r="P44" i="2"/>
  <c r="P85" i="2"/>
  <c r="P119" i="2"/>
  <c r="P84" i="2"/>
  <c r="P12" i="2"/>
  <c r="P47" i="2"/>
  <c r="P45" i="2"/>
  <c r="P4" i="2"/>
  <c r="P13" i="2"/>
  <c r="P48" i="2"/>
  <c r="P99" i="2"/>
  <c r="P102" i="2"/>
  <c r="P5" i="2"/>
  <c r="P105" i="2"/>
  <c r="P101" i="2"/>
  <c r="P104" i="2"/>
  <c r="P100" i="2"/>
  <c r="P6" i="2"/>
  <c r="P103" i="2"/>
  <c r="P8" i="2"/>
  <c r="P245" i="2"/>
  <c r="P7" i="2"/>
  <c r="P180" i="2"/>
  <c r="P244" i="2"/>
  <c r="P243" i="2"/>
  <c r="P181" i="2"/>
  <c r="P242" i="2"/>
  <c r="P182" i="2"/>
  <c r="P222" i="2"/>
  <c r="P224" i="2"/>
  <c r="P228" i="2"/>
  <c r="P227" i="2"/>
  <c r="P225" i="2"/>
  <c r="P226" i="2"/>
  <c r="P223" i="2"/>
  <c r="P184" i="2"/>
  <c r="P177" i="2"/>
  <c r="P183" i="2"/>
  <c r="P179" i="2"/>
  <c r="P221" i="2"/>
  <c r="P185" i="2"/>
  <c r="P189" i="2"/>
  <c r="P241" i="2"/>
  <c r="P232" i="2"/>
  <c r="P186" i="2"/>
  <c r="P202" i="2"/>
  <c r="P231" i="2"/>
  <c r="P178" i="2"/>
  <c r="P188" i="2"/>
  <c r="P190" i="2"/>
  <c r="P187" i="2"/>
  <c r="P216" i="2"/>
  <c r="P203" i="2"/>
  <c r="P200" i="2"/>
  <c r="P230" i="2"/>
  <c r="P204" i="2"/>
  <c r="P229" i="2"/>
  <c r="P236" i="2"/>
  <c r="P237" i="2"/>
  <c r="P234" i="2"/>
  <c r="P215" i="2"/>
  <c r="P233" i="2"/>
  <c r="P201" i="2"/>
  <c r="P217" i="2"/>
  <c r="P238" i="2"/>
  <c r="P239" i="2"/>
  <c r="P191" i="2"/>
  <c r="P197" i="2"/>
  <c r="P206" i="2"/>
  <c r="P235" i="2"/>
  <c r="P240" i="2"/>
  <c r="P205" i="2"/>
  <c r="P199" i="2"/>
  <c r="P198" i="2"/>
  <c r="P207" i="2"/>
  <c r="P214" i="2"/>
  <c r="P209" i="2"/>
  <c r="P212" i="2"/>
  <c r="P208" i="2"/>
  <c r="P220" i="2"/>
  <c r="P196" i="2"/>
  <c r="P192" i="2"/>
  <c r="P595" i="2"/>
  <c r="P596" i="2"/>
  <c r="P589" i="2"/>
  <c r="P594" i="2"/>
  <c r="P590" i="2"/>
  <c r="P193" i="2"/>
  <c r="P593" i="2"/>
  <c r="P591" i="2"/>
  <c r="P588" i="2"/>
  <c r="P211" i="2"/>
  <c r="P597" i="2"/>
  <c r="P587" i="2"/>
  <c r="P581" i="2"/>
  <c r="P601" i="2"/>
  <c r="P585" i="2"/>
  <c r="P599" i="2"/>
  <c r="P598" i="2"/>
  <c r="P602" i="2"/>
  <c r="P592" i="2"/>
  <c r="P210" i="2"/>
  <c r="P600" i="2"/>
  <c r="P586" i="2"/>
  <c r="P603" i="2"/>
  <c r="P580" i="2"/>
  <c r="P579" i="2"/>
  <c r="P213" i="2"/>
  <c r="P452" i="2"/>
  <c r="P493" i="2"/>
  <c r="P582" i="2"/>
  <c r="P496" i="2"/>
  <c r="P194" i="2"/>
  <c r="P195" i="2"/>
  <c r="P494" i="2"/>
  <c r="P605" i="2"/>
  <c r="P584" i="2"/>
  <c r="P492" i="2"/>
  <c r="P604" i="2"/>
  <c r="P578" i="2"/>
  <c r="P490" i="2"/>
  <c r="P612" i="2"/>
  <c r="P461" i="2"/>
  <c r="P219" i="2"/>
  <c r="P495" i="2"/>
  <c r="P453" i="2"/>
  <c r="P491" i="2"/>
  <c r="P607" i="2"/>
  <c r="P449" i="2"/>
  <c r="P488" i="2"/>
  <c r="P451" i="2"/>
  <c r="P474" i="2"/>
  <c r="P462" i="2"/>
  <c r="P606" i="2"/>
  <c r="P583" i="2"/>
  <c r="P489" i="2"/>
  <c r="P500" i="2"/>
  <c r="P499" i="2"/>
  <c r="P454" i="2"/>
  <c r="P506" i="2"/>
  <c r="P473" i="2"/>
  <c r="P472" i="2"/>
  <c r="P459" i="2"/>
  <c r="P508" i="2"/>
  <c r="P498" i="2"/>
  <c r="P471" i="2"/>
  <c r="P507" i="2"/>
  <c r="P505" i="2"/>
  <c r="P475" i="2"/>
  <c r="P218" i="2"/>
  <c r="P463" i="2"/>
  <c r="P619" i="2"/>
  <c r="P458" i="2"/>
  <c r="P620" i="2"/>
  <c r="P450" i="2"/>
  <c r="P460" i="2"/>
  <c r="P470" i="2"/>
  <c r="P455" i="2"/>
  <c r="P246" i="2"/>
  <c r="P618" i="2"/>
  <c r="P608" i="2"/>
  <c r="P501" i="2"/>
  <c r="P576" i="2"/>
  <c r="P512" i="2"/>
  <c r="P577" i="2"/>
  <c r="P464" i="2"/>
  <c r="P469" i="2"/>
  <c r="P622" i="2"/>
  <c r="P445" i="2"/>
  <c r="P441" i="2"/>
  <c r="P465" i="2"/>
  <c r="P510" i="2"/>
  <c r="P447" i="2"/>
  <c r="P446" i="2"/>
  <c r="P503" i="2"/>
  <c r="P511" i="2"/>
  <c r="P457" i="2"/>
  <c r="P338" i="2"/>
  <c r="P509" i="2"/>
  <c r="P442" i="2"/>
  <c r="P448" i="2"/>
  <c r="P478" i="2"/>
  <c r="P621" i="2"/>
  <c r="P477" i="2"/>
  <c r="P624" i="2"/>
  <c r="P623" i="2"/>
  <c r="P497" i="2"/>
  <c r="P340" i="2"/>
  <c r="P476" i="2"/>
  <c r="P339" i="2"/>
  <c r="P485" i="2"/>
  <c r="P456" i="2"/>
  <c r="P439" i="2"/>
  <c r="P487" i="2"/>
  <c r="P466" i="2"/>
  <c r="P341" i="2"/>
  <c r="P502" i="2"/>
  <c r="P504" i="2"/>
  <c r="P609" i="2"/>
  <c r="P468" i="2"/>
  <c r="P325" i="2"/>
  <c r="P443" i="2"/>
  <c r="P628" i="2"/>
  <c r="P569" i="2"/>
  <c r="P467" i="2"/>
  <c r="P629" i="2"/>
  <c r="P336" i="2"/>
  <c r="P481" i="2"/>
  <c r="P610" i="2"/>
  <c r="P444" i="2"/>
  <c r="P480" i="2"/>
  <c r="P337" i="2"/>
  <c r="P571" i="2"/>
  <c r="P613" i="2"/>
  <c r="P570" i="2"/>
  <c r="P483" i="2"/>
  <c r="P611" i="2"/>
  <c r="P486" i="2"/>
  <c r="P533" i="2"/>
  <c r="P575" i="2"/>
  <c r="P484" i="2"/>
  <c r="P303" i="2"/>
  <c r="P514" i="2"/>
  <c r="P513" i="2"/>
  <c r="P627" i="2"/>
  <c r="P626" i="2"/>
  <c r="P565" i="2"/>
  <c r="P440" i="2"/>
  <c r="P482" i="2"/>
  <c r="P479" i="2"/>
  <c r="P524" i="2"/>
  <c r="P532" i="2"/>
  <c r="P617" i="2"/>
  <c r="P248" i="2"/>
  <c r="P615" i="2"/>
  <c r="P625" i="2"/>
  <c r="P438" i="2"/>
  <c r="P523" i="2"/>
  <c r="P327" i="2"/>
  <c r="P247" i="2"/>
  <c r="P531" i="2"/>
  <c r="P573" i="2"/>
  <c r="P530" i="2"/>
  <c r="P633" i="2"/>
  <c r="P329" i="2"/>
  <c r="P422" i="2"/>
  <c r="P522" i="2"/>
  <c r="P326" i="2"/>
  <c r="P324" i="2"/>
  <c r="P635" i="2"/>
  <c r="P574" i="2"/>
  <c r="P342" i="2"/>
  <c r="P636" i="2"/>
  <c r="P630" i="2"/>
  <c r="P328" i="2"/>
  <c r="P638" i="2"/>
  <c r="P572" i="2"/>
  <c r="P560" i="2"/>
  <c r="P515" i="2"/>
  <c r="P525" i="2"/>
  <c r="P632" i="2"/>
  <c r="P333" i="2"/>
  <c r="P343" i="2"/>
  <c r="P302" i="2"/>
  <c r="P637" i="2"/>
  <c r="P421" i="2"/>
  <c r="P323" i="2"/>
  <c r="P335" i="2"/>
  <c r="P566" i="2"/>
  <c r="P516" i="2"/>
  <c r="P331" i="2"/>
  <c r="P634" i="2"/>
  <c r="P420" i="2"/>
  <c r="P529" i="2"/>
  <c r="P526" i="2"/>
  <c r="P301" i="2"/>
  <c r="P517" i="2"/>
  <c r="P614" i="2"/>
  <c r="P534" i="2"/>
  <c r="P321" i="2"/>
  <c r="P631" i="2"/>
  <c r="P520" i="2"/>
  <c r="P521" i="2"/>
  <c r="P334" i="2"/>
  <c r="P330" i="2"/>
  <c r="P423" i="2"/>
  <c r="P415" i="2"/>
  <c r="P616" i="2"/>
  <c r="P639" i="2"/>
  <c r="P424" i="2"/>
  <c r="P300" i="2"/>
  <c r="P351" i="2"/>
  <c r="P425" i="2"/>
  <c r="P322" i="2"/>
  <c r="P320" i="2"/>
  <c r="P416" i="2"/>
  <c r="P332" i="2"/>
  <c r="P414" i="2"/>
  <c r="P304" i="2"/>
  <c r="P249" i="2"/>
  <c r="P419" i="2"/>
  <c r="P413" i="2"/>
  <c r="P535" i="2"/>
  <c r="P528" i="2"/>
  <c r="P527" i="2"/>
  <c r="P437" i="2"/>
  <c r="P412" i="2"/>
  <c r="P519" i="2"/>
  <c r="P428" i="2"/>
  <c r="P344" i="2"/>
  <c r="P568" i="2"/>
  <c r="P518" i="2"/>
  <c r="P352" i="2"/>
  <c r="P348" i="2"/>
  <c r="P350" i="2"/>
  <c r="P640" i="2"/>
  <c r="P319" i="2"/>
  <c r="P284" i="2"/>
  <c r="P418" i="2"/>
  <c r="P641" i="2"/>
  <c r="P403" i="2"/>
  <c r="P647" i="2"/>
  <c r="P315" i="2"/>
  <c r="P405" i="2"/>
  <c r="P417" i="2"/>
  <c r="P564" i="2"/>
  <c r="P314" i="2"/>
  <c r="P297" i="2"/>
  <c r="P426" i="2"/>
  <c r="P262" i="2"/>
  <c r="P404" i="2"/>
  <c r="P276" i="2"/>
  <c r="P283" i="2"/>
  <c r="P313" i="2"/>
  <c r="P366" i="2"/>
  <c r="P281" i="2"/>
  <c r="P427" i="2"/>
  <c r="P280" i="2"/>
  <c r="P349" i="2"/>
  <c r="P305" i="2"/>
  <c r="P406" i="2"/>
  <c r="P285" i="2"/>
  <c r="P277" i="2"/>
  <c r="P312" i="2"/>
  <c r="P347" i="2"/>
  <c r="P536" i="2"/>
  <c r="P648" i="2"/>
  <c r="P289" i="2"/>
  <c r="P293" i="2"/>
  <c r="P263" i="2"/>
  <c r="P567" i="2"/>
  <c r="P646" i="2"/>
  <c r="P435" i="2"/>
  <c r="P298" i="2"/>
  <c r="P261" i="2"/>
  <c r="P407" i="2"/>
  <c r="P286" i="2"/>
  <c r="P299" i="2"/>
  <c r="P399" i="2"/>
  <c r="P316" i="2"/>
  <c r="P409" i="2"/>
  <c r="P354" i="2"/>
  <c r="P317" i="2"/>
  <c r="P265" i="2"/>
  <c r="P275" i="2"/>
  <c r="P271" i="2"/>
  <c r="P264" i="2"/>
  <c r="P411" i="2"/>
  <c r="P561" i="2"/>
  <c r="P559" i="2"/>
  <c r="P345" i="2"/>
  <c r="P353" i="2"/>
  <c r="P643" i="2"/>
  <c r="P292" i="2"/>
  <c r="P318" i="2"/>
  <c r="P307" i="2"/>
  <c r="P260" i="2"/>
  <c r="P365" i="2"/>
  <c r="P410" i="2"/>
  <c r="P408" i="2"/>
  <c r="P557" i="2"/>
  <c r="P270" i="2"/>
  <c r="P361" i="2"/>
  <c r="P645" i="2"/>
  <c r="P649" i="2"/>
  <c r="P642" i="2"/>
  <c r="P367" i="2"/>
  <c r="P384" i="2"/>
  <c r="P278" i="2"/>
  <c r="P306" i="2"/>
  <c r="P288" i="2"/>
  <c r="P402" i="2"/>
  <c r="P309" i="2"/>
  <c r="P401" i="2"/>
  <c r="P396" i="2"/>
  <c r="P274" i="2"/>
  <c r="P436" i="2"/>
  <c r="P542" i="2"/>
  <c r="P429" i="2"/>
  <c r="P310" i="2"/>
  <c r="P562" i="2"/>
  <c r="P269" i="2"/>
  <c r="P282" i="2"/>
  <c r="P287" i="2"/>
  <c r="P279" i="2"/>
  <c r="P346" i="2"/>
  <c r="P259" i="2"/>
  <c r="P550" i="2"/>
  <c r="P400" i="2"/>
  <c r="P655" i="2"/>
  <c r="P356" i="2"/>
  <c r="P296" i="2"/>
  <c r="P294" i="2"/>
  <c r="P563" i="2"/>
  <c r="P386" i="2"/>
  <c r="P382" i="2"/>
  <c r="P311" i="2"/>
  <c r="P383" i="2"/>
  <c r="P250" i="2"/>
  <c r="P434" i="2"/>
  <c r="P543" i="2"/>
  <c r="P644" i="2"/>
  <c r="P537" i="2"/>
  <c r="P290" i="2"/>
  <c r="P654" i="2"/>
  <c r="P266" i="2"/>
  <c r="P359" i="2"/>
  <c r="P291" i="2"/>
  <c r="P538" i="2"/>
  <c r="P385" i="2"/>
  <c r="P656" i="2"/>
  <c r="P558" i="2"/>
  <c r="P651" i="2"/>
  <c r="P360" i="2"/>
  <c r="P394" i="2"/>
  <c r="P267" i="2"/>
  <c r="P650" i="2"/>
  <c r="P549" i="2"/>
  <c r="P355" i="2"/>
  <c r="P548" i="2"/>
  <c r="P552" i="2"/>
  <c r="P357" i="2"/>
  <c r="P268" i="2"/>
  <c r="P397" i="2"/>
  <c r="P556" i="2"/>
  <c r="P273" i="2"/>
  <c r="P653" i="2"/>
  <c r="P272" i="2"/>
  <c r="P551" i="2"/>
  <c r="P541" i="2"/>
  <c r="P430" i="2"/>
  <c r="P381" i="2"/>
  <c r="P652" i="2"/>
  <c r="P395" i="2"/>
  <c r="P398" i="2"/>
  <c r="P555" i="2"/>
  <c r="P253" i="2"/>
  <c r="P387" i="2"/>
  <c r="P380" i="2"/>
  <c r="P433" i="2"/>
  <c r="P295" i="2"/>
  <c r="P308" i="2"/>
  <c r="P255" i="2"/>
  <c r="P254" i="2"/>
  <c r="P358" i="2"/>
  <c r="P657" i="2"/>
  <c r="P256" i="2"/>
  <c r="P258" i="2"/>
  <c r="P431" i="2"/>
  <c r="P251" i="2"/>
  <c r="P539" i="2"/>
  <c r="P257" i="2"/>
  <c r="P540" i="2"/>
  <c r="P544" i="2"/>
  <c r="P393" i="2"/>
  <c r="P364" i="2"/>
  <c r="P368" i="2"/>
  <c r="P676" i="2"/>
  <c r="P553" i="2"/>
  <c r="P664" i="2"/>
  <c r="P252" i="2"/>
  <c r="P659" i="2"/>
  <c r="P388" i="2"/>
  <c r="P663" i="2"/>
  <c r="P554" i="2"/>
  <c r="P665" i="2"/>
  <c r="P658" i="2"/>
  <c r="P662" i="2"/>
  <c r="P680" i="2"/>
  <c r="P547" i="2"/>
  <c r="P674" i="2"/>
  <c r="P675" i="2"/>
  <c r="P379" i="2"/>
  <c r="P392" i="2"/>
  <c r="P673" i="2"/>
  <c r="P672" i="2"/>
  <c r="P679" i="2"/>
  <c r="P661" i="2"/>
  <c r="P432" i="2"/>
  <c r="P389" i="2"/>
  <c r="P545" i="2"/>
  <c r="P670" i="2"/>
  <c r="P362" i="2"/>
  <c r="P660" i="2"/>
  <c r="P671" i="2"/>
  <c r="P363" i="2"/>
  <c r="P546" i="2"/>
  <c r="P370" i="2"/>
  <c r="P668" i="2"/>
  <c r="P678" i="2"/>
  <c r="P677" i="2"/>
  <c r="P369" i="2"/>
  <c r="P666" i="2"/>
  <c r="P683" i="2"/>
  <c r="P390" i="2"/>
  <c r="P667" i="2"/>
  <c r="P669" i="2"/>
  <c r="P681" i="2"/>
  <c r="P376" i="2"/>
  <c r="P378" i="2"/>
  <c r="P371" i="2"/>
  <c r="P682" i="2"/>
  <c r="P377" i="2"/>
  <c r="P372" i="2"/>
  <c r="P373" i="2"/>
  <c r="P375" i="2"/>
  <c r="P391" i="2"/>
  <c r="P374" i="2"/>
  <c r="P751" i="2"/>
  <c r="P752" i="2"/>
  <c r="P753" i="2"/>
  <c r="P750" i="2"/>
  <c r="P749" i="2"/>
  <c r="P792" i="2"/>
  <c r="P746" i="2"/>
  <c r="P748" i="2"/>
  <c r="P790" i="2"/>
  <c r="P789" i="2"/>
  <c r="P788" i="2"/>
  <c r="P737" i="2"/>
  <c r="P754" i="2"/>
  <c r="P755" i="2"/>
  <c r="P756" i="2"/>
  <c r="P736" i="2"/>
  <c r="P738" i="2"/>
  <c r="P791" i="2"/>
  <c r="P745" i="2"/>
  <c r="P705" i="2"/>
  <c r="P703" i="2"/>
  <c r="P744" i="2"/>
  <c r="P768" i="2"/>
  <c r="P769" i="2"/>
  <c r="P704" i="2"/>
  <c r="P685" i="2"/>
  <c r="P747" i="2"/>
  <c r="P735" i="2"/>
  <c r="P710" i="2"/>
  <c r="P757" i="2"/>
  <c r="P709" i="2"/>
  <c r="P733" i="2"/>
  <c r="P740" i="2"/>
  <c r="P734" i="2"/>
  <c r="P732" i="2"/>
  <c r="P775" i="2"/>
  <c r="P787" i="2"/>
  <c r="P708" i="2"/>
  <c r="P684" i="2"/>
  <c r="P711" i="2"/>
  <c r="P712" i="2"/>
  <c r="P695" i="2"/>
  <c r="P760" i="2"/>
  <c r="P707" i="2"/>
  <c r="P739" i="2"/>
  <c r="P743" i="2"/>
  <c r="P793" i="2"/>
  <c r="P696" i="2"/>
  <c r="P701" i="2"/>
  <c r="P702" i="2"/>
  <c r="P758" i="2"/>
  <c r="P770" i="2"/>
  <c r="P706" i="2"/>
  <c r="P731" i="2"/>
  <c r="P742" i="2"/>
  <c r="P767" i="2"/>
  <c r="P786" i="2"/>
  <c r="P759" i="2"/>
  <c r="P741" i="2"/>
  <c r="P686" i="2"/>
  <c r="P784" i="2"/>
  <c r="P730" i="2"/>
  <c r="P766" i="2"/>
  <c r="P761" i="2"/>
  <c r="P795" i="2"/>
  <c r="P774" i="2"/>
  <c r="P776" i="2"/>
  <c r="P713" i="2"/>
  <c r="P714" i="2"/>
  <c r="P699" i="2"/>
  <c r="P794" i="2"/>
  <c r="P700" i="2"/>
  <c r="P762" i="2"/>
  <c r="P772" i="2"/>
  <c r="P698" i="2"/>
  <c r="P687" i="2"/>
  <c r="P694" i="2"/>
  <c r="P697" i="2"/>
  <c r="P771" i="2"/>
  <c r="P723" i="2"/>
  <c r="P763" i="2"/>
  <c r="P797" i="2"/>
  <c r="P785" i="2"/>
  <c r="P693" i="2"/>
  <c r="P688" i="2"/>
  <c r="P773" i="2"/>
  <c r="P715" i="2"/>
  <c r="P796" i="2"/>
  <c r="P781" i="2"/>
  <c r="P782" i="2"/>
  <c r="P722" i="2"/>
  <c r="P729" i="2"/>
  <c r="P765" i="2"/>
  <c r="P724" i="2"/>
  <c r="P783" i="2"/>
  <c r="P689" i="2"/>
  <c r="P780" i="2"/>
  <c r="P721" i="2"/>
  <c r="P764" i="2"/>
  <c r="P692" i="2"/>
  <c r="P726" i="2"/>
  <c r="P725" i="2"/>
  <c r="P777" i="2"/>
  <c r="P799" i="2"/>
  <c r="P716" i="2"/>
  <c r="P778" i="2"/>
  <c r="P728" i="2"/>
  <c r="P779" i="2"/>
  <c r="P798" i="2"/>
  <c r="P727" i="2"/>
  <c r="P690" i="2"/>
  <c r="P718" i="2"/>
  <c r="P691" i="2"/>
  <c r="P720" i="2"/>
  <c r="P719" i="2"/>
  <c r="P717" i="2"/>
  <c r="P800" i="2"/>
  <c r="P842" i="2"/>
  <c r="P838" i="2"/>
  <c r="P840" i="2"/>
  <c r="P839" i="2"/>
  <c r="P841" i="2"/>
  <c r="P801" i="2"/>
  <c r="P837" i="2"/>
  <c r="P836" i="2"/>
  <c r="P803" i="2"/>
  <c r="P835" i="2"/>
  <c r="P843" i="2"/>
  <c r="P802" i="2"/>
  <c r="P804" i="2"/>
  <c r="P831" i="2"/>
  <c r="P834" i="2"/>
  <c r="P807" i="2"/>
  <c r="P823" i="2"/>
  <c r="P827" i="2"/>
  <c r="P832" i="2"/>
  <c r="P830" i="2"/>
  <c r="P829" i="2"/>
  <c r="P828" i="2"/>
  <c r="P806" i="2"/>
  <c r="P808" i="2"/>
  <c r="P833" i="2"/>
  <c r="P852" i="2"/>
  <c r="P822" i="2"/>
  <c r="P844" i="2"/>
  <c r="P826" i="2"/>
  <c r="P805" i="2"/>
  <c r="P845" i="2"/>
  <c r="P824" i="2"/>
  <c r="P809" i="2"/>
  <c r="P810" i="2"/>
  <c r="P846" i="2"/>
  <c r="P849" i="2"/>
  <c r="P850" i="2"/>
  <c r="P821" i="2"/>
  <c r="P825" i="2"/>
  <c r="P813" i="2"/>
  <c r="P853" i="2"/>
  <c r="P851" i="2"/>
  <c r="P848" i="2"/>
  <c r="P816" i="2"/>
  <c r="P817" i="2"/>
  <c r="P847" i="2"/>
  <c r="P815" i="2"/>
  <c r="P854" i="2"/>
  <c r="P858" i="2"/>
  <c r="P820" i="2"/>
  <c r="P855" i="2"/>
  <c r="P812" i="2"/>
  <c r="P857" i="2"/>
  <c r="P814" i="2"/>
  <c r="P856" i="2"/>
  <c r="P818" i="2"/>
  <c r="P863" i="2"/>
  <c r="P819" i="2"/>
  <c r="P859" i="2"/>
  <c r="P860" i="2"/>
  <c r="P943" i="2"/>
  <c r="P942" i="2"/>
  <c r="P811" i="2"/>
  <c r="P861" i="2"/>
  <c r="P944" i="2"/>
  <c r="P946" i="2"/>
  <c r="P862" i="2"/>
  <c r="P941" i="2"/>
  <c r="P945" i="2"/>
  <c r="P948" i="2"/>
  <c r="P864" i="2"/>
  <c r="P934" i="2"/>
  <c r="P947" i="2"/>
  <c r="P869" i="2"/>
  <c r="P865" i="2"/>
  <c r="P866" i="2"/>
  <c r="P868" i="2"/>
  <c r="P949" i="2"/>
  <c r="P938" i="2"/>
  <c r="P867" i="2"/>
  <c r="P951" i="2"/>
  <c r="P950" i="2"/>
  <c r="P937" i="2"/>
  <c r="P935" i="2"/>
  <c r="P939" i="2"/>
  <c r="P940" i="2"/>
  <c r="P870" i="2"/>
  <c r="P878" i="2"/>
  <c r="P936" i="2"/>
  <c r="P877" i="2"/>
  <c r="P879" i="2"/>
  <c r="P882" i="2"/>
  <c r="P881" i="2"/>
  <c r="P952" i="2"/>
  <c r="P880" i="2"/>
  <c r="P953" i="2"/>
  <c r="P954" i="2"/>
  <c r="P875" i="2"/>
  <c r="P883" i="2"/>
  <c r="P884" i="2"/>
  <c r="P876" i="2"/>
  <c r="P891" i="2"/>
  <c r="P893" i="2"/>
  <c r="P894" i="2"/>
  <c r="P892" i="2"/>
  <c r="P955" i="2"/>
  <c r="P890" i="2"/>
  <c r="P874" i="2"/>
  <c r="P873" i="2"/>
  <c r="P956" i="2"/>
  <c r="P957" i="2"/>
  <c r="P889" i="2"/>
  <c r="P888" i="2"/>
  <c r="P885" i="2"/>
  <c r="P887" i="2"/>
  <c r="P962" i="2"/>
  <c r="P958" i="2"/>
  <c r="P872" i="2"/>
  <c r="P871" i="2"/>
  <c r="P896" i="2"/>
  <c r="P895" i="2"/>
  <c r="P961" i="2"/>
  <c r="P886" i="2"/>
  <c r="P963" i="2"/>
  <c r="P905" i="2"/>
  <c r="P897" i="2"/>
  <c r="P898" i="2"/>
  <c r="P904" i="2"/>
  <c r="P933" i="2"/>
  <c r="P960" i="2"/>
  <c r="P906" i="2"/>
  <c r="P901" i="2"/>
  <c r="P903" i="2"/>
  <c r="P959" i="2"/>
  <c r="P968" i="2"/>
  <c r="P924" i="2"/>
  <c r="P902" i="2"/>
  <c r="P925" i="2"/>
  <c r="P899" i="2"/>
  <c r="P966" i="2"/>
  <c r="P900" i="2"/>
  <c r="P907" i="2"/>
  <c r="P923" i="2"/>
  <c r="P932" i="2"/>
  <c r="P922" i="2"/>
  <c r="P967" i="2"/>
  <c r="P965" i="2"/>
  <c r="P964" i="2"/>
  <c r="P930" i="2"/>
  <c r="P926" i="2"/>
  <c r="P931" i="2"/>
  <c r="P971" i="2"/>
  <c r="P928" i="2"/>
  <c r="P929" i="2"/>
  <c r="P969" i="2"/>
  <c r="P973" i="2"/>
  <c r="P976" i="2"/>
  <c r="P972" i="2"/>
  <c r="P975" i="2"/>
  <c r="P927" i="2"/>
  <c r="P977" i="2"/>
  <c r="P908" i="2"/>
  <c r="P912" i="2"/>
  <c r="P974" i="2"/>
  <c r="P970" i="2"/>
  <c r="P979" i="2"/>
  <c r="P1133" i="2"/>
  <c r="P913" i="2"/>
  <c r="P910" i="2"/>
  <c r="P978" i="2"/>
  <c r="P921" i="2"/>
  <c r="P918" i="2"/>
  <c r="P911" i="2"/>
  <c r="P1134" i="2"/>
  <c r="P919" i="2"/>
  <c r="P909" i="2"/>
  <c r="P980" i="2"/>
  <c r="P917" i="2"/>
  <c r="P1132" i="2"/>
  <c r="P1075" i="2"/>
  <c r="P916" i="2"/>
  <c r="P920" i="2"/>
  <c r="P1065" i="2"/>
  <c r="P1131" i="2"/>
  <c r="P1077" i="2"/>
  <c r="P1074" i="2"/>
  <c r="P915" i="2"/>
  <c r="P914" i="2"/>
  <c r="P1076" i="2"/>
  <c r="P1072" i="2"/>
  <c r="P1079" i="2"/>
  <c r="P1135" i="2"/>
  <c r="P985" i="2"/>
  <c r="P1071" i="2"/>
  <c r="P1078" i="2"/>
  <c r="P1136" i="2"/>
  <c r="P982" i="2"/>
  <c r="P983" i="2"/>
  <c r="P981" i="2"/>
  <c r="P986" i="2"/>
  <c r="P1073" i="2"/>
  <c r="P984" i="2"/>
  <c r="P1138" i="2"/>
  <c r="P1080" i="2"/>
  <c r="P1137" i="2"/>
  <c r="P1376" i="2"/>
  <c r="P1123" i="2"/>
  <c r="P1066" i="2"/>
  <c r="P1070" i="2"/>
  <c r="P991" i="2"/>
  <c r="P1082" i="2"/>
  <c r="P1081" i="2"/>
  <c r="P1139" i="2"/>
  <c r="P989" i="2"/>
  <c r="P1124" i="2"/>
  <c r="P988" i="2"/>
  <c r="P1069" i="2"/>
  <c r="P990" i="2"/>
  <c r="P1375" i="2"/>
  <c r="P1068" i="2"/>
  <c r="P1142" i="2"/>
  <c r="P1353" i="2"/>
  <c r="P1140" i="2"/>
  <c r="P1127" i="2"/>
  <c r="P1041" i="2"/>
  <c r="P987" i="2"/>
  <c r="P1125" i="2"/>
  <c r="P1357" i="2"/>
  <c r="P1149" i="2"/>
  <c r="P1067" i="2"/>
  <c r="P1424" i="2"/>
  <c r="P1374" i="2"/>
  <c r="P1144" i="2"/>
  <c r="P1128" i="2"/>
  <c r="P1141" i="2"/>
  <c r="P1153" i="2"/>
  <c r="P1147" i="2"/>
  <c r="P1148" i="2"/>
  <c r="P1354" i="2"/>
  <c r="P1425" i="2"/>
  <c r="P1083" i="2"/>
  <c r="P1126" i="2"/>
  <c r="P1423" i="2"/>
  <c r="P1064" i="2"/>
  <c r="P1358" i="2"/>
  <c r="P1426" i="2"/>
  <c r="P1355" i="2"/>
  <c r="P1377" i="2"/>
  <c r="P1356" i="2"/>
  <c r="P1152" i="2"/>
  <c r="P1151" i="2"/>
  <c r="P1129" i="2"/>
  <c r="P1040" i="2"/>
  <c r="P1422" i="2"/>
  <c r="P1245" i="2"/>
  <c r="P1130" i="2"/>
  <c r="P1094" i="2"/>
  <c r="P1143" i="2"/>
  <c r="P1093" i="2"/>
  <c r="P1084" i="2"/>
  <c r="P1154" i="2"/>
  <c r="P1427" i="2"/>
  <c r="P1371" i="2"/>
  <c r="P1145" i="2"/>
  <c r="P1246" i="2"/>
  <c r="P1433" i="2"/>
  <c r="P1431" i="2"/>
  <c r="P1096" i="2"/>
  <c r="P1361" i="2"/>
  <c r="P1095" i="2"/>
  <c r="P1247" i="2"/>
  <c r="P1146" i="2"/>
  <c r="P1086" i="2"/>
  <c r="P1439" i="2"/>
  <c r="P1421" i="2"/>
  <c r="P1379" i="2"/>
  <c r="P1369" i="2"/>
  <c r="P1378" i="2"/>
  <c r="P1166" i="2"/>
  <c r="P1434" i="2"/>
  <c r="P1370" i="2"/>
  <c r="P1360" i="2"/>
  <c r="P1432" i="2"/>
  <c r="P1382" i="2"/>
  <c r="P1359" i="2"/>
  <c r="P1150" i="2"/>
  <c r="P1380" i="2"/>
  <c r="P1085" i="2"/>
  <c r="P1428" i="2"/>
  <c r="P995" i="2"/>
  <c r="P1055" i="2"/>
  <c r="P1429" i="2"/>
  <c r="P1054" i="2"/>
  <c r="P1362" i="2"/>
  <c r="P1092" i="2"/>
  <c r="P1381" i="2"/>
  <c r="P1038" i="2"/>
  <c r="P1101" i="2"/>
  <c r="P1155" i="2"/>
  <c r="P1430" i="2"/>
  <c r="P1045" i="2"/>
  <c r="P1383" i="2"/>
  <c r="P1348" i="2"/>
  <c r="P992" i="2"/>
  <c r="P1167" i="2"/>
  <c r="P1047" i="2"/>
  <c r="P1435" i="2"/>
  <c r="P1171" i="2"/>
  <c r="P1106" i="2"/>
  <c r="P1365" i="2"/>
  <c r="P1436" i="2"/>
  <c r="P1373" i="2"/>
  <c r="P1165" i="2"/>
  <c r="P1108" i="2"/>
  <c r="P1351" i="2"/>
  <c r="P1042" i="2"/>
  <c r="P1372" i="2"/>
  <c r="P1366" i="2"/>
  <c r="P1050" i="2"/>
  <c r="P1363" i="2"/>
  <c r="P1243" i="2"/>
  <c r="P996" i="2"/>
  <c r="P1352" i="2"/>
  <c r="P1364" i="2"/>
  <c r="P1349" i="2"/>
  <c r="P1098" i="2"/>
  <c r="P1109" i="2"/>
  <c r="P1105" i="2"/>
  <c r="P1056" i="2"/>
  <c r="P1062" i="2"/>
  <c r="P1345" i="2"/>
  <c r="P1036" i="2"/>
  <c r="P1097" i="2"/>
  <c r="P1046" i="2"/>
  <c r="P1111" i="2"/>
  <c r="P1384" i="2"/>
  <c r="P1350" i="2"/>
  <c r="P1168" i="2"/>
  <c r="P1172" i="2"/>
  <c r="P993" i="2"/>
  <c r="P1437" i="2"/>
  <c r="P1100" i="2"/>
  <c r="P1438" i="2"/>
  <c r="P994" i="2"/>
  <c r="P1048" i="2"/>
  <c r="P1061" i="2"/>
  <c r="P1051" i="2"/>
  <c r="P1244" i="2"/>
  <c r="P1089" i="2"/>
  <c r="P1248" i="2"/>
  <c r="P1090" i="2"/>
  <c r="P1241" i="2"/>
  <c r="P1110" i="2"/>
  <c r="P1103" i="2"/>
  <c r="P1099" i="2"/>
  <c r="P1063" i="2"/>
  <c r="P1107" i="2"/>
  <c r="P1104" i="2"/>
  <c r="P1393" i="2"/>
  <c r="P1044" i="2"/>
  <c r="P1087" i="2"/>
  <c r="P1091" i="2"/>
  <c r="P1053" i="2"/>
  <c r="P1102" i="2"/>
  <c r="P1052" i="2"/>
  <c r="P1386" i="2"/>
  <c r="P1392" i="2"/>
  <c r="P1043" i="2"/>
  <c r="P1242" i="2"/>
  <c r="P1035" i="2"/>
  <c r="P1420" i="2"/>
  <c r="P1394" i="2"/>
  <c r="P1250" i="2"/>
  <c r="P1391" i="2"/>
  <c r="P1385" i="2"/>
  <c r="P1440" i="2"/>
  <c r="P1057" i="2"/>
  <c r="P1239" i="2"/>
  <c r="P1389" i="2"/>
  <c r="P1368" i="2"/>
  <c r="P1170" i="2"/>
  <c r="P1164" i="2"/>
  <c r="P1037" i="2"/>
  <c r="P1346" i="2"/>
  <c r="P1347" i="2"/>
  <c r="P1344" i="2"/>
  <c r="P1039" i="2"/>
  <c r="P1367" i="2"/>
  <c r="P1088" i="2"/>
  <c r="P1178" i="2"/>
  <c r="P1156" i="2"/>
  <c r="P1060" i="2"/>
  <c r="P1390" i="2"/>
  <c r="P1388" i="2"/>
  <c r="P1179" i="2"/>
  <c r="P1252" i="2"/>
  <c r="P1058" i="2"/>
  <c r="P1174" i="2"/>
  <c r="P1049" i="2"/>
  <c r="P1416" i="2"/>
  <c r="P1182" i="2"/>
  <c r="P1112" i="2"/>
  <c r="P1173" i="2"/>
  <c r="P1059" i="2"/>
  <c r="P1007" i="2"/>
  <c r="P1419" i="2"/>
  <c r="P1249" i="2"/>
  <c r="P1169" i="2"/>
  <c r="P1395" i="2"/>
  <c r="P1412" i="2"/>
  <c r="P1251" i="2"/>
  <c r="P1399" i="2"/>
  <c r="P1163" i="2"/>
  <c r="P1400" i="2"/>
  <c r="P1033" i="2"/>
  <c r="P1387" i="2"/>
  <c r="P997" i="2"/>
  <c r="P1177" i="2"/>
  <c r="P1240" i="2"/>
  <c r="P1342" i="2"/>
  <c r="P1401" i="2"/>
  <c r="P1324" i="2"/>
  <c r="P1341" i="2"/>
  <c r="P1397" i="2"/>
  <c r="P1188" i="2"/>
  <c r="P1343" i="2"/>
  <c r="P1034" i="2"/>
  <c r="P1402" i="2"/>
  <c r="P1414" i="2"/>
  <c r="P1415" i="2"/>
  <c r="P1396" i="2"/>
  <c r="P1403" i="2"/>
  <c r="P1186" i="2"/>
  <c r="P1183" i="2"/>
  <c r="P1398" i="2"/>
  <c r="P1411" i="2"/>
  <c r="P1032" i="2"/>
  <c r="P1158" i="2"/>
  <c r="P1008" i="2"/>
  <c r="P1323" i="2"/>
  <c r="P1404" i="2"/>
  <c r="P1330" i="2"/>
  <c r="P1325" i="2"/>
  <c r="P1180" i="2"/>
  <c r="P1005" i="2"/>
  <c r="P1122" i="2"/>
  <c r="P1006" i="2"/>
  <c r="P1121" i="2"/>
  <c r="P1113" i="2"/>
  <c r="P1175" i="2"/>
  <c r="P1418" i="2"/>
  <c r="P1184" i="2"/>
  <c r="P1417" i="2"/>
  <c r="P1181" i="2"/>
  <c r="P1413" i="2"/>
  <c r="P1157" i="2"/>
  <c r="P1187" i="2"/>
  <c r="P1331" i="2"/>
  <c r="P1410" i="2"/>
  <c r="P1326" i="2"/>
  <c r="P1327" i="2"/>
  <c r="P1004" i="2"/>
  <c r="P1018" i="2"/>
  <c r="P1162" i="2"/>
  <c r="P1120" i="2"/>
  <c r="P1031" i="2"/>
  <c r="P1114" i="2"/>
  <c r="P998" i="2"/>
  <c r="P1185" i="2"/>
  <c r="P1027" i="2"/>
  <c r="P1009" i="2"/>
  <c r="P1025" i="2"/>
  <c r="P1340" i="2"/>
  <c r="P1115" i="2"/>
  <c r="P1010" i="2"/>
  <c r="P1320" i="2"/>
  <c r="P1161" i="2"/>
  <c r="P1117" i="2"/>
  <c r="P1329" i="2"/>
  <c r="P1237" i="2"/>
  <c r="P1176" i="2"/>
  <c r="P1029" i="2"/>
  <c r="P1315" i="2"/>
  <c r="P1405" i="2"/>
  <c r="P1026" i="2"/>
  <c r="P1319" i="2"/>
  <c r="P1116" i="2"/>
  <c r="P1238" i="2"/>
  <c r="P1017" i="2"/>
  <c r="P1318" i="2"/>
  <c r="P1332" i="2"/>
  <c r="P999" i="2"/>
  <c r="P1339" i="2"/>
  <c r="P1001" i="2"/>
  <c r="P1333" i="2"/>
  <c r="P1316" i="2"/>
  <c r="P1328" i="2"/>
  <c r="P1000" i="2"/>
  <c r="P1321" i="2"/>
  <c r="P1235" i="2"/>
  <c r="P1406" i="2"/>
  <c r="P1407" i="2"/>
  <c r="P1015" i="2"/>
  <c r="P1003" i="2"/>
  <c r="P1030" i="2"/>
  <c r="P1019" i="2"/>
  <c r="P1317" i="2"/>
  <c r="P1002" i="2"/>
  <c r="P1028" i="2"/>
  <c r="P1160" i="2"/>
  <c r="P1338" i="2"/>
  <c r="P1337" i="2"/>
  <c r="P1119" i="2"/>
  <c r="P1012" i="2"/>
  <c r="P1322" i="2"/>
  <c r="P1024" i="2"/>
  <c r="P1118" i="2"/>
  <c r="P1016" i="2"/>
  <c r="P1023" i="2"/>
  <c r="P1013" i="2"/>
  <c r="P1020" i="2"/>
  <c r="P1408" i="2"/>
  <c r="P1011" i="2"/>
  <c r="P1232" i="2"/>
  <c r="P1159" i="2"/>
  <c r="P1233" i="2"/>
  <c r="P1335" i="2"/>
  <c r="P1022" i="2"/>
  <c r="P1334" i="2"/>
  <c r="P1014" i="2"/>
  <c r="P1021" i="2"/>
  <c r="P1189" i="2"/>
  <c r="P1231" i="2"/>
  <c r="P1336" i="2"/>
  <c r="P1409" i="2"/>
  <c r="P1234" i="2"/>
  <c r="P1190" i="2"/>
  <c r="P1208" i="2"/>
  <c r="P1207" i="2"/>
  <c r="P1206" i="2"/>
  <c r="P1258" i="2"/>
  <c r="P1236" i="2"/>
  <c r="P1305" i="2"/>
  <c r="P1442" i="2"/>
  <c r="P1191" i="2"/>
  <c r="P1298" i="2"/>
  <c r="P1209" i="2"/>
  <c r="P1443" i="2"/>
  <c r="P1219" i="2"/>
  <c r="P1441" i="2"/>
  <c r="P1220" i="2"/>
  <c r="P1201" i="2"/>
  <c r="P1205" i="2"/>
  <c r="P1221" i="2"/>
  <c r="P1230" i="2"/>
  <c r="P1444" i="2"/>
  <c r="P1304" i="2"/>
  <c r="P1254" i="2"/>
  <c r="P1448" i="2"/>
  <c r="P1306" i="2"/>
  <c r="P1307" i="2"/>
  <c r="P1299" i="2"/>
  <c r="P1192" i="2"/>
  <c r="P1445" i="2"/>
  <c r="P1302" i="2"/>
  <c r="P1297" i="2"/>
  <c r="P1259" i="2"/>
  <c r="P1300" i="2"/>
  <c r="P1296" i="2"/>
  <c r="P1214" i="2"/>
  <c r="P1447" i="2"/>
  <c r="P1301" i="2"/>
  <c r="P1215" i="2"/>
  <c r="P1255" i="2"/>
  <c r="P1303" i="2"/>
  <c r="P1229" i="2"/>
  <c r="P1308" i="2"/>
  <c r="P1218" i="2"/>
  <c r="P1260" i="2"/>
  <c r="P1210" i="2"/>
  <c r="P1257" i="2"/>
  <c r="P1202" i="2"/>
  <c r="P1291" i="2"/>
  <c r="P1314" i="2"/>
  <c r="P1293" i="2"/>
  <c r="P1454" i="2"/>
  <c r="P1212" i="2"/>
  <c r="P1446" i="2"/>
  <c r="P1292" i="2"/>
  <c r="P1295" i="2"/>
  <c r="P1211" i="2"/>
  <c r="P1284" i="2"/>
  <c r="P1253" i="2"/>
  <c r="P1200" i="2"/>
  <c r="P1282" i="2"/>
  <c r="P1452" i="2"/>
  <c r="P1199" i="2"/>
  <c r="P1455" i="2"/>
  <c r="P1256" i="2"/>
  <c r="P1453" i="2"/>
  <c r="P1222" i="2"/>
  <c r="P1313" i="2"/>
  <c r="P1451" i="2"/>
  <c r="P1311" i="2"/>
  <c r="P1450" i="2"/>
  <c r="P1283" i="2"/>
  <c r="P1203" i="2"/>
  <c r="P1310" i="2"/>
  <c r="P1309" i="2"/>
  <c r="P1213" i="2"/>
  <c r="P1217" i="2"/>
  <c r="P1290" i="2"/>
  <c r="P1224" i="2"/>
  <c r="P1281" i="2"/>
  <c r="P1449" i="2"/>
  <c r="P1216" i="2"/>
  <c r="P1312" i="2"/>
  <c r="P1280" i="2"/>
  <c r="P1261" i="2"/>
  <c r="P1285" i="2"/>
  <c r="P1204" i="2"/>
  <c r="P1223" i="2"/>
  <c r="P1287" i="2"/>
  <c r="P1278" i="2"/>
  <c r="P1279" i="2"/>
  <c r="P1225" i="2"/>
  <c r="P1294" i="2"/>
  <c r="P1289" i="2"/>
  <c r="P1288" i="2"/>
  <c r="P1286" i="2"/>
  <c r="P1277" i="2"/>
  <c r="P1457" i="2"/>
  <c r="P1193" i="2"/>
  <c r="P1198" i="2"/>
  <c r="P1194" i="2"/>
  <c r="P1456" i="2"/>
  <c r="P1458" i="2"/>
  <c r="P1276" i="2"/>
  <c r="P1274" i="2"/>
  <c r="P1459" i="2"/>
  <c r="P1490" i="2"/>
  <c r="P1262" i="2"/>
  <c r="P1491" i="2"/>
  <c r="P1488" i="2"/>
  <c r="P1228" i="2"/>
  <c r="P1275" i="2"/>
  <c r="P1195" i="2"/>
  <c r="P1487" i="2"/>
  <c r="P1273" i="2"/>
  <c r="P1196" i="2"/>
  <c r="P1272" i="2"/>
  <c r="P1489" i="2"/>
  <c r="P1226" i="2"/>
  <c r="P1263" i="2"/>
  <c r="P1197" i="2"/>
  <c r="P1505" i="2"/>
  <c r="P1264" i="2"/>
  <c r="P1269" i="2"/>
  <c r="P1497" i="2"/>
  <c r="P1485" i="2"/>
  <c r="P1486" i="2"/>
  <c r="P1506" i="2"/>
  <c r="P1227" i="2"/>
  <c r="P1482" i="2"/>
  <c r="P1493" i="2"/>
  <c r="P1460" i="2"/>
  <c r="P1499" i="2"/>
  <c r="P1492" i="2"/>
  <c r="P1507" i="2"/>
  <c r="P1498" i="2"/>
  <c r="P1268" i="2"/>
  <c r="P1484" i="2"/>
  <c r="P1483" i="2"/>
  <c r="P1271" i="2"/>
  <c r="P1495" i="2"/>
  <c r="P1494" i="2"/>
  <c r="P1500" i="2"/>
  <c r="P1270" i="2"/>
  <c r="P1496" i="2"/>
  <c r="P1265" i="2"/>
  <c r="P1464" i="2"/>
  <c r="P1481" i="2"/>
  <c r="P1502" i="2"/>
  <c r="P1461" i="2"/>
  <c r="P1462" i="2"/>
  <c r="P1463" i="2"/>
  <c r="P1267" i="2"/>
  <c r="P1501" i="2"/>
  <c r="P1466" i="2"/>
  <c r="P1465" i="2"/>
  <c r="P1508" i="2"/>
  <c r="P1266" i="2"/>
  <c r="P1467" i="2"/>
  <c r="P1469" i="2"/>
  <c r="P1480" i="2"/>
  <c r="P1509" i="2"/>
  <c r="P1503" i="2"/>
  <c r="P1468" i="2"/>
  <c r="P1478" i="2"/>
  <c r="P1470" i="2"/>
  <c r="P1479" i="2"/>
  <c r="P1471" i="2"/>
  <c r="P1504" i="2"/>
  <c r="P1474" i="2"/>
  <c r="P1510" i="2"/>
  <c r="P1476" i="2"/>
  <c r="P1473" i="2"/>
  <c r="P1477" i="2"/>
  <c r="P1475" i="2"/>
  <c r="P1511" i="2"/>
  <c r="P1472" i="2"/>
  <c r="P1515" i="2"/>
  <c r="P1514" i="2"/>
  <c r="P1513" i="2"/>
  <c r="O130" i="2"/>
  <c r="O150" i="2"/>
  <c r="O147" i="2"/>
  <c r="O56" i="2"/>
  <c r="O108" i="2"/>
  <c r="O146" i="2"/>
  <c r="O132" i="2"/>
  <c r="O149" i="2"/>
  <c r="O145" i="2"/>
  <c r="O53" i="2"/>
  <c r="O57" i="2"/>
  <c r="O129" i="2"/>
  <c r="O139" i="2"/>
  <c r="O156" i="2"/>
  <c r="O155" i="2"/>
  <c r="O55" i="2"/>
  <c r="O58" i="2"/>
  <c r="O54" i="2"/>
  <c r="O148" i="2"/>
  <c r="O109" i="2"/>
  <c r="O59" i="2"/>
  <c r="O144" i="2"/>
  <c r="O69" i="2"/>
  <c r="O134" i="2"/>
  <c r="O152" i="2"/>
  <c r="O135" i="2"/>
  <c r="O67" i="2"/>
  <c r="O143" i="2"/>
  <c r="O138" i="2"/>
  <c r="O133" i="2"/>
  <c r="O154" i="2"/>
  <c r="O153" i="2"/>
  <c r="O141" i="2"/>
  <c r="O136" i="2"/>
  <c r="O64" i="2"/>
  <c r="O66" i="2"/>
  <c r="O68" i="2"/>
  <c r="O70" i="2"/>
  <c r="O126" i="2"/>
  <c r="O140" i="2"/>
  <c r="O60" i="2"/>
  <c r="O110" i="2"/>
  <c r="O151" i="2"/>
  <c r="O127" i="2"/>
  <c r="O75" i="2"/>
  <c r="O128" i="2"/>
  <c r="O74" i="2"/>
  <c r="O63" i="2"/>
  <c r="O158" i="2"/>
  <c r="O137" i="2"/>
  <c r="O62" i="2"/>
  <c r="O142" i="2"/>
  <c r="O157" i="2"/>
  <c r="O73" i="2"/>
  <c r="O65" i="2"/>
  <c r="O77" i="2"/>
  <c r="O76" i="2"/>
  <c r="O61" i="2"/>
  <c r="O78" i="2"/>
  <c r="O26" i="2"/>
  <c r="O163" i="2"/>
  <c r="O72" i="2"/>
  <c r="O25" i="2"/>
  <c r="O166" i="2"/>
  <c r="O71" i="2"/>
  <c r="O27" i="2"/>
  <c r="O167" i="2"/>
  <c r="O162" i="2"/>
  <c r="O111" i="2"/>
  <c r="O80" i="2"/>
  <c r="O24" i="2"/>
  <c r="O160" i="2"/>
  <c r="O19" i="2"/>
  <c r="O79" i="2"/>
  <c r="O164" i="2"/>
  <c r="O20" i="2"/>
  <c r="O168" i="2"/>
  <c r="O107" i="2"/>
  <c r="O81" i="2"/>
  <c r="O125" i="2"/>
  <c r="O122" i="2"/>
  <c r="O159" i="2"/>
  <c r="O29" i="2"/>
  <c r="O115" i="2"/>
  <c r="O165" i="2"/>
  <c r="O28" i="2"/>
  <c r="O40" i="2"/>
  <c r="O51" i="2"/>
  <c r="O23" i="2"/>
  <c r="O169" i="2"/>
  <c r="O170" i="2"/>
  <c r="O30" i="2"/>
  <c r="O18" i="2"/>
  <c r="O15" i="2"/>
  <c r="O88" i="2"/>
  <c r="O89" i="2"/>
  <c r="O52" i="2"/>
  <c r="O17" i="2"/>
  <c r="O16" i="2"/>
  <c r="O161" i="2"/>
  <c r="O172" i="2"/>
  <c r="O21" i="2"/>
  <c r="O22" i="2"/>
  <c r="O36" i="2"/>
  <c r="O123" i="2"/>
  <c r="O39" i="2"/>
  <c r="O120" i="2"/>
  <c r="O124" i="2"/>
  <c r="O38" i="2"/>
  <c r="O113" i="2"/>
  <c r="O173" i="2"/>
  <c r="O41" i="2"/>
  <c r="O82" i="2"/>
  <c r="O175" i="2"/>
  <c r="O87" i="2"/>
  <c r="O114" i="2"/>
  <c r="O42" i="2"/>
  <c r="O86" i="2"/>
  <c r="O37" i="2"/>
  <c r="O171" i="2"/>
  <c r="O14" i="2"/>
  <c r="O32" i="2"/>
  <c r="O174" i="2"/>
  <c r="O98" i="2"/>
  <c r="O50" i="2"/>
  <c r="O106" i="2"/>
  <c r="O34" i="2"/>
  <c r="O116" i="2"/>
  <c r="O95" i="2"/>
  <c r="O35" i="2"/>
  <c r="O49" i="2"/>
  <c r="O92" i="2"/>
  <c r="O83" i="2"/>
  <c r="O91" i="2"/>
  <c r="O31" i="2"/>
  <c r="O176" i="2"/>
  <c r="O9" i="2"/>
  <c r="O118" i="2"/>
  <c r="O43" i="2"/>
  <c r="O96" i="2"/>
  <c r="O121" i="2"/>
  <c r="O33" i="2"/>
  <c r="O112" i="2"/>
  <c r="O93" i="2"/>
  <c r="O117" i="2"/>
  <c r="O46" i="2"/>
  <c r="O90" i="2"/>
  <c r="O10" i="2"/>
  <c r="O97" i="2"/>
  <c r="O11" i="2"/>
  <c r="O94" i="2"/>
  <c r="O44" i="2"/>
  <c r="O85" i="2"/>
  <c r="O119" i="2"/>
  <c r="O84" i="2"/>
  <c r="O12" i="2"/>
  <c r="O47" i="2"/>
  <c r="O45" i="2"/>
  <c r="O4" i="2"/>
  <c r="O13" i="2"/>
  <c r="O48" i="2"/>
  <c r="O99" i="2"/>
  <c r="O102" i="2"/>
  <c r="O5" i="2"/>
  <c r="O105" i="2"/>
  <c r="O101" i="2"/>
  <c r="O104" i="2"/>
  <c r="O100" i="2"/>
  <c r="O6" i="2"/>
  <c r="O103" i="2"/>
  <c r="O8" i="2"/>
  <c r="O245" i="2"/>
  <c r="O7" i="2"/>
  <c r="O180" i="2"/>
  <c r="O244" i="2"/>
  <c r="O243" i="2"/>
  <c r="O181" i="2"/>
  <c r="O242" i="2"/>
  <c r="O182" i="2"/>
  <c r="O222" i="2"/>
  <c r="O224" i="2"/>
  <c r="O228" i="2"/>
  <c r="O227" i="2"/>
  <c r="O225" i="2"/>
  <c r="O226" i="2"/>
  <c r="O223" i="2"/>
  <c r="O184" i="2"/>
  <c r="O177" i="2"/>
  <c r="O183" i="2"/>
  <c r="O179" i="2"/>
  <c r="O221" i="2"/>
  <c r="O185" i="2"/>
  <c r="O189" i="2"/>
  <c r="O241" i="2"/>
  <c r="O232" i="2"/>
  <c r="O186" i="2"/>
  <c r="O202" i="2"/>
  <c r="O231" i="2"/>
  <c r="O178" i="2"/>
  <c r="O188" i="2"/>
  <c r="O190" i="2"/>
  <c r="O187" i="2"/>
  <c r="O216" i="2"/>
  <c r="O203" i="2"/>
  <c r="O200" i="2"/>
  <c r="O230" i="2"/>
  <c r="O204" i="2"/>
  <c r="O229" i="2"/>
  <c r="O236" i="2"/>
  <c r="O237" i="2"/>
  <c r="O234" i="2"/>
  <c r="O215" i="2"/>
  <c r="O233" i="2"/>
  <c r="O201" i="2"/>
  <c r="O217" i="2"/>
  <c r="O238" i="2"/>
  <c r="O239" i="2"/>
  <c r="O191" i="2"/>
  <c r="O197" i="2"/>
  <c r="O206" i="2"/>
  <c r="O235" i="2"/>
  <c r="O240" i="2"/>
  <c r="O205" i="2"/>
  <c r="O199" i="2"/>
  <c r="O198" i="2"/>
  <c r="O207" i="2"/>
  <c r="O214" i="2"/>
  <c r="O209" i="2"/>
  <c r="O212" i="2"/>
  <c r="O208" i="2"/>
  <c r="O220" i="2"/>
  <c r="O196" i="2"/>
  <c r="O192" i="2"/>
  <c r="O595" i="2"/>
  <c r="O596" i="2"/>
  <c r="O589" i="2"/>
  <c r="O594" i="2"/>
  <c r="O590" i="2"/>
  <c r="O193" i="2"/>
  <c r="O593" i="2"/>
  <c r="O591" i="2"/>
  <c r="O588" i="2"/>
  <c r="O211" i="2"/>
  <c r="O597" i="2"/>
  <c r="O587" i="2"/>
  <c r="O581" i="2"/>
  <c r="O601" i="2"/>
  <c r="O585" i="2"/>
  <c r="O599" i="2"/>
  <c r="O598" i="2"/>
  <c r="O602" i="2"/>
  <c r="O592" i="2"/>
  <c r="O210" i="2"/>
  <c r="O600" i="2"/>
  <c r="O586" i="2"/>
  <c r="O603" i="2"/>
  <c r="O580" i="2"/>
  <c r="O579" i="2"/>
  <c r="O213" i="2"/>
  <c r="O452" i="2"/>
  <c r="O493" i="2"/>
  <c r="O582" i="2"/>
  <c r="O496" i="2"/>
  <c r="O194" i="2"/>
  <c r="O195" i="2"/>
  <c r="O494" i="2"/>
  <c r="O605" i="2"/>
  <c r="O584" i="2"/>
  <c r="O492" i="2"/>
  <c r="O604" i="2"/>
  <c r="O578" i="2"/>
  <c r="O490" i="2"/>
  <c r="O612" i="2"/>
  <c r="O461" i="2"/>
  <c r="O219" i="2"/>
  <c r="O495" i="2"/>
  <c r="O453" i="2"/>
  <c r="O491" i="2"/>
  <c r="O607" i="2"/>
  <c r="O449" i="2"/>
  <c r="O488" i="2"/>
  <c r="O451" i="2"/>
  <c r="O474" i="2"/>
  <c r="O462" i="2"/>
  <c r="O606" i="2"/>
  <c r="O583" i="2"/>
  <c r="O489" i="2"/>
  <c r="O500" i="2"/>
  <c r="O499" i="2"/>
  <c r="O454" i="2"/>
  <c r="O506" i="2"/>
  <c r="O473" i="2"/>
  <c r="O472" i="2"/>
  <c r="O459" i="2"/>
  <c r="O508" i="2"/>
  <c r="O498" i="2"/>
  <c r="O471" i="2"/>
  <c r="O507" i="2"/>
  <c r="O505" i="2"/>
  <c r="O475" i="2"/>
  <c r="O218" i="2"/>
  <c r="O463" i="2"/>
  <c r="O619" i="2"/>
  <c r="O458" i="2"/>
  <c r="O620" i="2"/>
  <c r="O450" i="2"/>
  <c r="O460" i="2"/>
  <c r="O470" i="2"/>
  <c r="O455" i="2"/>
  <c r="O246" i="2"/>
  <c r="O618" i="2"/>
  <c r="O608" i="2"/>
  <c r="O501" i="2"/>
  <c r="O576" i="2"/>
  <c r="O512" i="2"/>
  <c r="O577" i="2"/>
  <c r="O464" i="2"/>
  <c r="O469" i="2"/>
  <c r="O622" i="2"/>
  <c r="O445" i="2"/>
  <c r="O441" i="2"/>
  <c r="O465" i="2"/>
  <c r="O510" i="2"/>
  <c r="O447" i="2"/>
  <c r="O446" i="2"/>
  <c r="O503" i="2"/>
  <c r="O511" i="2"/>
  <c r="O457" i="2"/>
  <c r="O338" i="2"/>
  <c r="O509" i="2"/>
  <c r="O442" i="2"/>
  <c r="O448" i="2"/>
  <c r="O478" i="2"/>
  <c r="O621" i="2"/>
  <c r="O477" i="2"/>
  <c r="O624" i="2"/>
  <c r="O623" i="2"/>
  <c r="O497" i="2"/>
  <c r="O340" i="2"/>
  <c r="O476" i="2"/>
  <c r="O339" i="2"/>
  <c r="O485" i="2"/>
  <c r="O456" i="2"/>
  <c r="O439" i="2"/>
  <c r="O487" i="2"/>
  <c r="O466" i="2"/>
  <c r="O341" i="2"/>
  <c r="O502" i="2"/>
  <c r="O504" i="2"/>
  <c r="O609" i="2"/>
  <c r="O468" i="2"/>
  <c r="O325" i="2"/>
  <c r="O443" i="2"/>
  <c r="O628" i="2"/>
  <c r="O569" i="2"/>
  <c r="O467" i="2"/>
  <c r="O629" i="2"/>
  <c r="O336" i="2"/>
  <c r="O481" i="2"/>
  <c r="O610" i="2"/>
  <c r="O444" i="2"/>
  <c r="O480" i="2"/>
  <c r="O337" i="2"/>
  <c r="O571" i="2"/>
  <c r="O613" i="2"/>
  <c r="O570" i="2"/>
  <c r="O483" i="2"/>
  <c r="O611" i="2"/>
  <c r="O486" i="2"/>
  <c r="O533" i="2"/>
  <c r="O575" i="2"/>
  <c r="O484" i="2"/>
  <c r="O303" i="2"/>
  <c r="O514" i="2"/>
  <c r="O513" i="2"/>
  <c r="O627" i="2"/>
  <c r="O626" i="2"/>
  <c r="O565" i="2"/>
  <c r="O440" i="2"/>
  <c r="O482" i="2"/>
  <c r="O479" i="2"/>
  <c r="O524" i="2"/>
  <c r="O532" i="2"/>
  <c r="O617" i="2"/>
  <c r="O248" i="2"/>
  <c r="O615" i="2"/>
  <c r="O625" i="2"/>
  <c r="O438" i="2"/>
  <c r="O523" i="2"/>
  <c r="O327" i="2"/>
  <c r="O247" i="2"/>
  <c r="O531" i="2"/>
  <c r="O573" i="2"/>
  <c r="O530" i="2"/>
  <c r="O633" i="2"/>
  <c r="O329" i="2"/>
  <c r="O422" i="2"/>
  <c r="O522" i="2"/>
  <c r="O326" i="2"/>
  <c r="O324" i="2"/>
  <c r="O635" i="2"/>
  <c r="O574" i="2"/>
  <c r="O342" i="2"/>
  <c r="O636" i="2"/>
  <c r="O630" i="2"/>
  <c r="O328" i="2"/>
  <c r="O638" i="2"/>
  <c r="O572" i="2"/>
  <c r="O560" i="2"/>
  <c r="O515" i="2"/>
  <c r="O525" i="2"/>
  <c r="O632" i="2"/>
  <c r="O333" i="2"/>
  <c r="O343" i="2"/>
  <c r="O302" i="2"/>
  <c r="O637" i="2"/>
  <c r="O421" i="2"/>
  <c r="O323" i="2"/>
  <c r="O335" i="2"/>
  <c r="O566" i="2"/>
  <c r="O516" i="2"/>
  <c r="O331" i="2"/>
  <c r="O634" i="2"/>
  <c r="O420" i="2"/>
  <c r="O529" i="2"/>
  <c r="O526" i="2"/>
  <c r="O301" i="2"/>
  <c r="O517" i="2"/>
  <c r="O614" i="2"/>
  <c r="O534" i="2"/>
  <c r="O321" i="2"/>
  <c r="O631" i="2"/>
  <c r="O520" i="2"/>
  <c r="O521" i="2"/>
  <c r="O334" i="2"/>
  <c r="O330" i="2"/>
  <c r="O423" i="2"/>
  <c r="O415" i="2"/>
  <c r="O616" i="2"/>
  <c r="O639" i="2"/>
  <c r="O424" i="2"/>
  <c r="O300" i="2"/>
  <c r="O351" i="2"/>
  <c r="O425" i="2"/>
  <c r="O322" i="2"/>
  <c r="O320" i="2"/>
  <c r="O416" i="2"/>
  <c r="O332" i="2"/>
  <c r="O414" i="2"/>
  <c r="O304" i="2"/>
  <c r="O249" i="2"/>
  <c r="O419" i="2"/>
  <c r="O413" i="2"/>
  <c r="O535" i="2"/>
  <c r="O528" i="2"/>
  <c r="O527" i="2"/>
  <c r="O437" i="2"/>
  <c r="O412" i="2"/>
  <c r="O519" i="2"/>
  <c r="O428" i="2"/>
  <c r="O344" i="2"/>
  <c r="O568" i="2"/>
  <c r="O518" i="2"/>
  <c r="O352" i="2"/>
  <c r="O348" i="2"/>
  <c r="O350" i="2"/>
  <c r="O640" i="2"/>
  <c r="O319" i="2"/>
  <c r="O284" i="2"/>
  <c r="O418" i="2"/>
  <c r="O641" i="2"/>
  <c r="O403" i="2"/>
  <c r="O647" i="2"/>
  <c r="O315" i="2"/>
  <c r="O405" i="2"/>
  <c r="O417" i="2"/>
  <c r="O564" i="2"/>
  <c r="O314" i="2"/>
  <c r="O297" i="2"/>
  <c r="O426" i="2"/>
  <c r="O262" i="2"/>
  <c r="O404" i="2"/>
  <c r="O276" i="2"/>
  <c r="O283" i="2"/>
  <c r="O313" i="2"/>
  <c r="O366" i="2"/>
  <c r="O281" i="2"/>
  <c r="O427" i="2"/>
  <c r="O280" i="2"/>
  <c r="O349" i="2"/>
  <c r="O305" i="2"/>
  <c r="O406" i="2"/>
  <c r="O285" i="2"/>
  <c r="O277" i="2"/>
  <c r="O312" i="2"/>
  <c r="O347" i="2"/>
  <c r="O536" i="2"/>
  <c r="O648" i="2"/>
  <c r="O289" i="2"/>
  <c r="O293" i="2"/>
  <c r="O263" i="2"/>
  <c r="O567" i="2"/>
  <c r="O646" i="2"/>
  <c r="O435" i="2"/>
  <c r="O298" i="2"/>
  <c r="O261" i="2"/>
  <c r="O407" i="2"/>
  <c r="O286" i="2"/>
  <c r="O299" i="2"/>
  <c r="O399" i="2"/>
  <c r="O316" i="2"/>
  <c r="O409" i="2"/>
  <c r="O354" i="2"/>
  <c r="O317" i="2"/>
  <c r="O265" i="2"/>
  <c r="O275" i="2"/>
  <c r="O271" i="2"/>
  <c r="O264" i="2"/>
  <c r="O411" i="2"/>
  <c r="O561" i="2"/>
  <c r="O559" i="2"/>
  <c r="O345" i="2"/>
  <c r="O353" i="2"/>
  <c r="O643" i="2"/>
  <c r="O292" i="2"/>
  <c r="O318" i="2"/>
  <c r="O307" i="2"/>
  <c r="O260" i="2"/>
  <c r="O365" i="2"/>
  <c r="O410" i="2"/>
  <c r="O408" i="2"/>
  <c r="O557" i="2"/>
  <c r="O270" i="2"/>
  <c r="O361" i="2"/>
  <c r="O645" i="2"/>
  <c r="O649" i="2"/>
  <c r="O642" i="2"/>
  <c r="O367" i="2"/>
  <c r="O384" i="2"/>
  <c r="O278" i="2"/>
  <c r="O306" i="2"/>
  <c r="O288" i="2"/>
  <c r="O402" i="2"/>
  <c r="O309" i="2"/>
  <c r="O401" i="2"/>
  <c r="O396" i="2"/>
  <c r="O274" i="2"/>
  <c r="O436" i="2"/>
  <c r="O542" i="2"/>
  <c r="O429" i="2"/>
  <c r="O310" i="2"/>
  <c r="O562" i="2"/>
  <c r="O269" i="2"/>
  <c r="O282" i="2"/>
  <c r="O287" i="2"/>
  <c r="O279" i="2"/>
  <c r="O346" i="2"/>
  <c r="O259" i="2"/>
  <c r="O550" i="2"/>
  <c r="O400" i="2"/>
  <c r="O655" i="2"/>
  <c r="O356" i="2"/>
  <c r="O296" i="2"/>
  <c r="O294" i="2"/>
  <c r="O563" i="2"/>
  <c r="O386" i="2"/>
  <c r="O382" i="2"/>
  <c r="O311" i="2"/>
  <c r="O383" i="2"/>
  <c r="O250" i="2"/>
  <c r="O434" i="2"/>
  <c r="O543" i="2"/>
  <c r="O644" i="2"/>
  <c r="O537" i="2"/>
  <c r="O290" i="2"/>
  <c r="O654" i="2"/>
  <c r="O266" i="2"/>
  <c r="O359" i="2"/>
  <c r="O291" i="2"/>
  <c r="O538" i="2"/>
  <c r="O385" i="2"/>
  <c r="O656" i="2"/>
  <c r="O558" i="2"/>
  <c r="O651" i="2"/>
  <c r="O360" i="2"/>
  <c r="O394" i="2"/>
  <c r="O267" i="2"/>
  <c r="O650" i="2"/>
  <c r="O549" i="2"/>
  <c r="O355" i="2"/>
  <c r="O548" i="2"/>
  <c r="O552" i="2"/>
  <c r="O357" i="2"/>
  <c r="O268" i="2"/>
  <c r="O397" i="2"/>
  <c r="O556" i="2"/>
  <c r="O273" i="2"/>
  <c r="O653" i="2"/>
  <c r="O272" i="2"/>
  <c r="O551" i="2"/>
  <c r="O541" i="2"/>
  <c r="O430" i="2"/>
  <c r="O381" i="2"/>
  <c r="O652" i="2"/>
  <c r="O395" i="2"/>
  <c r="O398" i="2"/>
  <c r="O555" i="2"/>
  <c r="O253" i="2"/>
  <c r="O387" i="2"/>
  <c r="O380" i="2"/>
  <c r="O433" i="2"/>
  <c r="O295" i="2"/>
  <c r="O308" i="2"/>
  <c r="O255" i="2"/>
  <c r="O254" i="2"/>
  <c r="O358" i="2"/>
  <c r="O657" i="2"/>
  <c r="O256" i="2"/>
  <c r="O258" i="2"/>
  <c r="O431" i="2"/>
  <c r="O251" i="2"/>
  <c r="O539" i="2"/>
  <c r="O257" i="2"/>
  <c r="O540" i="2"/>
  <c r="O544" i="2"/>
  <c r="O393" i="2"/>
  <c r="O364" i="2"/>
  <c r="O368" i="2"/>
  <c r="O676" i="2"/>
  <c r="O553" i="2"/>
  <c r="O664" i="2"/>
  <c r="O252" i="2"/>
  <c r="O659" i="2"/>
  <c r="O388" i="2"/>
  <c r="O663" i="2"/>
  <c r="O554" i="2"/>
  <c r="O665" i="2"/>
  <c r="O658" i="2"/>
  <c r="O662" i="2"/>
  <c r="O680" i="2"/>
  <c r="O547" i="2"/>
  <c r="O674" i="2"/>
  <c r="O675" i="2"/>
  <c r="O379" i="2"/>
  <c r="O392" i="2"/>
  <c r="O673" i="2"/>
  <c r="O672" i="2"/>
  <c r="O679" i="2"/>
  <c r="O661" i="2"/>
  <c r="O432" i="2"/>
  <c r="O389" i="2"/>
  <c r="O545" i="2"/>
  <c r="O670" i="2"/>
  <c r="O362" i="2"/>
  <c r="O660" i="2"/>
  <c r="O671" i="2"/>
  <c r="O363" i="2"/>
  <c r="O546" i="2"/>
  <c r="O370" i="2"/>
  <c r="O668" i="2"/>
  <c r="O678" i="2"/>
  <c r="O677" i="2"/>
  <c r="O369" i="2"/>
  <c r="O666" i="2"/>
  <c r="O683" i="2"/>
  <c r="O390" i="2"/>
  <c r="O667" i="2"/>
  <c r="O669" i="2"/>
  <c r="O681" i="2"/>
  <c r="O376" i="2"/>
  <c r="O378" i="2"/>
  <c r="O371" i="2"/>
  <c r="O682" i="2"/>
  <c r="O377" i="2"/>
  <c r="O372" i="2"/>
  <c r="O373" i="2"/>
  <c r="O375" i="2"/>
  <c r="O391" i="2"/>
  <c r="O374" i="2"/>
  <c r="O751" i="2"/>
  <c r="O752" i="2"/>
  <c r="O753" i="2"/>
  <c r="O750" i="2"/>
  <c r="O749" i="2"/>
  <c r="O792" i="2"/>
  <c r="O746" i="2"/>
  <c r="O748" i="2"/>
  <c r="O790" i="2"/>
  <c r="O789" i="2"/>
  <c r="O788" i="2"/>
  <c r="O737" i="2"/>
  <c r="O754" i="2"/>
  <c r="O755" i="2"/>
  <c r="O756" i="2"/>
  <c r="O736" i="2"/>
  <c r="O738" i="2"/>
  <c r="O791" i="2"/>
  <c r="O745" i="2"/>
  <c r="O705" i="2"/>
  <c r="O703" i="2"/>
  <c r="O744" i="2"/>
  <c r="O768" i="2"/>
  <c r="O769" i="2"/>
  <c r="O704" i="2"/>
  <c r="O685" i="2"/>
  <c r="O747" i="2"/>
  <c r="O735" i="2"/>
  <c r="O710" i="2"/>
  <c r="O757" i="2"/>
  <c r="O709" i="2"/>
  <c r="O733" i="2"/>
  <c r="O740" i="2"/>
  <c r="O734" i="2"/>
  <c r="O732" i="2"/>
  <c r="O775" i="2"/>
  <c r="O787" i="2"/>
  <c r="O708" i="2"/>
  <c r="O684" i="2"/>
  <c r="O711" i="2"/>
  <c r="O712" i="2"/>
  <c r="O695" i="2"/>
  <c r="O760" i="2"/>
  <c r="O707" i="2"/>
  <c r="O739" i="2"/>
  <c r="O743" i="2"/>
  <c r="O793" i="2"/>
  <c r="O696" i="2"/>
  <c r="O701" i="2"/>
  <c r="O702" i="2"/>
  <c r="O758" i="2"/>
  <c r="O770" i="2"/>
  <c r="O706" i="2"/>
  <c r="O731" i="2"/>
  <c r="O742" i="2"/>
  <c r="O767" i="2"/>
  <c r="O786" i="2"/>
  <c r="O759" i="2"/>
  <c r="O741" i="2"/>
  <c r="O686" i="2"/>
  <c r="O784" i="2"/>
  <c r="O730" i="2"/>
  <c r="O766" i="2"/>
  <c r="O761" i="2"/>
  <c r="O795" i="2"/>
  <c r="O774" i="2"/>
  <c r="O776" i="2"/>
  <c r="O713" i="2"/>
  <c r="O714" i="2"/>
  <c r="O699" i="2"/>
  <c r="O794" i="2"/>
  <c r="O700" i="2"/>
  <c r="O762" i="2"/>
  <c r="O772" i="2"/>
  <c r="O698" i="2"/>
  <c r="O687" i="2"/>
  <c r="O694" i="2"/>
  <c r="O697" i="2"/>
  <c r="O771" i="2"/>
  <c r="O723" i="2"/>
  <c r="O763" i="2"/>
  <c r="O797" i="2"/>
  <c r="O785" i="2"/>
  <c r="O693" i="2"/>
  <c r="O688" i="2"/>
  <c r="O773" i="2"/>
  <c r="O715" i="2"/>
  <c r="O796" i="2"/>
  <c r="O781" i="2"/>
  <c r="O782" i="2"/>
  <c r="O722" i="2"/>
  <c r="O729" i="2"/>
  <c r="O765" i="2"/>
  <c r="O724" i="2"/>
  <c r="O783" i="2"/>
  <c r="O689" i="2"/>
  <c r="O780" i="2"/>
  <c r="O721" i="2"/>
  <c r="O764" i="2"/>
  <c r="O692" i="2"/>
  <c r="O726" i="2"/>
  <c r="O725" i="2"/>
  <c r="O777" i="2"/>
  <c r="O799" i="2"/>
  <c r="O716" i="2"/>
  <c r="O778" i="2"/>
  <c r="O728" i="2"/>
  <c r="O779" i="2"/>
  <c r="O798" i="2"/>
  <c r="O727" i="2"/>
  <c r="O690" i="2"/>
  <c r="O718" i="2"/>
  <c r="O691" i="2"/>
  <c r="O720" i="2"/>
  <c r="O719" i="2"/>
  <c r="O717" i="2"/>
  <c r="O800" i="2"/>
  <c r="O842" i="2"/>
  <c r="O838" i="2"/>
  <c r="O840" i="2"/>
  <c r="O839" i="2"/>
  <c r="O841" i="2"/>
  <c r="O801" i="2"/>
  <c r="O837" i="2"/>
  <c r="O836" i="2"/>
  <c r="O803" i="2"/>
  <c r="O835" i="2"/>
  <c r="O843" i="2"/>
  <c r="O802" i="2"/>
  <c r="O804" i="2"/>
  <c r="O831" i="2"/>
  <c r="O834" i="2"/>
  <c r="O807" i="2"/>
  <c r="O823" i="2"/>
  <c r="O827" i="2"/>
  <c r="O832" i="2"/>
  <c r="O830" i="2"/>
  <c r="O829" i="2"/>
  <c r="O828" i="2"/>
  <c r="O806" i="2"/>
  <c r="O808" i="2"/>
  <c r="O833" i="2"/>
  <c r="O852" i="2"/>
  <c r="O822" i="2"/>
  <c r="O844" i="2"/>
  <c r="O826" i="2"/>
  <c r="O805" i="2"/>
  <c r="O845" i="2"/>
  <c r="O824" i="2"/>
  <c r="O809" i="2"/>
  <c r="O810" i="2"/>
  <c r="O846" i="2"/>
  <c r="O849" i="2"/>
  <c r="O850" i="2"/>
  <c r="O821" i="2"/>
  <c r="O825" i="2"/>
  <c r="O813" i="2"/>
  <c r="O853" i="2"/>
  <c r="O851" i="2"/>
  <c r="O848" i="2"/>
  <c r="O816" i="2"/>
  <c r="O817" i="2"/>
  <c r="O847" i="2"/>
  <c r="O815" i="2"/>
  <c r="O854" i="2"/>
  <c r="O858" i="2"/>
  <c r="O820" i="2"/>
  <c r="O855" i="2"/>
  <c r="O812" i="2"/>
  <c r="O857" i="2"/>
  <c r="O814" i="2"/>
  <c r="O856" i="2"/>
  <c r="O818" i="2"/>
  <c r="O863" i="2"/>
  <c r="O819" i="2"/>
  <c r="O859" i="2"/>
  <c r="O860" i="2"/>
  <c r="O943" i="2"/>
  <c r="O942" i="2"/>
  <c r="O811" i="2"/>
  <c r="O861" i="2"/>
  <c r="O944" i="2"/>
  <c r="O946" i="2"/>
  <c r="O862" i="2"/>
  <c r="O941" i="2"/>
  <c r="O945" i="2"/>
  <c r="O948" i="2"/>
  <c r="O864" i="2"/>
  <c r="O934" i="2"/>
  <c r="O947" i="2"/>
  <c r="O869" i="2"/>
  <c r="O865" i="2"/>
  <c r="O866" i="2"/>
  <c r="O868" i="2"/>
  <c r="O949" i="2"/>
  <c r="O938" i="2"/>
  <c r="O867" i="2"/>
  <c r="O951" i="2"/>
  <c r="O950" i="2"/>
  <c r="O937" i="2"/>
  <c r="O935" i="2"/>
  <c r="O939" i="2"/>
  <c r="O940" i="2"/>
  <c r="O870" i="2"/>
  <c r="O878" i="2"/>
  <c r="O936" i="2"/>
  <c r="O877" i="2"/>
  <c r="O879" i="2"/>
  <c r="O882" i="2"/>
  <c r="O881" i="2"/>
  <c r="O952" i="2"/>
  <c r="O880" i="2"/>
  <c r="O953" i="2"/>
  <c r="O954" i="2"/>
  <c r="O875" i="2"/>
  <c r="O883" i="2"/>
  <c r="O884" i="2"/>
  <c r="O876" i="2"/>
  <c r="O891" i="2"/>
  <c r="O893" i="2"/>
  <c r="O894" i="2"/>
  <c r="O892" i="2"/>
  <c r="O955" i="2"/>
  <c r="O890" i="2"/>
  <c r="O874" i="2"/>
  <c r="O873" i="2"/>
  <c r="O956" i="2"/>
  <c r="O957" i="2"/>
  <c r="O889" i="2"/>
  <c r="O888" i="2"/>
  <c r="O885" i="2"/>
  <c r="O887" i="2"/>
  <c r="O962" i="2"/>
  <c r="O958" i="2"/>
  <c r="O872" i="2"/>
  <c r="O871" i="2"/>
  <c r="O896" i="2"/>
  <c r="O895" i="2"/>
  <c r="O961" i="2"/>
  <c r="O886" i="2"/>
  <c r="O963" i="2"/>
  <c r="O905" i="2"/>
  <c r="O897" i="2"/>
  <c r="O898" i="2"/>
  <c r="O904" i="2"/>
  <c r="O933" i="2"/>
  <c r="O960" i="2"/>
  <c r="O906" i="2"/>
  <c r="O901" i="2"/>
  <c r="O903" i="2"/>
  <c r="O959" i="2"/>
  <c r="O968" i="2"/>
  <c r="O924" i="2"/>
  <c r="O902" i="2"/>
  <c r="O925" i="2"/>
  <c r="O899" i="2"/>
  <c r="O966" i="2"/>
  <c r="O900" i="2"/>
  <c r="O907" i="2"/>
  <c r="O923" i="2"/>
  <c r="O932" i="2"/>
  <c r="O922" i="2"/>
  <c r="O967" i="2"/>
  <c r="O965" i="2"/>
  <c r="O964" i="2"/>
  <c r="O930" i="2"/>
  <c r="O926" i="2"/>
  <c r="O931" i="2"/>
  <c r="O971" i="2"/>
  <c r="O928" i="2"/>
  <c r="O929" i="2"/>
  <c r="O969" i="2"/>
  <c r="O973" i="2"/>
  <c r="O976" i="2"/>
  <c r="O972" i="2"/>
  <c r="O975" i="2"/>
  <c r="O927" i="2"/>
  <c r="O977" i="2"/>
  <c r="O908" i="2"/>
  <c r="O912" i="2"/>
  <c r="O974" i="2"/>
  <c r="O970" i="2"/>
  <c r="O979" i="2"/>
  <c r="O1133" i="2"/>
  <c r="O913" i="2"/>
  <c r="O910" i="2"/>
  <c r="O978" i="2"/>
  <c r="O921" i="2"/>
  <c r="O918" i="2"/>
  <c r="O911" i="2"/>
  <c r="O1134" i="2"/>
  <c r="O919" i="2"/>
  <c r="O909" i="2"/>
  <c r="O980" i="2"/>
  <c r="O917" i="2"/>
  <c r="O1132" i="2"/>
  <c r="O1075" i="2"/>
  <c r="O916" i="2"/>
  <c r="O920" i="2"/>
  <c r="O1065" i="2"/>
  <c r="O1131" i="2"/>
  <c r="O1077" i="2"/>
  <c r="O1074" i="2"/>
  <c r="O915" i="2"/>
  <c r="O914" i="2"/>
  <c r="O1076" i="2"/>
  <c r="O1072" i="2"/>
  <c r="O1079" i="2"/>
  <c r="O1135" i="2"/>
  <c r="O985" i="2"/>
  <c r="O1071" i="2"/>
  <c r="O1078" i="2"/>
  <c r="O1136" i="2"/>
  <c r="O982" i="2"/>
  <c r="O983" i="2"/>
  <c r="O981" i="2"/>
  <c r="O986" i="2"/>
  <c r="O1073" i="2"/>
  <c r="O984" i="2"/>
  <c r="O1138" i="2"/>
  <c r="O1080" i="2"/>
  <c r="O1137" i="2"/>
  <c r="O1376" i="2"/>
  <c r="O1123" i="2"/>
  <c r="O1066" i="2"/>
  <c r="O1070" i="2"/>
  <c r="O991" i="2"/>
  <c r="O1082" i="2"/>
  <c r="O1081" i="2"/>
  <c r="O1139" i="2"/>
  <c r="O989" i="2"/>
  <c r="O1124" i="2"/>
  <c r="O988" i="2"/>
  <c r="O1069" i="2"/>
  <c r="O990" i="2"/>
  <c r="O1375" i="2"/>
  <c r="O1068" i="2"/>
  <c r="O1142" i="2"/>
  <c r="O1353" i="2"/>
  <c r="O1140" i="2"/>
  <c r="O1127" i="2"/>
  <c r="O1041" i="2"/>
  <c r="O987" i="2"/>
  <c r="O1125" i="2"/>
  <c r="O1357" i="2"/>
  <c r="O1149" i="2"/>
  <c r="O1067" i="2"/>
  <c r="O1424" i="2"/>
  <c r="O1374" i="2"/>
  <c r="O1144" i="2"/>
  <c r="O1128" i="2"/>
  <c r="O1141" i="2"/>
  <c r="O1153" i="2"/>
  <c r="O1147" i="2"/>
  <c r="O1148" i="2"/>
  <c r="O1354" i="2"/>
  <c r="O1425" i="2"/>
  <c r="O1083" i="2"/>
  <c r="O1126" i="2"/>
  <c r="O1423" i="2"/>
  <c r="O1064" i="2"/>
  <c r="O1358" i="2"/>
  <c r="O1426" i="2"/>
  <c r="O1355" i="2"/>
  <c r="O1377" i="2"/>
  <c r="O1356" i="2"/>
  <c r="O1152" i="2"/>
  <c r="O1151" i="2"/>
  <c r="O1129" i="2"/>
  <c r="O1040" i="2"/>
  <c r="O1422" i="2"/>
  <c r="O1245" i="2"/>
  <c r="O1130" i="2"/>
  <c r="O1094" i="2"/>
  <c r="O1143" i="2"/>
  <c r="O1093" i="2"/>
  <c r="O1084" i="2"/>
  <c r="O1154" i="2"/>
  <c r="O1427" i="2"/>
  <c r="O1371" i="2"/>
  <c r="O1145" i="2"/>
  <c r="O1246" i="2"/>
  <c r="O1433" i="2"/>
  <c r="O1431" i="2"/>
  <c r="O1096" i="2"/>
  <c r="O1361" i="2"/>
  <c r="O1095" i="2"/>
  <c r="O1247" i="2"/>
  <c r="O1146" i="2"/>
  <c r="O1086" i="2"/>
  <c r="O1439" i="2"/>
  <c r="O1421" i="2"/>
  <c r="O1379" i="2"/>
  <c r="O1369" i="2"/>
  <c r="O1378" i="2"/>
  <c r="O1166" i="2"/>
  <c r="O1434" i="2"/>
  <c r="O1370" i="2"/>
  <c r="O1360" i="2"/>
  <c r="O1432" i="2"/>
  <c r="O1382" i="2"/>
  <c r="O1359" i="2"/>
  <c r="O1150" i="2"/>
  <c r="O1380" i="2"/>
  <c r="O1085" i="2"/>
  <c r="O1428" i="2"/>
  <c r="O995" i="2"/>
  <c r="O1055" i="2"/>
  <c r="O1429" i="2"/>
  <c r="O1054" i="2"/>
  <c r="O1362" i="2"/>
  <c r="O1092" i="2"/>
  <c r="O1381" i="2"/>
  <c r="O1038" i="2"/>
  <c r="O1101" i="2"/>
  <c r="O1155" i="2"/>
  <c r="O1430" i="2"/>
  <c r="O1045" i="2"/>
  <c r="O1383" i="2"/>
  <c r="O1348" i="2"/>
  <c r="O992" i="2"/>
  <c r="O1167" i="2"/>
  <c r="O1047" i="2"/>
  <c r="O1435" i="2"/>
  <c r="O1171" i="2"/>
  <c r="O1106" i="2"/>
  <c r="O1365" i="2"/>
  <c r="O1436" i="2"/>
  <c r="O1373" i="2"/>
  <c r="O1165" i="2"/>
  <c r="O1108" i="2"/>
  <c r="O1351" i="2"/>
  <c r="O1042" i="2"/>
  <c r="O1372" i="2"/>
  <c r="O1366" i="2"/>
  <c r="O1050" i="2"/>
  <c r="O1363" i="2"/>
  <c r="O1243" i="2"/>
  <c r="O996" i="2"/>
  <c r="O1352" i="2"/>
  <c r="O1364" i="2"/>
  <c r="O1349" i="2"/>
  <c r="O1098" i="2"/>
  <c r="O1109" i="2"/>
  <c r="O1105" i="2"/>
  <c r="O1056" i="2"/>
  <c r="O1062" i="2"/>
  <c r="O1345" i="2"/>
  <c r="O1036" i="2"/>
  <c r="O1097" i="2"/>
  <c r="O1046" i="2"/>
  <c r="O1111" i="2"/>
  <c r="O1384" i="2"/>
  <c r="O1350" i="2"/>
  <c r="O1168" i="2"/>
  <c r="O1172" i="2"/>
  <c r="O993" i="2"/>
  <c r="O1437" i="2"/>
  <c r="O1100" i="2"/>
  <c r="O1438" i="2"/>
  <c r="O994" i="2"/>
  <c r="O1048" i="2"/>
  <c r="O1061" i="2"/>
  <c r="O1051" i="2"/>
  <c r="O1244" i="2"/>
  <c r="O1089" i="2"/>
  <c r="O1248" i="2"/>
  <c r="O1090" i="2"/>
  <c r="O1241" i="2"/>
  <c r="O1110" i="2"/>
  <c r="O1103" i="2"/>
  <c r="O1099" i="2"/>
  <c r="O1063" i="2"/>
  <c r="O1107" i="2"/>
  <c r="O1104" i="2"/>
  <c r="O1393" i="2"/>
  <c r="O1044" i="2"/>
  <c r="O1087" i="2"/>
  <c r="O1091" i="2"/>
  <c r="O1053" i="2"/>
  <c r="O1102" i="2"/>
  <c r="O1052" i="2"/>
  <c r="O1386" i="2"/>
  <c r="O1392" i="2"/>
  <c r="O1043" i="2"/>
  <c r="O1242" i="2"/>
  <c r="O1035" i="2"/>
  <c r="O1420" i="2"/>
  <c r="O1394" i="2"/>
  <c r="O1250" i="2"/>
  <c r="O1391" i="2"/>
  <c r="O1385" i="2"/>
  <c r="O1440" i="2"/>
  <c r="O1057" i="2"/>
  <c r="O1239" i="2"/>
  <c r="O1389" i="2"/>
  <c r="O1368" i="2"/>
  <c r="O1170" i="2"/>
  <c r="O1164" i="2"/>
  <c r="O1037" i="2"/>
  <c r="O1346" i="2"/>
  <c r="O1347" i="2"/>
  <c r="O1344" i="2"/>
  <c r="O1039" i="2"/>
  <c r="O1367" i="2"/>
  <c r="O1088" i="2"/>
  <c r="O1178" i="2"/>
  <c r="O1156" i="2"/>
  <c r="O1060" i="2"/>
  <c r="O1390" i="2"/>
  <c r="O1388" i="2"/>
  <c r="O1179" i="2"/>
  <c r="O1252" i="2"/>
  <c r="O1058" i="2"/>
  <c r="O1174" i="2"/>
  <c r="O1049" i="2"/>
  <c r="O1416" i="2"/>
  <c r="O1182" i="2"/>
  <c r="O1112" i="2"/>
  <c r="O1173" i="2"/>
  <c r="O1059" i="2"/>
  <c r="O1007" i="2"/>
  <c r="O1419" i="2"/>
  <c r="O1249" i="2"/>
  <c r="O1169" i="2"/>
  <c r="O1395" i="2"/>
  <c r="O1412" i="2"/>
  <c r="O1251" i="2"/>
  <c r="O1399" i="2"/>
  <c r="O1163" i="2"/>
  <c r="O1400" i="2"/>
  <c r="O1033" i="2"/>
  <c r="O1387" i="2"/>
  <c r="O997" i="2"/>
  <c r="O1177" i="2"/>
  <c r="O1240" i="2"/>
  <c r="O1342" i="2"/>
  <c r="O1401" i="2"/>
  <c r="O1324" i="2"/>
  <c r="O1341" i="2"/>
  <c r="O1397" i="2"/>
  <c r="O1188" i="2"/>
  <c r="O1343" i="2"/>
  <c r="O1034" i="2"/>
  <c r="O1402" i="2"/>
  <c r="O1414" i="2"/>
  <c r="O1415" i="2"/>
  <c r="O1396" i="2"/>
  <c r="O1403" i="2"/>
  <c r="O1186" i="2"/>
  <c r="O1183" i="2"/>
  <c r="O1398" i="2"/>
  <c r="O1411" i="2"/>
  <c r="O1032" i="2"/>
  <c r="O1158" i="2"/>
  <c r="O1008" i="2"/>
  <c r="O1323" i="2"/>
  <c r="O1404" i="2"/>
  <c r="O1330" i="2"/>
  <c r="O1325" i="2"/>
  <c r="O1180" i="2"/>
  <c r="O1005" i="2"/>
  <c r="O1122" i="2"/>
  <c r="O1006" i="2"/>
  <c r="O1121" i="2"/>
  <c r="O1113" i="2"/>
  <c r="O1175" i="2"/>
  <c r="O1418" i="2"/>
  <c r="O1184" i="2"/>
  <c r="O1417" i="2"/>
  <c r="O1181" i="2"/>
  <c r="O1413" i="2"/>
  <c r="O1157" i="2"/>
  <c r="O1187" i="2"/>
  <c r="O1331" i="2"/>
  <c r="O1410" i="2"/>
  <c r="O1326" i="2"/>
  <c r="O1327" i="2"/>
  <c r="O1004" i="2"/>
  <c r="O1018" i="2"/>
  <c r="O1162" i="2"/>
  <c r="O1120" i="2"/>
  <c r="O1031" i="2"/>
  <c r="O1114" i="2"/>
  <c r="O998" i="2"/>
  <c r="O1185" i="2"/>
  <c r="O1027" i="2"/>
  <c r="O1009" i="2"/>
  <c r="O1025" i="2"/>
  <c r="O1340" i="2"/>
  <c r="O1115" i="2"/>
  <c r="O1010" i="2"/>
  <c r="O1320" i="2"/>
  <c r="O1161" i="2"/>
  <c r="O1117" i="2"/>
  <c r="O1329" i="2"/>
  <c r="O1237" i="2"/>
  <c r="O1176" i="2"/>
  <c r="O1029" i="2"/>
  <c r="O1315" i="2"/>
  <c r="O1405" i="2"/>
  <c r="O1026" i="2"/>
  <c r="O1319" i="2"/>
  <c r="O1116" i="2"/>
  <c r="O1238" i="2"/>
  <c r="O1017" i="2"/>
  <c r="O1318" i="2"/>
  <c r="O1332" i="2"/>
  <c r="O999" i="2"/>
  <c r="O1339" i="2"/>
  <c r="O1001" i="2"/>
  <c r="O1333" i="2"/>
  <c r="O1316" i="2"/>
  <c r="O1328" i="2"/>
  <c r="O1000" i="2"/>
  <c r="O1321" i="2"/>
  <c r="O1235" i="2"/>
  <c r="O1406" i="2"/>
  <c r="O1407" i="2"/>
  <c r="O1015" i="2"/>
  <c r="O1003" i="2"/>
  <c r="O1030" i="2"/>
  <c r="O1019" i="2"/>
  <c r="O1317" i="2"/>
  <c r="O1002" i="2"/>
  <c r="O1028" i="2"/>
  <c r="O1160" i="2"/>
  <c r="O1338" i="2"/>
  <c r="O1337" i="2"/>
  <c r="O1119" i="2"/>
  <c r="O1012" i="2"/>
  <c r="O1322" i="2"/>
  <c r="O1024" i="2"/>
  <c r="O1118" i="2"/>
  <c r="O1016" i="2"/>
  <c r="O1023" i="2"/>
  <c r="O1013" i="2"/>
  <c r="O1020" i="2"/>
  <c r="O1408" i="2"/>
  <c r="O1011" i="2"/>
  <c r="O1232" i="2"/>
  <c r="O1159" i="2"/>
  <c r="O1233" i="2"/>
  <c r="O1335" i="2"/>
  <c r="O1022" i="2"/>
  <c r="O1334" i="2"/>
  <c r="O1014" i="2"/>
  <c r="O1021" i="2"/>
  <c r="O1189" i="2"/>
  <c r="O1231" i="2"/>
  <c r="O1336" i="2"/>
  <c r="O1409" i="2"/>
  <c r="O1234" i="2"/>
  <c r="O1190" i="2"/>
  <c r="O1208" i="2"/>
  <c r="O1207" i="2"/>
  <c r="O1206" i="2"/>
  <c r="O1258" i="2"/>
  <c r="O1236" i="2"/>
  <c r="O1305" i="2"/>
  <c r="O1442" i="2"/>
  <c r="O1191" i="2"/>
  <c r="O1298" i="2"/>
  <c r="O1209" i="2"/>
  <c r="O1443" i="2"/>
  <c r="O1219" i="2"/>
  <c r="O1441" i="2"/>
  <c r="O1220" i="2"/>
  <c r="O1201" i="2"/>
  <c r="O1205" i="2"/>
  <c r="O1221" i="2"/>
  <c r="O1230" i="2"/>
  <c r="O1444" i="2"/>
  <c r="O1304" i="2"/>
  <c r="O1254" i="2"/>
  <c r="O1448" i="2"/>
  <c r="O1306" i="2"/>
  <c r="O1307" i="2"/>
  <c r="O1299" i="2"/>
  <c r="O1192" i="2"/>
  <c r="O1445" i="2"/>
  <c r="O1302" i="2"/>
  <c r="O1297" i="2"/>
  <c r="O1259" i="2"/>
  <c r="O1300" i="2"/>
  <c r="O1296" i="2"/>
  <c r="O1214" i="2"/>
  <c r="O1447" i="2"/>
  <c r="O1301" i="2"/>
  <c r="O1215" i="2"/>
  <c r="O1255" i="2"/>
  <c r="O1303" i="2"/>
  <c r="O1229" i="2"/>
  <c r="O1308" i="2"/>
  <c r="O1218" i="2"/>
  <c r="O1260" i="2"/>
  <c r="O1210" i="2"/>
  <c r="O1257" i="2"/>
  <c r="O1202" i="2"/>
  <c r="O1291" i="2"/>
  <c r="O1314" i="2"/>
  <c r="O1293" i="2"/>
  <c r="O1454" i="2"/>
  <c r="O1212" i="2"/>
  <c r="O1446" i="2"/>
  <c r="O1292" i="2"/>
  <c r="O1295" i="2"/>
  <c r="O1211" i="2"/>
  <c r="O1284" i="2"/>
  <c r="O1253" i="2"/>
  <c r="O1200" i="2"/>
  <c r="O1282" i="2"/>
  <c r="O1452" i="2"/>
  <c r="O1199" i="2"/>
  <c r="O1455" i="2"/>
  <c r="O1256" i="2"/>
  <c r="O1453" i="2"/>
  <c r="O1222" i="2"/>
  <c r="O1313" i="2"/>
  <c r="O1451" i="2"/>
  <c r="O1311" i="2"/>
  <c r="O1450" i="2"/>
  <c r="O1283" i="2"/>
  <c r="O1203" i="2"/>
  <c r="O1310" i="2"/>
  <c r="O1309" i="2"/>
  <c r="O1213" i="2"/>
  <c r="O1217" i="2"/>
  <c r="O1290" i="2"/>
  <c r="O1224" i="2"/>
  <c r="O1281" i="2"/>
  <c r="O1449" i="2"/>
  <c r="O1216" i="2"/>
  <c r="O1312" i="2"/>
  <c r="O1280" i="2"/>
  <c r="O1261" i="2"/>
  <c r="O1285" i="2"/>
  <c r="O1204" i="2"/>
  <c r="O1223" i="2"/>
  <c r="O1287" i="2"/>
  <c r="O1278" i="2"/>
  <c r="O1279" i="2"/>
  <c r="O1225" i="2"/>
  <c r="O1294" i="2"/>
  <c r="O1289" i="2"/>
  <c r="O1288" i="2"/>
  <c r="O1286" i="2"/>
  <c r="O1277" i="2"/>
  <c r="O1457" i="2"/>
  <c r="O1193" i="2"/>
  <c r="O1198" i="2"/>
  <c r="O1194" i="2"/>
  <c r="O1456" i="2"/>
  <c r="O1458" i="2"/>
  <c r="O1276" i="2"/>
  <c r="O1274" i="2"/>
  <c r="O1459" i="2"/>
  <c r="O1490" i="2"/>
  <c r="O1262" i="2"/>
  <c r="O1491" i="2"/>
  <c r="O1488" i="2"/>
  <c r="O1228" i="2"/>
  <c r="O1275" i="2"/>
  <c r="O1195" i="2"/>
  <c r="O1487" i="2"/>
  <c r="O1273" i="2"/>
  <c r="O1196" i="2"/>
  <c r="O1272" i="2"/>
  <c r="O1489" i="2"/>
  <c r="O1226" i="2"/>
  <c r="O1263" i="2"/>
  <c r="O1197" i="2"/>
  <c r="O1505" i="2"/>
  <c r="O1264" i="2"/>
  <c r="O1269" i="2"/>
  <c r="O1497" i="2"/>
  <c r="O1485" i="2"/>
  <c r="O1486" i="2"/>
  <c r="O1506" i="2"/>
  <c r="O1227" i="2"/>
  <c r="O1482" i="2"/>
  <c r="O1493" i="2"/>
  <c r="O1460" i="2"/>
  <c r="O1499" i="2"/>
  <c r="O1492" i="2"/>
  <c r="O1507" i="2"/>
  <c r="O1498" i="2"/>
  <c r="O1268" i="2"/>
  <c r="O1484" i="2"/>
  <c r="O1483" i="2"/>
  <c r="O1271" i="2"/>
  <c r="O1495" i="2"/>
  <c r="O1494" i="2"/>
  <c r="O1500" i="2"/>
  <c r="O1270" i="2"/>
  <c r="O1496" i="2"/>
  <c r="O1265" i="2"/>
  <c r="O1464" i="2"/>
  <c r="O1481" i="2"/>
  <c r="O1502" i="2"/>
  <c r="O1461" i="2"/>
  <c r="O1462" i="2"/>
  <c r="O1463" i="2"/>
  <c r="O1267" i="2"/>
  <c r="O1501" i="2"/>
  <c r="O1466" i="2"/>
  <c r="O1465" i="2"/>
  <c r="O1508" i="2"/>
  <c r="O1266" i="2"/>
  <c r="O1467" i="2"/>
  <c r="O1469" i="2"/>
  <c r="O1480" i="2"/>
  <c r="O1509" i="2"/>
  <c r="O1503" i="2"/>
  <c r="O1468" i="2"/>
  <c r="O1478" i="2"/>
  <c r="O1470" i="2"/>
  <c r="O1479" i="2"/>
  <c r="O1471" i="2"/>
  <c r="O1504" i="2"/>
  <c r="O1474" i="2"/>
  <c r="O1510" i="2"/>
  <c r="O1476" i="2"/>
  <c r="O1473" i="2"/>
  <c r="O1477" i="2"/>
  <c r="O1475" i="2"/>
  <c r="O1511" i="2"/>
  <c r="O1472" i="2"/>
  <c r="O1515" i="2"/>
  <c r="O1514" i="2"/>
  <c r="O1513" i="2"/>
  <c r="N130" i="2"/>
  <c r="N150" i="2"/>
  <c r="N147" i="2"/>
  <c r="N56" i="2"/>
  <c r="N108" i="2"/>
  <c r="N146" i="2"/>
  <c r="N132" i="2"/>
  <c r="N149" i="2"/>
  <c r="N145" i="2"/>
  <c r="N53" i="2"/>
  <c r="N57" i="2"/>
  <c r="N129" i="2"/>
  <c r="N139" i="2"/>
  <c r="N156" i="2"/>
  <c r="N155" i="2"/>
  <c r="N55" i="2"/>
  <c r="N58" i="2"/>
  <c r="N54" i="2"/>
  <c r="N148" i="2"/>
  <c r="N109" i="2"/>
  <c r="N59" i="2"/>
  <c r="N144" i="2"/>
  <c r="N69" i="2"/>
  <c r="N134" i="2"/>
  <c r="N152" i="2"/>
  <c r="N135" i="2"/>
  <c r="N67" i="2"/>
  <c r="N143" i="2"/>
  <c r="N138" i="2"/>
  <c r="N133" i="2"/>
  <c r="N154" i="2"/>
  <c r="N153" i="2"/>
  <c r="N141" i="2"/>
  <c r="N136" i="2"/>
  <c r="N64" i="2"/>
  <c r="N66" i="2"/>
  <c r="N68" i="2"/>
  <c r="N70" i="2"/>
  <c r="N126" i="2"/>
  <c r="N140" i="2"/>
  <c r="N60" i="2"/>
  <c r="N110" i="2"/>
  <c r="N151" i="2"/>
  <c r="N127" i="2"/>
  <c r="N75" i="2"/>
  <c r="N128" i="2"/>
  <c r="N74" i="2"/>
  <c r="N63" i="2"/>
  <c r="N158" i="2"/>
  <c r="N137" i="2"/>
  <c r="N62" i="2"/>
  <c r="N142" i="2"/>
  <c r="N157" i="2"/>
  <c r="N73" i="2"/>
  <c r="N65" i="2"/>
  <c r="N77" i="2"/>
  <c r="N76" i="2"/>
  <c r="N61" i="2"/>
  <c r="N78" i="2"/>
  <c r="N26" i="2"/>
  <c r="N163" i="2"/>
  <c r="N72" i="2"/>
  <c r="N25" i="2"/>
  <c r="N166" i="2"/>
  <c r="N71" i="2"/>
  <c r="N27" i="2"/>
  <c r="N167" i="2"/>
  <c r="N162" i="2"/>
  <c r="N111" i="2"/>
  <c r="N80" i="2"/>
  <c r="N24" i="2"/>
  <c r="N160" i="2"/>
  <c r="N19" i="2"/>
  <c r="N79" i="2"/>
  <c r="N164" i="2"/>
  <c r="N20" i="2"/>
  <c r="N168" i="2"/>
  <c r="N107" i="2"/>
  <c r="N81" i="2"/>
  <c r="N125" i="2"/>
  <c r="N122" i="2"/>
  <c r="N159" i="2"/>
  <c r="N29" i="2"/>
  <c r="N115" i="2"/>
  <c r="N165" i="2"/>
  <c r="N28" i="2"/>
  <c r="N40" i="2"/>
  <c r="N51" i="2"/>
  <c r="N23" i="2"/>
  <c r="N169" i="2"/>
  <c r="N170" i="2"/>
  <c r="N30" i="2"/>
  <c r="N18" i="2"/>
  <c r="N15" i="2"/>
  <c r="N88" i="2"/>
  <c r="N89" i="2"/>
  <c r="N52" i="2"/>
  <c r="N17" i="2"/>
  <c r="N16" i="2"/>
  <c r="N161" i="2"/>
  <c r="N172" i="2"/>
  <c r="N21" i="2"/>
  <c r="N22" i="2"/>
  <c r="N36" i="2"/>
  <c r="N123" i="2"/>
  <c r="N39" i="2"/>
  <c r="N120" i="2"/>
  <c r="N124" i="2"/>
  <c r="N38" i="2"/>
  <c r="N113" i="2"/>
  <c r="N173" i="2"/>
  <c r="N41" i="2"/>
  <c r="N82" i="2"/>
  <c r="N175" i="2"/>
  <c r="N87" i="2"/>
  <c r="N114" i="2"/>
  <c r="N42" i="2"/>
  <c r="N86" i="2"/>
  <c r="N37" i="2"/>
  <c r="N171" i="2"/>
  <c r="N14" i="2"/>
  <c r="N32" i="2"/>
  <c r="N174" i="2"/>
  <c r="N98" i="2"/>
  <c r="N50" i="2"/>
  <c r="N106" i="2"/>
  <c r="N34" i="2"/>
  <c r="N116" i="2"/>
  <c r="N95" i="2"/>
  <c r="N35" i="2"/>
  <c r="N49" i="2"/>
  <c r="N92" i="2"/>
  <c r="N83" i="2"/>
  <c r="N91" i="2"/>
  <c r="N31" i="2"/>
  <c r="N176" i="2"/>
  <c r="N9" i="2"/>
  <c r="N118" i="2"/>
  <c r="N43" i="2"/>
  <c r="N96" i="2"/>
  <c r="N121" i="2"/>
  <c r="N33" i="2"/>
  <c r="N112" i="2"/>
  <c r="N93" i="2"/>
  <c r="N117" i="2"/>
  <c r="N46" i="2"/>
  <c r="N90" i="2"/>
  <c r="N10" i="2"/>
  <c r="N97" i="2"/>
  <c r="N11" i="2"/>
  <c r="N94" i="2"/>
  <c r="N44" i="2"/>
  <c r="N85" i="2"/>
  <c r="N119" i="2"/>
  <c r="N84" i="2"/>
  <c r="N12" i="2"/>
  <c r="N47" i="2"/>
  <c r="N45" i="2"/>
  <c r="N4" i="2"/>
  <c r="N13" i="2"/>
  <c r="N48" i="2"/>
  <c r="N99" i="2"/>
  <c r="N102" i="2"/>
  <c r="N5" i="2"/>
  <c r="N105" i="2"/>
  <c r="N101" i="2"/>
  <c r="N104" i="2"/>
  <c r="N100" i="2"/>
  <c r="N6" i="2"/>
  <c r="N103" i="2"/>
  <c r="N8" i="2"/>
  <c r="N245" i="2"/>
  <c r="N7" i="2"/>
  <c r="N180" i="2"/>
  <c r="N244" i="2"/>
  <c r="N243" i="2"/>
  <c r="N181" i="2"/>
  <c r="N242" i="2"/>
  <c r="N182" i="2"/>
  <c r="N222" i="2"/>
  <c r="N224" i="2"/>
  <c r="N228" i="2"/>
  <c r="N227" i="2"/>
  <c r="N225" i="2"/>
  <c r="N226" i="2"/>
  <c r="N223" i="2"/>
  <c r="N184" i="2"/>
  <c r="N177" i="2"/>
  <c r="N183" i="2"/>
  <c r="N179" i="2"/>
  <c r="N221" i="2"/>
  <c r="N185" i="2"/>
  <c r="N189" i="2"/>
  <c r="N241" i="2"/>
  <c r="N232" i="2"/>
  <c r="N186" i="2"/>
  <c r="N202" i="2"/>
  <c r="N231" i="2"/>
  <c r="N178" i="2"/>
  <c r="N188" i="2"/>
  <c r="N190" i="2"/>
  <c r="N187" i="2"/>
  <c r="N216" i="2"/>
  <c r="N203" i="2"/>
  <c r="N200" i="2"/>
  <c r="N230" i="2"/>
  <c r="N204" i="2"/>
  <c r="N229" i="2"/>
  <c r="N236" i="2"/>
  <c r="N237" i="2"/>
  <c r="N234" i="2"/>
  <c r="N215" i="2"/>
  <c r="N233" i="2"/>
  <c r="N201" i="2"/>
  <c r="N217" i="2"/>
  <c r="N238" i="2"/>
  <c r="N239" i="2"/>
  <c r="N191" i="2"/>
  <c r="N197" i="2"/>
  <c r="N206" i="2"/>
  <c r="N235" i="2"/>
  <c r="N240" i="2"/>
  <c r="N205" i="2"/>
  <c r="N199" i="2"/>
  <c r="N198" i="2"/>
  <c r="N207" i="2"/>
  <c r="N214" i="2"/>
  <c r="N209" i="2"/>
  <c r="N212" i="2"/>
  <c r="N208" i="2"/>
  <c r="N220" i="2"/>
  <c r="N196" i="2"/>
  <c r="N192" i="2"/>
  <c r="N595" i="2"/>
  <c r="N596" i="2"/>
  <c r="N589" i="2"/>
  <c r="N594" i="2"/>
  <c r="N590" i="2"/>
  <c r="N193" i="2"/>
  <c r="N593" i="2"/>
  <c r="N591" i="2"/>
  <c r="N588" i="2"/>
  <c r="N211" i="2"/>
  <c r="N597" i="2"/>
  <c r="N587" i="2"/>
  <c r="N581" i="2"/>
  <c r="N601" i="2"/>
  <c r="N585" i="2"/>
  <c r="N599" i="2"/>
  <c r="N598" i="2"/>
  <c r="N602" i="2"/>
  <c r="N592" i="2"/>
  <c r="N210" i="2"/>
  <c r="N600" i="2"/>
  <c r="N586" i="2"/>
  <c r="N603" i="2"/>
  <c r="N580" i="2"/>
  <c r="N579" i="2"/>
  <c r="N213" i="2"/>
  <c r="N452" i="2"/>
  <c r="N493" i="2"/>
  <c r="N582" i="2"/>
  <c r="N496" i="2"/>
  <c r="N194" i="2"/>
  <c r="N195" i="2"/>
  <c r="N494" i="2"/>
  <c r="N605" i="2"/>
  <c r="N584" i="2"/>
  <c r="N492" i="2"/>
  <c r="N604" i="2"/>
  <c r="N578" i="2"/>
  <c r="N490" i="2"/>
  <c r="N612" i="2"/>
  <c r="N461" i="2"/>
  <c r="N219" i="2"/>
  <c r="N495" i="2"/>
  <c r="N453" i="2"/>
  <c r="N491" i="2"/>
  <c r="N607" i="2"/>
  <c r="N449" i="2"/>
  <c r="N488" i="2"/>
  <c r="N451" i="2"/>
  <c r="N474" i="2"/>
  <c r="N462" i="2"/>
  <c r="N606" i="2"/>
  <c r="N583" i="2"/>
  <c r="N489" i="2"/>
  <c r="N500" i="2"/>
  <c r="N499" i="2"/>
  <c r="N454" i="2"/>
  <c r="N506" i="2"/>
  <c r="N473" i="2"/>
  <c r="N472" i="2"/>
  <c r="N459" i="2"/>
  <c r="N508" i="2"/>
  <c r="N498" i="2"/>
  <c r="N471" i="2"/>
  <c r="N507" i="2"/>
  <c r="N505" i="2"/>
  <c r="N475" i="2"/>
  <c r="N218" i="2"/>
  <c r="N463" i="2"/>
  <c r="N619" i="2"/>
  <c r="N458" i="2"/>
  <c r="N620" i="2"/>
  <c r="N450" i="2"/>
  <c r="N460" i="2"/>
  <c r="N470" i="2"/>
  <c r="N455" i="2"/>
  <c r="N246" i="2"/>
  <c r="N618" i="2"/>
  <c r="N608" i="2"/>
  <c r="N501" i="2"/>
  <c r="N576" i="2"/>
  <c r="N512" i="2"/>
  <c r="N577" i="2"/>
  <c r="N464" i="2"/>
  <c r="N469" i="2"/>
  <c r="N622" i="2"/>
  <c r="N445" i="2"/>
  <c r="N441" i="2"/>
  <c r="N465" i="2"/>
  <c r="N510" i="2"/>
  <c r="N447" i="2"/>
  <c r="N446" i="2"/>
  <c r="N503" i="2"/>
  <c r="N511" i="2"/>
  <c r="N457" i="2"/>
  <c r="N338" i="2"/>
  <c r="N509" i="2"/>
  <c r="N442" i="2"/>
  <c r="N448" i="2"/>
  <c r="N478" i="2"/>
  <c r="N621" i="2"/>
  <c r="N477" i="2"/>
  <c r="N624" i="2"/>
  <c r="N623" i="2"/>
  <c r="N497" i="2"/>
  <c r="N340" i="2"/>
  <c r="N476" i="2"/>
  <c r="N339" i="2"/>
  <c r="N485" i="2"/>
  <c r="N456" i="2"/>
  <c r="N439" i="2"/>
  <c r="N487" i="2"/>
  <c r="N466" i="2"/>
  <c r="N341" i="2"/>
  <c r="N502" i="2"/>
  <c r="N504" i="2"/>
  <c r="N609" i="2"/>
  <c r="N468" i="2"/>
  <c r="N325" i="2"/>
  <c r="N443" i="2"/>
  <c r="N628" i="2"/>
  <c r="N569" i="2"/>
  <c r="N467" i="2"/>
  <c r="N629" i="2"/>
  <c r="N336" i="2"/>
  <c r="N481" i="2"/>
  <c r="N610" i="2"/>
  <c r="N444" i="2"/>
  <c r="N480" i="2"/>
  <c r="N337" i="2"/>
  <c r="N571" i="2"/>
  <c r="N613" i="2"/>
  <c r="N570" i="2"/>
  <c r="N483" i="2"/>
  <c r="N611" i="2"/>
  <c r="N486" i="2"/>
  <c r="N533" i="2"/>
  <c r="N575" i="2"/>
  <c r="N484" i="2"/>
  <c r="N303" i="2"/>
  <c r="N514" i="2"/>
  <c r="N513" i="2"/>
  <c r="N627" i="2"/>
  <c r="N626" i="2"/>
  <c r="N565" i="2"/>
  <c r="N440" i="2"/>
  <c r="N482" i="2"/>
  <c r="N479" i="2"/>
  <c r="N524" i="2"/>
  <c r="N532" i="2"/>
  <c r="N617" i="2"/>
  <c r="N248" i="2"/>
  <c r="N615" i="2"/>
  <c r="N625" i="2"/>
  <c r="N438" i="2"/>
  <c r="N523" i="2"/>
  <c r="N327" i="2"/>
  <c r="N247" i="2"/>
  <c r="N531" i="2"/>
  <c r="N573" i="2"/>
  <c r="N530" i="2"/>
  <c r="N633" i="2"/>
  <c r="N329" i="2"/>
  <c r="N422" i="2"/>
  <c r="N522" i="2"/>
  <c r="N326" i="2"/>
  <c r="N324" i="2"/>
  <c r="N635" i="2"/>
  <c r="N574" i="2"/>
  <c r="N342" i="2"/>
  <c r="N636" i="2"/>
  <c r="N630" i="2"/>
  <c r="N328" i="2"/>
  <c r="N638" i="2"/>
  <c r="N572" i="2"/>
  <c r="N560" i="2"/>
  <c r="N515" i="2"/>
  <c r="N525" i="2"/>
  <c r="N632" i="2"/>
  <c r="N333" i="2"/>
  <c r="N343" i="2"/>
  <c r="N302" i="2"/>
  <c r="N637" i="2"/>
  <c r="N421" i="2"/>
  <c r="N323" i="2"/>
  <c r="N335" i="2"/>
  <c r="N566" i="2"/>
  <c r="N516" i="2"/>
  <c r="N331" i="2"/>
  <c r="N634" i="2"/>
  <c r="N420" i="2"/>
  <c r="N529" i="2"/>
  <c r="N526" i="2"/>
  <c r="N301" i="2"/>
  <c r="N517" i="2"/>
  <c r="N614" i="2"/>
  <c r="N534" i="2"/>
  <c r="N321" i="2"/>
  <c r="N631" i="2"/>
  <c r="N520" i="2"/>
  <c r="N521" i="2"/>
  <c r="N334" i="2"/>
  <c r="N330" i="2"/>
  <c r="N423" i="2"/>
  <c r="N415" i="2"/>
  <c r="N616" i="2"/>
  <c r="N639" i="2"/>
  <c r="N424" i="2"/>
  <c r="N300" i="2"/>
  <c r="N351" i="2"/>
  <c r="N425" i="2"/>
  <c r="N322" i="2"/>
  <c r="N320" i="2"/>
  <c r="N416" i="2"/>
  <c r="N332" i="2"/>
  <c r="N414" i="2"/>
  <c r="N304" i="2"/>
  <c r="N249" i="2"/>
  <c r="N419" i="2"/>
  <c r="N413" i="2"/>
  <c r="N535" i="2"/>
  <c r="N528" i="2"/>
  <c r="N527" i="2"/>
  <c r="N437" i="2"/>
  <c r="N412" i="2"/>
  <c r="N519" i="2"/>
  <c r="N428" i="2"/>
  <c r="N344" i="2"/>
  <c r="N568" i="2"/>
  <c r="N518" i="2"/>
  <c r="N352" i="2"/>
  <c r="N348" i="2"/>
  <c r="N350" i="2"/>
  <c r="N640" i="2"/>
  <c r="N319" i="2"/>
  <c r="N284" i="2"/>
  <c r="N418" i="2"/>
  <c r="N641" i="2"/>
  <c r="N403" i="2"/>
  <c r="N647" i="2"/>
  <c r="N315" i="2"/>
  <c r="N405" i="2"/>
  <c r="N417" i="2"/>
  <c r="N564" i="2"/>
  <c r="N314" i="2"/>
  <c r="N297" i="2"/>
  <c r="N426" i="2"/>
  <c r="N262" i="2"/>
  <c r="N404" i="2"/>
  <c r="N276" i="2"/>
  <c r="N283" i="2"/>
  <c r="N313" i="2"/>
  <c r="N366" i="2"/>
  <c r="N281" i="2"/>
  <c r="N427" i="2"/>
  <c r="N280" i="2"/>
  <c r="N349" i="2"/>
  <c r="N305" i="2"/>
  <c r="N406" i="2"/>
  <c r="N285" i="2"/>
  <c r="N277" i="2"/>
  <c r="N312" i="2"/>
  <c r="N347" i="2"/>
  <c r="N536" i="2"/>
  <c r="N648" i="2"/>
  <c r="N289" i="2"/>
  <c r="N293" i="2"/>
  <c r="N263" i="2"/>
  <c r="N567" i="2"/>
  <c r="N646" i="2"/>
  <c r="N435" i="2"/>
  <c r="N298" i="2"/>
  <c r="N261" i="2"/>
  <c r="N407" i="2"/>
  <c r="N286" i="2"/>
  <c r="N299" i="2"/>
  <c r="N399" i="2"/>
  <c r="N316" i="2"/>
  <c r="N409" i="2"/>
  <c r="N354" i="2"/>
  <c r="N317" i="2"/>
  <c r="N265" i="2"/>
  <c r="N275" i="2"/>
  <c r="N271" i="2"/>
  <c r="N264" i="2"/>
  <c r="N411" i="2"/>
  <c r="N561" i="2"/>
  <c r="N559" i="2"/>
  <c r="N345" i="2"/>
  <c r="N353" i="2"/>
  <c r="N643" i="2"/>
  <c r="N292" i="2"/>
  <c r="N318" i="2"/>
  <c r="N307" i="2"/>
  <c r="N260" i="2"/>
  <c r="N365" i="2"/>
  <c r="N410" i="2"/>
  <c r="N408" i="2"/>
  <c r="N557" i="2"/>
  <c r="N270" i="2"/>
  <c r="N361" i="2"/>
  <c r="N645" i="2"/>
  <c r="N649" i="2"/>
  <c r="N642" i="2"/>
  <c r="N367" i="2"/>
  <c r="N384" i="2"/>
  <c r="N278" i="2"/>
  <c r="N306" i="2"/>
  <c r="N288" i="2"/>
  <c r="N402" i="2"/>
  <c r="N309" i="2"/>
  <c r="N401" i="2"/>
  <c r="N396" i="2"/>
  <c r="N274" i="2"/>
  <c r="N436" i="2"/>
  <c r="N542" i="2"/>
  <c r="N429" i="2"/>
  <c r="N310" i="2"/>
  <c r="N562" i="2"/>
  <c r="N269" i="2"/>
  <c r="N282" i="2"/>
  <c r="N287" i="2"/>
  <c r="N279" i="2"/>
  <c r="N346" i="2"/>
  <c r="N259" i="2"/>
  <c r="N550" i="2"/>
  <c r="N400" i="2"/>
  <c r="N655" i="2"/>
  <c r="N356" i="2"/>
  <c r="N296" i="2"/>
  <c r="N294" i="2"/>
  <c r="N563" i="2"/>
  <c r="N386" i="2"/>
  <c r="N382" i="2"/>
  <c r="N311" i="2"/>
  <c r="N383" i="2"/>
  <c r="N250" i="2"/>
  <c r="N434" i="2"/>
  <c r="N543" i="2"/>
  <c r="N644" i="2"/>
  <c r="N537" i="2"/>
  <c r="N290" i="2"/>
  <c r="N654" i="2"/>
  <c r="N266" i="2"/>
  <c r="N359" i="2"/>
  <c r="N291" i="2"/>
  <c r="N538" i="2"/>
  <c r="N385" i="2"/>
  <c r="N656" i="2"/>
  <c r="N558" i="2"/>
  <c r="N651" i="2"/>
  <c r="N360" i="2"/>
  <c r="N394" i="2"/>
  <c r="N267" i="2"/>
  <c r="N650" i="2"/>
  <c r="N549" i="2"/>
  <c r="N355" i="2"/>
  <c r="N548" i="2"/>
  <c r="N552" i="2"/>
  <c r="N357" i="2"/>
  <c r="N268" i="2"/>
  <c r="N397" i="2"/>
  <c r="N556" i="2"/>
  <c r="N273" i="2"/>
  <c r="N653" i="2"/>
  <c r="N272" i="2"/>
  <c r="N551" i="2"/>
  <c r="N541" i="2"/>
  <c r="N430" i="2"/>
  <c r="N381" i="2"/>
  <c r="N652" i="2"/>
  <c r="N395" i="2"/>
  <c r="N398" i="2"/>
  <c r="N555" i="2"/>
  <c r="N253" i="2"/>
  <c r="N387" i="2"/>
  <c r="N380" i="2"/>
  <c r="N433" i="2"/>
  <c r="N295" i="2"/>
  <c r="N308" i="2"/>
  <c r="N255" i="2"/>
  <c r="N254" i="2"/>
  <c r="N358" i="2"/>
  <c r="N657" i="2"/>
  <c r="N256" i="2"/>
  <c r="N258" i="2"/>
  <c r="N431" i="2"/>
  <c r="N251" i="2"/>
  <c r="N539" i="2"/>
  <c r="N257" i="2"/>
  <c r="N540" i="2"/>
  <c r="N544" i="2"/>
  <c r="N393" i="2"/>
  <c r="N364" i="2"/>
  <c r="N368" i="2"/>
  <c r="N676" i="2"/>
  <c r="N553" i="2"/>
  <c r="N664" i="2"/>
  <c r="N252" i="2"/>
  <c r="N659" i="2"/>
  <c r="N388" i="2"/>
  <c r="N663" i="2"/>
  <c r="N554" i="2"/>
  <c r="N665" i="2"/>
  <c r="N658" i="2"/>
  <c r="N662" i="2"/>
  <c r="N680" i="2"/>
  <c r="N547" i="2"/>
  <c r="N674" i="2"/>
  <c r="N675" i="2"/>
  <c r="N379" i="2"/>
  <c r="N392" i="2"/>
  <c r="N673" i="2"/>
  <c r="N672" i="2"/>
  <c r="N679" i="2"/>
  <c r="N661" i="2"/>
  <c r="N432" i="2"/>
  <c r="N389" i="2"/>
  <c r="N545" i="2"/>
  <c r="N670" i="2"/>
  <c r="N362" i="2"/>
  <c r="N660" i="2"/>
  <c r="N671" i="2"/>
  <c r="N363" i="2"/>
  <c r="N546" i="2"/>
  <c r="N370" i="2"/>
  <c r="N668" i="2"/>
  <c r="N678" i="2"/>
  <c r="N677" i="2"/>
  <c r="N369" i="2"/>
  <c r="N666" i="2"/>
  <c r="N683" i="2"/>
  <c r="N390" i="2"/>
  <c r="N667" i="2"/>
  <c r="N669" i="2"/>
  <c r="N681" i="2"/>
  <c r="N376" i="2"/>
  <c r="N378" i="2"/>
  <c r="N371" i="2"/>
  <c r="N682" i="2"/>
  <c r="N377" i="2"/>
  <c r="N372" i="2"/>
  <c r="N373" i="2"/>
  <c r="N375" i="2"/>
  <c r="N391" i="2"/>
  <c r="N374" i="2"/>
  <c r="N751" i="2"/>
  <c r="N752" i="2"/>
  <c r="N753" i="2"/>
  <c r="N750" i="2"/>
  <c r="N749" i="2"/>
  <c r="N792" i="2"/>
  <c r="N746" i="2"/>
  <c r="N748" i="2"/>
  <c r="N790" i="2"/>
  <c r="N789" i="2"/>
  <c r="N788" i="2"/>
  <c r="N737" i="2"/>
  <c r="N754" i="2"/>
  <c r="N755" i="2"/>
  <c r="N756" i="2"/>
  <c r="N736" i="2"/>
  <c r="N738" i="2"/>
  <c r="N791" i="2"/>
  <c r="N745" i="2"/>
  <c r="N705" i="2"/>
  <c r="N703" i="2"/>
  <c r="N744" i="2"/>
  <c r="N768" i="2"/>
  <c r="N769" i="2"/>
  <c r="N704" i="2"/>
  <c r="N685" i="2"/>
  <c r="N747" i="2"/>
  <c r="N735" i="2"/>
  <c r="N710" i="2"/>
  <c r="N757" i="2"/>
  <c r="N709" i="2"/>
  <c r="N733" i="2"/>
  <c r="N740" i="2"/>
  <c r="N734" i="2"/>
  <c r="N732" i="2"/>
  <c r="N775" i="2"/>
  <c r="N787" i="2"/>
  <c r="N708" i="2"/>
  <c r="N684" i="2"/>
  <c r="N711" i="2"/>
  <c r="N712" i="2"/>
  <c r="N695" i="2"/>
  <c r="N760" i="2"/>
  <c r="N707" i="2"/>
  <c r="N739" i="2"/>
  <c r="N743" i="2"/>
  <c r="N793" i="2"/>
  <c r="N696" i="2"/>
  <c r="N701" i="2"/>
  <c r="N702" i="2"/>
  <c r="N758" i="2"/>
  <c r="N770" i="2"/>
  <c r="N706" i="2"/>
  <c r="N731" i="2"/>
  <c r="N742" i="2"/>
  <c r="N767" i="2"/>
  <c r="N786" i="2"/>
  <c r="N759" i="2"/>
  <c r="N741" i="2"/>
  <c r="N686" i="2"/>
  <c r="N784" i="2"/>
  <c r="N730" i="2"/>
  <c r="N766" i="2"/>
  <c r="N761" i="2"/>
  <c r="N795" i="2"/>
  <c r="N774" i="2"/>
  <c r="N776" i="2"/>
  <c r="N713" i="2"/>
  <c r="N714" i="2"/>
  <c r="N699" i="2"/>
  <c r="N794" i="2"/>
  <c r="N700" i="2"/>
  <c r="N762" i="2"/>
  <c r="N772" i="2"/>
  <c r="N698" i="2"/>
  <c r="N687" i="2"/>
  <c r="N694" i="2"/>
  <c r="N697" i="2"/>
  <c r="N771" i="2"/>
  <c r="N723" i="2"/>
  <c r="N763" i="2"/>
  <c r="N797" i="2"/>
  <c r="N785" i="2"/>
  <c r="N693" i="2"/>
  <c r="N688" i="2"/>
  <c r="N773" i="2"/>
  <c r="N715" i="2"/>
  <c r="N796" i="2"/>
  <c r="N781" i="2"/>
  <c r="N782" i="2"/>
  <c r="N722" i="2"/>
  <c r="N729" i="2"/>
  <c r="N765" i="2"/>
  <c r="N724" i="2"/>
  <c r="N783" i="2"/>
  <c r="N689" i="2"/>
  <c r="N780" i="2"/>
  <c r="N721" i="2"/>
  <c r="N764" i="2"/>
  <c r="N692" i="2"/>
  <c r="N726" i="2"/>
  <c r="N725" i="2"/>
  <c r="N777" i="2"/>
  <c r="N799" i="2"/>
  <c r="N716" i="2"/>
  <c r="N778" i="2"/>
  <c r="N728" i="2"/>
  <c r="N779" i="2"/>
  <c r="N798" i="2"/>
  <c r="N727" i="2"/>
  <c r="N690" i="2"/>
  <c r="N718" i="2"/>
  <c r="N691" i="2"/>
  <c r="N720" i="2"/>
  <c r="N719" i="2"/>
  <c r="N717" i="2"/>
  <c r="N800" i="2"/>
  <c r="N842" i="2"/>
  <c r="N838" i="2"/>
  <c r="N840" i="2"/>
  <c r="N839" i="2"/>
  <c r="N841" i="2"/>
  <c r="N801" i="2"/>
  <c r="N837" i="2"/>
  <c r="N836" i="2"/>
  <c r="N803" i="2"/>
  <c r="N835" i="2"/>
  <c r="N843" i="2"/>
  <c r="N802" i="2"/>
  <c r="N804" i="2"/>
  <c r="N831" i="2"/>
  <c r="N834" i="2"/>
  <c r="N807" i="2"/>
  <c r="N823" i="2"/>
  <c r="N827" i="2"/>
  <c r="N832" i="2"/>
  <c r="N830" i="2"/>
  <c r="N829" i="2"/>
  <c r="N828" i="2"/>
  <c r="N806" i="2"/>
  <c r="N808" i="2"/>
  <c r="N833" i="2"/>
  <c r="N852" i="2"/>
  <c r="N822" i="2"/>
  <c r="N844" i="2"/>
  <c r="N826" i="2"/>
  <c r="N805" i="2"/>
  <c r="N845" i="2"/>
  <c r="N824" i="2"/>
  <c r="N809" i="2"/>
  <c r="N810" i="2"/>
  <c r="N846" i="2"/>
  <c r="N849" i="2"/>
  <c r="N850" i="2"/>
  <c r="N821" i="2"/>
  <c r="N825" i="2"/>
  <c r="N813" i="2"/>
  <c r="N853" i="2"/>
  <c r="N851" i="2"/>
  <c r="N848" i="2"/>
  <c r="N816" i="2"/>
  <c r="N817" i="2"/>
  <c r="N847" i="2"/>
  <c r="N815" i="2"/>
  <c r="N854" i="2"/>
  <c r="N858" i="2"/>
  <c r="N820" i="2"/>
  <c r="N855" i="2"/>
  <c r="N812" i="2"/>
  <c r="N857" i="2"/>
  <c r="N814" i="2"/>
  <c r="N856" i="2"/>
  <c r="N818" i="2"/>
  <c r="N863" i="2"/>
  <c r="N819" i="2"/>
  <c r="N859" i="2"/>
  <c r="N860" i="2"/>
  <c r="N943" i="2"/>
  <c r="N942" i="2"/>
  <c r="N811" i="2"/>
  <c r="N861" i="2"/>
  <c r="N944" i="2"/>
  <c r="N946" i="2"/>
  <c r="N862" i="2"/>
  <c r="N941" i="2"/>
  <c r="N945" i="2"/>
  <c r="N948" i="2"/>
  <c r="N864" i="2"/>
  <c r="N934" i="2"/>
  <c r="N947" i="2"/>
  <c r="N869" i="2"/>
  <c r="N865" i="2"/>
  <c r="N866" i="2"/>
  <c r="N868" i="2"/>
  <c r="N949" i="2"/>
  <c r="N938" i="2"/>
  <c r="N867" i="2"/>
  <c r="N951" i="2"/>
  <c r="N950" i="2"/>
  <c r="N937" i="2"/>
  <c r="N935" i="2"/>
  <c r="N939" i="2"/>
  <c r="N940" i="2"/>
  <c r="N870" i="2"/>
  <c r="N878" i="2"/>
  <c r="N936" i="2"/>
  <c r="N877" i="2"/>
  <c r="N879" i="2"/>
  <c r="N882" i="2"/>
  <c r="N881" i="2"/>
  <c r="N952" i="2"/>
  <c r="N880" i="2"/>
  <c r="N953" i="2"/>
  <c r="N954" i="2"/>
  <c r="N875" i="2"/>
  <c r="N883" i="2"/>
  <c r="N884" i="2"/>
  <c r="N876" i="2"/>
  <c r="N891" i="2"/>
  <c r="N893" i="2"/>
  <c r="N894" i="2"/>
  <c r="N892" i="2"/>
  <c r="N955" i="2"/>
  <c r="N890" i="2"/>
  <c r="N874" i="2"/>
  <c r="N873" i="2"/>
  <c r="N956" i="2"/>
  <c r="N957" i="2"/>
  <c r="N889" i="2"/>
  <c r="N888" i="2"/>
  <c r="N885" i="2"/>
  <c r="N887" i="2"/>
  <c r="N962" i="2"/>
  <c r="N958" i="2"/>
  <c r="N872" i="2"/>
  <c r="N871" i="2"/>
  <c r="N896" i="2"/>
  <c r="N895" i="2"/>
  <c r="N961" i="2"/>
  <c r="N886" i="2"/>
  <c r="N963" i="2"/>
  <c r="N905" i="2"/>
  <c r="N897" i="2"/>
  <c r="N898" i="2"/>
  <c r="N904" i="2"/>
  <c r="N933" i="2"/>
  <c r="N960" i="2"/>
  <c r="N906" i="2"/>
  <c r="N901" i="2"/>
  <c r="N903" i="2"/>
  <c r="N959" i="2"/>
  <c r="N968" i="2"/>
  <c r="N924" i="2"/>
  <c r="N902" i="2"/>
  <c r="N925" i="2"/>
  <c r="N899" i="2"/>
  <c r="N966" i="2"/>
  <c r="N900" i="2"/>
  <c r="N907" i="2"/>
  <c r="N923" i="2"/>
  <c r="N932" i="2"/>
  <c r="N922" i="2"/>
  <c r="N967" i="2"/>
  <c r="N965" i="2"/>
  <c r="N964" i="2"/>
  <c r="N930" i="2"/>
  <c r="N926" i="2"/>
  <c r="N931" i="2"/>
  <c r="N971" i="2"/>
  <c r="N928" i="2"/>
  <c r="N929" i="2"/>
  <c r="N969" i="2"/>
  <c r="N973" i="2"/>
  <c r="N976" i="2"/>
  <c r="N972" i="2"/>
  <c r="N975" i="2"/>
  <c r="N927" i="2"/>
  <c r="N977" i="2"/>
  <c r="N908" i="2"/>
  <c r="N912" i="2"/>
  <c r="N974" i="2"/>
  <c r="N970" i="2"/>
  <c r="N979" i="2"/>
  <c r="N1133" i="2"/>
  <c r="N913" i="2"/>
  <c r="N910" i="2"/>
  <c r="N978" i="2"/>
  <c r="N921" i="2"/>
  <c r="N918" i="2"/>
  <c r="N911" i="2"/>
  <c r="N1134" i="2"/>
  <c r="N919" i="2"/>
  <c r="N909" i="2"/>
  <c r="N980" i="2"/>
  <c r="N917" i="2"/>
  <c r="N1132" i="2"/>
  <c r="N1075" i="2"/>
  <c r="N916" i="2"/>
  <c r="N920" i="2"/>
  <c r="N1065" i="2"/>
  <c r="N1131" i="2"/>
  <c r="N1077" i="2"/>
  <c r="N1074" i="2"/>
  <c r="N915" i="2"/>
  <c r="N914" i="2"/>
  <c r="N1076" i="2"/>
  <c r="N1072" i="2"/>
  <c r="N1079" i="2"/>
  <c r="N1135" i="2"/>
  <c r="N985" i="2"/>
  <c r="N1071" i="2"/>
  <c r="N1078" i="2"/>
  <c r="N1136" i="2"/>
  <c r="N982" i="2"/>
  <c r="N983" i="2"/>
  <c r="N981" i="2"/>
  <c r="N986" i="2"/>
  <c r="N1073" i="2"/>
  <c r="N984" i="2"/>
  <c r="N1138" i="2"/>
  <c r="N1080" i="2"/>
  <c r="N1137" i="2"/>
  <c r="N1376" i="2"/>
  <c r="N1123" i="2"/>
  <c r="N1066" i="2"/>
  <c r="N1070" i="2"/>
  <c r="N991" i="2"/>
  <c r="N1082" i="2"/>
  <c r="N1081" i="2"/>
  <c r="N1139" i="2"/>
  <c r="N989" i="2"/>
  <c r="N1124" i="2"/>
  <c r="N988" i="2"/>
  <c r="N1069" i="2"/>
  <c r="N990" i="2"/>
  <c r="N1375" i="2"/>
  <c r="N1068" i="2"/>
  <c r="N1142" i="2"/>
  <c r="N1353" i="2"/>
  <c r="N1140" i="2"/>
  <c r="N1127" i="2"/>
  <c r="N1041" i="2"/>
  <c r="N987" i="2"/>
  <c r="N1125" i="2"/>
  <c r="N1357" i="2"/>
  <c r="N1149" i="2"/>
  <c r="N1067" i="2"/>
  <c r="N1424" i="2"/>
  <c r="N1374" i="2"/>
  <c r="N1144" i="2"/>
  <c r="N1128" i="2"/>
  <c r="N1141" i="2"/>
  <c r="N1153" i="2"/>
  <c r="N1147" i="2"/>
  <c r="N1148" i="2"/>
  <c r="N1354" i="2"/>
  <c r="N1425" i="2"/>
  <c r="N1083" i="2"/>
  <c r="N1126" i="2"/>
  <c r="N1423" i="2"/>
  <c r="N1064" i="2"/>
  <c r="N1358" i="2"/>
  <c r="N1426" i="2"/>
  <c r="N1355" i="2"/>
  <c r="N1377" i="2"/>
  <c r="N1356" i="2"/>
  <c r="N1152" i="2"/>
  <c r="N1151" i="2"/>
  <c r="N1129" i="2"/>
  <c r="N1040" i="2"/>
  <c r="N1422" i="2"/>
  <c r="N1245" i="2"/>
  <c r="N1130" i="2"/>
  <c r="N1094" i="2"/>
  <c r="N1143" i="2"/>
  <c r="N1093" i="2"/>
  <c r="N1084" i="2"/>
  <c r="N1154" i="2"/>
  <c r="N1427" i="2"/>
  <c r="N1371" i="2"/>
  <c r="N1145" i="2"/>
  <c r="N1246" i="2"/>
  <c r="N1433" i="2"/>
  <c r="N1431" i="2"/>
  <c r="N1096" i="2"/>
  <c r="N1361" i="2"/>
  <c r="N1095" i="2"/>
  <c r="N1247" i="2"/>
  <c r="N1146" i="2"/>
  <c r="N1086" i="2"/>
  <c r="N1439" i="2"/>
  <c r="N1421" i="2"/>
  <c r="N1379" i="2"/>
  <c r="N1369" i="2"/>
  <c r="N1378" i="2"/>
  <c r="N1166" i="2"/>
  <c r="N1434" i="2"/>
  <c r="N1370" i="2"/>
  <c r="N1360" i="2"/>
  <c r="N1432" i="2"/>
  <c r="N1382" i="2"/>
  <c r="N1359" i="2"/>
  <c r="N1150" i="2"/>
  <c r="N1380" i="2"/>
  <c r="N1085" i="2"/>
  <c r="N1428" i="2"/>
  <c r="N995" i="2"/>
  <c r="N1055" i="2"/>
  <c r="N1429" i="2"/>
  <c r="N1054" i="2"/>
  <c r="N1362" i="2"/>
  <c r="N1092" i="2"/>
  <c r="N1381" i="2"/>
  <c r="N1038" i="2"/>
  <c r="N1101" i="2"/>
  <c r="N1155" i="2"/>
  <c r="N1430" i="2"/>
  <c r="N1045" i="2"/>
  <c r="N1383" i="2"/>
  <c r="N1348" i="2"/>
  <c r="N992" i="2"/>
  <c r="N1167" i="2"/>
  <c r="N1047" i="2"/>
  <c r="N1435" i="2"/>
  <c r="N1171" i="2"/>
  <c r="N1106" i="2"/>
  <c r="N1365" i="2"/>
  <c r="N1436" i="2"/>
  <c r="N1373" i="2"/>
  <c r="N1165" i="2"/>
  <c r="N1108" i="2"/>
  <c r="N1351" i="2"/>
  <c r="N1042" i="2"/>
  <c r="N1372" i="2"/>
  <c r="N1366" i="2"/>
  <c r="N1050" i="2"/>
  <c r="N1363" i="2"/>
  <c r="N1243" i="2"/>
  <c r="N996" i="2"/>
  <c r="N1352" i="2"/>
  <c r="N1364" i="2"/>
  <c r="N1349" i="2"/>
  <c r="N1098" i="2"/>
  <c r="N1109" i="2"/>
  <c r="N1105" i="2"/>
  <c r="N1056" i="2"/>
  <c r="N1062" i="2"/>
  <c r="N1345" i="2"/>
  <c r="N1036" i="2"/>
  <c r="N1097" i="2"/>
  <c r="N1046" i="2"/>
  <c r="N1111" i="2"/>
  <c r="N1384" i="2"/>
  <c r="N1350" i="2"/>
  <c r="N1168" i="2"/>
  <c r="N1172" i="2"/>
  <c r="N993" i="2"/>
  <c r="N1437" i="2"/>
  <c r="N1100" i="2"/>
  <c r="N1438" i="2"/>
  <c r="N994" i="2"/>
  <c r="N1048" i="2"/>
  <c r="N1061" i="2"/>
  <c r="N1051" i="2"/>
  <c r="N1244" i="2"/>
  <c r="N1089" i="2"/>
  <c r="N1248" i="2"/>
  <c r="N1090" i="2"/>
  <c r="N1241" i="2"/>
  <c r="N1110" i="2"/>
  <c r="N1103" i="2"/>
  <c r="N1099" i="2"/>
  <c r="N1063" i="2"/>
  <c r="N1107" i="2"/>
  <c r="N1104" i="2"/>
  <c r="N1393" i="2"/>
  <c r="N1044" i="2"/>
  <c r="N1087" i="2"/>
  <c r="N1091" i="2"/>
  <c r="N1053" i="2"/>
  <c r="N1102" i="2"/>
  <c r="N1052" i="2"/>
  <c r="N1386" i="2"/>
  <c r="N1392" i="2"/>
  <c r="N1043" i="2"/>
  <c r="N1242" i="2"/>
  <c r="N1035" i="2"/>
  <c r="N1420" i="2"/>
  <c r="N1394" i="2"/>
  <c r="N1250" i="2"/>
  <c r="N1391" i="2"/>
  <c r="N1385" i="2"/>
  <c r="N1440" i="2"/>
  <c r="N1057" i="2"/>
  <c r="N1239" i="2"/>
  <c r="N1389" i="2"/>
  <c r="N1368" i="2"/>
  <c r="N1170" i="2"/>
  <c r="N1164" i="2"/>
  <c r="N1037" i="2"/>
  <c r="N1346" i="2"/>
  <c r="N1347" i="2"/>
  <c r="N1344" i="2"/>
  <c r="N1039" i="2"/>
  <c r="N1367" i="2"/>
  <c r="N1088" i="2"/>
  <c r="N1178" i="2"/>
  <c r="N1156" i="2"/>
  <c r="N1060" i="2"/>
  <c r="N1390" i="2"/>
  <c r="N1388" i="2"/>
  <c r="N1179" i="2"/>
  <c r="N1252" i="2"/>
  <c r="N1058" i="2"/>
  <c r="N1174" i="2"/>
  <c r="N1049" i="2"/>
  <c r="N1416" i="2"/>
  <c r="N1182" i="2"/>
  <c r="N1112" i="2"/>
  <c r="N1173" i="2"/>
  <c r="N1059" i="2"/>
  <c r="N1007" i="2"/>
  <c r="N1419" i="2"/>
  <c r="N1249" i="2"/>
  <c r="N1169" i="2"/>
  <c r="N1395" i="2"/>
  <c r="N1412" i="2"/>
  <c r="N1251" i="2"/>
  <c r="N1399" i="2"/>
  <c r="N1163" i="2"/>
  <c r="N1400" i="2"/>
  <c r="N1033" i="2"/>
  <c r="N1387" i="2"/>
  <c r="N997" i="2"/>
  <c r="N1177" i="2"/>
  <c r="N1240" i="2"/>
  <c r="N1342" i="2"/>
  <c r="N1401" i="2"/>
  <c r="N1324" i="2"/>
  <c r="N1341" i="2"/>
  <c r="N1397" i="2"/>
  <c r="N1188" i="2"/>
  <c r="N1343" i="2"/>
  <c r="N1034" i="2"/>
  <c r="N1402" i="2"/>
  <c r="N1414" i="2"/>
  <c r="N1415" i="2"/>
  <c r="N1396" i="2"/>
  <c r="N1403" i="2"/>
  <c r="N1186" i="2"/>
  <c r="N1183" i="2"/>
  <c r="N1398" i="2"/>
  <c r="N1411" i="2"/>
  <c r="N1032" i="2"/>
  <c r="N1158" i="2"/>
  <c r="N1008" i="2"/>
  <c r="N1323" i="2"/>
  <c r="N1404" i="2"/>
  <c r="N1330" i="2"/>
  <c r="N1325" i="2"/>
  <c r="N1180" i="2"/>
  <c r="N1005" i="2"/>
  <c r="N1122" i="2"/>
  <c r="N1006" i="2"/>
  <c r="N1121" i="2"/>
  <c r="N1113" i="2"/>
  <c r="N1175" i="2"/>
  <c r="N1418" i="2"/>
  <c r="N1184" i="2"/>
  <c r="N1417" i="2"/>
  <c r="N1181" i="2"/>
  <c r="N1413" i="2"/>
  <c r="N1157" i="2"/>
  <c r="N1187" i="2"/>
  <c r="N1331" i="2"/>
  <c r="N1410" i="2"/>
  <c r="N1326" i="2"/>
  <c r="N1327" i="2"/>
  <c r="N1004" i="2"/>
  <c r="N1018" i="2"/>
  <c r="N1162" i="2"/>
  <c r="N1120" i="2"/>
  <c r="N1031" i="2"/>
  <c r="N1114" i="2"/>
  <c r="N998" i="2"/>
  <c r="N1185" i="2"/>
  <c r="N1027" i="2"/>
  <c r="N1009" i="2"/>
  <c r="N1025" i="2"/>
  <c r="N1340" i="2"/>
  <c r="N1115" i="2"/>
  <c r="N1010" i="2"/>
  <c r="N1320" i="2"/>
  <c r="N1161" i="2"/>
  <c r="N1117" i="2"/>
  <c r="N1329" i="2"/>
  <c r="N1237" i="2"/>
  <c r="N1176" i="2"/>
  <c r="N1029" i="2"/>
  <c r="N1315" i="2"/>
  <c r="N1405" i="2"/>
  <c r="N1026" i="2"/>
  <c r="N1319" i="2"/>
  <c r="N1116" i="2"/>
  <c r="N1238" i="2"/>
  <c r="N1017" i="2"/>
  <c r="N1318" i="2"/>
  <c r="N1332" i="2"/>
  <c r="N999" i="2"/>
  <c r="N1339" i="2"/>
  <c r="N1001" i="2"/>
  <c r="N1333" i="2"/>
  <c r="N1316" i="2"/>
  <c r="N1328" i="2"/>
  <c r="N1000" i="2"/>
  <c r="N1321" i="2"/>
  <c r="N1235" i="2"/>
  <c r="N1406" i="2"/>
  <c r="N1407" i="2"/>
  <c r="N1015" i="2"/>
  <c r="N1003" i="2"/>
  <c r="N1030" i="2"/>
  <c r="N1019" i="2"/>
  <c r="N1317" i="2"/>
  <c r="N1002" i="2"/>
  <c r="N1028" i="2"/>
  <c r="N1160" i="2"/>
  <c r="N1338" i="2"/>
  <c r="N1337" i="2"/>
  <c r="N1119" i="2"/>
  <c r="N1012" i="2"/>
  <c r="N1322" i="2"/>
  <c r="N1024" i="2"/>
  <c r="N1118" i="2"/>
  <c r="N1016" i="2"/>
  <c r="N1023" i="2"/>
  <c r="N1013" i="2"/>
  <c r="N1020" i="2"/>
  <c r="N1408" i="2"/>
  <c r="N1011" i="2"/>
  <c r="N1232" i="2"/>
  <c r="N1159" i="2"/>
  <c r="N1233" i="2"/>
  <c r="N1335" i="2"/>
  <c r="N1022" i="2"/>
  <c r="N1334" i="2"/>
  <c r="N1014" i="2"/>
  <c r="N1021" i="2"/>
  <c r="N1189" i="2"/>
  <c r="N1231" i="2"/>
  <c r="N1336" i="2"/>
  <c r="N1409" i="2"/>
  <c r="N1234" i="2"/>
  <c r="N1190" i="2"/>
  <c r="N1208" i="2"/>
  <c r="N1207" i="2"/>
  <c r="N1206" i="2"/>
  <c r="N1258" i="2"/>
  <c r="N1236" i="2"/>
  <c r="N1305" i="2"/>
  <c r="N1442" i="2"/>
  <c r="N1191" i="2"/>
  <c r="N1298" i="2"/>
  <c r="N1209" i="2"/>
  <c r="N1443" i="2"/>
  <c r="N1219" i="2"/>
  <c r="N1441" i="2"/>
  <c r="N1220" i="2"/>
  <c r="N1201" i="2"/>
  <c r="N1205" i="2"/>
  <c r="N1221" i="2"/>
  <c r="N1230" i="2"/>
  <c r="N1444" i="2"/>
  <c r="N1304" i="2"/>
  <c r="N1254" i="2"/>
  <c r="N1448" i="2"/>
  <c r="N1306" i="2"/>
  <c r="N1307" i="2"/>
  <c r="N1299" i="2"/>
  <c r="N1192" i="2"/>
  <c r="N1445" i="2"/>
  <c r="N1302" i="2"/>
  <c r="N1297" i="2"/>
  <c r="N1259" i="2"/>
  <c r="N1300" i="2"/>
  <c r="N1296" i="2"/>
  <c r="N1214" i="2"/>
  <c r="N1447" i="2"/>
  <c r="N1301" i="2"/>
  <c r="N1215" i="2"/>
  <c r="N1255" i="2"/>
  <c r="N1303" i="2"/>
  <c r="N1229" i="2"/>
  <c r="N1308" i="2"/>
  <c r="N1218" i="2"/>
  <c r="N1260" i="2"/>
  <c r="N1210" i="2"/>
  <c r="N1257" i="2"/>
  <c r="N1202" i="2"/>
  <c r="N1291" i="2"/>
  <c r="N1314" i="2"/>
  <c r="N1293" i="2"/>
  <c r="N1454" i="2"/>
  <c r="N1212" i="2"/>
  <c r="N1446" i="2"/>
  <c r="N1292" i="2"/>
  <c r="N1295" i="2"/>
  <c r="N1211" i="2"/>
  <c r="N1284" i="2"/>
  <c r="N1253" i="2"/>
  <c r="N1200" i="2"/>
  <c r="N1282" i="2"/>
  <c r="N1452" i="2"/>
  <c r="N1199" i="2"/>
  <c r="N1455" i="2"/>
  <c r="N1256" i="2"/>
  <c r="N1453" i="2"/>
  <c r="N1222" i="2"/>
  <c r="N1313" i="2"/>
  <c r="N1451" i="2"/>
  <c r="N1311" i="2"/>
  <c r="N1450" i="2"/>
  <c r="N1283" i="2"/>
  <c r="N1203" i="2"/>
  <c r="N1310" i="2"/>
  <c r="N1309" i="2"/>
  <c r="N1213" i="2"/>
  <c r="N1217" i="2"/>
  <c r="N1290" i="2"/>
  <c r="N1224" i="2"/>
  <c r="N1281" i="2"/>
  <c r="N1449" i="2"/>
  <c r="N1216" i="2"/>
  <c r="N1312" i="2"/>
  <c r="N1280" i="2"/>
  <c r="N1261" i="2"/>
  <c r="N1285" i="2"/>
  <c r="N1204" i="2"/>
  <c r="N1223" i="2"/>
  <c r="N1287" i="2"/>
  <c r="N1278" i="2"/>
  <c r="N1279" i="2"/>
  <c r="N1225" i="2"/>
  <c r="N1294" i="2"/>
  <c r="N1289" i="2"/>
  <c r="N1288" i="2"/>
  <c r="N1286" i="2"/>
  <c r="N1277" i="2"/>
  <c r="N1457" i="2"/>
  <c r="N1193" i="2"/>
  <c r="N1198" i="2"/>
  <c r="N1194" i="2"/>
  <c r="N1456" i="2"/>
  <c r="N1458" i="2"/>
  <c r="N1276" i="2"/>
  <c r="N1274" i="2"/>
  <c r="N1459" i="2"/>
  <c r="N1490" i="2"/>
  <c r="N1262" i="2"/>
  <c r="N1491" i="2"/>
  <c r="N1488" i="2"/>
  <c r="N1228" i="2"/>
  <c r="N1275" i="2"/>
  <c r="N1195" i="2"/>
  <c r="N1487" i="2"/>
  <c r="N1273" i="2"/>
  <c r="N1196" i="2"/>
  <c r="N1272" i="2"/>
  <c r="N1489" i="2"/>
  <c r="N1226" i="2"/>
  <c r="N1263" i="2"/>
  <c r="N1197" i="2"/>
  <c r="N1505" i="2"/>
  <c r="N1264" i="2"/>
  <c r="N1269" i="2"/>
  <c r="N1497" i="2"/>
  <c r="N1485" i="2"/>
  <c r="N1486" i="2"/>
  <c r="N1506" i="2"/>
  <c r="N1227" i="2"/>
  <c r="N1482" i="2"/>
  <c r="N1493" i="2"/>
  <c r="N1460" i="2"/>
  <c r="N1499" i="2"/>
  <c r="N1492" i="2"/>
  <c r="N1507" i="2"/>
  <c r="N1498" i="2"/>
  <c r="N1268" i="2"/>
  <c r="N1484" i="2"/>
  <c r="N1483" i="2"/>
  <c r="N1271" i="2"/>
  <c r="N1495" i="2"/>
  <c r="N1494" i="2"/>
  <c r="N1500" i="2"/>
  <c r="N1270" i="2"/>
  <c r="N1496" i="2"/>
  <c r="N1265" i="2"/>
  <c r="N1464" i="2"/>
  <c r="N1481" i="2"/>
  <c r="N1502" i="2"/>
  <c r="N1461" i="2"/>
  <c r="N1462" i="2"/>
  <c r="N1463" i="2"/>
  <c r="N1267" i="2"/>
  <c r="N1501" i="2"/>
  <c r="N1466" i="2"/>
  <c r="N1465" i="2"/>
  <c r="N1508" i="2"/>
  <c r="N1266" i="2"/>
  <c r="N1467" i="2"/>
  <c r="N1469" i="2"/>
  <c r="N1480" i="2"/>
  <c r="N1509" i="2"/>
  <c r="N1503" i="2"/>
  <c r="N1468" i="2"/>
  <c r="N1478" i="2"/>
  <c r="N1470" i="2"/>
  <c r="N1479" i="2"/>
  <c r="N1471" i="2"/>
  <c r="N1504" i="2"/>
  <c r="N1474" i="2"/>
  <c r="N1510" i="2"/>
  <c r="N1476" i="2"/>
  <c r="N1473" i="2"/>
  <c r="N1477" i="2"/>
  <c r="N1475" i="2"/>
  <c r="N1511" i="2"/>
  <c r="N1472" i="2"/>
  <c r="N1515" i="2"/>
  <c r="N1514" i="2"/>
  <c r="N1513" i="2"/>
  <c r="M130" i="2"/>
  <c r="M150" i="2"/>
  <c r="M147" i="2"/>
  <c r="M56" i="2"/>
  <c r="M108" i="2"/>
  <c r="M146" i="2"/>
  <c r="M132" i="2"/>
  <c r="M149" i="2"/>
  <c r="M145" i="2"/>
  <c r="M53" i="2"/>
  <c r="M57" i="2"/>
  <c r="M129" i="2"/>
  <c r="M139" i="2"/>
  <c r="M156" i="2"/>
  <c r="M155" i="2"/>
  <c r="M55" i="2"/>
  <c r="M58" i="2"/>
  <c r="M54" i="2"/>
  <c r="M148" i="2"/>
  <c r="M109" i="2"/>
  <c r="M59" i="2"/>
  <c r="M144" i="2"/>
  <c r="M69" i="2"/>
  <c r="M134" i="2"/>
  <c r="M152" i="2"/>
  <c r="M135" i="2"/>
  <c r="M67" i="2"/>
  <c r="M143" i="2"/>
  <c r="M138" i="2"/>
  <c r="M133" i="2"/>
  <c r="M154" i="2"/>
  <c r="M153" i="2"/>
  <c r="M141" i="2"/>
  <c r="M136" i="2"/>
  <c r="M64" i="2"/>
  <c r="M66" i="2"/>
  <c r="M68" i="2"/>
  <c r="M70" i="2"/>
  <c r="M126" i="2"/>
  <c r="M140" i="2"/>
  <c r="M60" i="2"/>
  <c r="M110" i="2"/>
  <c r="M151" i="2"/>
  <c r="M127" i="2"/>
  <c r="M75" i="2"/>
  <c r="M128" i="2"/>
  <c r="M74" i="2"/>
  <c r="M63" i="2"/>
  <c r="M158" i="2"/>
  <c r="M137" i="2"/>
  <c r="M62" i="2"/>
  <c r="M142" i="2"/>
  <c r="M157" i="2"/>
  <c r="M73" i="2"/>
  <c r="M65" i="2"/>
  <c r="M77" i="2"/>
  <c r="M76" i="2"/>
  <c r="M61" i="2"/>
  <c r="M78" i="2"/>
  <c r="M26" i="2"/>
  <c r="M163" i="2"/>
  <c r="M72" i="2"/>
  <c r="M25" i="2"/>
  <c r="M166" i="2"/>
  <c r="M71" i="2"/>
  <c r="M27" i="2"/>
  <c r="M167" i="2"/>
  <c r="M162" i="2"/>
  <c r="M111" i="2"/>
  <c r="M80" i="2"/>
  <c r="M24" i="2"/>
  <c r="M160" i="2"/>
  <c r="M19" i="2"/>
  <c r="M79" i="2"/>
  <c r="M164" i="2"/>
  <c r="M20" i="2"/>
  <c r="M168" i="2"/>
  <c r="M107" i="2"/>
  <c r="M81" i="2"/>
  <c r="M125" i="2"/>
  <c r="M122" i="2"/>
  <c r="M159" i="2"/>
  <c r="M29" i="2"/>
  <c r="M115" i="2"/>
  <c r="M165" i="2"/>
  <c r="M28" i="2"/>
  <c r="M40" i="2"/>
  <c r="M51" i="2"/>
  <c r="M23" i="2"/>
  <c r="M169" i="2"/>
  <c r="M170" i="2"/>
  <c r="M30" i="2"/>
  <c r="M18" i="2"/>
  <c r="M15" i="2"/>
  <c r="M88" i="2"/>
  <c r="M89" i="2"/>
  <c r="M52" i="2"/>
  <c r="M17" i="2"/>
  <c r="M16" i="2"/>
  <c r="M161" i="2"/>
  <c r="M172" i="2"/>
  <c r="M21" i="2"/>
  <c r="M22" i="2"/>
  <c r="M36" i="2"/>
  <c r="M123" i="2"/>
  <c r="M39" i="2"/>
  <c r="M120" i="2"/>
  <c r="M124" i="2"/>
  <c r="M38" i="2"/>
  <c r="M113" i="2"/>
  <c r="M173" i="2"/>
  <c r="M41" i="2"/>
  <c r="M82" i="2"/>
  <c r="M175" i="2"/>
  <c r="M87" i="2"/>
  <c r="M114" i="2"/>
  <c r="M42" i="2"/>
  <c r="M86" i="2"/>
  <c r="M37" i="2"/>
  <c r="M171" i="2"/>
  <c r="M14" i="2"/>
  <c r="M32" i="2"/>
  <c r="M174" i="2"/>
  <c r="M98" i="2"/>
  <c r="M50" i="2"/>
  <c r="M106" i="2"/>
  <c r="M34" i="2"/>
  <c r="M116" i="2"/>
  <c r="M95" i="2"/>
  <c r="M35" i="2"/>
  <c r="M49" i="2"/>
  <c r="M92" i="2"/>
  <c r="M83" i="2"/>
  <c r="M91" i="2"/>
  <c r="M31" i="2"/>
  <c r="M176" i="2"/>
  <c r="M9" i="2"/>
  <c r="M118" i="2"/>
  <c r="M43" i="2"/>
  <c r="M96" i="2"/>
  <c r="M121" i="2"/>
  <c r="M33" i="2"/>
  <c r="M112" i="2"/>
  <c r="M93" i="2"/>
  <c r="M117" i="2"/>
  <c r="M46" i="2"/>
  <c r="M90" i="2"/>
  <c r="M10" i="2"/>
  <c r="M97" i="2"/>
  <c r="M11" i="2"/>
  <c r="M94" i="2"/>
  <c r="M44" i="2"/>
  <c r="M85" i="2"/>
  <c r="M119" i="2"/>
  <c r="M84" i="2"/>
  <c r="M12" i="2"/>
  <c r="M47" i="2"/>
  <c r="M45" i="2"/>
  <c r="M13" i="2"/>
  <c r="M48" i="2"/>
  <c r="M99" i="2"/>
  <c r="M102" i="2"/>
  <c r="M105" i="2"/>
  <c r="M101" i="2"/>
  <c r="M104" i="2"/>
  <c r="M100" i="2"/>
  <c r="M6" i="2"/>
  <c r="M103" i="2"/>
  <c r="M8" i="2"/>
  <c r="M245" i="2"/>
  <c r="M7" i="2"/>
  <c r="M180" i="2"/>
  <c r="M244" i="2"/>
  <c r="M243" i="2"/>
  <c r="M181" i="2"/>
  <c r="M242" i="2"/>
  <c r="M182" i="2"/>
  <c r="M222" i="2"/>
  <c r="M224" i="2"/>
  <c r="M228" i="2"/>
  <c r="M227" i="2"/>
  <c r="M225" i="2"/>
  <c r="M226" i="2"/>
  <c r="M223" i="2"/>
  <c r="M184" i="2"/>
  <c r="M177" i="2"/>
  <c r="M183" i="2"/>
  <c r="M179" i="2"/>
  <c r="M221" i="2"/>
  <c r="M185" i="2"/>
  <c r="M189" i="2"/>
  <c r="M241" i="2"/>
  <c r="M232" i="2"/>
  <c r="M186" i="2"/>
  <c r="M202" i="2"/>
  <c r="M231" i="2"/>
  <c r="M178" i="2"/>
  <c r="M188" i="2"/>
  <c r="M190" i="2"/>
  <c r="M187" i="2"/>
  <c r="M216" i="2"/>
  <c r="M203" i="2"/>
  <c r="M200" i="2"/>
  <c r="M230" i="2"/>
  <c r="M204" i="2"/>
  <c r="M229" i="2"/>
  <c r="M236" i="2"/>
  <c r="M237" i="2"/>
  <c r="M234" i="2"/>
  <c r="M215" i="2"/>
  <c r="M233" i="2"/>
  <c r="M201" i="2"/>
  <c r="M217" i="2"/>
  <c r="M238" i="2"/>
  <c r="M239" i="2"/>
  <c r="M191" i="2"/>
  <c r="M197" i="2"/>
  <c r="M206" i="2"/>
  <c r="M235" i="2"/>
  <c r="M240" i="2"/>
  <c r="M205" i="2"/>
  <c r="M199" i="2"/>
  <c r="M198" i="2"/>
  <c r="M207" i="2"/>
  <c r="M214" i="2"/>
  <c r="M209" i="2"/>
  <c r="M212" i="2"/>
  <c r="M208" i="2"/>
  <c r="M220" i="2"/>
  <c r="M196" i="2"/>
  <c r="M192" i="2"/>
  <c r="M595" i="2"/>
  <c r="M596" i="2"/>
  <c r="M589" i="2"/>
  <c r="M594" i="2"/>
  <c r="M590" i="2"/>
  <c r="M193" i="2"/>
  <c r="M593" i="2"/>
  <c r="M591" i="2"/>
  <c r="M588" i="2"/>
  <c r="M211" i="2"/>
  <c r="M597" i="2"/>
  <c r="M587" i="2"/>
  <c r="M581" i="2"/>
  <c r="M601" i="2"/>
  <c r="M585" i="2"/>
  <c r="M599" i="2"/>
  <c r="M598" i="2"/>
  <c r="M602" i="2"/>
  <c r="M592" i="2"/>
  <c r="M210" i="2"/>
  <c r="M600" i="2"/>
  <c r="M586" i="2"/>
  <c r="M603" i="2"/>
  <c r="M580" i="2"/>
  <c r="M579" i="2"/>
  <c r="M213" i="2"/>
  <c r="M452" i="2"/>
  <c r="M493" i="2"/>
  <c r="M582" i="2"/>
  <c r="M496" i="2"/>
  <c r="M194" i="2"/>
  <c r="M195" i="2"/>
  <c r="M494" i="2"/>
  <c r="M605" i="2"/>
  <c r="M584" i="2"/>
  <c r="M492" i="2"/>
  <c r="M604" i="2"/>
  <c r="M578" i="2"/>
  <c r="M490" i="2"/>
  <c r="M612" i="2"/>
  <c r="M461" i="2"/>
  <c r="M219" i="2"/>
  <c r="M495" i="2"/>
  <c r="M453" i="2"/>
  <c r="M491" i="2"/>
  <c r="M607" i="2"/>
  <c r="M449" i="2"/>
  <c r="M488" i="2"/>
  <c r="M451" i="2"/>
  <c r="M474" i="2"/>
  <c r="M462" i="2"/>
  <c r="M606" i="2"/>
  <c r="M583" i="2"/>
  <c r="M489" i="2"/>
  <c r="M500" i="2"/>
  <c r="M499" i="2"/>
  <c r="M454" i="2"/>
  <c r="M506" i="2"/>
  <c r="M473" i="2"/>
  <c r="M472" i="2"/>
  <c r="M459" i="2"/>
  <c r="M508" i="2"/>
  <c r="M498" i="2"/>
  <c r="M471" i="2"/>
  <c r="M507" i="2"/>
  <c r="M505" i="2"/>
  <c r="M475" i="2"/>
  <c r="M218" i="2"/>
  <c r="M463" i="2"/>
  <c r="M619" i="2"/>
  <c r="M458" i="2"/>
  <c r="M620" i="2"/>
  <c r="M450" i="2"/>
  <c r="M460" i="2"/>
  <c r="M470" i="2"/>
  <c r="M455" i="2"/>
  <c r="M246" i="2"/>
  <c r="M618" i="2"/>
  <c r="M608" i="2"/>
  <c r="M501" i="2"/>
  <c r="M576" i="2"/>
  <c r="M512" i="2"/>
  <c r="M577" i="2"/>
  <c r="M464" i="2"/>
  <c r="M469" i="2"/>
  <c r="M622" i="2"/>
  <c r="M445" i="2"/>
  <c r="M441" i="2"/>
  <c r="M465" i="2"/>
  <c r="M510" i="2"/>
  <c r="M447" i="2"/>
  <c r="M446" i="2"/>
  <c r="M503" i="2"/>
  <c r="M511" i="2"/>
  <c r="M457" i="2"/>
  <c r="M338" i="2"/>
  <c r="M509" i="2"/>
  <c r="M442" i="2"/>
  <c r="M448" i="2"/>
  <c r="M478" i="2"/>
  <c r="M621" i="2"/>
  <c r="M477" i="2"/>
  <c r="M624" i="2"/>
  <c r="M623" i="2"/>
  <c r="M497" i="2"/>
  <c r="M340" i="2"/>
  <c r="M476" i="2"/>
  <c r="M339" i="2"/>
  <c r="M485" i="2"/>
  <c r="M456" i="2"/>
  <c r="M439" i="2"/>
  <c r="M487" i="2"/>
  <c r="M466" i="2"/>
  <c r="M341" i="2"/>
  <c r="M502" i="2"/>
  <c r="M504" i="2"/>
  <c r="M609" i="2"/>
  <c r="M468" i="2"/>
  <c r="M325" i="2"/>
  <c r="M443" i="2"/>
  <c r="M628" i="2"/>
  <c r="M569" i="2"/>
  <c r="M467" i="2"/>
  <c r="M629" i="2"/>
  <c r="M336" i="2"/>
  <c r="M481" i="2"/>
  <c r="M610" i="2"/>
  <c r="M444" i="2"/>
  <c r="M480" i="2"/>
  <c r="M337" i="2"/>
  <c r="M571" i="2"/>
  <c r="M613" i="2"/>
  <c r="M570" i="2"/>
  <c r="M483" i="2"/>
  <c r="M611" i="2"/>
  <c r="M486" i="2"/>
  <c r="M533" i="2"/>
  <c r="M575" i="2"/>
  <c r="M484" i="2"/>
  <c r="M303" i="2"/>
  <c r="M514" i="2"/>
  <c r="M513" i="2"/>
  <c r="M627" i="2"/>
  <c r="M626" i="2"/>
  <c r="M565" i="2"/>
  <c r="M440" i="2"/>
  <c r="M482" i="2"/>
  <c r="M479" i="2"/>
  <c r="M524" i="2"/>
  <c r="M532" i="2"/>
  <c r="M617" i="2"/>
  <c r="M248" i="2"/>
  <c r="M615" i="2"/>
  <c r="M625" i="2"/>
  <c r="M438" i="2"/>
  <c r="M523" i="2"/>
  <c r="M327" i="2"/>
  <c r="M247" i="2"/>
  <c r="M531" i="2"/>
  <c r="M573" i="2"/>
  <c r="M530" i="2"/>
  <c r="M633" i="2"/>
  <c r="M329" i="2"/>
  <c r="M422" i="2"/>
  <c r="M522" i="2"/>
  <c r="M326" i="2"/>
  <c r="M324" i="2"/>
  <c r="M635" i="2"/>
  <c r="M574" i="2"/>
  <c r="M342" i="2"/>
  <c r="M636" i="2"/>
  <c r="M630" i="2"/>
  <c r="M328" i="2"/>
  <c r="M638" i="2"/>
  <c r="M572" i="2"/>
  <c r="M560" i="2"/>
  <c r="M515" i="2"/>
  <c r="M525" i="2"/>
  <c r="M632" i="2"/>
  <c r="M333" i="2"/>
  <c r="M343" i="2"/>
  <c r="M302" i="2"/>
  <c r="M637" i="2"/>
  <c r="M421" i="2"/>
  <c r="M323" i="2"/>
  <c r="M335" i="2"/>
  <c r="M566" i="2"/>
  <c r="M516" i="2"/>
  <c r="M331" i="2"/>
  <c r="M634" i="2"/>
  <c r="M420" i="2"/>
  <c r="M529" i="2"/>
  <c r="M526" i="2"/>
  <c r="M301" i="2"/>
  <c r="M517" i="2"/>
  <c r="M614" i="2"/>
  <c r="M534" i="2"/>
  <c r="M321" i="2"/>
  <c r="M631" i="2"/>
  <c r="M520" i="2"/>
  <c r="M521" i="2"/>
  <c r="M334" i="2"/>
  <c r="M330" i="2"/>
  <c r="M423" i="2"/>
  <c r="M415" i="2"/>
  <c r="M616" i="2"/>
  <c r="M639" i="2"/>
  <c r="M424" i="2"/>
  <c r="M300" i="2"/>
  <c r="M351" i="2"/>
  <c r="M425" i="2"/>
  <c r="M322" i="2"/>
  <c r="M320" i="2"/>
  <c r="M416" i="2"/>
  <c r="M332" i="2"/>
  <c r="M414" i="2"/>
  <c r="M304" i="2"/>
  <c r="M249" i="2"/>
  <c r="M419" i="2"/>
  <c r="M413" i="2"/>
  <c r="M535" i="2"/>
  <c r="M528" i="2"/>
  <c r="M527" i="2"/>
  <c r="M437" i="2"/>
  <c r="M412" i="2"/>
  <c r="M519" i="2"/>
  <c r="M428" i="2"/>
  <c r="M344" i="2"/>
  <c r="M568" i="2"/>
  <c r="M518" i="2"/>
  <c r="M352" i="2"/>
  <c r="M348" i="2"/>
  <c r="M350" i="2"/>
  <c r="M640" i="2"/>
  <c r="M319" i="2"/>
  <c r="M284" i="2"/>
  <c r="M418" i="2"/>
  <c r="M641" i="2"/>
  <c r="M403" i="2"/>
  <c r="M647" i="2"/>
  <c r="M315" i="2"/>
  <c r="M405" i="2"/>
  <c r="M417" i="2"/>
  <c r="M564" i="2"/>
  <c r="M314" i="2"/>
  <c r="M297" i="2"/>
  <c r="M426" i="2"/>
  <c r="M262" i="2"/>
  <c r="M404" i="2"/>
  <c r="M276" i="2"/>
  <c r="M283" i="2"/>
  <c r="M313" i="2"/>
  <c r="M366" i="2"/>
  <c r="M281" i="2"/>
  <c r="M427" i="2"/>
  <c r="M280" i="2"/>
  <c r="M349" i="2"/>
  <c r="M305" i="2"/>
  <c r="M406" i="2"/>
  <c r="M285" i="2"/>
  <c r="M277" i="2"/>
  <c r="M312" i="2"/>
  <c r="M347" i="2"/>
  <c r="M536" i="2"/>
  <c r="M648" i="2"/>
  <c r="M289" i="2"/>
  <c r="M293" i="2"/>
  <c r="M263" i="2"/>
  <c r="M567" i="2"/>
  <c r="M646" i="2"/>
  <c r="M435" i="2"/>
  <c r="M298" i="2"/>
  <c r="M261" i="2"/>
  <c r="M407" i="2"/>
  <c r="M286" i="2"/>
  <c r="M299" i="2"/>
  <c r="M399" i="2"/>
  <c r="M316" i="2"/>
  <c r="M409" i="2"/>
  <c r="M354" i="2"/>
  <c r="M317" i="2"/>
  <c r="M265" i="2"/>
  <c r="M275" i="2"/>
  <c r="M271" i="2"/>
  <c r="M264" i="2"/>
  <c r="M411" i="2"/>
  <c r="M561" i="2"/>
  <c r="M559" i="2"/>
  <c r="M345" i="2"/>
  <c r="M353" i="2"/>
  <c r="M643" i="2"/>
  <c r="M292" i="2"/>
  <c r="M318" i="2"/>
  <c r="M307" i="2"/>
  <c r="M260" i="2"/>
  <c r="M365" i="2"/>
  <c r="M410" i="2"/>
  <c r="M408" i="2"/>
  <c r="M557" i="2"/>
  <c r="M270" i="2"/>
  <c r="M361" i="2"/>
  <c r="M645" i="2"/>
  <c r="M649" i="2"/>
  <c r="M642" i="2"/>
  <c r="M367" i="2"/>
  <c r="M384" i="2"/>
  <c r="M278" i="2"/>
  <c r="M306" i="2"/>
  <c r="M288" i="2"/>
  <c r="M402" i="2"/>
  <c r="M309" i="2"/>
  <c r="M401" i="2"/>
  <c r="M396" i="2"/>
  <c r="M274" i="2"/>
  <c r="M436" i="2"/>
  <c r="M542" i="2"/>
  <c r="M429" i="2"/>
  <c r="M310" i="2"/>
  <c r="M562" i="2"/>
  <c r="M269" i="2"/>
  <c r="M282" i="2"/>
  <c r="M287" i="2"/>
  <c r="M279" i="2"/>
  <c r="M346" i="2"/>
  <c r="M259" i="2"/>
  <c r="M550" i="2"/>
  <c r="M400" i="2"/>
  <c r="M655" i="2"/>
  <c r="M356" i="2"/>
  <c r="M296" i="2"/>
  <c r="M294" i="2"/>
  <c r="M563" i="2"/>
  <c r="M386" i="2"/>
  <c r="M382" i="2"/>
  <c r="M311" i="2"/>
  <c r="M383" i="2"/>
  <c r="M250" i="2"/>
  <c r="M434" i="2"/>
  <c r="M543" i="2"/>
  <c r="M644" i="2"/>
  <c r="M537" i="2"/>
  <c r="M290" i="2"/>
  <c r="M654" i="2"/>
  <c r="M266" i="2"/>
  <c r="M359" i="2"/>
  <c r="M291" i="2"/>
  <c r="M538" i="2"/>
  <c r="M385" i="2"/>
  <c r="M656" i="2"/>
  <c r="M558" i="2"/>
  <c r="M651" i="2"/>
  <c r="M360" i="2"/>
  <c r="M394" i="2"/>
  <c r="M267" i="2"/>
  <c r="M650" i="2"/>
  <c r="M549" i="2"/>
  <c r="M355" i="2"/>
  <c r="M548" i="2"/>
  <c r="M552" i="2"/>
  <c r="M357" i="2"/>
  <c r="M268" i="2"/>
  <c r="M397" i="2"/>
  <c r="M556" i="2"/>
  <c r="M273" i="2"/>
  <c r="M653" i="2"/>
  <c r="M272" i="2"/>
  <c r="M551" i="2"/>
  <c r="M541" i="2"/>
  <c r="M430" i="2"/>
  <c r="M381" i="2"/>
  <c r="M652" i="2"/>
  <c r="M395" i="2"/>
  <c r="M398" i="2"/>
  <c r="M555" i="2"/>
  <c r="M253" i="2"/>
  <c r="M387" i="2"/>
  <c r="M380" i="2"/>
  <c r="M433" i="2"/>
  <c r="M295" i="2"/>
  <c r="M308" i="2"/>
  <c r="M255" i="2"/>
  <c r="M254" i="2"/>
  <c r="M358" i="2"/>
  <c r="M657" i="2"/>
  <c r="M256" i="2"/>
  <c r="M258" i="2"/>
  <c r="M431" i="2"/>
  <c r="M251" i="2"/>
  <c r="M539" i="2"/>
  <c r="M257" i="2"/>
  <c r="M540" i="2"/>
  <c r="M544" i="2"/>
  <c r="M393" i="2"/>
  <c r="M364" i="2"/>
  <c r="M368" i="2"/>
  <c r="M676" i="2"/>
  <c r="M553" i="2"/>
  <c r="M664" i="2"/>
  <c r="M252" i="2"/>
  <c r="M659" i="2"/>
  <c r="M388" i="2"/>
  <c r="M663" i="2"/>
  <c r="M554" i="2"/>
  <c r="M665" i="2"/>
  <c r="M658" i="2"/>
  <c r="M662" i="2"/>
  <c r="M680" i="2"/>
  <c r="M547" i="2"/>
  <c r="M674" i="2"/>
  <c r="M675" i="2"/>
  <c r="M379" i="2"/>
  <c r="M392" i="2"/>
  <c r="M673" i="2"/>
  <c r="M672" i="2"/>
  <c r="M679" i="2"/>
  <c r="M661" i="2"/>
  <c r="M432" i="2"/>
  <c r="M389" i="2"/>
  <c r="M545" i="2"/>
  <c r="M670" i="2"/>
  <c r="M362" i="2"/>
  <c r="M660" i="2"/>
  <c r="M671" i="2"/>
  <c r="M363" i="2"/>
  <c r="M546" i="2"/>
  <c r="M370" i="2"/>
  <c r="M668" i="2"/>
  <c r="M678" i="2"/>
  <c r="M677" i="2"/>
  <c r="M369" i="2"/>
  <c r="M666" i="2"/>
  <c r="M683" i="2"/>
  <c r="M390" i="2"/>
  <c r="M667" i="2"/>
  <c r="M669" i="2"/>
  <c r="M681" i="2"/>
  <c r="M376" i="2"/>
  <c r="M378" i="2"/>
  <c r="M371" i="2"/>
  <c r="M682" i="2"/>
  <c r="M377" i="2"/>
  <c r="M372" i="2"/>
  <c r="M373" i="2"/>
  <c r="M375" i="2"/>
  <c r="M391" i="2"/>
  <c r="M374" i="2"/>
  <c r="M751" i="2"/>
  <c r="M752" i="2"/>
  <c r="M753" i="2"/>
  <c r="M750" i="2"/>
  <c r="M749" i="2"/>
  <c r="M792" i="2"/>
  <c r="M746" i="2"/>
  <c r="M748" i="2"/>
  <c r="M790" i="2"/>
  <c r="M789" i="2"/>
  <c r="M788" i="2"/>
  <c r="M737" i="2"/>
  <c r="M754" i="2"/>
  <c r="M755" i="2"/>
  <c r="M756" i="2"/>
  <c r="M736" i="2"/>
  <c r="M738" i="2"/>
  <c r="M791" i="2"/>
  <c r="M745" i="2"/>
  <c r="M705" i="2"/>
  <c r="M703" i="2"/>
  <c r="M744" i="2"/>
  <c r="M768" i="2"/>
  <c r="M769" i="2"/>
  <c r="M704" i="2"/>
  <c r="M685" i="2"/>
  <c r="M747" i="2"/>
  <c r="M735" i="2"/>
  <c r="M710" i="2"/>
  <c r="M757" i="2"/>
  <c r="M709" i="2"/>
  <c r="M733" i="2"/>
  <c r="M740" i="2"/>
  <c r="M734" i="2"/>
  <c r="M732" i="2"/>
  <c r="M775" i="2"/>
  <c r="M787" i="2"/>
  <c r="M708" i="2"/>
  <c r="M684" i="2"/>
  <c r="M711" i="2"/>
  <c r="M712" i="2"/>
  <c r="M695" i="2"/>
  <c r="M760" i="2"/>
  <c r="M707" i="2"/>
  <c r="M739" i="2"/>
  <c r="M743" i="2"/>
  <c r="M793" i="2"/>
  <c r="M696" i="2"/>
  <c r="M701" i="2"/>
  <c r="M702" i="2"/>
  <c r="M758" i="2"/>
  <c r="M770" i="2"/>
  <c r="M706" i="2"/>
  <c r="M731" i="2"/>
  <c r="M742" i="2"/>
  <c r="M767" i="2"/>
  <c r="M786" i="2"/>
  <c r="M759" i="2"/>
  <c r="M741" i="2"/>
  <c r="M686" i="2"/>
  <c r="M784" i="2"/>
  <c r="M730" i="2"/>
  <c r="M766" i="2"/>
  <c r="M761" i="2"/>
  <c r="M795" i="2"/>
  <c r="M774" i="2"/>
  <c r="M776" i="2"/>
  <c r="M713" i="2"/>
  <c r="M714" i="2"/>
  <c r="M699" i="2"/>
  <c r="M794" i="2"/>
  <c r="M700" i="2"/>
  <c r="M762" i="2"/>
  <c r="M772" i="2"/>
  <c r="M698" i="2"/>
  <c r="M687" i="2"/>
  <c r="M694" i="2"/>
  <c r="M697" i="2"/>
  <c r="M771" i="2"/>
  <c r="M723" i="2"/>
  <c r="M763" i="2"/>
  <c r="M797" i="2"/>
  <c r="M785" i="2"/>
  <c r="M693" i="2"/>
  <c r="M688" i="2"/>
  <c r="M773" i="2"/>
  <c r="M715" i="2"/>
  <c r="M796" i="2"/>
  <c r="M781" i="2"/>
  <c r="M782" i="2"/>
  <c r="M722" i="2"/>
  <c r="M729" i="2"/>
  <c r="M765" i="2"/>
  <c r="M724" i="2"/>
  <c r="M783" i="2"/>
  <c r="M689" i="2"/>
  <c r="M780" i="2"/>
  <c r="M721" i="2"/>
  <c r="M764" i="2"/>
  <c r="M692" i="2"/>
  <c r="M726" i="2"/>
  <c r="M725" i="2"/>
  <c r="M777" i="2"/>
  <c r="M799" i="2"/>
  <c r="M716" i="2"/>
  <c r="M778" i="2"/>
  <c r="M728" i="2"/>
  <c r="M779" i="2"/>
  <c r="M798" i="2"/>
  <c r="M727" i="2"/>
  <c r="M690" i="2"/>
  <c r="M718" i="2"/>
  <c r="M691" i="2"/>
  <c r="M720" i="2"/>
  <c r="M719" i="2"/>
  <c r="M717" i="2"/>
  <c r="M800" i="2"/>
  <c r="M842" i="2"/>
  <c r="M838" i="2"/>
  <c r="M840" i="2"/>
  <c r="M839" i="2"/>
  <c r="M841" i="2"/>
  <c r="M801" i="2"/>
  <c r="M837" i="2"/>
  <c r="M836" i="2"/>
  <c r="M803" i="2"/>
  <c r="M835" i="2"/>
  <c r="M843" i="2"/>
  <c r="M802" i="2"/>
  <c r="M804" i="2"/>
  <c r="M831" i="2"/>
  <c r="M834" i="2"/>
  <c r="M807" i="2"/>
  <c r="M823" i="2"/>
  <c r="M827" i="2"/>
  <c r="M832" i="2"/>
  <c r="M830" i="2"/>
  <c r="M829" i="2"/>
  <c r="M828" i="2"/>
  <c r="M806" i="2"/>
  <c r="M808" i="2"/>
  <c r="M833" i="2"/>
  <c r="M852" i="2"/>
  <c r="M822" i="2"/>
  <c r="M844" i="2"/>
  <c r="M826" i="2"/>
  <c r="M805" i="2"/>
  <c r="M845" i="2"/>
  <c r="M824" i="2"/>
  <c r="M809" i="2"/>
  <c r="M810" i="2"/>
  <c r="M846" i="2"/>
  <c r="M849" i="2"/>
  <c r="M850" i="2"/>
  <c r="M821" i="2"/>
  <c r="M825" i="2"/>
  <c r="M813" i="2"/>
  <c r="M853" i="2"/>
  <c r="M851" i="2"/>
  <c r="M848" i="2"/>
  <c r="M816" i="2"/>
  <c r="M817" i="2"/>
  <c r="M847" i="2"/>
  <c r="M815" i="2"/>
  <c r="M854" i="2"/>
  <c r="M858" i="2"/>
  <c r="M820" i="2"/>
  <c r="M855" i="2"/>
  <c r="M812" i="2"/>
  <c r="M857" i="2"/>
  <c r="M814" i="2"/>
  <c r="M856" i="2"/>
  <c r="M818" i="2"/>
  <c r="M863" i="2"/>
  <c r="M819" i="2"/>
  <c r="M859" i="2"/>
  <c r="M860" i="2"/>
  <c r="M943" i="2"/>
  <c r="M942" i="2"/>
  <c r="M811" i="2"/>
  <c r="M861" i="2"/>
  <c r="M944" i="2"/>
  <c r="M946" i="2"/>
  <c r="M862" i="2"/>
  <c r="M941" i="2"/>
  <c r="M945" i="2"/>
  <c r="M948" i="2"/>
  <c r="M864" i="2"/>
  <c r="M934" i="2"/>
  <c r="M947" i="2"/>
  <c r="M869" i="2"/>
  <c r="M865" i="2"/>
  <c r="M866" i="2"/>
  <c r="M868" i="2"/>
  <c r="M949" i="2"/>
  <c r="M938" i="2"/>
  <c r="M867" i="2"/>
  <c r="M951" i="2"/>
  <c r="M950" i="2"/>
  <c r="M937" i="2"/>
  <c r="M935" i="2"/>
  <c r="M939" i="2"/>
  <c r="M940" i="2"/>
  <c r="M870" i="2"/>
  <c r="M878" i="2"/>
  <c r="M936" i="2"/>
  <c r="M877" i="2"/>
  <c r="M879" i="2"/>
  <c r="M882" i="2"/>
  <c r="M881" i="2"/>
  <c r="M952" i="2"/>
  <c r="M880" i="2"/>
  <c r="M953" i="2"/>
  <c r="M954" i="2"/>
  <c r="M875" i="2"/>
  <c r="M883" i="2"/>
  <c r="M884" i="2"/>
  <c r="M876" i="2"/>
  <c r="M891" i="2"/>
  <c r="M893" i="2"/>
  <c r="M894" i="2"/>
  <c r="M892" i="2"/>
  <c r="M955" i="2"/>
  <c r="M890" i="2"/>
  <c r="M874" i="2"/>
  <c r="M873" i="2"/>
  <c r="M956" i="2"/>
  <c r="M957" i="2"/>
  <c r="M889" i="2"/>
  <c r="M888" i="2"/>
  <c r="M885" i="2"/>
  <c r="M887" i="2"/>
  <c r="M962" i="2"/>
  <c r="M958" i="2"/>
  <c r="M872" i="2"/>
  <c r="M871" i="2"/>
  <c r="M896" i="2"/>
  <c r="M895" i="2"/>
  <c r="M961" i="2"/>
  <c r="M886" i="2"/>
  <c r="M963" i="2"/>
  <c r="M905" i="2"/>
  <c r="M897" i="2"/>
  <c r="M898" i="2"/>
  <c r="M904" i="2"/>
  <c r="M933" i="2"/>
  <c r="M960" i="2"/>
  <c r="M906" i="2"/>
  <c r="M901" i="2"/>
  <c r="M903" i="2"/>
  <c r="M959" i="2"/>
  <c r="M968" i="2"/>
  <c r="M924" i="2"/>
  <c r="M902" i="2"/>
  <c r="M925" i="2"/>
  <c r="M899" i="2"/>
  <c r="M966" i="2"/>
  <c r="M900" i="2"/>
  <c r="M907" i="2"/>
  <c r="M923" i="2"/>
  <c r="M932" i="2"/>
  <c r="M922" i="2"/>
  <c r="M967" i="2"/>
  <c r="M965" i="2"/>
  <c r="M964" i="2"/>
  <c r="M930" i="2"/>
  <c r="M926" i="2"/>
  <c r="M931" i="2"/>
  <c r="M971" i="2"/>
  <c r="M928" i="2"/>
  <c r="M929" i="2"/>
  <c r="M969" i="2"/>
  <c r="M973" i="2"/>
  <c r="M976" i="2"/>
  <c r="M972" i="2"/>
  <c r="M975" i="2"/>
  <c r="M927" i="2"/>
  <c r="M977" i="2"/>
  <c r="M908" i="2"/>
  <c r="M912" i="2"/>
  <c r="M974" i="2"/>
  <c r="M970" i="2"/>
  <c r="M979" i="2"/>
  <c r="M1133" i="2"/>
  <c r="M913" i="2"/>
  <c r="M910" i="2"/>
  <c r="M978" i="2"/>
  <c r="M921" i="2"/>
  <c r="M918" i="2"/>
  <c r="M911" i="2"/>
  <c r="M1134" i="2"/>
  <c r="M919" i="2"/>
  <c r="M909" i="2"/>
  <c r="M980" i="2"/>
  <c r="M917" i="2"/>
  <c r="M1132" i="2"/>
  <c r="M1075" i="2"/>
  <c r="M916" i="2"/>
  <c r="M920" i="2"/>
  <c r="M1065" i="2"/>
  <c r="M1131" i="2"/>
  <c r="M1077" i="2"/>
  <c r="M1074" i="2"/>
  <c r="M915" i="2"/>
  <c r="M914" i="2"/>
  <c r="M1076" i="2"/>
  <c r="M1072" i="2"/>
  <c r="M1079" i="2"/>
  <c r="M1135" i="2"/>
  <c r="M985" i="2"/>
  <c r="M1071" i="2"/>
  <c r="M1078" i="2"/>
  <c r="M1136" i="2"/>
  <c r="M982" i="2"/>
  <c r="M983" i="2"/>
  <c r="M981" i="2"/>
  <c r="M986" i="2"/>
  <c r="M1073" i="2"/>
  <c r="M984" i="2"/>
  <c r="M1138" i="2"/>
  <c r="M1080" i="2"/>
  <c r="M1137" i="2"/>
  <c r="M1376" i="2"/>
  <c r="M1123" i="2"/>
  <c r="M1066" i="2"/>
  <c r="M1070" i="2"/>
  <c r="M991" i="2"/>
  <c r="M1082" i="2"/>
  <c r="M1081" i="2"/>
  <c r="M1139" i="2"/>
  <c r="M989" i="2"/>
  <c r="M1124" i="2"/>
  <c r="M988" i="2"/>
  <c r="M1069" i="2"/>
  <c r="M990" i="2"/>
  <c r="M1375" i="2"/>
  <c r="M1068" i="2"/>
  <c r="M1142" i="2"/>
  <c r="M1353" i="2"/>
  <c r="M1140" i="2"/>
  <c r="M1127" i="2"/>
  <c r="M1041" i="2"/>
  <c r="M987" i="2"/>
  <c r="M1125" i="2"/>
  <c r="M1357" i="2"/>
  <c r="M1149" i="2"/>
  <c r="M1067" i="2"/>
  <c r="M1424" i="2"/>
  <c r="M1374" i="2"/>
  <c r="M1144" i="2"/>
  <c r="M1128" i="2"/>
  <c r="M1141" i="2"/>
  <c r="M1153" i="2"/>
  <c r="M1147" i="2"/>
  <c r="M1148" i="2"/>
  <c r="M1354" i="2"/>
  <c r="M1425" i="2"/>
  <c r="M1083" i="2"/>
  <c r="M1126" i="2"/>
  <c r="M1423" i="2"/>
  <c r="M1064" i="2"/>
  <c r="M1358" i="2"/>
  <c r="M1426" i="2"/>
  <c r="M1355" i="2"/>
  <c r="M1377" i="2"/>
  <c r="M1356" i="2"/>
  <c r="M1152" i="2"/>
  <c r="M1151" i="2"/>
  <c r="M1129" i="2"/>
  <c r="M1040" i="2"/>
  <c r="M1422" i="2"/>
  <c r="M1245" i="2"/>
  <c r="M1130" i="2"/>
  <c r="M1094" i="2"/>
  <c r="M1143" i="2"/>
  <c r="M1093" i="2"/>
  <c r="M1084" i="2"/>
  <c r="M1154" i="2"/>
  <c r="M1427" i="2"/>
  <c r="M1371" i="2"/>
  <c r="M1145" i="2"/>
  <c r="M1246" i="2"/>
  <c r="M1433" i="2"/>
  <c r="M1431" i="2"/>
  <c r="M1096" i="2"/>
  <c r="M1361" i="2"/>
  <c r="M1095" i="2"/>
  <c r="M1247" i="2"/>
  <c r="M1146" i="2"/>
  <c r="M1086" i="2"/>
  <c r="M1439" i="2"/>
  <c r="M1421" i="2"/>
  <c r="M1379" i="2"/>
  <c r="M1369" i="2"/>
  <c r="M1378" i="2"/>
  <c r="M1166" i="2"/>
  <c r="M1434" i="2"/>
  <c r="M1370" i="2"/>
  <c r="M1360" i="2"/>
  <c r="M1432" i="2"/>
  <c r="M1382" i="2"/>
  <c r="M1359" i="2"/>
  <c r="M1150" i="2"/>
  <c r="M1380" i="2"/>
  <c r="M1085" i="2"/>
  <c r="M1428" i="2"/>
  <c r="M995" i="2"/>
  <c r="M1055" i="2"/>
  <c r="M1429" i="2"/>
  <c r="M1054" i="2"/>
  <c r="M1362" i="2"/>
  <c r="M1092" i="2"/>
  <c r="M1381" i="2"/>
  <c r="M1038" i="2"/>
  <c r="M1101" i="2"/>
  <c r="M1155" i="2"/>
  <c r="M1430" i="2"/>
  <c r="M1045" i="2"/>
  <c r="M1383" i="2"/>
  <c r="M1348" i="2"/>
  <c r="M992" i="2"/>
  <c r="M1167" i="2"/>
  <c r="M1047" i="2"/>
  <c r="M1435" i="2"/>
  <c r="M1171" i="2"/>
  <c r="M1106" i="2"/>
  <c r="M1365" i="2"/>
  <c r="M1436" i="2"/>
  <c r="M1373" i="2"/>
  <c r="M1165" i="2"/>
  <c r="M1108" i="2"/>
  <c r="M1351" i="2"/>
  <c r="M1042" i="2"/>
  <c r="M1372" i="2"/>
  <c r="M1366" i="2"/>
  <c r="M1050" i="2"/>
  <c r="M1363" i="2"/>
  <c r="M1243" i="2"/>
  <c r="M996" i="2"/>
  <c r="M1352" i="2"/>
  <c r="M1364" i="2"/>
  <c r="M1349" i="2"/>
  <c r="M1098" i="2"/>
  <c r="M1109" i="2"/>
  <c r="M1105" i="2"/>
  <c r="M1056" i="2"/>
  <c r="M1062" i="2"/>
  <c r="M1345" i="2"/>
  <c r="M1036" i="2"/>
  <c r="M1097" i="2"/>
  <c r="M1046" i="2"/>
  <c r="M1111" i="2"/>
  <c r="M1384" i="2"/>
  <c r="M1350" i="2"/>
  <c r="M1168" i="2"/>
  <c r="M1172" i="2"/>
  <c r="M993" i="2"/>
  <c r="M1437" i="2"/>
  <c r="M1100" i="2"/>
  <c r="M1438" i="2"/>
  <c r="M994" i="2"/>
  <c r="M1048" i="2"/>
  <c r="M1061" i="2"/>
  <c r="M1051" i="2"/>
  <c r="M1244" i="2"/>
  <c r="M1089" i="2"/>
  <c r="M1248" i="2"/>
  <c r="M1090" i="2"/>
  <c r="M1241" i="2"/>
  <c r="M1110" i="2"/>
  <c r="M1103" i="2"/>
  <c r="M1099" i="2"/>
  <c r="M1063" i="2"/>
  <c r="M1107" i="2"/>
  <c r="M1104" i="2"/>
  <c r="M1393" i="2"/>
  <c r="M1044" i="2"/>
  <c r="M1087" i="2"/>
  <c r="M1091" i="2"/>
  <c r="M1053" i="2"/>
  <c r="M1102" i="2"/>
  <c r="M1052" i="2"/>
  <c r="M1386" i="2"/>
  <c r="M1392" i="2"/>
  <c r="M1043" i="2"/>
  <c r="M1242" i="2"/>
  <c r="M1035" i="2"/>
  <c r="M1420" i="2"/>
  <c r="M1394" i="2"/>
  <c r="M1250" i="2"/>
  <c r="M1391" i="2"/>
  <c r="M1385" i="2"/>
  <c r="M1440" i="2"/>
  <c r="M1057" i="2"/>
  <c r="M1239" i="2"/>
  <c r="M1389" i="2"/>
  <c r="M1368" i="2"/>
  <c r="M1170" i="2"/>
  <c r="M1164" i="2"/>
  <c r="M1037" i="2"/>
  <c r="M1346" i="2"/>
  <c r="M1347" i="2"/>
  <c r="M1344" i="2"/>
  <c r="M1039" i="2"/>
  <c r="M1367" i="2"/>
  <c r="M1088" i="2"/>
  <c r="M1178" i="2"/>
  <c r="M1156" i="2"/>
  <c r="M1060" i="2"/>
  <c r="M1390" i="2"/>
  <c r="M1388" i="2"/>
  <c r="M1179" i="2"/>
  <c r="M1252" i="2"/>
  <c r="M1058" i="2"/>
  <c r="M1174" i="2"/>
  <c r="M1049" i="2"/>
  <c r="M1416" i="2"/>
  <c r="M1182" i="2"/>
  <c r="M1112" i="2"/>
  <c r="M1173" i="2"/>
  <c r="M1059" i="2"/>
  <c r="M1007" i="2"/>
  <c r="M1419" i="2"/>
  <c r="M1249" i="2"/>
  <c r="M1169" i="2"/>
  <c r="M1395" i="2"/>
  <c r="M1412" i="2"/>
  <c r="M1251" i="2"/>
  <c r="M1399" i="2"/>
  <c r="M1163" i="2"/>
  <c r="M1400" i="2"/>
  <c r="M1033" i="2"/>
  <c r="M1387" i="2"/>
  <c r="M997" i="2"/>
  <c r="M1177" i="2"/>
  <c r="M1240" i="2"/>
  <c r="M1342" i="2"/>
  <c r="M1401" i="2"/>
  <c r="M1324" i="2"/>
  <c r="M1341" i="2"/>
  <c r="M1397" i="2"/>
  <c r="M1188" i="2"/>
  <c r="M1343" i="2"/>
  <c r="M1034" i="2"/>
  <c r="M1402" i="2"/>
  <c r="M1414" i="2"/>
  <c r="M1415" i="2"/>
  <c r="M1396" i="2"/>
  <c r="M1403" i="2"/>
  <c r="M1186" i="2"/>
  <c r="M1183" i="2"/>
  <c r="M1398" i="2"/>
  <c r="M1411" i="2"/>
  <c r="M1032" i="2"/>
  <c r="M1158" i="2"/>
  <c r="M1008" i="2"/>
  <c r="M1323" i="2"/>
  <c r="M1404" i="2"/>
  <c r="M1330" i="2"/>
  <c r="M1325" i="2"/>
  <c r="M1180" i="2"/>
  <c r="M1005" i="2"/>
  <c r="M1122" i="2"/>
  <c r="M1006" i="2"/>
  <c r="M1121" i="2"/>
  <c r="M1113" i="2"/>
  <c r="M1175" i="2"/>
  <c r="M1418" i="2"/>
  <c r="M1184" i="2"/>
  <c r="M1417" i="2"/>
  <c r="M1181" i="2"/>
  <c r="M1413" i="2"/>
  <c r="M1157" i="2"/>
  <c r="M1187" i="2"/>
  <c r="M1331" i="2"/>
  <c r="M1410" i="2"/>
  <c r="M1326" i="2"/>
  <c r="M1327" i="2"/>
  <c r="M1004" i="2"/>
  <c r="M1018" i="2"/>
  <c r="M1162" i="2"/>
  <c r="M1120" i="2"/>
  <c r="M1031" i="2"/>
  <c r="M1114" i="2"/>
  <c r="M998" i="2"/>
  <c r="M1185" i="2"/>
  <c r="M1027" i="2"/>
  <c r="M1009" i="2"/>
  <c r="M1025" i="2"/>
  <c r="M1340" i="2"/>
  <c r="M1115" i="2"/>
  <c r="M1010" i="2"/>
  <c r="M1320" i="2"/>
  <c r="M1161" i="2"/>
  <c r="M1117" i="2"/>
  <c r="M1329" i="2"/>
  <c r="M1237" i="2"/>
  <c r="M1176" i="2"/>
  <c r="M1029" i="2"/>
  <c r="M1315" i="2"/>
  <c r="M1405" i="2"/>
  <c r="M1026" i="2"/>
  <c r="M1319" i="2"/>
  <c r="M1116" i="2"/>
  <c r="M1238" i="2"/>
  <c r="M1017" i="2"/>
  <c r="M1318" i="2"/>
  <c r="M1332" i="2"/>
  <c r="M999" i="2"/>
  <c r="M1339" i="2"/>
  <c r="M1001" i="2"/>
  <c r="M1333" i="2"/>
  <c r="M1316" i="2"/>
  <c r="M1328" i="2"/>
  <c r="M1000" i="2"/>
  <c r="M1321" i="2"/>
  <c r="M1235" i="2"/>
  <c r="M1406" i="2"/>
  <c r="M1407" i="2"/>
  <c r="M1015" i="2"/>
  <c r="M1003" i="2"/>
  <c r="M1030" i="2"/>
  <c r="M1019" i="2"/>
  <c r="M1317" i="2"/>
  <c r="M1002" i="2"/>
  <c r="M1028" i="2"/>
  <c r="M1160" i="2"/>
  <c r="M1338" i="2"/>
  <c r="M1337" i="2"/>
  <c r="M1119" i="2"/>
  <c r="M1012" i="2"/>
  <c r="M1322" i="2"/>
  <c r="M1024" i="2"/>
  <c r="M1118" i="2"/>
  <c r="M1016" i="2"/>
  <c r="M1023" i="2"/>
  <c r="M1013" i="2"/>
  <c r="M1020" i="2"/>
  <c r="M1408" i="2"/>
  <c r="M1011" i="2"/>
  <c r="M1232" i="2"/>
  <c r="M1159" i="2"/>
  <c r="M1233" i="2"/>
  <c r="M1335" i="2"/>
  <c r="M1022" i="2"/>
  <c r="M1334" i="2"/>
  <c r="M1014" i="2"/>
  <c r="M1021" i="2"/>
  <c r="M1189" i="2"/>
  <c r="M1231" i="2"/>
  <c r="M1336" i="2"/>
  <c r="M1409" i="2"/>
  <c r="M1234" i="2"/>
  <c r="M1190" i="2"/>
  <c r="M1208" i="2"/>
  <c r="M1207" i="2"/>
  <c r="M1206" i="2"/>
  <c r="M1258" i="2"/>
  <c r="M1236" i="2"/>
  <c r="M1305" i="2"/>
  <c r="M1442" i="2"/>
  <c r="M1191" i="2"/>
  <c r="M1298" i="2"/>
  <c r="M1209" i="2"/>
  <c r="M1443" i="2"/>
  <c r="M1219" i="2"/>
  <c r="M1441" i="2"/>
  <c r="M1220" i="2"/>
  <c r="M1201" i="2"/>
  <c r="M1205" i="2"/>
  <c r="M1221" i="2"/>
  <c r="M1230" i="2"/>
  <c r="M1444" i="2"/>
  <c r="M1304" i="2"/>
  <c r="M1254" i="2"/>
  <c r="M1448" i="2"/>
  <c r="M1306" i="2"/>
  <c r="M1307" i="2"/>
  <c r="M1299" i="2"/>
  <c r="M1192" i="2"/>
  <c r="M1445" i="2"/>
  <c r="M1302" i="2"/>
  <c r="M1297" i="2"/>
  <c r="M1259" i="2"/>
  <c r="M1300" i="2"/>
  <c r="M1296" i="2"/>
  <c r="M1214" i="2"/>
  <c r="M1447" i="2"/>
  <c r="M1301" i="2"/>
  <c r="M1215" i="2"/>
  <c r="M1255" i="2"/>
  <c r="M1303" i="2"/>
  <c r="M1229" i="2"/>
  <c r="M1308" i="2"/>
  <c r="M1218" i="2"/>
  <c r="M1260" i="2"/>
  <c r="M1210" i="2"/>
  <c r="M1257" i="2"/>
  <c r="M1202" i="2"/>
  <c r="M1291" i="2"/>
  <c r="M1314" i="2"/>
  <c r="M1293" i="2"/>
  <c r="M1454" i="2"/>
  <c r="M1212" i="2"/>
  <c r="M1446" i="2"/>
  <c r="M1292" i="2"/>
  <c r="M1295" i="2"/>
  <c r="M1211" i="2"/>
  <c r="M1284" i="2"/>
  <c r="M1253" i="2"/>
  <c r="M1200" i="2"/>
  <c r="M1282" i="2"/>
  <c r="M1452" i="2"/>
  <c r="M1199" i="2"/>
  <c r="M1455" i="2"/>
  <c r="M1256" i="2"/>
  <c r="M1453" i="2"/>
  <c r="M1222" i="2"/>
  <c r="M1313" i="2"/>
  <c r="M1451" i="2"/>
  <c r="M1311" i="2"/>
  <c r="M1450" i="2"/>
  <c r="M1283" i="2"/>
  <c r="M1203" i="2"/>
  <c r="M1310" i="2"/>
  <c r="M1309" i="2"/>
  <c r="M1213" i="2"/>
  <c r="M1217" i="2"/>
  <c r="M1290" i="2"/>
  <c r="M1224" i="2"/>
  <c r="M1281" i="2"/>
  <c r="M1449" i="2"/>
  <c r="M1216" i="2"/>
  <c r="M1312" i="2"/>
  <c r="M1280" i="2"/>
  <c r="M1261" i="2"/>
  <c r="M1285" i="2"/>
  <c r="M1204" i="2"/>
  <c r="M1223" i="2"/>
  <c r="M1287" i="2"/>
  <c r="M1278" i="2"/>
  <c r="M1279" i="2"/>
  <c r="M1225" i="2"/>
  <c r="M1294" i="2"/>
  <c r="M1289" i="2"/>
  <c r="M1288" i="2"/>
  <c r="M1286" i="2"/>
  <c r="M1277" i="2"/>
  <c r="M1457" i="2"/>
  <c r="M1193" i="2"/>
  <c r="M1198" i="2"/>
  <c r="M1194" i="2"/>
  <c r="M1456" i="2"/>
  <c r="M1458" i="2"/>
  <c r="M1276" i="2"/>
  <c r="M1274" i="2"/>
  <c r="M1459" i="2"/>
  <c r="M1490" i="2"/>
  <c r="M1262" i="2"/>
  <c r="M1491" i="2"/>
  <c r="M1488" i="2"/>
  <c r="M1228" i="2"/>
  <c r="M1275" i="2"/>
  <c r="M1195" i="2"/>
  <c r="M1487" i="2"/>
  <c r="M1273" i="2"/>
  <c r="M1196" i="2"/>
  <c r="M1272" i="2"/>
  <c r="M1489" i="2"/>
  <c r="M1226" i="2"/>
  <c r="M1263" i="2"/>
  <c r="M1197" i="2"/>
  <c r="M1505" i="2"/>
  <c r="M1264" i="2"/>
  <c r="M1269" i="2"/>
  <c r="M1497" i="2"/>
  <c r="M1485" i="2"/>
  <c r="M1486" i="2"/>
  <c r="M1506" i="2"/>
  <c r="M1227" i="2"/>
  <c r="M1482" i="2"/>
  <c r="M1493" i="2"/>
  <c r="M1460" i="2"/>
  <c r="M1499" i="2"/>
  <c r="M1492" i="2"/>
  <c r="M1507" i="2"/>
  <c r="M1498" i="2"/>
  <c r="M1268" i="2"/>
  <c r="M1484" i="2"/>
  <c r="M1483" i="2"/>
  <c r="M1271" i="2"/>
  <c r="M1495" i="2"/>
  <c r="M1494" i="2"/>
  <c r="M1500" i="2"/>
  <c r="M1270" i="2"/>
  <c r="M1496" i="2"/>
  <c r="M1265" i="2"/>
  <c r="M1464" i="2"/>
  <c r="M1481" i="2"/>
  <c r="M1502" i="2"/>
  <c r="M1461" i="2"/>
  <c r="M1462" i="2"/>
  <c r="M1463" i="2"/>
  <c r="M1267" i="2"/>
  <c r="M1501" i="2"/>
  <c r="M1466" i="2"/>
  <c r="M1465" i="2"/>
  <c r="M1508" i="2"/>
  <c r="M1266" i="2"/>
  <c r="M1467" i="2"/>
  <c r="M1469" i="2"/>
  <c r="M1480" i="2"/>
  <c r="M1509" i="2"/>
  <c r="M1503" i="2"/>
  <c r="M1468" i="2"/>
  <c r="M1478" i="2"/>
  <c r="M1470" i="2"/>
  <c r="M1479" i="2"/>
  <c r="M1471" i="2"/>
  <c r="M1504" i="2"/>
  <c r="M1474" i="2"/>
  <c r="M1510" i="2"/>
  <c r="M1476" i="2"/>
  <c r="M1473" i="2"/>
  <c r="M1477" i="2"/>
  <c r="M1475" i="2"/>
  <c r="M1511" i="2"/>
  <c r="M1472" i="2"/>
  <c r="M1515" i="2"/>
  <c r="M1514" i="2"/>
  <c r="M1513" i="2"/>
  <c r="N131" i="2"/>
  <c r="O131" i="2"/>
  <c r="P131" i="2"/>
  <c r="Q131" i="2"/>
  <c r="R131" i="2"/>
  <c r="S131" i="2"/>
  <c r="T131" i="2"/>
  <c r="U131" i="2"/>
  <c r="V131" i="2"/>
  <c r="M131" i="2"/>
  <c r="U1529" i="3" l="1"/>
  <c r="U1528" i="3"/>
  <c r="U1527" i="3"/>
  <c r="U1526" i="3"/>
  <c r="Y1528" i="3"/>
  <c r="U1525" i="3"/>
  <c r="K1525" i="3"/>
  <c r="W1526" i="3"/>
  <c r="Q1520" i="3"/>
  <c r="R1521" i="3"/>
  <c r="Z1529" i="3"/>
  <c r="S1522" i="3"/>
  <c r="V1525" i="3"/>
  <c r="T1523" i="3"/>
  <c r="P1519" i="3"/>
  <c r="F1521" i="3"/>
  <c r="C1532" i="3"/>
  <c r="C1533" i="3"/>
  <c r="C1522" i="3"/>
  <c r="X1527" i="3"/>
  <c r="L1522" i="3"/>
  <c r="H1522" i="3"/>
  <c r="K1521" i="3"/>
  <c r="M1523" i="3"/>
  <c r="I1523" i="3"/>
  <c r="C1523" i="3"/>
  <c r="C1521" i="3"/>
  <c r="E1521" i="3"/>
  <c r="G1522" i="3"/>
  <c r="H1523" i="3"/>
  <c r="I1525" i="3"/>
  <c r="D1522" i="3"/>
  <c r="F1522" i="3"/>
  <c r="G1525" i="3"/>
  <c r="H1525" i="3"/>
  <c r="F1523" i="3"/>
  <c r="C1525" i="3"/>
  <c r="J1525" i="3"/>
  <c r="F1525" i="3"/>
  <c r="G1523" i="3"/>
  <c r="M1522" i="3"/>
  <c r="E1522" i="3"/>
  <c r="D1521" i="3"/>
  <c r="K1522" i="3"/>
  <c r="D1523" i="3"/>
  <c r="M1525" i="3"/>
  <c r="E1525" i="3"/>
  <c r="E1523" i="3"/>
  <c r="J1522" i="3"/>
  <c r="K1523" i="3"/>
  <c r="L1523" i="3"/>
  <c r="L1525" i="3"/>
  <c r="D1525" i="3"/>
  <c r="M1521" i="3"/>
  <c r="H1521" i="3"/>
  <c r="H1524" i="3" s="1"/>
  <c r="I1522" i="3"/>
  <c r="J1523" i="3"/>
  <c r="L1521" i="3"/>
  <c r="L1524" i="3" s="1"/>
  <c r="J1521" i="3"/>
  <c r="G1521" i="3"/>
  <c r="I1521" i="3"/>
  <c r="AL6" i="2"/>
  <c r="AH6" i="2"/>
  <c r="AD5" i="2"/>
  <c r="AF18" i="2"/>
  <c r="AG6" i="2"/>
  <c r="AL24" i="2"/>
  <c r="AD16" i="2"/>
  <c r="AK23" i="2"/>
  <c r="AL4" i="2"/>
  <c r="AK6" i="2"/>
  <c r="AF6" i="2"/>
  <c r="AK4" i="2"/>
  <c r="AJ4" i="2"/>
  <c r="AH5" i="2"/>
  <c r="AI6" i="2"/>
  <c r="AK5" i="2"/>
  <c r="AC5" i="2"/>
  <c r="AE6" i="2"/>
  <c r="AL5" i="2"/>
  <c r="AL7" i="2" s="1"/>
  <c r="AG19" i="2"/>
  <c r="AJ5" i="2"/>
  <c r="AJ7" i="2" s="1"/>
  <c r="AD6" i="2"/>
  <c r="AH20" i="2"/>
  <c r="AI5" i="2"/>
  <c r="AC6" i="2"/>
  <c r="AI21" i="2"/>
  <c r="AJ6" i="2"/>
  <c r="AJ22" i="2"/>
  <c r="AG5" i="2"/>
  <c r="AC15" i="2"/>
  <c r="AF5" i="2"/>
  <c r="AE5" i="2"/>
  <c r="AE17" i="2"/>
  <c r="AM25" i="2"/>
  <c r="AD37" i="2" s="1"/>
  <c r="AE4" i="2"/>
  <c r="AF4" i="2"/>
  <c r="AH4" i="2"/>
  <c r="AH7" i="2" s="1"/>
  <c r="AD4" i="2"/>
  <c r="AD7" i="2" s="1"/>
  <c r="AC4" i="2"/>
  <c r="AI4" i="2"/>
  <c r="AG4" i="2"/>
  <c r="J1543" i="3" l="1" a="1"/>
  <c r="J1543" i="3" s="1"/>
  <c r="J1544" i="3" s="1"/>
  <c r="I1530" i="3" a="1"/>
  <c r="I1530" i="3" s="1"/>
  <c r="J1542" i="3" a="1"/>
  <c r="J1542" i="3" s="1"/>
  <c r="F1524" i="3"/>
  <c r="C1535" i="3"/>
  <c r="C1534" i="3"/>
  <c r="C1536" i="3" s="1"/>
  <c r="D1545" i="3"/>
  <c r="D1553" i="3"/>
  <c r="D1546" i="3"/>
  <c r="D1554" i="3"/>
  <c r="D1544" i="3"/>
  <c r="D1547" i="3"/>
  <c r="D1555" i="3"/>
  <c r="D1548" i="3"/>
  <c r="D1556" i="3"/>
  <c r="D1543" i="3"/>
  <c r="D1549" i="3"/>
  <c r="D1557" i="3"/>
  <c r="D1542" i="3"/>
  <c r="D1550" i="3"/>
  <c r="D1541" i="3"/>
  <c r="D1551" i="3"/>
  <c r="D1552" i="3"/>
  <c r="E1549" i="3"/>
  <c r="E1557" i="3"/>
  <c r="E1547" i="3"/>
  <c r="E1548" i="3"/>
  <c r="E1543" i="3"/>
  <c r="E1550" i="3"/>
  <c r="F1550" i="3" s="1"/>
  <c r="E1541" i="3"/>
  <c r="E1542" i="3"/>
  <c r="E1551" i="3"/>
  <c r="E1555" i="3"/>
  <c r="E1544" i="3"/>
  <c r="E1552" i="3"/>
  <c r="E1556" i="3"/>
  <c r="E1545" i="3"/>
  <c r="E1553" i="3"/>
  <c r="E1546" i="3"/>
  <c r="E1554" i="3"/>
  <c r="D1524" i="3"/>
  <c r="M1524" i="3"/>
  <c r="J1524" i="3"/>
  <c r="C1524" i="3"/>
  <c r="G1524" i="3"/>
  <c r="E1524" i="3"/>
  <c r="I1524" i="3"/>
  <c r="K1524" i="3"/>
  <c r="AB42" i="2" a="1"/>
  <c r="AB42" i="2" s="1"/>
  <c r="AG7" i="2"/>
  <c r="AI7" i="2"/>
  <c r="AC7" i="2"/>
  <c r="AK7" i="2"/>
  <c r="AD36" i="2"/>
  <c r="AE28" i="2"/>
  <c r="AD35" i="2"/>
  <c r="AD34" i="2"/>
  <c r="AD33" i="2"/>
  <c r="AD32" i="2"/>
  <c r="AD31" i="2"/>
  <c r="AD30" i="2"/>
  <c r="AD29" i="2"/>
  <c r="AF7" i="2"/>
  <c r="AE7" i="2"/>
  <c r="U4" i="1"/>
  <c r="O4" i="1"/>
  <c r="N4" i="1"/>
  <c r="M4" i="1"/>
  <c r="L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4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F1555" i="3" l="1"/>
  <c r="F1547" i="3"/>
  <c r="F1552" i="3"/>
  <c r="D1558" i="3"/>
  <c r="F1544" i="3"/>
  <c r="F1551" i="3"/>
  <c r="F1557" i="3"/>
  <c r="F1554" i="3"/>
  <c r="F1549" i="3"/>
  <c r="F1543" i="3"/>
  <c r="F1546" i="3"/>
  <c r="E1561" i="3"/>
  <c r="E1562" i="3"/>
  <c r="E1563" i="3"/>
  <c r="F1542" i="3"/>
  <c r="F1556" i="3"/>
  <c r="F1553" i="3"/>
  <c r="F1541" i="3"/>
  <c r="E1558" i="3"/>
  <c r="F1548" i="3"/>
  <c r="F1545" i="3"/>
  <c r="U1517" i="1"/>
  <c r="L1526" i="1"/>
  <c r="T1517" i="1"/>
  <c r="M1527" i="1"/>
  <c r="N1528" i="1"/>
  <c r="M1517" i="1"/>
  <c r="S1518" i="1"/>
  <c r="S1519" i="1" s="1"/>
  <c r="N1517" i="1"/>
  <c r="O1529" i="1"/>
  <c r="R1518" i="1"/>
  <c r="P1530" i="1"/>
  <c r="R1532" i="1"/>
  <c r="S1533" i="1"/>
  <c r="U1535" i="1"/>
  <c r="L1522" i="1"/>
  <c r="T1534" i="1"/>
  <c r="P1517" i="1"/>
  <c r="Q1531" i="1"/>
  <c r="O1517" i="1"/>
  <c r="Q1518" i="1"/>
  <c r="Q1517" i="1"/>
  <c r="T1518" i="1"/>
  <c r="T1519" i="1" s="1"/>
  <c r="R1517" i="1"/>
  <c r="S1517" i="1"/>
  <c r="AE29" i="2"/>
  <c r="AE30" i="2" s="1"/>
  <c r="AE31" i="2" s="1"/>
  <c r="AE32" i="2" s="1"/>
  <c r="AE33" i="2" s="1"/>
  <c r="AE34" i="2" s="1"/>
  <c r="AE35" i="2" s="1"/>
  <c r="AE36" i="2" s="1"/>
  <c r="AE37" i="2" s="1"/>
  <c r="P1518" i="1"/>
  <c r="P1519" i="1" s="1"/>
  <c r="O1518" i="1"/>
  <c r="O1519" i="1" s="1"/>
  <c r="M1518" i="1"/>
  <c r="M1519" i="1" s="1"/>
  <c r="U1518" i="1"/>
  <c r="U1519" i="1" s="1"/>
  <c r="L1518" i="1"/>
  <c r="N1518" i="1"/>
  <c r="N1519" i="1" s="1"/>
  <c r="F1561" i="3" l="1"/>
  <c r="F1563" i="3"/>
  <c r="F1562" i="3"/>
  <c r="F1558" i="3"/>
  <c r="O1522" i="1"/>
  <c r="L1519" i="1"/>
  <c r="Q1519" i="1"/>
  <c r="R1519" i="1"/>
  <c r="L1541" i="1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<sst xmlns="http://schemas.openxmlformats.org/spreadsheetml/2006/main" count="2146" uniqueCount="1002">
  <si>
    <t>AAPL</t>
  </si>
  <si>
    <t>BIDU</t>
  </si>
  <si>
    <t>COP</t>
  </si>
  <si>
    <t>DIS</t>
  </si>
  <si>
    <t>Historicl Data</t>
  </si>
  <si>
    <t>GOOG</t>
  </si>
  <si>
    <t>MSFT</t>
  </si>
  <si>
    <t>TSLA</t>
  </si>
  <si>
    <t>TTM</t>
  </si>
  <si>
    <t>WFC</t>
  </si>
  <si>
    <t>XOM</t>
  </si>
  <si>
    <t>Variance</t>
  </si>
  <si>
    <t>Stand Dev</t>
  </si>
  <si>
    <t>Covariance</t>
  </si>
  <si>
    <t>Correlation</t>
  </si>
  <si>
    <t xml:space="preserve"> </t>
  </si>
  <si>
    <t>All Securities</t>
  </si>
  <si>
    <t>A Returns</t>
  </si>
  <si>
    <t>B Returns</t>
  </si>
  <si>
    <t>C Returns</t>
  </si>
  <si>
    <t>D Returns</t>
  </si>
  <si>
    <t>H Returns</t>
  </si>
  <si>
    <t>I Returns</t>
  </si>
  <si>
    <t xml:space="preserve">Weight </t>
  </si>
  <si>
    <t>Portfolio Return</t>
  </si>
  <si>
    <t>Return Avg</t>
  </si>
  <si>
    <t>Porftolio Return</t>
  </si>
  <si>
    <t>Portfolio Risk</t>
  </si>
  <si>
    <t>Portfolio Stand</t>
  </si>
  <si>
    <t>Weights</t>
  </si>
  <si>
    <t>MSFT $ WFC:</t>
  </si>
  <si>
    <t>Porftolio Risk</t>
  </si>
  <si>
    <t>Sum</t>
  </si>
  <si>
    <t>Sharpe Ratio</t>
  </si>
  <si>
    <t xml:space="preserve">E Returns </t>
  </si>
  <si>
    <t>F Returns</t>
  </si>
  <si>
    <t>G Returns</t>
  </si>
  <si>
    <t>L Returns</t>
  </si>
  <si>
    <t>Dates</t>
  </si>
  <si>
    <t>6/30/10</t>
  </si>
  <si>
    <t>7/13/10</t>
  </si>
  <si>
    <t>7/14/10</t>
  </si>
  <si>
    <t>7/15/10</t>
  </si>
  <si>
    <t>7/16/10</t>
  </si>
  <si>
    <t>7/19/10</t>
  </si>
  <si>
    <t>7/20/10</t>
  </si>
  <si>
    <t>7/21/10</t>
  </si>
  <si>
    <t>7/22/10</t>
  </si>
  <si>
    <t>7/23/10</t>
  </si>
  <si>
    <t>7/26/10</t>
  </si>
  <si>
    <t>7/27/10</t>
  </si>
  <si>
    <t>7/28/10</t>
  </si>
  <si>
    <t>7/29/10</t>
  </si>
  <si>
    <t>7/30/10</t>
  </si>
  <si>
    <t>8/13/10</t>
  </si>
  <si>
    <t>8/16/10</t>
  </si>
  <si>
    <t>8/17/10</t>
  </si>
  <si>
    <t>8/18/10</t>
  </si>
  <si>
    <t>8/19/10</t>
  </si>
  <si>
    <t>8/20/10</t>
  </si>
  <si>
    <t>8/23/10</t>
  </si>
  <si>
    <t>8/24/10</t>
  </si>
  <si>
    <t>8/25/10</t>
  </si>
  <si>
    <t>8/26/10</t>
  </si>
  <si>
    <t>8/27/10</t>
  </si>
  <si>
    <t>8/30/10</t>
  </si>
  <si>
    <t>8/31/10</t>
  </si>
  <si>
    <t>9/13/10</t>
  </si>
  <si>
    <t>9/14/10</t>
  </si>
  <si>
    <t>9/15/10</t>
  </si>
  <si>
    <t>9/16/10</t>
  </si>
  <si>
    <t>9/17/10</t>
  </si>
  <si>
    <t>9/20/10</t>
  </si>
  <si>
    <t>9/21/10</t>
  </si>
  <si>
    <t>9/22/10</t>
  </si>
  <si>
    <t>9/23/10</t>
  </si>
  <si>
    <t>9/24/10</t>
  </si>
  <si>
    <t>9/27/10</t>
  </si>
  <si>
    <t>9/28/10</t>
  </si>
  <si>
    <t>9/29/10</t>
  </si>
  <si>
    <t>9/30/10</t>
  </si>
  <si>
    <t>10/13/10</t>
  </si>
  <si>
    <t>10/14/10</t>
  </si>
  <si>
    <t>10/15/10</t>
  </si>
  <si>
    <t>10/18/10</t>
  </si>
  <si>
    <t>10/19/10</t>
  </si>
  <si>
    <t>10/20/10</t>
  </si>
  <si>
    <t>10/21/10</t>
  </si>
  <si>
    <t>10/22/10</t>
  </si>
  <si>
    <t>10/25/10</t>
  </si>
  <si>
    <t>10/26/10</t>
  </si>
  <si>
    <t>10/27/10</t>
  </si>
  <si>
    <t>10/28/10</t>
  </si>
  <si>
    <t>10/29/10</t>
  </si>
  <si>
    <t>11/15/10</t>
  </si>
  <si>
    <t>11/16/10</t>
  </si>
  <si>
    <t>11/17/10</t>
  </si>
  <si>
    <t>11/18/10</t>
  </si>
  <si>
    <t>11/19/10</t>
  </si>
  <si>
    <t>11/22/10</t>
  </si>
  <si>
    <t>11/23/10</t>
  </si>
  <si>
    <t>11/24/10</t>
  </si>
  <si>
    <t>11/26/10</t>
  </si>
  <si>
    <t>11/29/10</t>
  </si>
  <si>
    <t>11/30/10</t>
  </si>
  <si>
    <t>12/13/10</t>
  </si>
  <si>
    <t>12/14/10</t>
  </si>
  <si>
    <t>12/15/10</t>
  </si>
  <si>
    <t>12/16/10</t>
  </si>
  <si>
    <t>12/17/10</t>
  </si>
  <si>
    <t>12/20/10</t>
  </si>
  <si>
    <t>12/21/10</t>
  </si>
  <si>
    <t>12/22/10</t>
  </si>
  <si>
    <t>12/23/10</t>
  </si>
  <si>
    <t>12/27/10</t>
  </si>
  <si>
    <t>12/28/10</t>
  </si>
  <si>
    <t>12/29/10</t>
  </si>
  <si>
    <t>12/30/10</t>
  </si>
  <si>
    <t>12/31/10</t>
  </si>
  <si>
    <t>1/13/11</t>
  </si>
  <si>
    <t>1/14/11</t>
  </si>
  <si>
    <t>1/18/11</t>
  </si>
  <si>
    <t>1/19/11</t>
  </si>
  <si>
    <t>1/20/11</t>
  </si>
  <si>
    <t>1/21/11</t>
  </si>
  <si>
    <t>1/24/11</t>
  </si>
  <si>
    <t>1/25/11</t>
  </si>
  <si>
    <t>1/26/11</t>
  </si>
  <si>
    <t>1/27/11</t>
  </si>
  <si>
    <t>1/28/11</t>
  </si>
  <si>
    <t>1/31/11</t>
  </si>
  <si>
    <t>2/14/11</t>
  </si>
  <si>
    <t>2/15/11</t>
  </si>
  <si>
    <t>2/16/11</t>
  </si>
  <si>
    <t>2/17/11</t>
  </si>
  <si>
    <t>2/18/11</t>
  </si>
  <si>
    <t>2/22/11</t>
  </si>
  <si>
    <t>2/23/11</t>
  </si>
  <si>
    <t>2/24/11</t>
  </si>
  <si>
    <t>2/25/11</t>
  </si>
  <si>
    <t>2/28/11</t>
  </si>
  <si>
    <t>3/14/11</t>
  </si>
  <si>
    <t>3/15/11</t>
  </si>
  <si>
    <t>3/16/11</t>
  </si>
  <si>
    <t>3/17/11</t>
  </si>
  <si>
    <t>3/18/11</t>
  </si>
  <si>
    <t>3/21/11</t>
  </si>
  <si>
    <t>3/22/11</t>
  </si>
  <si>
    <t>3/23/11</t>
  </si>
  <si>
    <t>3/24/11</t>
  </si>
  <si>
    <t>3/25/11</t>
  </si>
  <si>
    <t>3/28/11</t>
  </si>
  <si>
    <t>3/29/11</t>
  </si>
  <si>
    <t>3/30/11</t>
  </si>
  <si>
    <t>3/31/11</t>
  </si>
  <si>
    <t>4/13/11</t>
  </si>
  <si>
    <t>4/14/11</t>
  </si>
  <si>
    <t>4/15/11</t>
  </si>
  <si>
    <t>4/18/11</t>
  </si>
  <si>
    <t>4/19/11</t>
  </si>
  <si>
    <t>4/20/11</t>
  </si>
  <si>
    <t>4/21/11</t>
  </si>
  <si>
    <t>4/25/11</t>
  </si>
  <si>
    <t>4/26/11</t>
  </si>
  <si>
    <t>4/27/11</t>
  </si>
  <si>
    <t>4/28/11</t>
  </si>
  <si>
    <t>4/29/11</t>
  </si>
  <si>
    <t>5/13/11</t>
  </si>
  <si>
    <t>5/16/11</t>
  </si>
  <si>
    <t>5/17/11</t>
  </si>
  <si>
    <t>5/18/11</t>
  </si>
  <si>
    <t>5/19/11</t>
  </si>
  <si>
    <t>5/20/11</t>
  </si>
  <si>
    <t>5/23/11</t>
  </si>
  <si>
    <t>5/24/11</t>
  </si>
  <si>
    <t>5/25/11</t>
  </si>
  <si>
    <t>5/26/11</t>
  </si>
  <si>
    <t>5/27/11</t>
  </si>
  <si>
    <t>5/31/11</t>
  </si>
  <si>
    <t>6/13/11</t>
  </si>
  <si>
    <t>6/14/11</t>
  </si>
  <si>
    <t>6/15/11</t>
  </si>
  <si>
    <t>6/16/11</t>
  </si>
  <si>
    <t>6/17/11</t>
  </si>
  <si>
    <t>6/20/11</t>
  </si>
  <si>
    <t>6/21/11</t>
  </si>
  <si>
    <t>6/22/11</t>
  </si>
  <si>
    <t>6/23/11</t>
  </si>
  <si>
    <t>6/24/11</t>
  </si>
  <si>
    <t>6/27/11</t>
  </si>
  <si>
    <t>6/28/11</t>
  </si>
  <si>
    <t>6/29/11</t>
  </si>
  <si>
    <t>6/30/11</t>
  </si>
  <si>
    <t>7/13/11</t>
  </si>
  <si>
    <t>7/14/11</t>
  </si>
  <si>
    <t>7/15/11</t>
  </si>
  <si>
    <t>7/18/11</t>
  </si>
  <si>
    <t>7/19/11</t>
  </si>
  <si>
    <t>7/20/11</t>
  </si>
  <si>
    <t>7/21/11</t>
  </si>
  <si>
    <t>7/22/11</t>
  </si>
  <si>
    <t>7/25/11</t>
  </si>
  <si>
    <t>7/26/11</t>
  </si>
  <si>
    <t>7/27/11</t>
  </si>
  <si>
    <t>7/28/11</t>
  </si>
  <si>
    <t>7/29/11</t>
  </si>
  <si>
    <t>8/15/11</t>
  </si>
  <si>
    <t>8/16/11</t>
  </si>
  <si>
    <t>8/17/11</t>
  </si>
  <si>
    <t>8/18/11</t>
  </si>
  <si>
    <t>8/19/11</t>
  </si>
  <si>
    <t>8/22/11</t>
  </si>
  <si>
    <t>8/23/11</t>
  </si>
  <si>
    <t>8/24/11</t>
  </si>
  <si>
    <t>8/25/11</t>
  </si>
  <si>
    <t>8/26/11</t>
  </si>
  <si>
    <t>8/29/11</t>
  </si>
  <si>
    <t>8/30/11</t>
  </si>
  <si>
    <t>8/31/11</t>
  </si>
  <si>
    <t>9/13/11</t>
  </si>
  <si>
    <t>9/14/11</t>
  </si>
  <si>
    <t>9/15/11</t>
  </si>
  <si>
    <t>9/16/11</t>
  </si>
  <si>
    <t>9/19/11</t>
  </si>
  <si>
    <t>9/20/11</t>
  </si>
  <si>
    <t>9/21/11</t>
  </si>
  <si>
    <t>9/22/11</t>
  </si>
  <si>
    <t>9/23/11</t>
  </si>
  <si>
    <t>9/26/11</t>
  </si>
  <si>
    <t>9/27/11</t>
  </si>
  <si>
    <t>9/28/11</t>
  </si>
  <si>
    <t>9/29/11</t>
  </si>
  <si>
    <t>9/30/11</t>
  </si>
  <si>
    <t>10/13/11</t>
  </si>
  <si>
    <t>10/14/11</t>
  </si>
  <si>
    <t>10/17/11</t>
  </si>
  <si>
    <t>10/18/11</t>
  </si>
  <si>
    <t>10/19/11</t>
  </si>
  <si>
    <t>10/20/11</t>
  </si>
  <si>
    <t>10/21/11</t>
  </si>
  <si>
    <t>10/24/11</t>
  </si>
  <si>
    <t>10/25/11</t>
  </si>
  <si>
    <t>10/26/11</t>
  </si>
  <si>
    <t>10/27/11</t>
  </si>
  <si>
    <t>10/28/11</t>
  </si>
  <si>
    <t>10/31/11</t>
  </si>
  <si>
    <t>11/14/11</t>
  </si>
  <si>
    <t>11/15/11</t>
  </si>
  <si>
    <t>11/16/11</t>
  </si>
  <si>
    <t>11/17/11</t>
  </si>
  <si>
    <t>11/18/11</t>
  </si>
  <si>
    <t>11/21/11</t>
  </si>
  <si>
    <t>11/22/11</t>
  </si>
  <si>
    <t>11/23/11</t>
  </si>
  <si>
    <t>11/25/11</t>
  </si>
  <si>
    <t>11/28/11</t>
  </si>
  <si>
    <t>11/29/11</t>
  </si>
  <si>
    <t>11/30/11</t>
  </si>
  <si>
    <t>12/13/11</t>
  </si>
  <si>
    <t>12/14/11</t>
  </si>
  <si>
    <t>12/15/11</t>
  </si>
  <si>
    <t>12/16/11</t>
  </si>
  <si>
    <t>12/19/11</t>
  </si>
  <si>
    <t>12/20/11</t>
  </si>
  <si>
    <t>12/21/11</t>
  </si>
  <si>
    <t>12/22/11</t>
  </si>
  <si>
    <t>12/23/11</t>
  </si>
  <si>
    <t>12/27/11</t>
  </si>
  <si>
    <t>12/28/11</t>
  </si>
  <si>
    <t>12/29/11</t>
  </si>
  <si>
    <t>12/30/11</t>
  </si>
  <si>
    <t>1/13/12</t>
  </si>
  <si>
    <t>1/17/12</t>
  </si>
  <si>
    <t>1/18/12</t>
  </si>
  <si>
    <t>1/19/12</t>
  </si>
  <si>
    <t>1/20/12</t>
  </si>
  <si>
    <t>1/23/12</t>
  </si>
  <si>
    <t>1/24/12</t>
  </si>
  <si>
    <t>1/25/12</t>
  </si>
  <si>
    <t>1/26/12</t>
  </si>
  <si>
    <t>1/27/12</t>
  </si>
  <si>
    <t>1/30/12</t>
  </si>
  <si>
    <t>1/31/12</t>
  </si>
  <si>
    <t>2/13/12</t>
  </si>
  <si>
    <t>2/14/12</t>
  </si>
  <si>
    <t>2/15/12</t>
  </si>
  <si>
    <t>2/16/12</t>
  </si>
  <si>
    <t>2/17/12</t>
  </si>
  <si>
    <t>2/21/12</t>
  </si>
  <si>
    <t>2/22/12</t>
  </si>
  <si>
    <t>2/23/12</t>
  </si>
  <si>
    <t>2/24/12</t>
  </si>
  <si>
    <t>2/27/12</t>
  </si>
  <si>
    <t>2/28/12</t>
  </si>
  <si>
    <t>2/29/12</t>
  </si>
  <si>
    <t>3/13/12</t>
  </si>
  <si>
    <t>3/14/12</t>
  </si>
  <si>
    <t>3/15/12</t>
  </si>
  <si>
    <t>3/16/12</t>
  </si>
  <si>
    <t>3/19/12</t>
  </si>
  <si>
    <t>3/20/12</t>
  </si>
  <si>
    <t>3/21/12</t>
  </si>
  <si>
    <t>3/22/12</t>
  </si>
  <si>
    <t>3/23/12</t>
  </si>
  <si>
    <t>3/26/12</t>
  </si>
  <si>
    <t>3/27/12</t>
  </si>
  <si>
    <t>3/28/12</t>
  </si>
  <si>
    <t>3/29/12</t>
  </si>
  <si>
    <t>3/30/12</t>
  </si>
  <si>
    <t>4/13/12</t>
  </si>
  <si>
    <t>4/16/12</t>
  </si>
  <si>
    <t>4/17/12</t>
  </si>
  <si>
    <t>4/18/12</t>
  </si>
  <si>
    <t>4/19/12</t>
  </si>
  <si>
    <t>4/20/12</t>
  </si>
  <si>
    <t>4/23/12</t>
  </si>
  <si>
    <t>4/24/12</t>
  </si>
  <si>
    <t>4/25/12</t>
  </si>
  <si>
    <t>4/26/12</t>
  </si>
  <si>
    <t>4/27/12</t>
  </si>
  <si>
    <t>4/30/12</t>
  </si>
  <si>
    <t>5/14/12</t>
  </si>
  <si>
    <t>5/15/12</t>
  </si>
  <si>
    <t>5/16/12</t>
  </si>
  <si>
    <t>5/17/12</t>
  </si>
  <si>
    <t>5/18/12</t>
  </si>
  <si>
    <t>5/21/12</t>
  </si>
  <si>
    <t>5/22/12</t>
  </si>
  <si>
    <t>5/23/12</t>
  </si>
  <si>
    <t>5/24/12</t>
  </si>
  <si>
    <t>5/25/12</t>
  </si>
  <si>
    <t>5/29/12</t>
  </si>
  <si>
    <t>5/30/12</t>
  </si>
  <si>
    <t>5/31/12</t>
  </si>
  <si>
    <t>6/13/12</t>
  </si>
  <si>
    <t>6/14/12</t>
  </si>
  <si>
    <t>6/15/12</t>
  </si>
  <si>
    <t>6/18/12</t>
  </si>
  <si>
    <t>6/19/12</t>
  </si>
  <si>
    <t>6/20/12</t>
  </si>
  <si>
    <t>6/21/12</t>
  </si>
  <si>
    <t>6/22/12</t>
  </si>
  <si>
    <t>6/25/12</t>
  </si>
  <si>
    <t>6/26/12</t>
  </si>
  <si>
    <t>6/27/12</t>
  </si>
  <si>
    <t>6/28/12</t>
  </si>
  <si>
    <t>6/29/12</t>
  </si>
  <si>
    <t>7/13/12</t>
  </si>
  <si>
    <t>7/16/12</t>
  </si>
  <si>
    <t>7/17/12</t>
  </si>
  <si>
    <t>7/18/12</t>
  </si>
  <si>
    <t>7/19/12</t>
  </si>
  <si>
    <t>7/20/12</t>
  </si>
  <si>
    <t>7/23/12</t>
  </si>
  <si>
    <t>7/24/12</t>
  </si>
  <si>
    <t>7/25/12</t>
  </si>
  <si>
    <t>7/26/12</t>
  </si>
  <si>
    <t>7/27/12</t>
  </si>
  <si>
    <t>7/30/12</t>
  </si>
  <si>
    <t>7/31/12</t>
  </si>
  <si>
    <t>8/13/12</t>
  </si>
  <si>
    <t>8/14/12</t>
  </si>
  <si>
    <t>8/15/12</t>
  </si>
  <si>
    <t>8/16/12</t>
  </si>
  <si>
    <t>8/17/12</t>
  </si>
  <si>
    <t>8/20/12</t>
  </si>
  <si>
    <t>8/21/12</t>
  </si>
  <si>
    <t>8/22/12</t>
  </si>
  <si>
    <t>8/23/12</t>
  </si>
  <si>
    <t>8/24/12</t>
  </si>
  <si>
    <t>8/27/12</t>
  </si>
  <si>
    <t>8/28/12</t>
  </si>
  <si>
    <t>8/29/12</t>
  </si>
  <si>
    <t>8/30/12</t>
  </si>
  <si>
    <t>8/31/12</t>
  </si>
  <si>
    <t>9/13/12</t>
  </si>
  <si>
    <t>9/14/12</t>
  </si>
  <si>
    <t>9/17/12</t>
  </si>
  <si>
    <t>9/18/12</t>
  </si>
  <si>
    <t>9/19/12</t>
  </si>
  <si>
    <t>9/20/12</t>
  </si>
  <si>
    <t>9/21/12</t>
  </si>
  <si>
    <t>9/24/12</t>
  </si>
  <si>
    <t>9/25/12</t>
  </si>
  <si>
    <t>9/26/12</t>
  </si>
  <si>
    <t>9/27/12</t>
  </si>
  <si>
    <t>9/28/12</t>
  </si>
  <si>
    <t>10/15/12</t>
  </si>
  <si>
    <t>10/16/12</t>
  </si>
  <si>
    <t>10/17/12</t>
  </si>
  <si>
    <t>10/18/12</t>
  </si>
  <si>
    <t>10/19/12</t>
  </si>
  <si>
    <t>10/22/12</t>
  </si>
  <si>
    <t>10/23/12</t>
  </si>
  <si>
    <t>10/24/12</t>
  </si>
  <si>
    <t>10/25/12</t>
  </si>
  <si>
    <t>10/26/12</t>
  </si>
  <si>
    <t>10/31/12</t>
  </si>
  <si>
    <t>11/13/12</t>
  </si>
  <si>
    <t>11/14/12</t>
  </si>
  <si>
    <t>11/15/12</t>
  </si>
  <si>
    <t>11/16/12</t>
  </si>
  <si>
    <t>11/19/12</t>
  </si>
  <si>
    <t>11/20/12</t>
  </si>
  <si>
    <t>11/21/12</t>
  </si>
  <si>
    <t>11/23/12</t>
  </si>
  <si>
    <t>11/26/12</t>
  </si>
  <si>
    <t>11/27/12</t>
  </si>
  <si>
    <t>11/28/12</t>
  </si>
  <si>
    <t>11/29/12</t>
  </si>
  <si>
    <t>11/30/12</t>
  </si>
  <si>
    <t>12/13/12</t>
  </si>
  <si>
    <t>12/14/12</t>
  </si>
  <si>
    <t>12/17/12</t>
  </si>
  <si>
    <t>12/18/12</t>
  </si>
  <si>
    <t>12/19/12</t>
  </si>
  <si>
    <t>12/20/12</t>
  </si>
  <si>
    <t>12/21/12</t>
  </si>
  <si>
    <t>12/24/12</t>
  </si>
  <si>
    <t>12/26/12</t>
  </si>
  <si>
    <t>12/27/12</t>
  </si>
  <si>
    <t>12/28/12</t>
  </si>
  <si>
    <t>12/31/12</t>
  </si>
  <si>
    <t>1/14/13</t>
  </si>
  <si>
    <t>1/15/13</t>
  </si>
  <si>
    <t>1/16/13</t>
  </si>
  <si>
    <t>1/17/13</t>
  </si>
  <si>
    <t>1/18/13</t>
  </si>
  <si>
    <t>1/22/13</t>
  </si>
  <si>
    <t>1/23/13</t>
  </si>
  <si>
    <t>1/24/13</t>
  </si>
  <si>
    <t>1/25/13</t>
  </si>
  <si>
    <t>1/28/13</t>
  </si>
  <si>
    <t>1/29/13</t>
  </si>
  <si>
    <t>1/30/13</t>
  </si>
  <si>
    <t>1/31/13</t>
  </si>
  <si>
    <t>2/13/13</t>
  </si>
  <si>
    <t>2/14/13</t>
  </si>
  <si>
    <t>2/15/13</t>
  </si>
  <si>
    <t>2/19/13</t>
  </si>
  <si>
    <t>2/20/13</t>
  </si>
  <si>
    <t>2/21/13</t>
  </si>
  <si>
    <t>2/22/13</t>
  </si>
  <si>
    <t>2/25/13</t>
  </si>
  <si>
    <t>2/26/13</t>
  </si>
  <si>
    <t>2/27/13</t>
  </si>
  <si>
    <t>2/28/13</t>
  </si>
  <si>
    <t>3/13/13</t>
  </si>
  <si>
    <t>3/14/13</t>
  </si>
  <si>
    <t>3/15/13</t>
  </si>
  <si>
    <t>3/18/13</t>
  </si>
  <si>
    <t>3/19/13</t>
  </si>
  <si>
    <t>3/20/13</t>
  </si>
  <si>
    <t>3/21/13</t>
  </si>
  <si>
    <t>3/22/13</t>
  </si>
  <si>
    <t>3/25/13</t>
  </si>
  <si>
    <t>3/26/13</t>
  </si>
  <si>
    <t>3/27/13</t>
  </si>
  <si>
    <t>3/28/13</t>
  </si>
  <si>
    <t>4/15/13</t>
  </si>
  <si>
    <t>4/16/13</t>
  </si>
  <si>
    <t>4/17/13</t>
  </si>
  <si>
    <t>4/18/13</t>
  </si>
  <si>
    <t>4/19/13</t>
  </si>
  <si>
    <t>4/22/13</t>
  </si>
  <si>
    <t>4/23/13</t>
  </si>
  <si>
    <t>4/24/13</t>
  </si>
  <si>
    <t>4/25/13</t>
  </si>
  <si>
    <t>4/26/13</t>
  </si>
  <si>
    <t>4/29/13</t>
  </si>
  <si>
    <t>4/30/13</t>
  </si>
  <si>
    <t>5/13/13</t>
  </si>
  <si>
    <t>5/14/13</t>
  </si>
  <si>
    <t>5/15/13</t>
  </si>
  <si>
    <t>5/16/13</t>
  </si>
  <si>
    <t>5/17/13</t>
  </si>
  <si>
    <t>5/20/13</t>
  </si>
  <si>
    <t>5/21/13</t>
  </si>
  <si>
    <t>5/22/13</t>
  </si>
  <si>
    <t>5/23/13</t>
  </si>
  <si>
    <t>5/24/13</t>
  </si>
  <si>
    <t>5/28/13</t>
  </si>
  <si>
    <t>5/29/13</t>
  </si>
  <si>
    <t>5/30/13</t>
  </si>
  <si>
    <t>5/31/13</t>
  </si>
  <si>
    <t>6/13/13</t>
  </si>
  <si>
    <t>6/14/13</t>
  </si>
  <si>
    <t>6/17/13</t>
  </si>
  <si>
    <t>6/18/13</t>
  </si>
  <si>
    <t>6/19/13</t>
  </si>
  <si>
    <t>6/20/13</t>
  </si>
  <si>
    <t>6/21/13</t>
  </si>
  <si>
    <t>6/24/13</t>
  </si>
  <si>
    <t>6/25/13</t>
  </si>
  <si>
    <t>6/26/13</t>
  </si>
  <si>
    <t>6/27/13</t>
  </si>
  <si>
    <t>6/28/13</t>
  </si>
  <si>
    <t>7/15/13</t>
  </si>
  <si>
    <t>7/16/13</t>
  </si>
  <si>
    <t>7/17/13</t>
  </si>
  <si>
    <t>7/18/13</t>
  </si>
  <si>
    <t>7/19/13</t>
  </si>
  <si>
    <t>7/22/13</t>
  </si>
  <si>
    <t>7/23/13</t>
  </si>
  <si>
    <t>7/24/13</t>
  </si>
  <si>
    <t>7/25/13</t>
  </si>
  <si>
    <t>7/26/13</t>
  </si>
  <si>
    <t>7/29/13</t>
  </si>
  <si>
    <t>7/30/13</t>
  </si>
  <si>
    <t>7/31/13</t>
  </si>
  <si>
    <t>8/13/13</t>
  </si>
  <si>
    <t>8/14/13</t>
  </si>
  <si>
    <t>8/15/13</t>
  </si>
  <si>
    <t>8/16/13</t>
  </si>
  <si>
    <t>8/19/13</t>
  </si>
  <si>
    <t>8/20/13</t>
  </si>
  <si>
    <t>8/21/13</t>
  </si>
  <si>
    <t>8/22/13</t>
  </si>
  <si>
    <t>8/23/13</t>
  </si>
  <si>
    <t>8/26/13</t>
  </si>
  <si>
    <t>8/27/13</t>
  </si>
  <si>
    <t>8/28/13</t>
  </si>
  <si>
    <t>8/29/13</t>
  </si>
  <si>
    <t>8/30/13</t>
  </si>
  <si>
    <t>9/13/13</t>
  </si>
  <si>
    <t>9/16/13</t>
  </si>
  <si>
    <t>9/17/13</t>
  </si>
  <si>
    <t>9/18/13</t>
  </si>
  <si>
    <t>9/19/13</t>
  </si>
  <si>
    <t>9/20/13</t>
  </si>
  <si>
    <t>9/23/13</t>
  </si>
  <si>
    <t>9/24/13</t>
  </si>
  <si>
    <t>9/25/13</t>
  </si>
  <si>
    <t>9/26/13</t>
  </si>
  <si>
    <t>9/27/13</t>
  </si>
  <si>
    <t>9/30/13</t>
  </si>
  <si>
    <t>10/14/13</t>
  </si>
  <si>
    <t>10/15/13</t>
  </si>
  <si>
    <t>10/16/13</t>
  </si>
  <si>
    <t>10/17/13</t>
  </si>
  <si>
    <t>10/18/13</t>
  </si>
  <si>
    <t>10/21/13</t>
  </si>
  <si>
    <t>10/22/13</t>
  </si>
  <si>
    <t>10/23/13</t>
  </si>
  <si>
    <t>10/24/13</t>
  </si>
  <si>
    <t>10/25/13</t>
  </si>
  <si>
    <t>10/28/13</t>
  </si>
  <si>
    <t>10/29/13</t>
  </si>
  <si>
    <t>10/30/13</t>
  </si>
  <si>
    <t>10/31/13</t>
  </si>
  <si>
    <t>11/13/13</t>
  </si>
  <si>
    <t>11/14/13</t>
  </si>
  <si>
    <t>11/15/13</t>
  </si>
  <si>
    <t>11/18/13</t>
  </si>
  <si>
    <t>11/19/13</t>
  </si>
  <si>
    <t>11/20/13</t>
  </si>
  <si>
    <t>11/21/13</t>
  </si>
  <si>
    <t>11/22/13</t>
  </si>
  <si>
    <t>11/25/13</t>
  </si>
  <si>
    <t>11/26/13</t>
  </si>
  <si>
    <t>11/27/13</t>
  </si>
  <si>
    <t>11/29/13</t>
  </si>
  <si>
    <t>12/13/13</t>
  </si>
  <si>
    <t>12/16/13</t>
  </si>
  <si>
    <t>12/17/13</t>
  </si>
  <si>
    <t>12/18/13</t>
  </si>
  <si>
    <t>12/19/13</t>
  </si>
  <si>
    <t>12/20/13</t>
  </si>
  <si>
    <t>12/23/13</t>
  </si>
  <si>
    <t>12/24/13</t>
  </si>
  <si>
    <t>12/26/13</t>
  </si>
  <si>
    <t>12/27/13</t>
  </si>
  <si>
    <t>12/30/13</t>
  </si>
  <si>
    <t>12/31/13</t>
  </si>
  <si>
    <t>1/13/14</t>
  </si>
  <si>
    <t>1/14/14</t>
  </si>
  <si>
    <t>1/15/14</t>
  </si>
  <si>
    <t>1/16/14</t>
  </si>
  <si>
    <t>1/17/14</t>
  </si>
  <si>
    <t>1/21/14</t>
  </si>
  <si>
    <t>1/22/14</t>
  </si>
  <si>
    <t>1/23/14</t>
  </si>
  <si>
    <t>1/24/14</t>
  </si>
  <si>
    <t>1/27/14</t>
  </si>
  <si>
    <t>1/28/14</t>
  </si>
  <si>
    <t>1/29/14</t>
  </si>
  <si>
    <t>1/30/14</t>
  </si>
  <si>
    <t>1/31/14</t>
  </si>
  <si>
    <t>2/13/14</t>
  </si>
  <si>
    <t>2/14/14</t>
  </si>
  <si>
    <t>2/18/14</t>
  </si>
  <si>
    <t>2/19/14</t>
  </si>
  <si>
    <t>2/20/14</t>
  </si>
  <si>
    <t>2/21/14</t>
  </si>
  <si>
    <t>2/24/14</t>
  </si>
  <si>
    <t>2/25/14</t>
  </si>
  <si>
    <t>2/26/14</t>
  </si>
  <si>
    <t>2/27/14</t>
  </si>
  <si>
    <t>2/28/14</t>
  </si>
  <si>
    <t>3/13/14</t>
  </si>
  <si>
    <t>3/14/14</t>
  </si>
  <si>
    <t>3/17/14</t>
  </si>
  <si>
    <t>3/18/14</t>
  </si>
  <si>
    <t>3/19/14</t>
  </si>
  <si>
    <t>3/20/14</t>
  </si>
  <si>
    <t>3/21/14</t>
  </si>
  <si>
    <t>3/24/14</t>
  </si>
  <si>
    <t>3/25/14</t>
  </si>
  <si>
    <t>3/26/14</t>
  </si>
  <si>
    <t>3/27/14</t>
  </si>
  <si>
    <t>3/28/14</t>
  </si>
  <si>
    <t>3/31/14</t>
  </si>
  <si>
    <t>4/14/14</t>
  </si>
  <si>
    <t>4/15/14</t>
  </si>
  <si>
    <t>4/16/14</t>
  </si>
  <si>
    <t>4/17/14</t>
  </si>
  <si>
    <t>4/21/14</t>
  </si>
  <si>
    <t>4/22/14</t>
  </si>
  <si>
    <t>4/23/14</t>
  </si>
  <si>
    <t>4/24/14</t>
  </si>
  <si>
    <t>4/25/14</t>
  </si>
  <si>
    <t>4/28/14</t>
  </si>
  <si>
    <t>4/29/14</t>
  </si>
  <si>
    <t>4/30/14</t>
  </si>
  <si>
    <t>5/13/14</t>
  </si>
  <si>
    <t>5/14/14</t>
  </si>
  <si>
    <t>5/15/14</t>
  </si>
  <si>
    <t>5/16/14</t>
  </si>
  <si>
    <t>5/19/14</t>
  </si>
  <si>
    <t>5/20/14</t>
  </si>
  <si>
    <t>5/21/14</t>
  </si>
  <si>
    <t>5/22/14</t>
  </si>
  <si>
    <t>5/23/14</t>
  </si>
  <si>
    <t>5/27/14</t>
  </si>
  <si>
    <t>5/28/14</t>
  </si>
  <si>
    <t>5/29/14</t>
  </si>
  <si>
    <t>5/30/14</t>
  </si>
  <si>
    <t>6/13/14</t>
  </si>
  <si>
    <t>6/16/14</t>
  </si>
  <si>
    <t>6/17/14</t>
  </si>
  <si>
    <t>6/18/14</t>
  </si>
  <si>
    <t>6/19/14</t>
  </si>
  <si>
    <t>6/20/14</t>
  </si>
  <si>
    <t>6/23/14</t>
  </si>
  <si>
    <t>6/24/14</t>
  </si>
  <si>
    <t>6/25/14</t>
  </si>
  <si>
    <t>6/26/14</t>
  </si>
  <si>
    <t>6/27/14</t>
  </si>
  <si>
    <t>6/30/14</t>
  </si>
  <si>
    <t>7/14/14</t>
  </si>
  <si>
    <t>7/15/14</t>
  </si>
  <si>
    <t>7/16/14</t>
  </si>
  <si>
    <t>7/17/14</t>
  </si>
  <si>
    <t>7/18/14</t>
  </si>
  <si>
    <t>7/21/14</t>
  </si>
  <si>
    <t>7/22/14</t>
  </si>
  <si>
    <t>7/23/14</t>
  </si>
  <si>
    <t>7/24/14</t>
  </si>
  <si>
    <t>7/25/14</t>
  </si>
  <si>
    <t>7/28/14</t>
  </si>
  <si>
    <t>7/29/14</t>
  </si>
  <si>
    <t>7/30/14</t>
  </si>
  <si>
    <t>7/31/14</t>
  </si>
  <si>
    <t>8/13/14</t>
  </si>
  <si>
    <t>8/14/14</t>
  </si>
  <si>
    <t>8/15/14</t>
  </si>
  <si>
    <t>8/18/14</t>
  </si>
  <si>
    <t>8/19/14</t>
  </si>
  <si>
    <t>8/20/14</t>
  </si>
  <si>
    <t>8/21/14</t>
  </si>
  <si>
    <t>8/22/14</t>
  </si>
  <si>
    <t>8/25/14</t>
  </si>
  <si>
    <t>8/26/14</t>
  </si>
  <si>
    <t>8/27/14</t>
  </si>
  <si>
    <t>8/28/14</t>
  </si>
  <si>
    <t>8/29/14</t>
  </si>
  <si>
    <t>9/15/14</t>
  </si>
  <si>
    <t>9/16/14</t>
  </si>
  <si>
    <t>9/17/14</t>
  </si>
  <si>
    <t>9/18/14</t>
  </si>
  <si>
    <t>9/19/14</t>
  </si>
  <si>
    <t>9/22/14</t>
  </si>
  <si>
    <t>9/23/14</t>
  </si>
  <si>
    <t>9/24/14</t>
  </si>
  <si>
    <t>9/25/14</t>
  </si>
  <si>
    <t>9/26/14</t>
  </si>
  <si>
    <t>9/29/14</t>
  </si>
  <si>
    <t>9/30/14</t>
  </si>
  <si>
    <t>10/13/14</t>
  </si>
  <si>
    <t>10/14/14</t>
  </si>
  <si>
    <t>10/15/14</t>
  </si>
  <si>
    <t>10/16/14</t>
  </si>
  <si>
    <t>10/17/14</t>
  </si>
  <si>
    <t>10/20/14</t>
  </si>
  <si>
    <t>10/21/14</t>
  </si>
  <si>
    <t>10/22/14</t>
  </si>
  <si>
    <t>10/23/14</t>
  </si>
  <si>
    <t>10/24/14</t>
  </si>
  <si>
    <t>10/27/14</t>
  </si>
  <si>
    <t>10/28/14</t>
  </si>
  <si>
    <t>10/29/14</t>
  </si>
  <si>
    <t>10/30/14</t>
  </si>
  <si>
    <t>10/31/14</t>
  </si>
  <si>
    <t>11/13/14</t>
  </si>
  <si>
    <t>11/14/14</t>
  </si>
  <si>
    <t>11/17/14</t>
  </si>
  <si>
    <t>11/18/14</t>
  </si>
  <si>
    <t>11/19/14</t>
  </si>
  <si>
    <t>11/20/14</t>
  </si>
  <si>
    <t>11/21/14</t>
  </si>
  <si>
    <t>11/24/14</t>
  </si>
  <si>
    <t>11/25/14</t>
  </si>
  <si>
    <t>11/26/14</t>
  </si>
  <si>
    <t>11/28/14</t>
  </si>
  <si>
    <t>12/15/14</t>
  </si>
  <si>
    <t>12/16/14</t>
  </si>
  <si>
    <t>12/17/14</t>
  </si>
  <si>
    <t>12/18/14</t>
  </si>
  <si>
    <t>12/19/14</t>
  </si>
  <si>
    <t>12/22/14</t>
  </si>
  <si>
    <t>12/23/14</t>
  </si>
  <si>
    <t>12/24/14</t>
  </si>
  <si>
    <t>12/26/14</t>
  </si>
  <si>
    <t>12/29/14</t>
  </si>
  <si>
    <t>12/30/14</t>
  </si>
  <si>
    <t>12/31/14</t>
  </si>
  <si>
    <t>1/13/15</t>
  </si>
  <si>
    <t>1/14/15</t>
  </si>
  <si>
    <t>1/15/15</t>
  </si>
  <si>
    <t>1/16/15</t>
  </si>
  <si>
    <t>1/20/15</t>
  </si>
  <si>
    <t>1/21/15</t>
  </si>
  <si>
    <t>1/22/15</t>
  </si>
  <si>
    <t>1/23/15</t>
  </si>
  <si>
    <t>1/26/15</t>
  </si>
  <si>
    <t>1/27/15</t>
  </si>
  <si>
    <t>1/28/15</t>
  </si>
  <si>
    <t>1/29/15</t>
  </si>
  <si>
    <t>1/30/15</t>
  </si>
  <si>
    <t>2/13/15</t>
  </si>
  <si>
    <t>2/17/15</t>
  </si>
  <si>
    <t>2/18/15</t>
  </si>
  <si>
    <t>2/19/15</t>
  </si>
  <si>
    <t>2/20/15</t>
  </si>
  <si>
    <t>2/23/15</t>
  </si>
  <si>
    <t>2/24/15</t>
  </si>
  <si>
    <t>2/25/15</t>
  </si>
  <si>
    <t>2/26/15</t>
  </si>
  <si>
    <t>2/27/15</t>
  </si>
  <si>
    <t>3/13/15</t>
  </si>
  <si>
    <t>3/16/15</t>
  </si>
  <si>
    <t>3/17/15</t>
  </si>
  <si>
    <t>3/18/15</t>
  </si>
  <si>
    <t>3/19/15</t>
  </si>
  <si>
    <t>3/20/15</t>
  </si>
  <si>
    <t>3/23/15</t>
  </si>
  <si>
    <t>3/24/15</t>
  </si>
  <si>
    <t>3/25/15</t>
  </si>
  <si>
    <t>3/26/15</t>
  </si>
  <si>
    <t>3/27/15</t>
  </si>
  <si>
    <t>3/30/15</t>
  </si>
  <si>
    <t>3/31/15</t>
  </si>
  <si>
    <t>4/13/15</t>
  </si>
  <si>
    <t>4/14/15</t>
  </si>
  <si>
    <t>4/15/15</t>
  </si>
  <si>
    <t>4/16/15</t>
  </si>
  <si>
    <t>4/17/15</t>
  </si>
  <si>
    <t>4/20/15</t>
  </si>
  <si>
    <t>4/21/15</t>
  </si>
  <si>
    <t>4/22/15</t>
  </si>
  <si>
    <t>4/23/15</t>
  </si>
  <si>
    <t>4/24/15</t>
  </si>
  <si>
    <t>4/27/15</t>
  </si>
  <si>
    <t>4/28/15</t>
  </si>
  <si>
    <t>4/29/15</t>
  </si>
  <si>
    <t>4/30/15</t>
  </si>
  <si>
    <t>5/13/15</t>
  </si>
  <si>
    <t>5/14/15</t>
  </si>
  <si>
    <t>5/15/15</t>
  </si>
  <si>
    <t>5/18/15</t>
  </si>
  <si>
    <t>5/19/15</t>
  </si>
  <si>
    <t>5/20/15</t>
  </si>
  <si>
    <t>5/21/15</t>
  </si>
  <si>
    <t>5/22/15</t>
  </si>
  <si>
    <t>5/26/15</t>
  </si>
  <si>
    <t>5/27/15</t>
  </si>
  <si>
    <t>5/28/15</t>
  </si>
  <si>
    <t>5/29/15</t>
  </si>
  <si>
    <t>6/15/15</t>
  </si>
  <si>
    <t>6/16/15</t>
  </si>
  <si>
    <t>6/17/15</t>
  </si>
  <si>
    <t>6/18/15</t>
  </si>
  <si>
    <t>6/19/15</t>
  </si>
  <si>
    <t>6/22/15</t>
  </si>
  <si>
    <t>6/23/15</t>
  </si>
  <si>
    <t>6/24/15</t>
  </si>
  <si>
    <t>6/25/15</t>
  </si>
  <si>
    <t>6/26/15</t>
  </si>
  <si>
    <t>6/29/15</t>
  </si>
  <si>
    <t>6/30/15</t>
  </si>
  <si>
    <t>7/13/15</t>
  </si>
  <si>
    <t>7/14/15</t>
  </si>
  <si>
    <t>7/15/15</t>
  </si>
  <si>
    <t>7/16/15</t>
  </si>
  <si>
    <t>7/17/15</t>
  </si>
  <si>
    <t>7/20/15</t>
  </si>
  <si>
    <t>7/21/15</t>
  </si>
  <si>
    <t>7/22/15</t>
  </si>
  <si>
    <t>7/23/15</t>
  </si>
  <si>
    <t>7/24/15</t>
  </si>
  <si>
    <t>7/27/15</t>
  </si>
  <si>
    <t>7/28/15</t>
  </si>
  <si>
    <t>7/29/15</t>
  </si>
  <si>
    <t>7/30/15</t>
  </si>
  <si>
    <t>7/31/15</t>
  </si>
  <si>
    <t>8/13/15</t>
  </si>
  <si>
    <t>8/14/15</t>
  </si>
  <si>
    <t>8/17/15</t>
  </si>
  <si>
    <t>8/18/15</t>
  </si>
  <si>
    <t>8/19/15</t>
  </si>
  <si>
    <t>8/20/15</t>
  </si>
  <si>
    <t>8/21/15</t>
  </si>
  <si>
    <t>8/24/15</t>
  </si>
  <si>
    <t>8/25/15</t>
  </si>
  <si>
    <t>8/26/15</t>
  </si>
  <si>
    <t>8/27/15</t>
  </si>
  <si>
    <t>8/28/15</t>
  </si>
  <si>
    <t>8/31/15</t>
  </si>
  <si>
    <t>9/14/15</t>
  </si>
  <si>
    <t>9/15/15</t>
  </si>
  <si>
    <t>9/16/15</t>
  </si>
  <si>
    <t>9/17/15</t>
  </si>
  <si>
    <t>9/18/15</t>
  </si>
  <si>
    <t>9/21/15</t>
  </si>
  <si>
    <t>9/22/15</t>
  </si>
  <si>
    <t>9/23/15</t>
  </si>
  <si>
    <t>9/24/15</t>
  </si>
  <si>
    <t>9/25/15</t>
  </si>
  <si>
    <t>9/28/15</t>
  </si>
  <si>
    <t>9/29/15</t>
  </si>
  <si>
    <t>9/30/15</t>
  </si>
  <si>
    <t>10/13/15</t>
  </si>
  <si>
    <t>10/14/15</t>
  </si>
  <si>
    <t>10/15/15</t>
  </si>
  <si>
    <t>10/16/15</t>
  </si>
  <si>
    <t>10/19/15</t>
  </si>
  <si>
    <t>10/20/15</t>
  </si>
  <si>
    <t>10/21/15</t>
  </si>
  <si>
    <t>10/22/15</t>
  </si>
  <si>
    <t>10/23/15</t>
  </si>
  <si>
    <t>10/26/15</t>
  </si>
  <si>
    <t>10/27/15</t>
  </si>
  <si>
    <t>10/28/15</t>
  </si>
  <si>
    <t>10/29/15</t>
  </si>
  <si>
    <t>10/30/15</t>
  </si>
  <si>
    <t>11/13/15</t>
  </si>
  <si>
    <t>11/16/15</t>
  </si>
  <si>
    <t>11/17/15</t>
  </si>
  <si>
    <t>11/18/15</t>
  </si>
  <si>
    <t>11/19/15</t>
  </si>
  <si>
    <t>11/20/15</t>
  </si>
  <si>
    <t>11/23/15</t>
  </si>
  <si>
    <t>11/24/15</t>
  </si>
  <si>
    <t>11/25/15</t>
  </si>
  <si>
    <t>11/27/15</t>
  </si>
  <si>
    <t>11/30/15</t>
  </si>
  <si>
    <t>12/14/15</t>
  </si>
  <si>
    <t>12/15/15</t>
  </si>
  <si>
    <t>12/16/15</t>
  </si>
  <si>
    <t>12/17/15</t>
  </si>
  <si>
    <t>12/18/15</t>
  </si>
  <si>
    <t>12/21/15</t>
  </si>
  <si>
    <t>12/22/15</t>
  </si>
  <si>
    <t>12/23/15</t>
  </si>
  <si>
    <t>12/24/15</t>
  </si>
  <si>
    <t>12/28/15</t>
  </si>
  <si>
    <t>12/29/15</t>
  </si>
  <si>
    <t>12/30/15</t>
  </si>
  <si>
    <t>12/31/15</t>
  </si>
  <si>
    <t>1/13/16</t>
  </si>
  <si>
    <t>1/14/16</t>
  </si>
  <si>
    <t>1/15/16</t>
  </si>
  <si>
    <t>1/19/16</t>
  </si>
  <si>
    <t>1/20/16</t>
  </si>
  <si>
    <t>1/21/16</t>
  </si>
  <si>
    <t>1/22/16</t>
  </si>
  <si>
    <t>1/25/16</t>
  </si>
  <si>
    <t>1/26/16</t>
  </si>
  <si>
    <t>1/27/16</t>
  </si>
  <si>
    <t>1/28/16</t>
  </si>
  <si>
    <t>1/29/16</t>
  </si>
  <si>
    <t>2/16/16</t>
  </si>
  <si>
    <t>2/17/16</t>
  </si>
  <si>
    <t>2/18/16</t>
  </si>
  <si>
    <t>2/19/16</t>
  </si>
  <si>
    <t>2/22/16</t>
  </si>
  <si>
    <t>2/23/16</t>
  </si>
  <si>
    <t>2/24/16</t>
  </si>
  <si>
    <t>2/25/16</t>
  </si>
  <si>
    <t>2/26/16</t>
  </si>
  <si>
    <t>2/29/16</t>
  </si>
  <si>
    <t>3/14/16</t>
  </si>
  <si>
    <t>3/15/16</t>
  </si>
  <si>
    <t>3/16/16</t>
  </si>
  <si>
    <t>3/17/16</t>
  </si>
  <si>
    <t>3/18/16</t>
  </si>
  <si>
    <t>3/21/16</t>
  </si>
  <si>
    <t>3/22/16</t>
  </si>
  <si>
    <t>3/23/16</t>
  </si>
  <si>
    <t>3/24/16</t>
  </si>
  <si>
    <t>3/28/16</t>
  </si>
  <si>
    <t>3/29/16</t>
  </si>
  <si>
    <t>3/30/16</t>
  </si>
  <si>
    <t>3/31/16</t>
  </si>
  <si>
    <t>4/13/16</t>
  </si>
  <si>
    <t>4/14/16</t>
  </si>
  <si>
    <t>4/15/16</t>
  </si>
  <si>
    <t>4/18/16</t>
  </si>
  <si>
    <t>4/19/16</t>
  </si>
  <si>
    <t>4/20/16</t>
  </si>
  <si>
    <t>4/21/16</t>
  </si>
  <si>
    <t>4/22/16</t>
  </si>
  <si>
    <t>4/25/16</t>
  </si>
  <si>
    <t>4/26/16</t>
  </si>
  <si>
    <t>4/27/16</t>
  </si>
  <si>
    <t>4/28/16</t>
  </si>
  <si>
    <t>4/29/16</t>
  </si>
  <si>
    <t>5/13/16</t>
  </si>
  <si>
    <t>5/16/16</t>
  </si>
  <si>
    <t>5/17/16</t>
  </si>
  <si>
    <t>5/18/16</t>
  </si>
  <si>
    <t>5/19/16</t>
  </si>
  <si>
    <t>5/20/16</t>
  </si>
  <si>
    <t>5/23/16</t>
  </si>
  <si>
    <t>5/24/16</t>
  </si>
  <si>
    <t>5/25/16</t>
  </si>
  <si>
    <t>5/26/16</t>
  </si>
  <si>
    <t>5/27/16</t>
  </si>
  <si>
    <t>5/31/16</t>
  </si>
  <si>
    <t>6/13/16</t>
  </si>
  <si>
    <t>6/14/16</t>
  </si>
  <si>
    <t>6/15/16</t>
  </si>
  <si>
    <t>6/16/16</t>
  </si>
  <si>
    <t>6/17/16</t>
  </si>
  <si>
    <t>6/20/16</t>
  </si>
  <si>
    <t>6/21/16</t>
  </si>
  <si>
    <t>6/22/16</t>
  </si>
  <si>
    <t>6/23/16</t>
  </si>
  <si>
    <t>6/24/16</t>
  </si>
  <si>
    <t>6/27/16</t>
  </si>
  <si>
    <t>6/28/16</t>
  </si>
  <si>
    <t>6/29/16</t>
  </si>
  <si>
    <t>6/30/16</t>
  </si>
  <si>
    <t>VarCovar</t>
  </si>
  <si>
    <t>Matrix</t>
  </si>
  <si>
    <t>====&gt;</t>
  </si>
  <si>
    <t>Excess Returns</t>
  </si>
  <si>
    <t xml:space="preserve">XOM </t>
  </si>
  <si>
    <t xml:space="preserve">Summary Statistics </t>
  </si>
  <si>
    <t>mean</t>
  </si>
  <si>
    <t>std dev</t>
  </si>
  <si>
    <t>variance</t>
  </si>
  <si>
    <t xml:space="preserve">sharpe </t>
  </si>
  <si>
    <t>n</t>
  </si>
  <si>
    <t>Variance Covariance Matrix</t>
  </si>
  <si>
    <t>Std Dev</t>
  </si>
  <si>
    <t>Return</t>
  </si>
  <si>
    <t>Weight</t>
  </si>
  <si>
    <t>Sharpe</t>
  </si>
  <si>
    <t>Min Std Dev</t>
  </si>
  <si>
    <t>Max Sharpe Short</t>
  </si>
  <si>
    <t>SML Data Summary</t>
  </si>
  <si>
    <t>rf</t>
  </si>
  <si>
    <t>β</t>
  </si>
  <si>
    <t>Beta</t>
  </si>
  <si>
    <t>CAPM Return</t>
  </si>
  <si>
    <t>Market</t>
  </si>
  <si>
    <t>Market Index</t>
  </si>
  <si>
    <t>DJI</t>
  </si>
  <si>
    <t>Historical Price Data</t>
  </si>
  <si>
    <t>(Dow Jones)</t>
  </si>
  <si>
    <t>Formula:</t>
  </si>
  <si>
    <t>CAPM</t>
  </si>
  <si>
    <t>Expected Returns</t>
  </si>
  <si>
    <t>Alpha</t>
  </si>
  <si>
    <t>Actual</t>
  </si>
  <si>
    <t>Date</t>
  </si>
  <si>
    <t>Statistics</t>
  </si>
  <si>
    <t>Assets</t>
  </si>
  <si>
    <t>Σ Weight</t>
  </si>
  <si>
    <t>Returns</t>
  </si>
  <si>
    <t>MSFT &amp; WFC</t>
  </si>
  <si>
    <t>Portfolio Weights</t>
  </si>
  <si>
    <t>Portolfio Statistics</t>
  </si>
  <si>
    <t xml:space="preserve">Sharpe </t>
  </si>
  <si>
    <t>Capital Allocation Line</t>
  </si>
  <si>
    <t>Optimal Portfolio:</t>
  </si>
  <si>
    <t xml:space="preserve">Two Asset Portfolio </t>
  </si>
  <si>
    <t>Max Sharpe long</t>
  </si>
  <si>
    <t>Correlation Matrix</t>
  </si>
  <si>
    <t>Excess Return Matrix</t>
  </si>
  <si>
    <t>Dispersion Matrix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</si>
</sst>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0.000%"/>
    <numFmt numFmtId="165" formatCode="0.00000%"/>
    <numFmt numFmtId="166" formatCode="0.000000%"/>
    <numFmt numFmtId="167" formatCode="0.0000000E+00"/>
    <numFmt numFmtId="168" formatCode="0.0%"/>
    <numFmt numFmtId="169" formatCode="0.000000000000000%"/>
    <numFmt numFmtId="170" formatCode="0.0000%"/>
    <numFmt numFmtId="171" formatCode="0.000000"/>
  </numFmts>
  <fonts count="22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rgb="FF000000"/>
      <name val="Helvetica Neue"/>
      <family val="2"/>
    </font>
    <font>
      <i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i/>
      <sz val="12"/>
      <color rgb="FF0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5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rgb="FF000000"/>
      <name val="Helvetica Neue"/>
      <family val="2"/>
    </font>
    <font>
      <b/>
      <sz val="14"/>
      <color theme="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b/>
      <u/>
      <sz val="20"/>
      <color theme="1"/>
      <name val="Calibri"/>
      <family val="2"/>
      <scheme val="minor"/>
    </font>
    <font>
      <sz val="14"/>
      <color rgb="FF000000"/>
      <name val="Calibri"/>
      <family val="2"/>
      <scheme val="minor"/>
    </font>
    <font>
      <b/>
      <sz val="14"/>
      <color rgb="FF006100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u/>
      <sz val="15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7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1"/>
        <bgColor theme="1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</fills>
  <borders count="2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theme="1"/>
      </left>
      <right style="thin">
        <color theme="1"/>
      </right>
      <top style="medium">
        <color theme="1"/>
      </top>
      <bottom style="medium">
        <color theme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7">
    <xf numFmtId="0" fontId="0" fillId="0" borderId="0"/>
    <xf numFmtId="9" fontId="1" fillId="0" borderId="0" applyFont="0" applyFill="0" applyBorder="0" applyAlignment="0" applyProtection="0"/>
    <xf numFmtId="0" fontId="9" fillId="2" borderId="0" applyNumberFormat="0" applyBorder="0" applyAlignment="0" applyProtection="0"/>
    <xf numFmtId="0" fontId="10" fillId="3" borderId="0" applyNumberFormat="0" applyBorder="0" applyAlignment="0" applyProtection="0"/>
    <xf numFmtId="0" fontId="10" fillId="4" borderId="0" applyNumberFormat="0" applyBorder="0" applyAlignment="0" applyProtection="0"/>
    <xf numFmtId="0" fontId="10" fillId="5" borderId="0" applyNumberFormat="0" applyBorder="0" applyAlignment="0" applyProtection="0"/>
    <xf numFmtId="0" fontId="1" fillId="6" borderId="0" applyNumberFormat="0" applyBorder="0" applyAlignment="0" applyProtection="0"/>
  </cellStyleXfs>
  <cellXfs count="152">
    <xf numFmtId="0" fontId="0" fillId="0" borderId="0" xfId="0"/>
    <xf numFmtId="0" fontId="3" fillId="0" borderId="0" xfId="0" applyFont="1"/>
    <xf numFmtId="0" fontId="2" fillId="0" borderId="0" xfId="0" applyFont="1"/>
    <xf numFmtId="0" fontId="0" fillId="0" borderId="2" xfId="0" applyBorder="1"/>
    <xf numFmtId="0" fontId="0" fillId="0" borderId="3" xfId="0" applyBorder="1"/>
    <xf numFmtId="0" fontId="2" fillId="0" borderId="1" xfId="0" applyFont="1" applyBorder="1"/>
    <xf numFmtId="165" fontId="0" fillId="0" borderId="2" xfId="1" applyNumberFormat="1" applyFont="1" applyBorder="1"/>
    <xf numFmtId="166" fontId="0" fillId="0" borderId="0" xfId="1" applyNumberFormat="1" applyFont="1" applyFill="1" applyBorder="1" applyAlignment="1"/>
    <xf numFmtId="0" fontId="4" fillId="0" borderId="0" xfId="0" applyFont="1" applyAlignment="1">
      <alignment horizontal="center"/>
    </xf>
    <xf numFmtId="9" fontId="0" fillId="0" borderId="0" xfId="1" applyFont="1"/>
    <xf numFmtId="9" fontId="0" fillId="0" borderId="0" xfId="0" applyNumberFormat="1"/>
    <xf numFmtId="164" fontId="0" fillId="0" borderId="0" xfId="1" applyNumberFormat="1" applyFont="1"/>
    <xf numFmtId="165" fontId="0" fillId="0" borderId="0" xfId="1" applyNumberFormat="1" applyFont="1"/>
    <xf numFmtId="166" fontId="0" fillId="0" borderId="3" xfId="1" applyNumberFormat="1" applyFont="1" applyBorder="1"/>
    <xf numFmtId="0" fontId="2" fillId="0" borderId="5" xfId="0" applyFont="1" applyBorder="1"/>
    <xf numFmtId="0" fontId="0" fillId="0" borderId="4" xfId="0" applyBorder="1"/>
    <xf numFmtId="0" fontId="5" fillId="0" borderId="0" xfId="0" applyFont="1"/>
    <xf numFmtId="165" fontId="0" fillId="0" borderId="0" xfId="1" applyNumberFormat="1" applyFont="1" applyBorder="1"/>
    <xf numFmtId="165" fontId="0" fillId="0" borderId="5" xfId="1" applyNumberFormat="1" applyFont="1" applyBorder="1"/>
    <xf numFmtId="0" fontId="0" fillId="0" borderId="6" xfId="0" applyBorder="1"/>
    <xf numFmtId="165" fontId="0" fillId="0" borderId="4" xfId="1" applyNumberFormat="1" applyFont="1" applyBorder="1"/>
    <xf numFmtId="0" fontId="6" fillId="0" borderId="0" xfId="0" applyFont="1" applyAlignment="1">
      <alignment horizontal="center"/>
    </xf>
    <xf numFmtId="9" fontId="5" fillId="0" borderId="0" xfId="0" applyNumberFormat="1" applyFont="1"/>
    <xf numFmtId="9" fontId="0" fillId="0" borderId="0" xfId="1" applyFont="1" applyFill="1" applyBorder="1" applyAlignment="1"/>
    <xf numFmtId="167" fontId="0" fillId="0" borderId="3" xfId="0" applyNumberFormat="1" applyBorder="1"/>
    <xf numFmtId="0" fontId="0" fillId="0" borderId="0" xfId="0" applyAlignment="1">
      <alignment horizontal="left"/>
    </xf>
    <xf numFmtId="0" fontId="2" fillId="0" borderId="0" xfId="0" applyFont="1" applyAlignment="1">
      <alignment horizontal="left"/>
    </xf>
    <xf numFmtId="0" fontId="0" fillId="0" borderId="0" xfId="1" applyNumberFormat="1" applyFont="1"/>
    <xf numFmtId="0" fontId="3" fillId="0" borderId="0" xfId="0" applyFont="1" applyAlignment="1">
      <alignment horizontal="left"/>
    </xf>
    <xf numFmtId="0" fontId="5" fillId="0" borderId="0" xfId="0" applyFont="1" applyAlignment="1">
      <alignment horizontal="left"/>
    </xf>
    <xf numFmtId="14" fontId="3" fillId="0" borderId="0" xfId="0" applyNumberFormat="1" applyFont="1" applyAlignment="1">
      <alignment horizontal="left"/>
    </xf>
    <xf numFmtId="0" fontId="7" fillId="0" borderId="0" xfId="0" applyFont="1"/>
    <xf numFmtId="0" fontId="0" fillId="0" borderId="7" xfId="0" applyBorder="1"/>
    <xf numFmtId="0" fontId="4" fillId="0" borderId="8" xfId="0" applyFont="1" applyBorder="1" applyAlignment="1">
      <alignment horizontal="center"/>
    </xf>
    <xf numFmtId="0" fontId="0" fillId="0" borderId="0" xfId="0" quotePrefix="1"/>
    <xf numFmtId="164" fontId="0" fillId="0" borderId="0" xfId="0" applyNumberFormat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" xfId="0" applyBorder="1"/>
    <xf numFmtId="0" fontId="2" fillId="0" borderId="13" xfId="0" applyFont="1" applyBorder="1"/>
    <xf numFmtId="0" fontId="3" fillId="0" borderId="13" xfId="0" applyFont="1" applyBorder="1"/>
    <xf numFmtId="0" fontId="8" fillId="0" borderId="7" xfId="0" applyFont="1" applyBorder="1"/>
    <xf numFmtId="168" fontId="0" fillId="0" borderId="0" xfId="0" applyNumberFormat="1" applyAlignment="1">
      <alignment horizontal="left"/>
    </xf>
    <xf numFmtId="0" fontId="0" fillId="0" borderId="5" xfId="0" applyBorder="1"/>
    <xf numFmtId="0" fontId="0" fillId="0" borderId="16" xfId="0" applyBorder="1"/>
    <xf numFmtId="164" fontId="0" fillId="0" borderId="5" xfId="1" applyNumberFormat="1" applyFont="1" applyBorder="1"/>
    <xf numFmtId="164" fontId="0" fillId="0" borderId="4" xfId="1" applyNumberFormat="1" applyFont="1" applyBorder="1"/>
    <xf numFmtId="164" fontId="5" fillId="0" borderId="0" xfId="0" applyNumberFormat="1" applyFont="1"/>
    <xf numFmtId="164" fontId="5" fillId="0" borderId="0" xfId="1" applyNumberFormat="1" applyFont="1"/>
    <xf numFmtId="0" fontId="0" fillId="0" borderId="4" xfId="0" applyBorder="1" applyAlignment="1">
      <alignment horizontal="left"/>
    </xf>
    <xf numFmtId="169" fontId="0" fillId="0" borderId="4" xfId="0" applyNumberFormat="1" applyBorder="1"/>
    <xf numFmtId="164" fontId="0" fillId="0" borderId="5" xfId="0" applyNumberFormat="1" applyBorder="1"/>
    <xf numFmtId="164" fontId="0" fillId="0" borderId="4" xfId="0" applyNumberFormat="1" applyBorder="1"/>
    <xf numFmtId="0" fontId="2" fillId="0" borderId="0" xfId="0" applyFont="1" applyAlignment="1">
      <alignment horizontal="center"/>
    </xf>
    <xf numFmtId="0" fontId="11" fillId="0" borderId="0" xfId="0" applyFont="1"/>
    <xf numFmtId="0" fontId="12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13" fillId="0" borderId="0" xfId="0" applyFont="1" applyAlignment="1">
      <alignment horizontal="center"/>
    </xf>
    <xf numFmtId="14" fontId="12" fillId="0" borderId="0" xfId="0" applyNumberFormat="1" applyFont="1" applyAlignment="1">
      <alignment horizontal="center"/>
    </xf>
    <xf numFmtId="0" fontId="12" fillId="0" borderId="0" xfId="0" applyFont="1" applyAlignment="1">
      <alignment horizontal="left"/>
    </xf>
    <xf numFmtId="0" fontId="8" fillId="0" borderId="0" xfId="0" applyFont="1" applyAlignment="1">
      <alignment horizontal="left"/>
    </xf>
    <xf numFmtId="14" fontId="12" fillId="0" borderId="0" xfId="0" applyNumberFormat="1" applyFont="1" applyAlignment="1">
      <alignment horizontal="left"/>
    </xf>
    <xf numFmtId="0" fontId="8" fillId="0" borderId="7" xfId="0" applyFont="1" applyBorder="1" applyAlignment="1">
      <alignment horizontal="center"/>
    </xf>
    <xf numFmtId="0" fontId="12" fillId="0" borderId="0" xfId="0" applyFont="1"/>
    <xf numFmtId="10" fontId="0" fillId="0" borderId="0" xfId="1" applyNumberFormat="1" applyFont="1"/>
    <xf numFmtId="0" fontId="14" fillId="7" borderId="17" xfId="0" applyFont="1" applyFill="1" applyBorder="1" applyAlignment="1">
      <alignment horizontal="center"/>
    </xf>
    <xf numFmtId="0" fontId="7" fillId="0" borderId="18" xfId="0" applyFont="1" applyBorder="1"/>
    <xf numFmtId="0" fontId="2" fillId="0" borderId="18" xfId="0" applyFont="1" applyBorder="1"/>
    <xf numFmtId="0" fontId="16" fillId="0" borderId="0" xfId="0" applyFont="1" applyAlignment="1">
      <alignment horizontal="center"/>
    </xf>
    <xf numFmtId="0" fontId="8" fillId="0" borderId="18" xfId="0" applyFont="1" applyBorder="1" applyAlignment="1">
      <alignment horizontal="center"/>
    </xf>
    <xf numFmtId="10" fontId="12" fillId="0" borderId="18" xfId="0" applyNumberFormat="1" applyFont="1" applyBorder="1" applyAlignment="1">
      <alignment horizontal="left"/>
    </xf>
    <xf numFmtId="0" fontId="12" fillId="0" borderId="18" xfId="0" applyFont="1" applyBorder="1" applyAlignment="1">
      <alignment horizontal="left"/>
    </xf>
    <xf numFmtId="9" fontId="12" fillId="0" borderId="0" xfId="0" applyNumberFormat="1" applyFont="1" applyAlignment="1">
      <alignment horizontal="center"/>
    </xf>
    <xf numFmtId="0" fontId="10" fillId="3" borderId="8" xfId="3" applyBorder="1" applyAlignment="1">
      <alignment horizontal="center"/>
    </xf>
    <xf numFmtId="0" fontId="17" fillId="0" borderId="0" xfId="0" applyFont="1" applyAlignment="1">
      <alignment horizontal="center" vertical="center"/>
    </xf>
    <xf numFmtId="0" fontId="2" fillId="0" borderId="4" xfId="0" applyFont="1" applyBorder="1"/>
    <xf numFmtId="0" fontId="12" fillId="0" borderId="16" xfId="0" applyFont="1" applyBorder="1" applyAlignment="1">
      <alignment horizontal="center"/>
    </xf>
    <xf numFmtId="9" fontId="0" fillId="0" borderId="6" xfId="0" applyNumberFormat="1" applyBorder="1" applyAlignment="1">
      <alignment horizontal="center"/>
    </xf>
    <xf numFmtId="9" fontId="2" fillId="0" borderId="4" xfId="0" applyNumberFormat="1" applyFont="1" applyBorder="1" applyAlignment="1">
      <alignment horizontal="center"/>
    </xf>
    <xf numFmtId="164" fontId="12" fillId="0" borderId="18" xfId="1" applyNumberFormat="1" applyFont="1" applyBorder="1" applyAlignment="1">
      <alignment horizontal="left"/>
    </xf>
    <xf numFmtId="0" fontId="12" fillId="0" borderId="4" xfId="0" applyFont="1" applyBorder="1" applyAlignment="1">
      <alignment horizontal="center"/>
    </xf>
    <xf numFmtId="11" fontId="12" fillId="0" borderId="3" xfId="0" applyNumberFormat="1" applyFont="1" applyBorder="1" applyAlignment="1">
      <alignment horizontal="center"/>
    </xf>
    <xf numFmtId="11" fontId="12" fillId="0" borderId="4" xfId="1" applyNumberFormat="1" applyFont="1" applyBorder="1" applyAlignment="1">
      <alignment horizontal="center"/>
    </xf>
    <xf numFmtId="170" fontId="12" fillId="0" borderId="4" xfId="1" applyNumberFormat="1" applyFont="1" applyBorder="1" applyAlignment="1">
      <alignment horizontal="center"/>
    </xf>
    <xf numFmtId="9" fontId="0" fillId="0" borderId="0" xfId="1" applyFont="1" applyBorder="1"/>
    <xf numFmtId="0" fontId="1" fillId="6" borderId="0" xfId="6" applyBorder="1" applyAlignment="1">
      <alignment horizontal="center"/>
    </xf>
    <xf numFmtId="9" fontId="0" fillId="0" borderId="0" xfId="1" applyFont="1" applyBorder="1" applyAlignment="1">
      <alignment horizontal="center"/>
    </xf>
    <xf numFmtId="0" fontId="10" fillId="3" borderId="0" xfId="3" applyAlignment="1">
      <alignment horizontal="center"/>
    </xf>
    <xf numFmtId="9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164" fontId="0" fillId="0" borderId="0" xfId="1" applyNumberFormat="1" applyFont="1" applyBorder="1" applyAlignment="1">
      <alignment horizontal="center"/>
    </xf>
    <xf numFmtId="164" fontId="0" fillId="8" borderId="0" xfId="0" applyNumberFormat="1" applyFill="1" applyAlignment="1">
      <alignment horizontal="center"/>
    </xf>
    <xf numFmtId="164" fontId="0" fillId="8" borderId="0" xfId="1" applyNumberFormat="1" applyFont="1" applyFill="1" applyBorder="1" applyAlignment="1">
      <alignment horizontal="center"/>
    </xf>
    <xf numFmtId="9" fontId="15" fillId="0" borderId="0" xfId="1" applyFont="1" applyBorder="1" applyAlignment="1"/>
    <xf numFmtId="164" fontId="9" fillId="2" borderId="0" xfId="2" applyNumberFormat="1" applyAlignment="1">
      <alignment horizontal="center"/>
    </xf>
    <xf numFmtId="10" fontId="12" fillId="0" borderId="0" xfId="0" applyNumberFormat="1" applyFont="1" applyAlignment="1">
      <alignment horizontal="center"/>
    </xf>
    <xf numFmtId="9" fontId="19" fillId="2" borderId="0" xfId="2" applyNumberFormat="1" applyFont="1" applyBorder="1" applyAlignment="1"/>
    <xf numFmtId="0" fontId="10" fillId="4" borderId="0" xfId="4" applyAlignment="1"/>
    <xf numFmtId="9" fontId="10" fillId="5" borderId="0" xfId="5" applyNumberFormat="1" applyBorder="1" applyAlignment="1"/>
    <xf numFmtId="0" fontId="12" fillId="0" borderId="9" xfId="0" applyFont="1" applyBorder="1"/>
    <xf numFmtId="9" fontId="12" fillId="0" borderId="11" xfId="0" applyNumberFormat="1" applyFont="1" applyBorder="1" applyAlignment="1">
      <alignment horizontal="center"/>
    </xf>
    <xf numFmtId="0" fontId="12" fillId="0" borderId="12" xfId="0" applyFont="1" applyBorder="1"/>
    <xf numFmtId="170" fontId="12" fillId="0" borderId="13" xfId="1" applyNumberFormat="1" applyFont="1" applyBorder="1" applyAlignment="1">
      <alignment horizontal="center"/>
    </xf>
    <xf numFmtId="0" fontId="12" fillId="0" borderId="14" xfId="0" applyFont="1" applyBorder="1"/>
    <xf numFmtId="0" fontId="12" fillId="0" borderId="15" xfId="0" applyFont="1" applyBorder="1" applyAlignment="1">
      <alignment horizontal="center"/>
    </xf>
    <xf numFmtId="0" fontId="16" fillId="0" borderId="11" xfId="0" applyFont="1" applyBorder="1" applyAlignment="1">
      <alignment horizontal="center"/>
    </xf>
    <xf numFmtId="10" fontId="12" fillId="0" borderId="13" xfId="0" applyNumberFormat="1" applyFont="1" applyBorder="1" applyAlignment="1">
      <alignment horizontal="center"/>
    </xf>
    <xf numFmtId="10" fontId="12" fillId="0" borderId="15" xfId="0" applyNumberFormat="1" applyFont="1" applyBorder="1" applyAlignment="1">
      <alignment horizontal="center"/>
    </xf>
    <xf numFmtId="0" fontId="16" fillId="0" borderId="5" xfId="0" applyFont="1" applyBorder="1" applyAlignment="1">
      <alignment horizontal="center"/>
    </xf>
    <xf numFmtId="0" fontId="12" fillId="0" borderId="6" xfId="0" applyFont="1" applyBorder="1" applyAlignment="1">
      <alignment horizontal="center"/>
    </xf>
    <xf numFmtId="164" fontId="12" fillId="0" borderId="16" xfId="1" applyNumberFormat="1" applyFont="1" applyBorder="1" applyAlignment="1">
      <alignment horizontal="center"/>
    </xf>
    <xf numFmtId="164" fontId="12" fillId="0" borderId="6" xfId="1" applyNumberFormat="1" applyFont="1" applyBorder="1" applyAlignment="1">
      <alignment horizontal="center"/>
    </xf>
    <xf numFmtId="9" fontId="12" fillId="0" borderId="16" xfId="0" applyNumberFormat="1" applyFont="1" applyBorder="1" applyAlignment="1">
      <alignment horizontal="center"/>
    </xf>
    <xf numFmtId="9" fontId="12" fillId="0" borderId="6" xfId="0" applyNumberFormat="1" applyFont="1" applyBorder="1" applyAlignment="1">
      <alignment horizontal="center"/>
    </xf>
    <xf numFmtId="10" fontId="12" fillId="0" borderId="16" xfId="0" applyNumberFormat="1" applyFont="1" applyBorder="1" applyAlignment="1">
      <alignment horizontal="center"/>
    </xf>
    <xf numFmtId="10" fontId="12" fillId="0" borderId="6" xfId="0" applyNumberFormat="1" applyFont="1" applyBorder="1" applyAlignment="1">
      <alignment horizontal="center"/>
    </xf>
    <xf numFmtId="0" fontId="16" fillId="9" borderId="5" xfId="0" applyFont="1" applyFill="1" applyBorder="1" applyAlignment="1">
      <alignment horizontal="center"/>
    </xf>
    <xf numFmtId="10" fontId="12" fillId="9" borderId="16" xfId="0" applyNumberFormat="1" applyFont="1" applyFill="1" applyBorder="1" applyAlignment="1">
      <alignment horizontal="center"/>
    </xf>
    <xf numFmtId="10" fontId="12" fillId="9" borderId="6" xfId="0" applyNumberFormat="1" applyFont="1" applyFill="1" applyBorder="1" applyAlignment="1">
      <alignment horizontal="center"/>
    </xf>
    <xf numFmtId="9" fontId="12" fillId="9" borderId="10" xfId="0" applyNumberFormat="1" applyFont="1" applyFill="1" applyBorder="1" applyAlignment="1">
      <alignment horizontal="center"/>
    </xf>
    <xf numFmtId="170" fontId="12" fillId="9" borderId="0" xfId="1" applyNumberFormat="1" applyFont="1" applyFill="1" applyBorder="1" applyAlignment="1">
      <alignment horizontal="center"/>
    </xf>
    <xf numFmtId="164" fontId="18" fillId="9" borderId="0" xfId="0" applyNumberFormat="1" applyFont="1" applyFill="1" applyAlignment="1">
      <alignment horizontal="center"/>
    </xf>
    <xf numFmtId="0" fontId="12" fillId="9" borderId="7" xfId="1" applyNumberFormat="1" applyFont="1" applyFill="1" applyBorder="1" applyAlignment="1">
      <alignment horizontal="center"/>
    </xf>
    <xf numFmtId="9" fontId="12" fillId="0" borderId="5" xfId="0" applyNumberFormat="1" applyFont="1" applyBorder="1" applyAlignment="1">
      <alignment horizontal="center"/>
    </xf>
    <xf numFmtId="170" fontId="12" fillId="0" borderId="16" xfId="1" applyNumberFormat="1" applyFont="1" applyBorder="1" applyAlignment="1">
      <alignment horizontal="center"/>
    </xf>
    <xf numFmtId="0" fontId="12" fillId="0" borderId="6" xfId="1" applyNumberFormat="1" applyFont="1" applyBorder="1" applyAlignment="1">
      <alignment horizontal="center"/>
    </xf>
    <xf numFmtId="0" fontId="0" fillId="0" borderId="20" xfId="0" applyBorder="1"/>
    <xf numFmtId="0" fontId="0" fillId="0" borderId="22" xfId="0" applyBorder="1"/>
    <xf numFmtId="0" fontId="0" fillId="0" borderId="19" xfId="0" applyBorder="1"/>
    <xf numFmtId="0" fontId="0" fillId="0" borderId="21" xfId="0" applyBorder="1"/>
    <xf numFmtId="9" fontId="0" fillId="0" borderId="22" xfId="1" applyFont="1" applyFill="1" applyBorder="1" applyAlignment="1"/>
    <xf numFmtId="9" fontId="0" fillId="0" borderId="19" xfId="1" applyFont="1" applyFill="1" applyBorder="1" applyAlignment="1"/>
    <xf numFmtId="9" fontId="0" fillId="0" borderId="20" xfId="1" applyFont="1" applyBorder="1"/>
    <xf numFmtId="9" fontId="0" fillId="0" borderId="20" xfId="1" applyFont="1" applyFill="1" applyBorder="1" applyAlignment="1"/>
    <xf numFmtId="9" fontId="0" fillId="0" borderId="21" xfId="1" applyFont="1" applyFill="1" applyBorder="1" applyAlignment="1"/>
    <xf numFmtId="164" fontId="0" fillId="0" borderId="20" xfId="1" applyNumberFormat="1" applyFont="1" applyBorder="1"/>
    <xf numFmtId="0" fontId="2" fillId="6" borderId="20" xfId="6" applyFont="1" applyBorder="1" applyAlignment="1">
      <alignment horizontal="center"/>
    </xf>
    <xf numFmtId="164" fontId="0" fillId="0" borderId="22" xfId="1" applyNumberFormat="1" applyFont="1" applyBorder="1"/>
    <xf numFmtId="164" fontId="0" fillId="0" borderId="19" xfId="1" applyNumberFormat="1" applyFont="1" applyBorder="1"/>
    <xf numFmtId="164" fontId="0" fillId="0" borderId="21" xfId="1" applyNumberFormat="1" applyFont="1" applyBorder="1"/>
    <xf numFmtId="0" fontId="2" fillId="0" borderId="7" xfId="0" applyFont="1" applyBorder="1" applyAlignment="1">
      <alignment horizontal="center"/>
    </xf>
    <xf numFmtId="171" fontId="12" fillId="0" borderId="4" xfId="0" applyNumberFormat="1" applyFont="1" applyBorder="1" applyAlignment="1">
      <alignment horizontal="center"/>
    </xf>
    <xf numFmtId="0" fontId="20" fillId="0" borderId="0" xfId="0" applyFont="1" applyAlignment="1">
      <alignment horizontal="center"/>
    </xf>
    <xf numFmtId="0" fontId="17" fillId="0" borderId="0" xfId="0" applyFont="1" applyAlignment="1">
      <alignment horizontal="center"/>
    </xf>
    <xf numFmtId="0" fontId="15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0" fontId="11" fillId="0" borderId="7" xfId="0" applyFont="1" applyBorder="1" applyAlignment="1">
      <alignment horizontal="center"/>
    </xf>
  </cellXfs>
  <cellStyles count="7">
    <cellStyle name="20% - Accent5" xfId="6" builtinId="46"/>
    <cellStyle name="Accent1" xfId="3" builtinId="29"/>
    <cellStyle name="Accent2" xfId="4" builtinId="33"/>
    <cellStyle name="Accent4" xfId="5" builtinId="41"/>
    <cellStyle name="Good" xfId="2" builtinId="26"/>
    <cellStyle name="Normal" xfId="0" builtinId="0"/>
    <cellStyle name="Percent" xfId="1" builtinId="5"/>
  </cellStyles>
  <dxfs count="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rgb="FF000000"/>
        <name val="Helvetica Neue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rgb="FF000000"/>
        <name val="Helvetica Neue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rgb="FF000000"/>
        <name val="Helvetica Neue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rgb="FF000000"/>
        <name val="Helvetica Neue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rgb="FF000000"/>
        <name val="Helvetica Neue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rgb="FF000000"/>
        <name val="Helvetica Neue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rgb="FF000000"/>
        <name val="Helvetica Neue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rgb="FF000000"/>
        <name val="Helvetica Neue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rgb="FF000000"/>
        <name val="Helvetica Neue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rgb="FF000000"/>
        <name val="Helvetica Neue"/>
        <family val="2"/>
        <scheme val="none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</font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4"/>
      </font>
      <numFmt numFmtId="19" formatCode="yyyy/mm/dd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Helvetica Neue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0715223097112861E-2"/>
          <c:y val="0.1462846310877807"/>
          <c:w val="0.91606255468066489"/>
          <c:h val="0.77736111111111106"/>
        </c:manualLayout>
      </c:layout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>
              <a:outerShdw dist="25400" dir="2700000" algn="tl" rotWithShape="0">
                <a:schemeClr val="accent1"/>
              </a:outerShdw>
            </a:effectLst>
          </c:spPr>
          <c:marker>
            <c:symbol val="circle"/>
            <c:size val="6"/>
            <c:spPr>
              <a:solidFill>
                <a:schemeClr val="accent1"/>
              </a:solidFill>
              <a:ln w="22225">
                <a:solidFill>
                  <a:schemeClr val="lt1"/>
                </a:solidFill>
                <a:round/>
              </a:ln>
              <a:effectLst/>
            </c:spPr>
          </c:marker>
          <c:trendline>
            <c:spPr>
              <a:ln w="28575" cap="rnd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trendlineType val="linear"/>
            <c:dispRSqr val="0"/>
            <c:dispEq val="0"/>
          </c:trendline>
          <c:xVal>
            <c:numRef>
              <c:f>'Second Practise'!$AD$27:$AD$37</c:f>
              <c:numCache>
                <c:formatCode>General</c:formatCode>
                <c:ptCount val="11"/>
                <c:pt idx="0">
                  <c:v>0</c:v>
                </c:pt>
                <c:pt idx="1">
                  <c:v>1.6031710006570887</c:v>
                </c:pt>
                <c:pt idx="2">
                  <c:v>0.40121354363460476</c:v>
                </c:pt>
                <c:pt idx="3">
                  <c:v>0.81730122254341375</c:v>
                </c:pt>
                <c:pt idx="4">
                  <c:v>8.2494147995773162</c:v>
                </c:pt>
                <c:pt idx="5">
                  <c:v>-6.560478822691976E-5</c:v>
                </c:pt>
                <c:pt idx="6">
                  <c:v>2.1858483579552774</c:v>
                </c:pt>
                <c:pt idx="7">
                  <c:v>0.41543277915111609</c:v>
                </c:pt>
                <c:pt idx="8">
                  <c:v>1.060235126968391</c:v>
                </c:pt>
                <c:pt idx="9">
                  <c:v>1.4569029709121319</c:v>
                </c:pt>
                <c:pt idx="10">
                  <c:v>1.4041797306447916</c:v>
                </c:pt>
              </c:numCache>
            </c:numRef>
          </c:xVal>
          <c:yVal>
            <c:numRef>
              <c:f>'Second Practise'!$AE$27:$AE$37</c:f>
              <c:numCache>
                <c:formatCode>0.000%</c:formatCode>
                <c:ptCount val="11"/>
                <c:pt idx="0" formatCode="0.0%">
                  <c:v>2.5000000000000001E-2</c:v>
                </c:pt>
                <c:pt idx="1">
                  <c:v>0.11975648626006252</c:v>
                </c:pt>
                <c:pt idx="2">
                  <c:v>0.1337680926802135</c:v>
                </c:pt>
                <c:pt idx="3">
                  <c:v>4.052786391146726E-2</c:v>
                </c:pt>
                <c:pt idx="4">
                  <c:v>1.4658126841420165</c:v>
                </c:pt>
                <c:pt idx="5">
                  <c:v>-7.403267068015229E-2</c:v>
                </c:pt>
                <c:pt idx="6">
                  <c:v>0.18682419164125469</c:v>
                </c:pt>
                <c:pt idx="7">
                  <c:v>-5.2612893146187147E-2</c:v>
                </c:pt>
                <c:pt idx="8">
                  <c:v>8.0782037445022117E-2</c:v>
                </c:pt>
                <c:pt idx="9">
                  <c:v>-9.2691590349987807E-2</c:v>
                </c:pt>
                <c:pt idx="10">
                  <c:v>0.15515565237068324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594-A845-B064-12349074CF7A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>
              <a:outerShdw dist="25400" dir="2700000" algn="tl" rotWithShape="0">
                <a:schemeClr val="accent2"/>
              </a:outerShdw>
            </a:effectLst>
          </c:spPr>
          <c:marker>
            <c:symbol val="circle"/>
            <c:size val="6"/>
            <c:spPr>
              <a:solidFill>
                <a:schemeClr val="accent2"/>
              </a:solidFill>
              <a:ln w="22225">
                <a:solidFill>
                  <a:schemeClr val="lt1"/>
                </a:solidFill>
                <a:round/>
              </a:ln>
              <a:effectLst/>
            </c:spPr>
          </c:marker>
          <c:xVal>
            <c:numRef>
              <c:f>'Second Practise'!$AD$27:$AD$37</c:f>
              <c:numCache>
                <c:formatCode>General</c:formatCode>
                <c:ptCount val="11"/>
                <c:pt idx="0">
                  <c:v>0</c:v>
                </c:pt>
                <c:pt idx="1">
                  <c:v>1.6031710006570887</c:v>
                </c:pt>
                <c:pt idx="2">
                  <c:v>0.40121354363460476</c:v>
                </c:pt>
                <c:pt idx="3">
                  <c:v>0.81730122254341375</c:v>
                </c:pt>
                <c:pt idx="4">
                  <c:v>8.2494147995773162</c:v>
                </c:pt>
                <c:pt idx="5">
                  <c:v>-6.560478822691976E-5</c:v>
                </c:pt>
                <c:pt idx="6">
                  <c:v>2.1858483579552774</c:v>
                </c:pt>
                <c:pt idx="7">
                  <c:v>0.41543277915111609</c:v>
                </c:pt>
                <c:pt idx="8">
                  <c:v>1.060235126968391</c:v>
                </c:pt>
                <c:pt idx="9">
                  <c:v>1.4569029709121319</c:v>
                </c:pt>
                <c:pt idx="10">
                  <c:v>1.4041797306447916</c:v>
                </c:pt>
              </c:numCache>
            </c:numRef>
          </c:xVal>
          <c:yVal>
            <c:numRef>
              <c:f>'Second Practise'!$AF$27:$AF$37</c:f>
              <c:numCache>
                <c:formatCode>General</c:formatCode>
                <c:ptCount val="11"/>
                <c:pt idx="1">
                  <c:v>0.12689903653335499</c:v>
                </c:pt>
                <c:pt idx="2">
                  <c:v>1.7616457133127997E-2</c:v>
                </c:pt>
                <c:pt idx="3">
                  <c:v>7.4181561622072151E-2</c:v>
                </c:pt>
                <c:pt idx="4">
                  <c:v>1.0558682924033436</c:v>
                </c:pt>
                <c:pt idx="5">
                  <c:v>8.795612642555782E-4</c:v>
                </c:pt>
                <c:pt idx="6">
                  <c:v>0.16256880009448546</c:v>
                </c:pt>
                <c:pt idx="7">
                  <c:v>3.923070659772239E-2</c:v>
                </c:pt>
                <c:pt idx="8">
                  <c:v>8.5852653990902514E-2</c:v>
                </c:pt>
                <c:pt idx="9">
                  <c:v>8.4105663850721393E-2</c:v>
                </c:pt>
                <c:pt idx="10">
                  <c:v>8.4055854459264487E-2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594-A845-B064-12349074CF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11808"/>
        <c:axId val="1231897679"/>
      </c:scatterChart>
      <c:valAx>
        <c:axId val="38118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alpha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1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1897679"/>
        <c:crosses val="autoZero"/>
        <c:crossBetween val="midCat"/>
      </c:valAx>
      <c:valAx>
        <c:axId val="1231897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118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MSFT &amp; WFC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'Final Practise'!$E$1541:$E$1557</c:f>
              <c:numCache>
                <c:formatCode>0.000%</c:formatCode>
                <c:ptCount val="17"/>
                <c:pt idx="0">
                  <c:v>1.744326416637967E-2</c:v>
                </c:pt>
                <c:pt idx="1">
                  <c:v>1.6471298075714746E-2</c:v>
                </c:pt>
                <c:pt idx="2">
                  <c:v>1.5590746843445937E-2</c:v>
                </c:pt>
                <c:pt idx="3">
                  <c:v>1.4817916361291497E-2</c:v>
                </c:pt>
                <c:pt idx="4">
                  <c:v>1.4170442292337842E-2</c:v>
                </c:pt>
                <c:pt idx="5">
                  <c:v>1.3666153648600599E-2</c:v>
                </c:pt>
                <c:pt idx="6">
                  <c:v>1.3321321542935497E-2</c:v>
                </c:pt>
                <c:pt idx="7">
                  <c:v>1.3148497673492266E-2</c:v>
                </c:pt>
                <c:pt idx="8">
                  <c:v>1.3154463341612287E-2</c:v>
                </c:pt>
                <c:pt idx="9">
                  <c:v>1.3338978666234057E-2</c:v>
                </c:pt>
                <c:pt idx="10">
                  <c:v>1.3694828557784472E-2</c:v>
                </c:pt>
                <c:pt idx="11">
                  <c:v>1.4209146276691171E-2</c:v>
                </c:pt>
                <c:pt idx="12">
                  <c:v>1.486549285809723E-2</c:v>
                </c:pt>
                <c:pt idx="13">
                  <c:v>1.5646004257710934E-2</c:v>
                </c:pt>
                <c:pt idx="14">
                  <c:v>1.6533104725577515E-2</c:v>
                </c:pt>
                <c:pt idx="15">
                  <c:v>1.7510602097528059E-2</c:v>
                </c:pt>
                <c:pt idx="16">
                  <c:v>1.8564222339905071E-2</c:v>
                </c:pt>
              </c:numCache>
            </c:numRef>
          </c:xVal>
          <c:yVal>
            <c:numRef>
              <c:f>'Final Practise'!$D$1541:$D$1557</c:f>
              <c:numCache>
                <c:formatCode>0.000%</c:formatCode>
                <c:ptCount val="17"/>
                <c:pt idx="0">
                  <c:v>7.8335186907510783E-4</c:v>
                </c:pt>
                <c:pt idx="1">
                  <c:v>7.7121307572361431E-4</c:v>
                </c:pt>
                <c:pt idx="2">
                  <c:v>7.5907428237212101E-4</c:v>
                </c:pt>
                <c:pt idx="3">
                  <c:v>7.4693548902062749E-4</c:v>
                </c:pt>
                <c:pt idx="4">
                  <c:v>7.3479669566913408E-4</c:v>
                </c:pt>
                <c:pt idx="5">
                  <c:v>7.2265790231764067E-4</c:v>
                </c:pt>
                <c:pt idx="6">
                  <c:v>7.1051910896614639E-4</c:v>
                </c:pt>
                <c:pt idx="7">
                  <c:v>6.9838031561465287E-4</c:v>
                </c:pt>
                <c:pt idx="8">
                  <c:v>6.8624152226315945E-4</c:v>
                </c:pt>
                <c:pt idx="9">
                  <c:v>6.7410272891166604E-4</c:v>
                </c:pt>
                <c:pt idx="10">
                  <c:v>6.6196393556017328E-4</c:v>
                </c:pt>
                <c:pt idx="11">
                  <c:v>6.4982514220867987E-4</c:v>
                </c:pt>
                <c:pt idx="12">
                  <c:v>6.3768634885718635E-4</c:v>
                </c:pt>
                <c:pt idx="13">
                  <c:v>6.2554755550569294E-4</c:v>
                </c:pt>
                <c:pt idx="14">
                  <c:v>6.1340876215419953E-4</c:v>
                </c:pt>
                <c:pt idx="15">
                  <c:v>6.0126996880270601E-4</c:v>
                </c:pt>
                <c:pt idx="16">
                  <c:v>5.8913117545121259E-4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FCA-7E4E-9ED1-71A93F04009B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'Final Practise'!$F$1561:$F$1563</c:f>
              <c:numCache>
                <c:formatCode>0.00%</c:formatCode>
                <c:ptCount val="3"/>
                <c:pt idx="0">
                  <c:v>0</c:v>
                </c:pt>
                <c:pt idx="1">
                  <c:v>1.5067440219137581E-2</c:v>
                </c:pt>
                <c:pt idx="2">
                  <c:v>3.0134880438275162E-2</c:v>
                </c:pt>
              </c:numCache>
            </c:numRef>
          </c:xVal>
          <c:yVal>
            <c:numRef>
              <c:f>'Final Practise'!$E$1561:$E$1563</c:f>
              <c:numCache>
                <c:formatCode>0.00%</c:formatCode>
                <c:ptCount val="3"/>
                <c:pt idx="0">
                  <c:v>8.0000000000000007E-5</c:v>
                </c:pt>
                <c:pt idx="1">
                  <c:v>6.8624152226316E-4</c:v>
                </c:pt>
                <c:pt idx="2">
                  <c:v>1.29248304452632E-3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FCA-7E4E-9ED1-71A93F0400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362687"/>
        <c:axId val="225257599"/>
      </c:scatterChart>
      <c:valAx>
        <c:axId val="1723626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257599"/>
        <c:crosses val="autoZero"/>
        <c:crossBetween val="midCat"/>
      </c:valAx>
      <c:valAx>
        <c:axId val="225257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3626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7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>
            <a:alpha val="25000"/>
          </a:schemeClr>
        </a:solidFill>
        <a:round/>
      </a:ln>
    </cs:spPr>
    <cs:defRPr sz="900" b="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gradFill>
          <a:gsLst>
            <a:gs pos="79000">
              <a:schemeClr val="phClr"/>
            </a:gs>
            <a:gs pos="0">
              <a:schemeClr val="lt1">
                <a:alpha val="6000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23</xdr:col>
      <xdr:colOff>774915</xdr:colOff>
      <xdr:row>13</xdr:row>
      <xdr:rowOff>172203</xdr:rowOff>
    </xdr:from>
    <xdr:to>
      <xdr:col>26</xdr:col>
      <xdr:colOff>1452966</xdr:colOff>
      <xdr:row>21</xdr:row>
      <xdr:rowOff>172203</xdr:rowOff>
    </xdr:to>
    <xdr:pic>
      <xdr:nvPicPr>
        <xdr:cNvPr id="2" name="Picture 1" descr="CAPM Formula">
          <a:extLst>
            <a:ext uri="{FF2B5EF4-FFF2-40B4-BE49-F238E27FC236}">
              <a16:creationId xmlns:a16="http://schemas.microsoft.com/office/drawing/2014/main" id="{04976A1E-C198-63D3-E492-872EAFB481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50932" y="2895169"/>
          <a:ext cx="3164237" cy="16359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30</xdr:col>
      <xdr:colOff>939800</xdr:colOff>
      <xdr:row>40</xdr:row>
      <xdr:rowOff>137160</xdr:rowOff>
    </xdr:from>
    <xdr:to>
      <xdr:col>35</xdr:col>
      <xdr:colOff>594360</xdr:colOff>
      <xdr:row>54</xdr:row>
      <xdr:rowOff>35560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F528AA-A403-5081-A1BF-0A50EE10E9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2108200</xdr:colOff>
      <xdr:row>1558</xdr:row>
      <xdr:rowOff>127000</xdr:rowOff>
    </xdr:from>
    <xdr:to>
      <xdr:col>2</xdr:col>
      <xdr:colOff>2228306</xdr:colOff>
      <xdr:row>1574</xdr:row>
      <xdr:rowOff>83249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99E89E59-8A2B-1676-EE20-69C7F8D7EB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1E9E1FC-7C2E-F84A-9E92-915C1EF63689}" name="Assets" displayName="Assets" ref="A3:L1515" totalsRowShown="0" headerRowDxfId="13" dataDxfId="12">
  <autoFilter ref="A3:L1515" xr:uid="{A1E9E1FC-7C2E-F84A-9E92-915C1EF63689}"/>
  <tableColumns count="12">
    <tableColumn id="1" xr3:uid="{7E67A879-00F0-3F4B-9C72-E8A8C1A19CB6}" name="Date" dataDxfId="11"/>
    <tableColumn id="2" xr3:uid="{ACD1BC14-5247-BC4B-93E8-91D7890082D3}" name="AAPL" dataDxfId="10"/>
    <tableColumn id="3" xr3:uid="{6F03FC25-4383-FD4E-9AF0-758BF8E2A89A}" name="XOM" dataDxfId="9"/>
    <tableColumn id="4" xr3:uid="{D0D6DEAE-68CC-5149-9FB1-4316C3077B59}" name="TTM" dataDxfId="8"/>
    <tableColumn id="5" xr3:uid="{0B0FFDD7-B534-BD4E-A504-25C62D6E1D48}" name="TSLA" dataDxfId="7"/>
    <tableColumn id="6" xr3:uid="{B41D7307-73EF-B548-8996-288C119DAAF4}" name="GOOG" dataDxfId="6"/>
    <tableColumn id="7" xr3:uid="{92780BD2-1CC9-AD4C-8F75-5CC970E60A09}" name="DIS" dataDxfId="5"/>
    <tableColumn id="8" xr3:uid="{00035778-EAB5-F441-8C28-839DE33F5511}" name="COP" dataDxfId="4"/>
    <tableColumn id="9" xr3:uid="{EF896E44-FBF9-704F-86F0-98C0EE2109C0}" name="BIDU" dataDxfId="3"/>
    <tableColumn id="10" xr3:uid="{ACD3E621-DB24-E644-9413-C3D944D1CD12}" name="MSFT" dataDxfId="2"/>
    <tableColumn id="11" xr3:uid="{8065789C-4759-E84D-B1B3-C39745BCD711}" name="WFC" dataDxfId="1"/>
    <tableColumn id="13" xr3:uid="{FBDAAA76-F10E-6640-9A48-0130BA03CE31}" name="DJI" dataDxfId="0"/>
  </tableColumns>
  <tableStyleInfo name="TableStyleMedium1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1C8AF-BAE1-E246-8CF0-66A5FD20B2B4}">
  <dimension ref="A1:W1546"/>
  <sheetViews>
    <sheetView topLeftCell="E1510" zoomScale="108" zoomScaleNormal="125" workbookViewId="0">
      <selection activeCell="L1539" sqref="L1539"/>
    </sheetView>
  </sheetViews>
  <sheetFormatPr baseColWidth="10" defaultRowHeight="16" x14ac:dyDescent="0.2"/>
  <cols>
    <col min="1" max="1" width="13" customWidth="1"/>
    <col min="11" max="11" width="16.1640625" customWidth="1"/>
    <col min="12" max="12" width="17.6640625" customWidth="1"/>
    <col min="13" max="13" width="14.6640625" customWidth="1"/>
    <col min="14" max="14" width="15.6640625" customWidth="1"/>
    <col min="15" max="15" width="12.33203125" customWidth="1"/>
    <col min="16" max="17" width="12.1640625" bestFit="1" customWidth="1"/>
    <col min="18" max="18" width="13.33203125" customWidth="1"/>
    <col min="19" max="19" width="11.33203125" bestFit="1" customWidth="1"/>
    <col min="20" max="21" width="12.1640625" bestFit="1" customWidth="1"/>
    <col min="22" max="22" width="26" customWidth="1"/>
    <col min="23" max="23" width="13.1640625" bestFit="1" customWidth="1"/>
  </cols>
  <sheetData>
    <row r="1" spans="1:22" x14ac:dyDescent="0.2">
      <c r="A1" s="2" t="s">
        <v>4</v>
      </c>
    </row>
    <row r="3" spans="1:22" x14ac:dyDescent="0.2">
      <c r="A3" s="2" t="s">
        <v>38</v>
      </c>
      <c r="B3" s="2" t="s">
        <v>0</v>
      </c>
      <c r="C3" s="2" t="s">
        <v>1</v>
      </c>
      <c r="D3" s="2" t="s">
        <v>2</v>
      </c>
      <c r="E3" s="2" t="s">
        <v>3</v>
      </c>
      <c r="F3" s="2" t="s">
        <v>5</v>
      </c>
      <c r="G3" s="2" t="s">
        <v>6</v>
      </c>
      <c r="H3" s="2" t="s">
        <v>7</v>
      </c>
      <c r="I3" s="2" t="s">
        <v>8</v>
      </c>
      <c r="J3" s="2" t="s">
        <v>9</v>
      </c>
      <c r="K3" s="2" t="s">
        <v>10</v>
      </c>
      <c r="L3" s="2" t="s">
        <v>17</v>
      </c>
      <c r="M3" s="2" t="s">
        <v>18</v>
      </c>
      <c r="N3" s="2" t="s">
        <v>19</v>
      </c>
      <c r="O3" s="2" t="s">
        <v>20</v>
      </c>
      <c r="P3" s="31" t="s">
        <v>34</v>
      </c>
      <c r="Q3" s="31" t="s">
        <v>35</v>
      </c>
      <c r="R3" s="31" t="s">
        <v>36</v>
      </c>
      <c r="S3" s="31" t="s">
        <v>21</v>
      </c>
      <c r="T3" s="31" t="s">
        <v>22</v>
      </c>
      <c r="U3" s="31" t="s">
        <v>37</v>
      </c>
    </row>
    <row r="4" spans="1:22" x14ac:dyDescent="0.2">
      <c r="A4" s="28" t="s">
        <v>840</v>
      </c>
      <c r="B4" s="28">
        <v>108.576059</v>
      </c>
      <c r="C4" s="28">
        <v>137.41000399999999</v>
      </c>
      <c r="D4" s="28">
        <v>46.408447000000002</v>
      </c>
      <c r="E4" s="28">
        <v>100.816693</v>
      </c>
      <c r="F4" s="28">
        <v>608.419983</v>
      </c>
      <c r="G4" s="28">
        <v>43.347081000000003</v>
      </c>
      <c r="H4" s="28">
        <v>248.39999399999999</v>
      </c>
      <c r="I4" s="28">
        <v>22.490604000000001</v>
      </c>
      <c r="J4" s="28">
        <v>50.22316</v>
      </c>
      <c r="K4" s="28">
        <v>72.435717999999994</v>
      </c>
      <c r="L4" s="25">
        <f t="shared" ref="L4:L67" si="0">B4/B5-1</f>
        <v>0.1135042156350774</v>
      </c>
      <c r="M4" s="25">
        <f t="shared" ref="M4:M67" si="1">C4/C5-1</f>
        <v>-0.37034318600271621</v>
      </c>
      <c r="N4" s="25">
        <f t="shared" ref="N4:N67" si="2">D4/D5-1</f>
        <v>-0.34420876761879682</v>
      </c>
      <c r="O4" s="25">
        <f t="shared" ref="O4:O67" si="3">E4/E5-1</f>
        <v>0.16927900809969754</v>
      </c>
      <c r="P4" s="29">
        <f t="shared" ref="P4:P67" si="4">F4/F5-1</f>
        <v>5.3791834694381757E-2</v>
      </c>
      <c r="Q4" s="29">
        <f t="shared" ref="Q4:Q67" si="5">G4/G5-1</f>
        <v>-1.9729016310636505E-2</v>
      </c>
      <c r="R4" s="29">
        <f t="shared" ref="R4:R67" si="6">H4/H5-1</f>
        <v>2.3570138309670918E-2</v>
      </c>
      <c r="S4" s="29">
        <f t="shared" ref="S4:S67" si="7">I4/I5-1</f>
        <v>-0.48524364304415757</v>
      </c>
      <c r="T4" s="29">
        <f t="shared" ref="T4:T67" si="8">J4/J5-1</f>
        <v>1.6479965159315491E-2</v>
      </c>
      <c r="U4" s="29">
        <f t="shared" ref="U4:U67" si="9">K4/K5-1</f>
        <v>-0.18355859874413438</v>
      </c>
      <c r="V4" s="16"/>
    </row>
    <row r="5" spans="1:22" x14ac:dyDescent="0.2">
      <c r="A5" s="28" t="s">
        <v>687</v>
      </c>
      <c r="B5" s="28">
        <v>97.508439999999993</v>
      </c>
      <c r="C5" s="28">
        <v>218.229996</v>
      </c>
      <c r="D5" s="28">
        <v>70.767105000000001</v>
      </c>
      <c r="E5" s="28">
        <v>86.221245999999994</v>
      </c>
      <c r="F5" s="28">
        <v>577.36258999999995</v>
      </c>
      <c r="G5" s="28">
        <v>44.219487999999998</v>
      </c>
      <c r="H5" s="28">
        <v>242.679993</v>
      </c>
      <c r="I5" s="28">
        <v>43.691746000000002</v>
      </c>
      <c r="J5" s="28">
        <v>49.408903000000002</v>
      </c>
      <c r="K5" s="28">
        <v>88.721270000000004</v>
      </c>
      <c r="L5" s="25">
        <f t="shared" si="0"/>
        <v>0.5126771071342815</v>
      </c>
      <c r="M5" s="25">
        <f t="shared" si="1"/>
        <v>0.40630239621160436</v>
      </c>
      <c r="N5" s="25">
        <f t="shared" si="2"/>
        <v>0.14332064529931565</v>
      </c>
      <c r="O5" s="25">
        <f t="shared" si="3"/>
        <v>0.39756768708110934</v>
      </c>
      <c r="P5" s="29">
        <f t="shared" si="4"/>
        <v>0.31963088460543876</v>
      </c>
      <c r="Q5" s="29">
        <f t="shared" si="5"/>
        <v>0.43298945185055948</v>
      </c>
      <c r="R5" s="29">
        <f t="shared" si="6"/>
        <v>0.25500335768225058</v>
      </c>
      <c r="S5" s="29">
        <f t="shared" si="7"/>
        <v>0.64904413800313621</v>
      </c>
      <c r="T5" s="29">
        <f t="shared" si="8"/>
        <v>0.29085338615786749</v>
      </c>
      <c r="U5" s="29">
        <f t="shared" si="9"/>
        <v>0.12362661662124941</v>
      </c>
      <c r="V5" s="16"/>
    </row>
    <row r="6" spans="1:22" x14ac:dyDescent="0.2">
      <c r="A6" s="28" t="s">
        <v>535</v>
      </c>
      <c r="B6" s="28">
        <v>64.460842</v>
      </c>
      <c r="C6" s="28">
        <v>155.179993</v>
      </c>
      <c r="D6" s="28">
        <v>61.896113999999997</v>
      </c>
      <c r="E6" s="28">
        <v>61.693789000000002</v>
      </c>
      <c r="F6" s="28">
        <v>437.51824599999998</v>
      </c>
      <c r="G6" s="28">
        <v>30.858208999999999</v>
      </c>
      <c r="H6" s="28">
        <v>193.36999499999999</v>
      </c>
      <c r="I6" s="28">
        <v>26.495194999999999</v>
      </c>
      <c r="J6" s="28">
        <v>38.276153999999998</v>
      </c>
      <c r="K6" s="28">
        <v>78.959744000000001</v>
      </c>
      <c r="L6" s="25">
        <f t="shared" si="0"/>
        <v>0.28554634806699908</v>
      </c>
      <c r="M6" s="25">
        <f t="shared" si="1"/>
        <v>0.45150114296132648</v>
      </c>
      <c r="N6" s="25">
        <f t="shared" si="2"/>
        <v>0.5709371776790988</v>
      </c>
      <c r="O6" s="25">
        <f t="shared" si="3"/>
        <v>1.2075565792524614</v>
      </c>
      <c r="P6" s="29">
        <f t="shared" si="4"/>
        <v>0.70066411993085431</v>
      </c>
      <c r="Q6" s="29">
        <f t="shared" si="5"/>
        <v>0.41642438941611615</v>
      </c>
      <c r="R6" s="29">
        <f t="shared" si="6"/>
        <v>6.9282494025522503</v>
      </c>
      <c r="S6" s="29">
        <f t="shared" si="7"/>
        <v>0.77281842063549444</v>
      </c>
      <c r="T6" s="29">
        <f t="shared" si="8"/>
        <v>0.80655198597204514</v>
      </c>
      <c r="U6" s="29">
        <f t="shared" si="9"/>
        <v>0.2467850140439829</v>
      </c>
    </row>
    <row r="7" spans="1:22" x14ac:dyDescent="0.2">
      <c r="A7" s="28" t="s">
        <v>232</v>
      </c>
      <c r="B7" s="28">
        <v>50.142760000000003</v>
      </c>
      <c r="C7" s="28">
        <v>106.910004</v>
      </c>
      <c r="D7" s="28">
        <v>39.400756999999999</v>
      </c>
      <c r="E7" s="28">
        <v>27.946639999999999</v>
      </c>
      <c r="F7" s="28">
        <v>257.263172</v>
      </c>
      <c r="G7" s="28">
        <v>21.785990999999999</v>
      </c>
      <c r="H7" s="28">
        <v>24.389999</v>
      </c>
      <c r="I7" s="28">
        <v>14.945239000000001</v>
      </c>
      <c r="J7" s="28">
        <v>21.187408000000001</v>
      </c>
      <c r="K7" s="28">
        <v>63.330680999999998</v>
      </c>
      <c r="L7" s="25">
        <f t="shared" si="0"/>
        <v>0.3438590602605871</v>
      </c>
      <c r="M7" s="25">
        <f t="shared" si="1"/>
        <v>4.1804724952112959E-2</v>
      </c>
      <c r="N7" s="25">
        <f t="shared" si="2"/>
        <v>0.14272245086866397</v>
      </c>
      <c r="O7" s="25">
        <f t="shared" si="3"/>
        <v>-7.8855312268676814E-2</v>
      </c>
      <c r="P7" s="29">
        <f t="shared" si="4"/>
        <v>-2.0445505379748208E-2</v>
      </c>
      <c r="Q7" s="29">
        <f t="shared" si="5"/>
        <v>4.1899180311091078E-2</v>
      </c>
      <c r="R7" s="29">
        <f t="shared" si="6"/>
        <v>0.1950024007839295</v>
      </c>
      <c r="S7" s="29">
        <f t="shared" si="7"/>
        <v>-0.38535158108734224</v>
      </c>
      <c r="T7" s="29">
        <f t="shared" si="8"/>
        <v>-2.6124431845995666E-2</v>
      </c>
      <c r="U7" s="29">
        <f t="shared" si="9"/>
        <v>0.20370846559079636</v>
      </c>
    </row>
    <row r="8" spans="1:22" x14ac:dyDescent="0.2">
      <c r="A8" s="28" t="s">
        <v>80</v>
      </c>
      <c r="B8" s="28">
        <v>37.312514</v>
      </c>
      <c r="C8" s="28">
        <v>102.620003</v>
      </c>
      <c r="D8" s="28">
        <v>34.479725999999999</v>
      </c>
      <c r="E8" s="28">
        <v>30.339034000000002</v>
      </c>
      <c r="F8" s="28">
        <v>262.63283300000001</v>
      </c>
      <c r="G8" s="28">
        <v>20.909884000000002</v>
      </c>
      <c r="H8" s="28">
        <v>20.41</v>
      </c>
      <c r="I8" s="28">
        <v>24.315102</v>
      </c>
      <c r="J8" s="28">
        <v>21.755765</v>
      </c>
      <c r="K8" s="28">
        <v>52.612972999999997</v>
      </c>
      <c r="L8" s="25">
        <f t="shared" si="0"/>
        <v>-0.65243945031753636</v>
      </c>
      <c r="M8" s="25">
        <f t="shared" si="1"/>
        <v>-0.24919514006706156</v>
      </c>
      <c r="N8" s="25">
        <f t="shared" si="2"/>
        <v>-0.23486213295503378</v>
      </c>
      <c r="O8" s="25">
        <f t="shared" si="3"/>
        <v>-0.69065262882314271</v>
      </c>
      <c r="P8" s="29">
        <f t="shared" si="4"/>
        <v>-0.5585780025862852</v>
      </c>
      <c r="Q8" s="29">
        <f t="shared" si="5"/>
        <v>-0.50851149518308025</v>
      </c>
      <c r="R8" s="29">
        <f t="shared" si="6"/>
        <v>-0.91725116360635306</v>
      </c>
      <c r="S8" s="29">
        <f t="shared" si="7"/>
        <v>0.11532601510066653</v>
      </c>
      <c r="T8" s="29">
        <f t="shared" si="8"/>
        <v>-0.5629025065770763</v>
      </c>
      <c r="U8" s="29">
        <f t="shared" si="9"/>
        <v>-0.25992337650662534</v>
      </c>
    </row>
    <row r="9" spans="1:22" x14ac:dyDescent="0.2">
      <c r="A9" s="28" t="s">
        <v>839</v>
      </c>
      <c r="B9" s="28">
        <v>107.355435</v>
      </c>
      <c r="C9" s="28">
        <v>136.679993</v>
      </c>
      <c r="D9" s="28">
        <v>45.063415999999997</v>
      </c>
      <c r="E9" s="28">
        <v>98.074323000000007</v>
      </c>
      <c r="F9" s="28">
        <v>594.96997099999999</v>
      </c>
      <c r="G9" s="28">
        <v>42.543993999999998</v>
      </c>
      <c r="H9" s="28">
        <v>246.64999399999999</v>
      </c>
      <c r="I9" s="28">
        <v>21.800892000000001</v>
      </c>
      <c r="J9" s="28">
        <v>49.773254999999999</v>
      </c>
      <c r="K9" s="28">
        <v>71.091251</v>
      </c>
      <c r="L9" s="25">
        <f t="shared" si="0"/>
        <v>0.10802464204617102</v>
      </c>
      <c r="M9" s="25">
        <f t="shared" si="1"/>
        <v>-0.38005174227762628</v>
      </c>
      <c r="N9" s="25">
        <f t="shared" si="2"/>
        <v>-0.37401371745085099</v>
      </c>
      <c r="O9" s="25">
        <f t="shared" si="3"/>
        <v>0.14003377685050911</v>
      </c>
      <c r="P9" s="29">
        <f t="shared" si="4"/>
        <v>3.2284150973198145E-2</v>
      </c>
      <c r="Q9" s="29">
        <f t="shared" si="5"/>
        <v>-3.9547729499903705E-2</v>
      </c>
      <c r="R9" s="29">
        <f t="shared" si="6"/>
        <v>5.6674509840057841E-3</v>
      </c>
      <c r="S9" s="29">
        <f t="shared" si="7"/>
        <v>-0.49896622345454122</v>
      </c>
      <c r="T9" s="29">
        <f t="shared" si="8"/>
        <v>1.0882206047946097E-2</v>
      </c>
      <c r="U9" s="29">
        <f t="shared" si="9"/>
        <v>-0.20193690960339383</v>
      </c>
    </row>
    <row r="10" spans="1:22" x14ac:dyDescent="0.2">
      <c r="A10" s="28" t="s">
        <v>686</v>
      </c>
      <c r="B10" s="28">
        <v>96.889032</v>
      </c>
      <c r="C10" s="28">
        <v>220.470001</v>
      </c>
      <c r="D10" s="28">
        <v>71.987864999999999</v>
      </c>
      <c r="E10" s="28">
        <v>86.027558999999997</v>
      </c>
      <c r="F10" s="28">
        <v>576.36259399999994</v>
      </c>
      <c r="G10" s="28">
        <v>44.295791999999999</v>
      </c>
      <c r="H10" s="28">
        <v>245.259995</v>
      </c>
      <c r="I10" s="28">
        <v>43.511820999999998</v>
      </c>
      <c r="J10" s="28">
        <v>49.237442999999999</v>
      </c>
      <c r="K10" s="28">
        <v>89.079738000000006</v>
      </c>
      <c r="L10" s="25">
        <f t="shared" si="0"/>
        <v>0.88650112500960643</v>
      </c>
      <c r="M10" s="25">
        <f t="shared" si="1"/>
        <v>0.99900262037353671</v>
      </c>
      <c r="N10" s="25">
        <f t="shared" si="2"/>
        <v>0.79726470120118709</v>
      </c>
      <c r="O10" s="25">
        <f t="shared" si="3"/>
        <v>2.0290668744551184</v>
      </c>
      <c r="P10" s="29">
        <f t="shared" si="4"/>
        <v>1.1874424079702153</v>
      </c>
      <c r="Q10" s="29">
        <f t="shared" si="5"/>
        <v>0.98848463749691096</v>
      </c>
      <c r="R10" s="29">
        <f t="shared" si="6"/>
        <v>9.1683244125901986</v>
      </c>
      <c r="S10" s="29">
        <f t="shared" si="7"/>
        <v>1.7760442954166815</v>
      </c>
      <c r="T10" s="29">
        <f t="shared" si="8"/>
        <v>1.2429972281328188</v>
      </c>
      <c r="U10" s="29">
        <f t="shared" si="9"/>
        <v>0.38278267514748965</v>
      </c>
    </row>
    <row r="11" spans="1:22" x14ac:dyDescent="0.2">
      <c r="A11" s="28" t="s">
        <v>231</v>
      </c>
      <c r="B11" s="28">
        <v>51.359116999999998</v>
      </c>
      <c r="C11" s="28">
        <v>110.290001</v>
      </c>
      <c r="D11" s="28">
        <v>40.054124999999999</v>
      </c>
      <c r="E11" s="28">
        <v>28.400680000000001</v>
      </c>
      <c r="F11" s="28">
        <v>263.48698000000002</v>
      </c>
      <c r="G11" s="28">
        <v>22.276154999999999</v>
      </c>
      <c r="H11" s="28">
        <v>24.120000999999998</v>
      </c>
      <c r="I11" s="28">
        <v>15.674037</v>
      </c>
      <c r="J11" s="28">
        <v>21.951629000000001</v>
      </c>
      <c r="K11" s="28">
        <v>64.420635000000004</v>
      </c>
      <c r="L11" s="25">
        <f t="shared" si="0"/>
        <v>0.35911895715888664</v>
      </c>
      <c r="M11" s="25">
        <f t="shared" si="1"/>
        <v>6.3343616820829007E-2</v>
      </c>
      <c r="N11" s="25">
        <f t="shared" si="2"/>
        <v>0.16308940018963525</v>
      </c>
      <c r="O11" s="25">
        <f t="shared" si="3"/>
        <v>-6.1337513762726448E-2</v>
      </c>
      <c r="P11" s="29">
        <f t="shared" si="4"/>
        <v>-3.6002096122889071E-4</v>
      </c>
      <c r="Q11" s="29">
        <f t="shared" si="5"/>
        <v>6.4906040001198928E-2</v>
      </c>
      <c r="R11" s="29">
        <f t="shared" si="6"/>
        <v>9.7361282984531394E-2</v>
      </c>
      <c r="S11" s="29">
        <f t="shared" si="7"/>
        <v>-0.35563112686505371</v>
      </c>
      <c r="T11" s="29">
        <f t="shared" si="8"/>
        <v>1.2226512196839456E-2</v>
      </c>
      <c r="U11" s="29">
        <f t="shared" si="9"/>
        <v>0.22840098777568119</v>
      </c>
    </row>
    <row r="12" spans="1:22" x14ac:dyDescent="0.2">
      <c r="A12" s="28" t="s">
        <v>79</v>
      </c>
      <c r="B12" s="28">
        <v>37.788536999999998</v>
      </c>
      <c r="C12" s="28">
        <v>103.720001</v>
      </c>
      <c r="D12" s="28">
        <v>34.437700999999997</v>
      </c>
      <c r="E12" s="28">
        <v>30.256540999999999</v>
      </c>
      <c r="F12" s="28">
        <v>263.58187500000003</v>
      </c>
      <c r="G12" s="28">
        <v>20.918423000000001</v>
      </c>
      <c r="H12" s="28">
        <v>21.98</v>
      </c>
      <c r="I12" s="28">
        <v>24.324634</v>
      </c>
      <c r="J12" s="28">
        <v>21.686478999999999</v>
      </c>
      <c r="K12" s="28">
        <v>52.442675999999999</v>
      </c>
      <c r="L12" s="25">
        <f t="shared" si="0"/>
        <v>-0.65858650551711317</v>
      </c>
      <c r="M12" s="25">
        <f t="shared" si="1"/>
        <v>-0.22050200992788238</v>
      </c>
      <c r="N12" s="25">
        <f t="shared" si="2"/>
        <v>-0.22379407153206121</v>
      </c>
      <c r="O12" s="25">
        <f t="shared" si="3"/>
        <v>-0.68858065782454381</v>
      </c>
      <c r="P12" s="29">
        <f t="shared" si="4"/>
        <v>-0.5569233499405768</v>
      </c>
      <c r="Q12" s="29">
        <f t="shared" si="5"/>
        <v>-0.50660711604010755</v>
      </c>
      <c r="R12" s="29">
        <f t="shared" si="6"/>
        <v>-0.91152437056986113</v>
      </c>
      <c r="S12" s="29">
        <f t="shared" si="7"/>
        <v>0.11987099996892381</v>
      </c>
      <c r="T12" s="29">
        <f t="shared" si="8"/>
        <v>-0.55979647887588402</v>
      </c>
      <c r="U12" s="29">
        <f t="shared" si="9"/>
        <v>-0.25855929049271686</v>
      </c>
    </row>
    <row r="13" spans="1:22" x14ac:dyDescent="0.2">
      <c r="A13" s="28" t="s">
        <v>838</v>
      </c>
      <c r="B13" s="28">
        <v>110.68261099999999</v>
      </c>
      <c r="C13" s="28">
        <v>133.05999800000001</v>
      </c>
      <c r="D13" s="28">
        <v>44.366706999999998</v>
      </c>
      <c r="E13" s="28">
        <v>97.156909999999996</v>
      </c>
      <c r="F13" s="28">
        <v>594.89001499999995</v>
      </c>
      <c r="G13" s="28">
        <v>42.397091000000003</v>
      </c>
      <c r="H13" s="28">
        <v>248.429993</v>
      </c>
      <c r="I13" s="28">
        <v>21.720925000000001</v>
      </c>
      <c r="J13" s="28">
        <v>49.264665000000001</v>
      </c>
      <c r="K13" s="28">
        <v>70.730774999999994</v>
      </c>
      <c r="L13" s="25">
        <f t="shared" si="0"/>
        <v>0.25634565299051038</v>
      </c>
      <c r="M13" s="25">
        <f t="shared" si="1"/>
        <v>0.13833517955629371</v>
      </c>
      <c r="N13" s="25">
        <f t="shared" si="2"/>
        <v>-8.9610874460312795E-2</v>
      </c>
      <c r="O13" s="25">
        <f t="shared" si="3"/>
        <v>0.97245679784314043</v>
      </c>
      <c r="P13" s="29">
        <f t="shared" si="4"/>
        <v>0.57848613692044548</v>
      </c>
      <c r="Q13" s="29">
        <f t="shared" si="5"/>
        <v>0.58392628170283478</v>
      </c>
      <c r="R13" s="29">
        <f t="shared" si="6"/>
        <v>7.4846306186943092</v>
      </c>
      <c r="S13" s="29">
        <f t="shared" si="7"/>
        <v>-0.14422024784012477</v>
      </c>
      <c r="T13" s="29">
        <f t="shared" si="8"/>
        <v>0.58426803585573639</v>
      </c>
      <c r="U13" s="29">
        <f t="shared" si="9"/>
        <v>-0.13467122160892042</v>
      </c>
    </row>
    <row r="14" spans="1:22" x14ac:dyDescent="0.2">
      <c r="A14" s="28" t="s">
        <v>386</v>
      </c>
      <c r="B14" s="28">
        <v>88.098853000000005</v>
      </c>
      <c r="C14" s="28">
        <v>116.889999</v>
      </c>
      <c r="D14" s="28">
        <v>48.733784</v>
      </c>
      <c r="E14" s="28">
        <v>49.256799999999998</v>
      </c>
      <c r="F14" s="28">
        <v>376.87376599999999</v>
      </c>
      <c r="G14" s="28">
        <v>26.767085999999999</v>
      </c>
      <c r="H14" s="28">
        <v>29.280000999999999</v>
      </c>
      <c r="I14" s="28">
        <v>25.381443000000001</v>
      </c>
      <c r="J14" s="28">
        <v>31.096167999999999</v>
      </c>
      <c r="K14" s="28">
        <v>81.738613999999998</v>
      </c>
      <c r="L14" s="25">
        <f t="shared" si="0"/>
        <v>0.68752478284998908</v>
      </c>
      <c r="M14" s="25">
        <f t="shared" si="1"/>
        <v>-3.7308508273900642E-2</v>
      </c>
      <c r="N14" s="25">
        <f t="shared" si="2"/>
        <v>0.23863461164156985</v>
      </c>
      <c r="O14" s="25">
        <f t="shared" si="3"/>
        <v>0.74402605714460512</v>
      </c>
      <c r="P14" s="29">
        <f t="shared" si="4"/>
        <v>0.42670750067382457</v>
      </c>
      <c r="Q14" s="29">
        <f t="shared" si="5"/>
        <v>0.19549599547868413</v>
      </c>
      <c r="R14" s="29">
        <f t="shared" si="6"/>
        <v>0.19072797885319237</v>
      </c>
      <c r="S14" s="29">
        <f t="shared" si="7"/>
        <v>0.69060170809004839</v>
      </c>
      <c r="T14" s="29">
        <f t="shared" si="8"/>
        <v>0.44786307952797566</v>
      </c>
      <c r="U14" s="29">
        <f t="shared" si="9"/>
        <v>0.30069246419251794</v>
      </c>
    </row>
    <row r="15" spans="1:22" x14ac:dyDescent="0.2">
      <c r="A15" s="28" t="s">
        <v>230</v>
      </c>
      <c r="B15" s="28">
        <v>52.205961000000002</v>
      </c>
      <c r="C15" s="28">
        <v>121.41999800000001</v>
      </c>
      <c r="D15" s="28">
        <v>39.344762000000003</v>
      </c>
      <c r="E15" s="28">
        <v>28.243155999999999</v>
      </c>
      <c r="F15" s="28">
        <v>264.156294</v>
      </c>
      <c r="G15" s="28">
        <v>22.389942000000001</v>
      </c>
      <c r="H15" s="28">
        <v>24.59</v>
      </c>
      <c r="I15" s="28">
        <v>15.013260000000001</v>
      </c>
      <c r="J15" s="28">
        <v>21.477284999999998</v>
      </c>
      <c r="K15" s="28">
        <v>62.842382999999998</v>
      </c>
      <c r="L15" s="25">
        <f t="shared" si="0"/>
        <v>0.3839852171202327</v>
      </c>
      <c r="M15" s="25">
        <f t="shared" si="1"/>
        <v>0.18992548814263532</v>
      </c>
      <c r="N15" s="25">
        <f t="shared" si="2"/>
        <v>0.14789432107905576</v>
      </c>
      <c r="O15" s="25">
        <f t="shared" si="3"/>
        <v>-7.2444712272743628E-2</v>
      </c>
      <c r="P15" s="29">
        <f t="shared" si="4"/>
        <v>3.1678461662147939E-3</v>
      </c>
      <c r="Q15" s="29">
        <f t="shared" si="5"/>
        <v>6.2539207632230864E-2</v>
      </c>
      <c r="R15" s="29">
        <f t="shared" si="6"/>
        <v>0.14906542056074779</v>
      </c>
      <c r="S15" s="29">
        <f t="shared" si="7"/>
        <v>-0.36333690666480523</v>
      </c>
      <c r="T15" s="29">
        <f t="shared" si="8"/>
        <v>-2.1757131713550648E-2</v>
      </c>
      <c r="U15" s="29">
        <f t="shared" si="9"/>
        <v>0.18923100566466178</v>
      </c>
    </row>
    <row r="16" spans="1:22" x14ac:dyDescent="0.2">
      <c r="A16" s="28" t="s">
        <v>78</v>
      </c>
      <c r="B16" s="28">
        <v>37.721473000000003</v>
      </c>
      <c r="C16" s="28">
        <v>102.040001</v>
      </c>
      <c r="D16" s="28">
        <v>34.275596</v>
      </c>
      <c r="E16" s="28">
        <v>30.449027000000001</v>
      </c>
      <c r="F16" s="28">
        <v>263.32213000000002</v>
      </c>
      <c r="G16" s="28">
        <v>21.072109000000001</v>
      </c>
      <c r="H16" s="28">
        <v>21.4</v>
      </c>
      <c r="I16" s="28">
        <v>23.581168999999999</v>
      </c>
      <c r="J16" s="28">
        <v>21.954961999999998</v>
      </c>
      <c r="K16" s="28">
        <v>52.842872999999997</v>
      </c>
      <c r="L16" s="25">
        <f t="shared" si="0"/>
        <v>-0.42208887104903925</v>
      </c>
      <c r="M16" s="25">
        <f t="shared" si="1"/>
        <v>-0.33671344479234133</v>
      </c>
      <c r="N16" s="25">
        <f t="shared" si="2"/>
        <v>-0.45254067819566934</v>
      </c>
      <c r="O16" s="25">
        <f t="shared" si="3"/>
        <v>-0.51174877422577159</v>
      </c>
      <c r="P16" s="29">
        <f t="shared" si="4"/>
        <v>-0.39847558425476026</v>
      </c>
      <c r="Q16" s="29">
        <f t="shared" si="5"/>
        <v>-0.3169259727214605</v>
      </c>
      <c r="R16" s="29">
        <f t="shared" si="6"/>
        <v>-0.88789942025875601</v>
      </c>
      <c r="S16" s="29">
        <f t="shared" si="7"/>
        <v>-0.12896146362680183</v>
      </c>
      <c r="T16" s="29">
        <f t="shared" si="8"/>
        <v>-0.43013000170481108</v>
      </c>
      <c r="U16" s="29">
        <f t="shared" si="9"/>
        <v>-0.33738492563697531</v>
      </c>
    </row>
    <row r="17" spans="1:21" x14ac:dyDescent="0.2">
      <c r="A17" s="28" t="s">
        <v>534</v>
      </c>
      <c r="B17" s="28">
        <v>65.272099999999995</v>
      </c>
      <c r="C17" s="28">
        <v>153.83999600000001</v>
      </c>
      <c r="D17" s="28">
        <v>62.60848</v>
      </c>
      <c r="E17" s="28">
        <v>62.363441999999999</v>
      </c>
      <c r="F17" s="28">
        <v>437.75800800000002</v>
      </c>
      <c r="G17" s="28">
        <v>30.848939000000001</v>
      </c>
      <c r="H17" s="28">
        <v>190.89999399999999</v>
      </c>
      <c r="I17" s="28">
        <v>27.072475000000001</v>
      </c>
      <c r="J17" s="28">
        <v>38.526263999999998</v>
      </c>
      <c r="K17" s="28">
        <v>79.748975000000002</v>
      </c>
      <c r="L17" s="25">
        <f t="shared" si="0"/>
        <v>-0.27456726667852016</v>
      </c>
      <c r="M17" s="25">
        <f t="shared" si="1"/>
        <v>0.34240836548705711</v>
      </c>
      <c r="N17" s="25">
        <f t="shared" si="2"/>
        <v>0.28000290476326373</v>
      </c>
      <c r="O17" s="25">
        <f t="shared" si="3"/>
        <v>0.2588641114441006</v>
      </c>
      <c r="P17" s="29">
        <f t="shared" si="4"/>
        <v>0.15847986721880325</v>
      </c>
      <c r="Q17" s="29">
        <f t="shared" si="5"/>
        <v>0.13721017745586317</v>
      </c>
      <c r="R17" s="29">
        <f t="shared" si="6"/>
        <v>5.7005964899964905</v>
      </c>
      <c r="S17" s="29">
        <f t="shared" si="7"/>
        <v>0.11029281039372019</v>
      </c>
      <c r="T17" s="29">
        <f t="shared" si="8"/>
        <v>0.23074149222949214</v>
      </c>
      <c r="U17" s="29">
        <f t="shared" si="9"/>
        <v>-2.806138031536598E-2</v>
      </c>
    </row>
    <row r="18" spans="1:21" x14ac:dyDescent="0.2">
      <c r="A18" s="28" t="s">
        <v>385</v>
      </c>
      <c r="B18" s="28">
        <v>89.976777999999996</v>
      </c>
      <c r="C18" s="28">
        <v>114.599998</v>
      </c>
      <c r="D18" s="28">
        <v>48.912764000000003</v>
      </c>
      <c r="E18" s="28">
        <v>49.539454999999997</v>
      </c>
      <c r="F18" s="28">
        <v>377.87277999999998</v>
      </c>
      <c r="G18" s="28">
        <v>27.126857999999999</v>
      </c>
      <c r="H18" s="28">
        <v>28.49</v>
      </c>
      <c r="I18" s="28">
        <v>24.383185000000001</v>
      </c>
      <c r="J18" s="28">
        <v>31.303294999999999</v>
      </c>
      <c r="K18" s="28">
        <v>82.051451999999998</v>
      </c>
      <c r="L18" s="25">
        <f t="shared" si="0"/>
        <v>0.71378355494750068</v>
      </c>
      <c r="M18" s="25">
        <f t="shared" si="1"/>
        <v>-0.10272473298837503</v>
      </c>
      <c r="N18" s="25">
        <f t="shared" si="2"/>
        <v>0.2232571789772213</v>
      </c>
      <c r="O18" s="25">
        <f t="shared" si="3"/>
        <v>0.71575592815953226</v>
      </c>
      <c r="P18" s="29">
        <f t="shared" si="4"/>
        <v>0.40264022929589616</v>
      </c>
      <c r="Q18" s="29">
        <f t="shared" si="5"/>
        <v>0.2073166791269534</v>
      </c>
      <c r="R18" s="29">
        <f t="shared" si="6"/>
        <v>8.7819737005737419E-2</v>
      </c>
      <c r="S18" s="29">
        <f t="shared" si="7"/>
        <v>0.5692619929405307</v>
      </c>
      <c r="T18" s="29">
        <f t="shared" si="8"/>
        <v>0.42772638301109644</v>
      </c>
      <c r="U18" s="29">
        <f t="shared" si="9"/>
        <v>0.29062782010165145</v>
      </c>
    </row>
    <row r="19" spans="1:21" x14ac:dyDescent="0.2">
      <c r="A19" s="28" t="s">
        <v>229</v>
      </c>
      <c r="B19" s="28">
        <v>52.501832999999998</v>
      </c>
      <c r="C19" s="28">
        <v>127.720001</v>
      </c>
      <c r="D19" s="28">
        <v>39.985675000000001</v>
      </c>
      <c r="E19" s="28">
        <v>28.873252999999998</v>
      </c>
      <c r="F19" s="28">
        <v>269.401071</v>
      </c>
      <c r="G19" s="28">
        <v>22.468717999999999</v>
      </c>
      <c r="H19" s="28">
        <v>26.190000999999999</v>
      </c>
      <c r="I19" s="28">
        <v>15.537995</v>
      </c>
      <c r="J19" s="28">
        <v>21.925276</v>
      </c>
      <c r="K19" s="28">
        <v>63.574835999999998</v>
      </c>
      <c r="L19" s="25">
        <f t="shared" si="0"/>
        <v>0.37127359941502736</v>
      </c>
      <c r="M19" s="25">
        <f t="shared" si="1"/>
        <v>0.23020613561934122</v>
      </c>
      <c r="N19" s="25">
        <f t="shared" si="2"/>
        <v>0.18380366616785038</v>
      </c>
      <c r="O19" s="25">
        <f t="shared" si="3"/>
        <v>-5.3745121617577385E-2</v>
      </c>
      <c r="P19" s="29">
        <f t="shared" si="4"/>
        <v>1.6836062174801603E-2</v>
      </c>
      <c r="Q19" s="29">
        <f t="shared" si="5"/>
        <v>6.4121803858989912E-2</v>
      </c>
      <c r="R19" s="29">
        <f t="shared" si="6"/>
        <v>0.27569409275722889</v>
      </c>
      <c r="S19" s="29">
        <f t="shared" si="7"/>
        <v>-0.33867885118715857</v>
      </c>
      <c r="T19" s="29">
        <f t="shared" si="8"/>
        <v>-8.3931173172634432E-3</v>
      </c>
      <c r="U19" s="29">
        <f t="shared" si="9"/>
        <v>0.20991557441411035</v>
      </c>
    </row>
    <row r="20" spans="1:21" x14ac:dyDescent="0.2">
      <c r="A20" s="28" t="s">
        <v>77</v>
      </c>
      <c r="B20" s="28">
        <v>38.286912999999998</v>
      </c>
      <c r="C20" s="28">
        <v>103.82</v>
      </c>
      <c r="D20" s="28">
        <v>33.777285999999997</v>
      </c>
      <c r="E20" s="28">
        <v>30.513188</v>
      </c>
      <c r="F20" s="28">
        <v>264.940516</v>
      </c>
      <c r="G20" s="28">
        <v>21.114799000000001</v>
      </c>
      <c r="H20" s="28">
        <v>20.530000999999999</v>
      </c>
      <c r="I20" s="28">
        <v>23.495384999999999</v>
      </c>
      <c r="J20" s="28">
        <v>22.110855000000001</v>
      </c>
      <c r="K20" s="28">
        <v>52.544853000000003</v>
      </c>
      <c r="L20" s="25">
        <f t="shared" si="0"/>
        <v>-0.60734770241427305</v>
      </c>
      <c r="M20" s="25">
        <f t="shared" si="1"/>
        <v>-0.52597937127240679</v>
      </c>
      <c r="N20" s="25">
        <f t="shared" si="2"/>
        <v>-0.53247373379202023</v>
      </c>
      <c r="O20" s="25">
        <f t="shared" si="3"/>
        <v>-0.64494940941334977</v>
      </c>
      <c r="P20" s="29">
        <f t="shared" si="4"/>
        <v>-0.54091262801449869</v>
      </c>
      <c r="Q20" s="29">
        <f t="shared" si="5"/>
        <v>-0.52301456849135497</v>
      </c>
      <c r="R20" s="29">
        <f t="shared" si="6"/>
        <v>-0.91674776763792942</v>
      </c>
      <c r="S20" s="29">
        <f t="shared" si="7"/>
        <v>-0.47392120460688347</v>
      </c>
      <c r="T20" s="29">
        <f t="shared" si="8"/>
        <v>-0.55249249310392501</v>
      </c>
      <c r="U20" s="29">
        <f t="shared" si="9"/>
        <v>-0.41631797552714223</v>
      </c>
    </row>
    <row r="21" spans="1:21" x14ac:dyDescent="0.2">
      <c r="A21" s="28" t="s">
        <v>685</v>
      </c>
      <c r="B21" s="28">
        <v>97.508439999999993</v>
      </c>
      <c r="C21" s="28">
        <v>219.020004</v>
      </c>
      <c r="D21" s="28">
        <v>72.24682</v>
      </c>
      <c r="E21" s="28">
        <v>85.940394999999995</v>
      </c>
      <c r="F21" s="28">
        <v>577.10260000000005</v>
      </c>
      <c r="G21" s="28">
        <v>44.267178000000001</v>
      </c>
      <c r="H21" s="28">
        <v>246.60000600000001</v>
      </c>
      <c r="I21" s="28">
        <v>44.661341999999998</v>
      </c>
      <c r="J21" s="28">
        <v>49.408903000000002</v>
      </c>
      <c r="K21" s="28">
        <v>90.023078999999996</v>
      </c>
      <c r="L21" s="25">
        <f t="shared" si="0"/>
        <v>0.4832149660381535</v>
      </c>
      <c r="M21" s="25">
        <f t="shared" si="1"/>
        <v>0.41962668796750502</v>
      </c>
      <c r="N21" s="25">
        <f t="shared" si="2"/>
        <v>0.15526062163784382</v>
      </c>
      <c r="O21" s="25">
        <f t="shared" si="3"/>
        <v>0.37700122109356204</v>
      </c>
      <c r="P21" s="29">
        <f t="shared" si="4"/>
        <v>0.31564211568789102</v>
      </c>
      <c r="Q21" s="29">
        <f t="shared" si="5"/>
        <v>0.45686048962321424</v>
      </c>
      <c r="R21" s="29">
        <f t="shared" si="6"/>
        <v>0.30725194713343917</v>
      </c>
      <c r="S21" s="29">
        <f t="shared" si="7"/>
        <v>0.62637623310099833</v>
      </c>
      <c r="T21" s="29">
        <f t="shared" si="8"/>
        <v>0.28185678106655754</v>
      </c>
      <c r="U21" s="29">
        <f t="shared" si="9"/>
        <v>0.12662658189131237</v>
      </c>
    </row>
    <row r="22" spans="1:21" x14ac:dyDescent="0.2">
      <c r="A22" s="28" t="s">
        <v>533</v>
      </c>
      <c r="B22" s="28">
        <v>65.741273000000007</v>
      </c>
      <c r="C22" s="28">
        <v>154.279999</v>
      </c>
      <c r="D22" s="28">
        <v>62.537247999999998</v>
      </c>
      <c r="E22" s="28">
        <v>62.411270000000002</v>
      </c>
      <c r="F22" s="28">
        <v>438.64710100000002</v>
      </c>
      <c r="G22" s="28">
        <v>30.385324000000001</v>
      </c>
      <c r="H22" s="28">
        <v>188.63999899999999</v>
      </c>
      <c r="I22" s="28">
        <v>27.460646000000001</v>
      </c>
      <c r="J22" s="28">
        <v>38.544792000000001</v>
      </c>
      <c r="K22" s="28">
        <v>79.904983999999999</v>
      </c>
      <c r="L22" s="25">
        <f t="shared" si="0"/>
        <v>-0.25162436714875347</v>
      </c>
      <c r="M22" s="25">
        <f t="shared" si="1"/>
        <v>0.37516709376651947</v>
      </c>
      <c r="N22" s="25">
        <f t="shared" si="2"/>
        <v>0.28706876925414271</v>
      </c>
      <c r="O22" s="25">
        <f t="shared" si="3"/>
        <v>0.27535315641235281</v>
      </c>
      <c r="P22" s="29">
        <f t="shared" si="4"/>
        <v>0.16551635743602633</v>
      </c>
      <c r="Q22" s="29">
        <f t="shared" si="5"/>
        <v>0.11974825335322969</v>
      </c>
      <c r="R22" s="29">
        <f t="shared" si="6"/>
        <v>5.8496729175863136</v>
      </c>
      <c r="S22" s="29">
        <f t="shared" si="7"/>
        <v>0.14713713722745903</v>
      </c>
      <c r="T22" s="29">
        <f t="shared" si="8"/>
        <v>0.24349647350949488</v>
      </c>
      <c r="U22" s="29">
        <f t="shared" si="9"/>
        <v>-2.0075523795828332E-2</v>
      </c>
    </row>
    <row r="23" spans="1:21" x14ac:dyDescent="0.2">
      <c r="A23" s="28" t="s">
        <v>384</v>
      </c>
      <c r="B23" s="28">
        <v>87.845287999999996</v>
      </c>
      <c r="C23" s="28">
        <v>112.19000200000001</v>
      </c>
      <c r="D23" s="28">
        <v>48.588894000000003</v>
      </c>
      <c r="E23" s="28">
        <v>48.936461000000001</v>
      </c>
      <c r="F23" s="28">
        <v>376.35430700000001</v>
      </c>
      <c r="G23" s="28">
        <v>27.135853000000001</v>
      </c>
      <c r="H23" s="28">
        <v>27.540001</v>
      </c>
      <c r="I23" s="28">
        <v>23.938416</v>
      </c>
      <c r="J23" s="28">
        <v>30.997105999999999</v>
      </c>
      <c r="K23" s="28">
        <v>81.541982000000004</v>
      </c>
      <c r="L23" s="25">
        <f t="shared" si="0"/>
        <v>0.65695839419311786</v>
      </c>
      <c r="M23" s="25">
        <f t="shared" si="1"/>
        <v>-8.4611587542617217E-2</v>
      </c>
      <c r="N23" s="25">
        <f t="shared" si="2"/>
        <v>0.21762083551790878</v>
      </c>
      <c r="O23" s="25">
        <f t="shared" si="3"/>
        <v>0.74297709122958056</v>
      </c>
      <c r="P23" s="29">
        <f t="shared" si="4"/>
        <v>0.41657110645433582</v>
      </c>
      <c r="Q23" s="29">
        <f t="shared" si="5"/>
        <v>0.21863578876422141</v>
      </c>
      <c r="R23" s="29">
        <f t="shared" si="6"/>
        <v>7.9153644200627093E-2</v>
      </c>
      <c r="S23" s="29">
        <f t="shared" si="7"/>
        <v>0.62605887619262401</v>
      </c>
      <c r="T23" s="29">
        <f t="shared" si="8"/>
        <v>0.42345616473074621</v>
      </c>
      <c r="U23" s="29">
        <f t="shared" si="9"/>
        <v>0.30389567501889059</v>
      </c>
    </row>
    <row r="24" spans="1:21" x14ac:dyDescent="0.2">
      <c r="A24" s="28" t="s">
        <v>228</v>
      </c>
      <c r="B24" s="28">
        <v>53.015988999999998</v>
      </c>
      <c r="C24" s="28">
        <v>122.55999799999999</v>
      </c>
      <c r="D24" s="28">
        <v>39.904781999999997</v>
      </c>
      <c r="E24" s="28">
        <v>28.076364999999999</v>
      </c>
      <c r="F24" s="28">
        <v>265.67978499999998</v>
      </c>
      <c r="G24" s="28">
        <v>22.267402000000001</v>
      </c>
      <c r="H24" s="28">
        <v>25.52</v>
      </c>
      <c r="I24" s="28">
        <v>14.72174</v>
      </c>
      <c r="J24" s="28">
        <v>21.775946999999999</v>
      </c>
      <c r="K24" s="28">
        <v>62.537197999999997</v>
      </c>
      <c r="L24" s="25">
        <f t="shared" si="0"/>
        <v>-0.5304876286750082</v>
      </c>
      <c r="M24" s="25">
        <f t="shared" si="1"/>
        <v>-8.7687943656035383E-2</v>
      </c>
      <c r="N24" s="25">
        <f t="shared" si="2"/>
        <v>-0.12610932218583926</v>
      </c>
      <c r="O24" s="25">
        <f t="shared" si="3"/>
        <v>-0.71623529993445878</v>
      </c>
      <c r="P24" s="29">
        <f t="shared" si="4"/>
        <v>-0.56586140237263383</v>
      </c>
      <c r="Q24" s="29">
        <f t="shared" si="5"/>
        <v>-0.48255874276708977</v>
      </c>
      <c r="R24" s="29">
        <f t="shared" si="6"/>
        <v>-0.90066560428686149</v>
      </c>
      <c r="S24" s="29">
        <f t="shared" si="7"/>
        <v>-0.35629848916363449</v>
      </c>
      <c r="T24" s="29">
        <f t="shared" si="8"/>
        <v>-0.56751114610858</v>
      </c>
      <c r="U24" s="29">
        <f t="shared" si="9"/>
        <v>-0.12344825062272802</v>
      </c>
    </row>
    <row r="25" spans="1:21" x14ac:dyDescent="0.2">
      <c r="A25" s="28" t="s">
        <v>837</v>
      </c>
      <c r="B25" s="28">
        <v>112.917129</v>
      </c>
      <c r="C25" s="28">
        <v>134.33999600000001</v>
      </c>
      <c r="D25" s="28">
        <v>45.663356999999998</v>
      </c>
      <c r="E25" s="28">
        <v>98.942415999999994</v>
      </c>
      <c r="F25" s="28">
        <v>611.96997099999999</v>
      </c>
      <c r="G25" s="28">
        <v>43.033681000000001</v>
      </c>
      <c r="H25" s="28">
        <v>256.91000400000001</v>
      </c>
      <c r="I25" s="28">
        <v>22.870445</v>
      </c>
      <c r="J25" s="28">
        <v>50.350307999999998</v>
      </c>
      <c r="K25" s="28">
        <v>71.344559000000004</v>
      </c>
      <c r="L25" s="25">
        <f t="shared" si="0"/>
        <v>0.19210105287517498</v>
      </c>
      <c r="M25" s="25">
        <f t="shared" si="1"/>
        <v>-0.38248681154925102</v>
      </c>
      <c r="N25" s="25">
        <f t="shared" si="2"/>
        <v>-0.3634719298027228</v>
      </c>
      <c r="O25" s="25">
        <f t="shared" si="3"/>
        <v>0.16004967151839478</v>
      </c>
      <c r="P25" s="29">
        <f t="shared" si="4"/>
        <v>6.4179780113357676E-2</v>
      </c>
      <c r="Q25" s="29">
        <f t="shared" si="5"/>
        <v>-2.0052300547546364E-2</v>
      </c>
      <c r="R25" s="29">
        <f t="shared" si="6"/>
        <v>4.033207985825582E-2</v>
      </c>
      <c r="S25" s="29">
        <f t="shared" si="7"/>
        <v>-0.46641793874051185</v>
      </c>
      <c r="T25" s="29">
        <f t="shared" si="8"/>
        <v>2.8171481209285476E-2</v>
      </c>
      <c r="U25" s="29">
        <f t="shared" si="9"/>
        <v>-0.19756371211424562</v>
      </c>
    </row>
    <row r="26" spans="1:21" x14ac:dyDescent="0.2">
      <c r="A26" s="28" t="s">
        <v>684</v>
      </c>
      <c r="B26" s="28">
        <v>94.721104999999994</v>
      </c>
      <c r="C26" s="28">
        <v>217.550003</v>
      </c>
      <c r="D26" s="28">
        <v>71.738167000000004</v>
      </c>
      <c r="E26" s="28">
        <v>85.291533999999999</v>
      </c>
      <c r="F26" s="28">
        <v>575.06258100000002</v>
      </c>
      <c r="G26" s="28">
        <v>43.914262999999998</v>
      </c>
      <c r="H26" s="28">
        <v>246.949997</v>
      </c>
      <c r="I26" s="28">
        <v>42.862094999999997</v>
      </c>
      <c r="J26" s="28">
        <v>48.970730000000003</v>
      </c>
      <c r="K26" s="28">
        <v>88.909936000000002</v>
      </c>
      <c r="L26" s="25">
        <f t="shared" si="0"/>
        <v>0.45484961750357789</v>
      </c>
      <c r="M26" s="25">
        <f t="shared" si="1"/>
        <v>0.44378824732225741</v>
      </c>
      <c r="N26" s="25">
        <f t="shared" si="2"/>
        <v>0.14565890461063158</v>
      </c>
      <c r="O26" s="25">
        <f t="shared" si="3"/>
        <v>0.38335596282843909</v>
      </c>
      <c r="P26" s="29">
        <f t="shared" si="4"/>
        <v>0.31239616538668025</v>
      </c>
      <c r="Q26" s="29">
        <f t="shared" si="5"/>
        <v>0.45680435421132826</v>
      </c>
      <c r="R26" s="29">
        <f t="shared" si="6"/>
        <v>0.33313533974478138</v>
      </c>
      <c r="S26" s="29">
        <f t="shared" si="7"/>
        <v>0.56368906931521079</v>
      </c>
      <c r="T26" s="29">
        <f t="shared" si="8"/>
        <v>0.26441144848243092</v>
      </c>
      <c r="U26" s="29">
        <f t="shared" si="9"/>
        <v>0.11180192409772438</v>
      </c>
    </row>
    <row r="27" spans="1:21" x14ac:dyDescent="0.2">
      <c r="A27" s="28" t="s">
        <v>532</v>
      </c>
      <c r="B27" s="28">
        <v>65.107145000000003</v>
      </c>
      <c r="C27" s="28">
        <v>150.679993</v>
      </c>
      <c r="D27" s="28">
        <v>62.617387000000001</v>
      </c>
      <c r="E27" s="28">
        <v>61.655521999999998</v>
      </c>
      <c r="F27" s="28">
        <v>438.17758400000002</v>
      </c>
      <c r="G27" s="28">
        <v>30.144241999999998</v>
      </c>
      <c r="H27" s="28">
        <v>185.240005</v>
      </c>
      <c r="I27" s="28">
        <v>27.410881</v>
      </c>
      <c r="J27" s="28">
        <v>38.730058999999997</v>
      </c>
      <c r="K27" s="28">
        <v>79.969223</v>
      </c>
      <c r="L27" s="25">
        <f t="shared" si="0"/>
        <v>-0.26804235543798438</v>
      </c>
      <c r="M27" s="25">
        <f t="shared" si="1"/>
        <v>0.33913968198914901</v>
      </c>
      <c r="N27" s="25">
        <f t="shared" si="2"/>
        <v>0.27973901799332546</v>
      </c>
      <c r="O27" s="25">
        <f t="shared" si="3"/>
        <v>0.2455216396618729</v>
      </c>
      <c r="P27" s="29">
        <f t="shared" si="4"/>
        <v>0.1709515280795928</v>
      </c>
      <c r="Q27" s="29">
        <f t="shared" si="5"/>
        <v>0.10282223862117301</v>
      </c>
      <c r="R27" s="29">
        <f t="shared" si="6"/>
        <v>5.6970356109906</v>
      </c>
      <c r="S27" s="29">
        <f t="shared" si="7"/>
        <v>0.12554022449227387</v>
      </c>
      <c r="T27" s="29">
        <f t="shared" si="8"/>
        <v>0.23867714727298739</v>
      </c>
      <c r="U27" s="29">
        <f t="shared" si="9"/>
        <v>-2.4739633623670043E-2</v>
      </c>
    </row>
    <row r="28" spans="1:21" x14ac:dyDescent="0.2">
      <c r="A28" s="28" t="s">
        <v>383</v>
      </c>
      <c r="B28" s="28">
        <v>88.949333999999993</v>
      </c>
      <c r="C28" s="28">
        <v>112.519997</v>
      </c>
      <c r="D28" s="28">
        <v>48.929810000000003</v>
      </c>
      <c r="E28" s="28">
        <v>49.501767000000001</v>
      </c>
      <c r="F28" s="28">
        <v>374.20642400000003</v>
      </c>
      <c r="G28" s="28">
        <v>27.333727</v>
      </c>
      <c r="H28" s="28">
        <v>27.66</v>
      </c>
      <c r="I28" s="28">
        <v>24.353532999999999</v>
      </c>
      <c r="J28" s="28">
        <v>31.267275000000001</v>
      </c>
      <c r="K28" s="28">
        <v>81.997819000000007</v>
      </c>
      <c r="L28" s="25">
        <f t="shared" si="0"/>
        <v>-0.21424652475066452</v>
      </c>
      <c r="M28" s="25">
        <f t="shared" si="1"/>
        <v>-0.15136887853892089</v>
      </c>
      <c r="N28" s="25">
        <f t="shared" si="2"/>
        <v>5.8744950250587014E-2</v>
      </c>
      <c r="O28" s="25">
        <f t="shared" si="3"/>
        <v>-0.5012822683411633</v>
      </c>
      <c r="P28" s="29">
        <f t="shared" si="4"/>
        <v>-0.40203510518443786</v>
      </c>
      <c r="Q28" s="29">
        <f t="shared" si="5"/>
        <v>-0.36439550546351163</v>
      </c>
      <c r="R28" s="29">
        <f t="shared" si="6"/>
        <v>-0.89487686027053925</v>
      </c>
      <c r="S28" s="29">
        <f t="shared" si="7"/>
        <v>6.2525367657885855E-2</v>
      </c>
      <c r="T28" s="29">
        <f t="shared" si="8"/>
        <v>-0.36758045737039891</v>
      </c>
      <c r="U28" s="29">
        <f t="shared" si="9"/>
        <v>0.157222545727842</v>
      </c>
    </row>
    <row r="29" spans="1:21" x14ac:dyDescent="0.2">
      <c r="A29" s="28" t="s">
        <v>836</v>
      </c>
      <c r="B29" s="28">
        <v>113.202597</v>
      </c>
      <c r="C29" s="28">
        <v>132.58999600000001</v>
      </c>
      <c r="D29" s="28">
        <v>46.214917</v>
      </c>
      <c r="E29" s="28">
        <v>99.258084999999994</v>
      </c>
      <c r="F29" s="28">
        <v>625.79998799999998</v>
      </c>
      <c r="G29" s="28">
        <v>43.004300999999998</v>
      </c>
      <c r="H29" s="28">
        <v>263.11999500000002</v>
      </c>
      <c r="I29" s="28">
        <v>22.920425000000002</v>
      </c>
      <c r="J29" s="28">
        <v>49.440716000000002</v>
      </c>
      <c r="K29" s="28">
        <v>70.857433</v>
      </c>
      <c r="L29" s="25">
        <f t="shared" si="0"/>
        <v>0.14954193125072401</v>
      </c>
      <c r="M29" s="25">
        <f t="shared" si="1"/>
        <v>-0.40266704778723672</v>
      </c>
      <c r="N29" s="25">
        <f t="shared" si="2"/>
        <v>-0.36519462248894974</v>
      </c>
      <c r="O29" s="25">
        <f t="shared" si="3"/>
        <v>0.14579687716190204</v>
      </c>
      <c r="P29" s="29">
        <f t="shared" si="4"/>
        <v>6.4299026575900919E-2</v>
      </c>
      <c r="Q29" s="29">
        <f t="shared" si="5"/>
        <v>-4.2353663727617397E-2</v>
      </c>
      <c r="R29" s="29">
        <f t="shared" si="6"/>
        <v>4.3547219971235229E-2</v>
      </c>
      <c r="S29" s="29">
        <f t="shared" si="7"/>
        <v>-0.4902178579867591</v>
      </c>
      <c r="T29" s="29">
        <f t="shared" si="8"/>
        <v>-4.346917323264865E-3</v>
      </c>
      <c r="U29" s="29">
        <f t="shared" si="9"/>
        <v>-0.21610063933147661</v>
      </c>
    </row>
    <row r="30" spans="1:21" x14ac:dyDescent="0.2">
      <c r="A30" s="28" t="s">
        <v>683</v>
      </c>
      <c r="B30" s="28">
        <v>98.476265999999995</v>
      </c>
      <c r="C30" s="28">
        <v>221.970001</v>
      </c>
      <c r="D30" s="28">
        <v>72.80171</v>
      </c>
      <c r="E30" s="28">
        <v>86.627994000000001</v>
      </c>
      <c r="F30" s="28">
        <v>587.99263399999995</v>
      </c>
      <c r="G30" s="28">
        <v>44.906244999999998</v>
      </c>
      <c r="H30" s="28">
        <v>252.13999899999999</v>
      </c>
      <c r="I30" s="28">
        <v>44.961216</v>
      </c>
      <c r="J30" s="28">
        <v>49.656568999999998</v>
      </c>
      <c r="K30" s="28">
        <v>90.390981999999994</v>
      </c>
      <c r="L30" s="25">
        <f t="shared" si="0"/>
        <v>0.48911627638586364</v>
      </c>
      <c r="M30" s="25">
        <f t="shared" si="1"/>
        <v>0.47851857461804514</v>
      </c>
      <c r="N30" s="25">
        <f t="shared" si="2"/>
        <v>0.16132247020376544</v>
      </c>
      <c r="O30" s="25">
        <f t="shared" si="3"/>
        <v>0.40787190074518653</v>
      </c>
      <c r="P30" s="29">
        <f t="shared" si="4"/>
        <v>0.3273637111502723</v>
      </c>
      <c r="Q30" s="29">
        <f t="shared" si="5"/>
        <v>0.49246658453148884</v>
      </c>
      <c r="R30" s="29">
        <f t="shared" si="6"/>
        <v>0.382877180026576</v>
      </c>
      <c r="S30" s="29">
        <f t="shared" si="7"/>
        <v>0.66383087882976044</v>
      </c>
      <c r="T30" s="29">
        <f t="shared" si="8"/>
        <v>0.28457760617504912</v>
      </c>
      <c r="U30" s="29">
        <f t="shared" si="9"/>
        <v>0.12747559061822278</v>
      </c>
    </row>
    <row r="31" spans="1:21" x14ac:dyDescent="0.2">
      <c r="A31" s="28" t="s">
        <v>531</v>
      </c>
      <c r="B31" s="28">
        <v>66.130675999999994</v>
      </c>
      <c r="C31" s="28">
        <v>150.13000500000001</v>
      </c>
      <c r="D31" s="28">
        <v>62.688625999999999</v>
      </c>
      <c r="E31" s="28">
        <v>61.531162000000002</v>
      </c>
      <c r="F31" s="28">
        <v>442.97778299999999</v>
      </c>
      <c r="G31" s="28">
        <v>30.088609999999999</v>
      </c>
      <c r="H31" s="28">
        <v>182.33000200000001</v>
      </c>
      <c r="I31" s="28">
        <v>27.022708000000002</v>
      </c>
      <c r="J31" s="28">
        <v>38.655951000000002</v>
      </c>
      <c r="K31" s="28">
        <v>80.171120999999999</v>
      </c>
      <c r="L31" s="25">
        <f t="shared" si="0"/>
        <v>-0.27510082166969729</v>
      </c>
      <c r="M31" s="25">
        <f t="shared" si="1"/>
        <v>0.32647115214702249</v>
      </c>
      <c r="N31" s="25">
        <f t="shared" si="2"/>
        <v>0.26903733867421709</v>
      </c>
      <c r="O31" s="25">
        <f t="shared" si="3"/>
        <v>0.23408383320339232</v>
      </c>
      <c r="P31" s="29">
        <f t="shared" si="4"/>
        <v>0.1834316764510564</v>
      </c>
      <c r="Q31" s="29">
        <f t="shared" si="5"/>
        <v>8.6839292460580975E-2</v>
      </c>
      <c r="R31" s="29">
        <f t="shared" si="6"/>
        <v>4.9468363339856491</v>
      </c>
      <c r="S31" s="29">
        <f t="shared" si="7"/>
        <v>7.4707985723803993E-2</v>
      </c>
      <c r="T31" s="29">
        <f t="shared" si="8"/>
        <v>0.2229225570401594</v>
      </c>
      <c r="U31" s="29">
        <f t="shared" si="9"/>
        <v>-2.3767168327889276E-2</v>
      </c>
    </row>
    <row r="32" spans="1:21" x14ac:dyDescent="0.2">
      <c r="A32" s="28" t="s">
        <v>382</v>
      </c>
      <c r="B32" s="28">
        <v>91.227412000000001</v>
      </c>
      <c r="C32" s="28">
        <v>113.18</v>
      </c>
      <c r="D32" s="28">
        <v>49.398567</v>
      </c>
      <c r="E32" s="28">
        <v>49.859791000000001</v>
      </c>
      <c r="F32" s="28">
        <v>374.31631399999998</v>
      </c>
      <c r="G32" s="28">
        <v>27.684507</v>
      </c>
      <c r="H32" s="28">
        <v>30.66</v>
      </c>
      <c r="I32" s="28">
        <v>25.144233</v>
      </c>
      <c r="J32" s="28">
        <v>31.609483999999998</v>
      </c>
      <c r="K32" s="28">
        <v>82.122951</v>
      </c>
      <c r="L32" s="25">
        <f t="shared" si="0"/>
        <v>1.3732756842254505</v>
      </c>
      <c r="M32" s="25">
        <f t="shared" si="1"/>
        <v>0.15690481126638445</v>
      </c>
      <c r="N32" s="25">
        <f t="shared" si="2"/>
        <v>0.45988405938271359</v>
      </c>
      <c r="O32" s="25">
        <f t="shared" si="3"/>
        <v>0.61992893271155447</v>
      </c>
      <c r="P32" s="29">
        <f t="shared" si="4"/>
        <v>0.42119128546020512</v>
      </c>
      <c r="Q32" s="29">
        <f t="shared" si="5"/>
        <v>0.30849669273166658</v>
      </c>
      <c r="R32" s="29">
        <f t="shared" si="6"/>
        <v>0.52537313432835808</v>
      </c>
      <c r="S32" s="29">
        <f t="shared" si="7"/>
        <v>8.6933468089240629E-2</v>
      </c>
      <c r="T32" s="29">
        <f t="shared" si="8"/>
        <v>0.42623932451914182</v>
      </c>
      <c r="U32" s="29">
        <f t="shared" si="9"/>
        <v>0.56189898790794701</v>
      </c>
    </row>
    <row r="33" spans="1:21" x14ac:dyDescent="0.2">
      <c r="A33" s="28" t="s">
        <v>76</v>
      </c>
      <c r="B33" s="28">
        <v>38.439450000000001</v>
      </c>
      <c r="C33" s="28">
        <v>97.830001999999993</v>
      </c>
      <c r="D33" s="28">
        <v>33.837322</v>
      </c>
      <c r="E33" s="28">
        <v>30.778998999999999</v>
      </c>
      <c r="F33" s="28">
        <v>263.38207799999998</v>
      </c>
      <c r="G33" s="28">
        <v>21.157491</v>
      </c>
      <c r="H33" s="28">
        <v>20.100000000000001</v>
      </c>
      <c r="I33" s="28">
        <v>23.133185000000001</v>
      </c>
      <c r="J33" s="28">
        <v>22.162818999999999</v>
      </c>
      <c r="K33" s="28">
        <v>52.578913</v>
      </c>
      <c r="L33" s="25">
        <f t="shared" si="0"/>
        <v>-0.65841688088117978</v>
      </c>
      <c r="M33" s="25">
        <f t="shared" si="1"/>
        <v>-0.26093521420772126</v>
      </c>
      <c r="N33" s="25">
        <f t="shared" si="2"/>
        <v>-0.26935669193113343</v>
      </c>
      <c r="O33" s="25">
        <f t="shared" si="3"/>
        <v>-0.6928097160879616</v>
      </c>
      <c r="P33" s="29">
        <f t="shared" si="4"/>
        <v>-0.57680107277462578</v>
      </c>
      <c r="Q33" s="29">
        <f t="shared" si="5"/>
        <v>-0.50756595011498384</v>
      </c>
      <c r="R33" s="29">
        <f t="shared" si="6"/>
        <v>-0.92300620488015173</v>
      </c>
      <c r="S33" s="29">
        <f t="shared" si="7"/>
        <v>-2.8931513707985967E-3</v>
      </c>
      <c r="T33" s="29">
        <f t="shared" si="8"/>
        <v>-0.55375977224347417</v>
      </c>
      <c r="U33" s="29">
        <f t="shared" si="9"/>
        <v>-0.25354868771132166</v>
      </c>
    </row>
    <row r="34" spans="1:21" x14ac:dyDescent="0.2">
      <c r="A34" s="28" t="s">
        <v>835</v>
      </c>
      <c r="B34" s="28">
        <v>112.533225</v>
      </c>
      <c r="C34" s="28">
        <v>132.36999499999999</v>
      </c>
      <c r="D34" s="28">
        <v>46.311684</v>
      </c>
      <c r="E34" s="28">
        <v>100.195223</v>
      </c>
      <c r="F34" s="28">
        <v>622.35998500000005</v>
      </c>
      <c r="G34" s="28">
        <v>42.965125999999998</v>
      </c>
      <c r="H34" s="28">
        <v>261.05999800000001</v>
      </c>
      <c r="I34" s="28">
        <v>23.200306999999999</v>
      </c>
      <c r="J34" s="28">
        <v>49.665667999999997</v>
      </c>
      <c r="K34" s="28">
        <v>70.438502999999997</v>
      </c>
      <c r="L34" s="25">
        <f t="shared" si="0"/>
        <v>0.13283581458506699</v>
      </c>
      <c r="M34" s="25">
        <f t="shared" si="1"/>
        <v>-0.38372364023495276</v>
      </c>
      <c r="N34" s="25">
        <f t="shared" si="2"/>
        <v>-0.36539714718364702</v>
      </c>
      <c r="O34" s="25">
        <f t="shared" si="3"/>
        <v>0.17154564638961989</v>
      </c>
      <c r="P34" s="29">
        <f t="shared" si="4"/>
        <v>7.094310074488086E-2</v>
      </c>
      <c r="Q34" s="29">
        <f t="shared" si="5"/>
        <v>-3.2540412851500555E-2</v>
      </c>
      <c r="R34" s="29">
        <f t="shared" si="6"/>
        <v>4.2530225749287665E-2</v>
      </c>
      <c r="S34" s="29">
        <f t="shared" si="7"/>
        <v>-0.48977801370833984</v>
      </c>
      <c r="T34" s="29">
        <f t="shared" si="8"/>
        <v>7.5920866430423395E-4</v>
      </c>
      <c r="U34" s="29">
        <f t="shared" si="9"/>
        <v>-0.22243937740753361</v>
      </c>
    </row>
    <row r="35" spans="1:21" x14ac:dyDescent="0.2">
      <c r="A35" s="28" t="s">
        <v>682</v>
      </c>
      <c r="B35" s="28">
        <v>99.337630000000004</v>
      </c>
      <c r="C35" s="28">
        <v>214.78999300000001</v>
      </c>
      <c r="D35" s="28">
        <v>72.977428000000003</v>
      </c>
      <c r="E35" s="28">
        <v>85.523960000000002</v>
      </c>
      <c r="F35" s="28">
        <v>581.13263400000005</v>
      </c>
      <c r="G35" s="28">
        <v>44.410254000000002</v>
      </c>
      <c r="H35" s="28">
        <v>250.41000399999999</v>
      </c>
      <c r="I35" s="28">
        <v>45.471006000000003</v>
      </c>
      <c r="J35" s="28">
        <v>49.627989999999997</v>
      </c>
      <c r="K35" s="28">
        <v>90.589082000000005</v>
      </c>
      <c r="L35" s="25">
        <f t="shared" si="0"/>
        <v>0.49742657019375636</v>
      </c>
      <c r="M35" s="25">
        <f t="shared" si="1"/>
        <v>0.4390325619399893</v>
      </c>
      <c r="N35" s="25">
        <f t="shared" si="2"/>
        <v>0.16115663996649499</v>
      </c>
      <c r="O35" s="25">
        <f t="shared" si="3"/>
        <v>0.38069879561563846</v>
      </c>
      <c r="P35" s="29">
        <f t="shared" si="4"/>
        <v>0.31238077492037775</v>
      </c>
      <c r="Q35" s="29">
        <f t="shared" si="5"/>
        <v>0.46290841791098281</v>
      </c>
      <c r="R35" s="29">
        <f t="shared" si="6"/>
        <v>0.38264039874860356</v>
      </c>
      <c r="S35" s="29">
        <f t="shared" si="7"/>
        <v>0.70721962588575793</v>
      </c>
      <c r="T35" s="29">
        <f t="shared" si="8"/>
        <v>0.2662389345995928</v>
      </c>
      <c r="U35" s="29">
        <f t="shared" si="9"/>
        <v>0.12492458154250397</v>
      </c>
    </row>
    <row r="36" spans="1:21" x14ac:dyDescent="0.2">
      <c r="A36" s="28" t="s">
        <v>530</v>
      </c>
      <c r="B36" s="28">
        <v>66.338898999999998</v>
      </c>
      <c r="C36" s="28">
        <v>149.259995</v>
      </c>
      <c r="D36" s="28">
        <v>62.848908999999999</v>
      </c>
      <c r="E36" s="28">
        <v>61.942518</v>
      </c>
      <c r="F36" s="28">
        <v>442.80794500000002</v>
      </c>
      <c r="G36" s="28">
        <v>30.357507999999999</v>
      </c>
      <c r="H36" s="28">
        <v>181.11000100000001</v>
      </c>
      <c r="I36" s="28">
        <v>26.634537999999999</v>
      </c>
      <c r="J36" s="28">
        <v>39.193227</v>
      </c>
      <c r="K36" s="28">
        <v>80.529026999999999</v>
      </c>
      <c r="L36" s="25">
        <f t="shared" si="0"/>
        <v>0.24780255952365282</v>
      </c>
      <c r="M36" s="25">
        <f t="shared" si="1"/>
        <v>0.20956233858083739</v>
      </c>
      <c r="N36" s="25">
        <f t="shared" si="2"/>
        <v>0.61578855668139387</v>
      </c>
      <c r="O36" s="25">
        <f t="shared" si="3"/>
        <v>1.2409766730106568</v>
      </c>
      <c r="P36" s="29">
        <f t="shared" si="4"/>
        <v>0.68693269001041468</v>
      </c>
      <c r="Q36" s="29">
        <f t="shared" si="5"/>
        <v>0.38398899647546214</v>
      </c>
      <c r="R36" s="29">
        <f t="shared" si="6"/>
        <v>5.8654286529730344</v>
      </c>
      <c r="S36" s="29">
        <f t="shared" si="7"/>
        <v>0.82485650459407966</v>
      </c>
      <c r="T36" s="29">
        <f t="shared" si="8"/>
        <v>0.88341252401285386</v>
      </c>
      <c r="U36" s="29">
        <f t="shared" si="9"/>
        <v>0.33247307558605654</v>
      </c>
    </row>
    <row r="37" spans="1:21" x14ac:dyDescent="0.2">
      <c r="A37" s="28" t="s">
        <v>227</v>
      </c>
      <c r="B37" s="28">
        <v>53.164580000000001</v>
      </c>
      <c r="C37" s="28">
        <v>123.400002</v>
      </c>
      <c r="D37" s="28">
        <v>38.896740999999999</v>
      </c>
      <c r="E37" s="28">
        <v>27.640858000000001</v>
      </c>
      <c r="F37" s="28">
        <v>262.492954</v>
      </c>
      <c r="G37" s="28">
        <v>21.93479</v>
      </c>
      <c r="H37" s="28">
        <v>26.379999000000002</v>
      </c>
      <c r="I37" s="28">
        <v>14.595414999999999</v>
      </c>
      <c r="J37" s="28">
        <v>20.809688000000001</v>
      </c>
      <c r="K37" s="28">
        <v>60.435763000000001</v>
      </c>
      <c r="L37" s="25">
        <f t="shared" si="0"/>
        <v>0.3993493112483304</v>
      </c>
      <c r="M37" s="25">
        <f t="shared" si="1"/>
        <v>0.29853733871974475</v>
      </c>
      <c r="N37" s="25">
        <f t="shared" si="2"/>
        <v>0.17325340264453559</v>
      </c>
      <c r="O37" s="25">
        <f t="shared" si="3"/>
        <v>-8.9484311649436155E-2</v>
      </c>
      <c r="P37" s="29">
        <f t="shared" si="4"/>
        <v>2.3428370195152093E-2</v>
      </c>
      <c r="Q37" s="29">
        <f t="shared" si="5"/>
        <v>5.1591722879940072E-2</v>
      </c>
      <c r="R37" s="29">
        <f t="shared" si="6"/>
        <v>0.34867077447192107</v>
      </c>
      <c r="S37" s="29">
        <f t="shared" si="7"/>
        <v>-0.36037319836999948</v>
      </c>
      <c r="T37" s="29">
        <f t="shared" si="8"/>
        <v>-4.0430306828508122E-2</v>
      </c>
      <c r="U37" s="29">
        <f t="shared" si="9"/>
        <v>0.16070778254585649</v>
      </c>
    </row>
    <row r="38" spans="1:21" x14ac:dyDescent="0.2">
      <c r="A38" s="28" t="s">
        <v>75</v>
      </c>
      <c r="B38" s="28">
        <v>37.992358000000003</v>
      </c>
      <c r="C38" s="28">
        <v>95.029999000000004</v>
      </c>
      <c r="D38" s="28">
        <v>33.152889999999999</v>
      </c>
      <c r="E38" s="28">
        <v>30.357365999999999</v>
      </c>
      <c r="F38" s="28">
        <v>256.48395299999999</v>
      </c>
      <c r="G38" s="28">
        <v>20.858656</v>
      </c>
      <c r="H38" s="28">
        <v>19.559999000000001</v>
      </c>
      <c r="I38" s="28">
        <v>22.818642000000001</v>
      </c>
      <c r="J38" s="28">
        <v>21.686478999999999</v>
      </c>
      <c r="K38" s="28">
        <v>52.068026000000003</v>
      </c>
      <c r="L38" s="25">
        <f t="shared" si="0"/>
        <v>-0.65965087525033905</v>
      </c>
      <c r="M38" s="25">
        <f t="shared" si="1"/>
        <v>-0.30186598229011097</v>
      </c>
      <c r="N38" s="25">
        <f t="shared" si="2"/>
        <v>-0.29532546058369813</v>
      </c>
      <c r="O38" s="25">
        <f t="shared" si="3"/>
        <v>-0.69973754131303756</v>
      </c>
      <c r="P38" s="29">
        <f t="shared" si="4"/>
        <v>-0.58810330633829588</v>
      </c>
      <c r="Q38" s="29">
        <f t="shared" si="5"/>
        <v>-0.51485302460367666</v>
      </c>
      <c r="R38" s="29">
        <f t="shared" si="6"/>
        <v>-0.92504024354226844</v>
      </c>
      <c r="S38" s="29">
        <f t="shared" si="7"/>
        <v>-3.2704461969182419E-2</v>
      </c>
      <c r="T38" s="29">
        <f t="shared" si="8"/>
        <v>-0.56257543344688665</v>
      </c>
      <c r="U38" s="29">
        <f t="shared" si="9"/>
        <v>-0.26527296066711847</v>
      </c>
    </row>
    <row r="39" spans="1:21" x14ac:dyDescent="0.2">
      <c r="A39" s="28" t="s">
        <v>834</v>
      </c>
      <c r="B39" s="28">
        <v>111.627606</v>
      </c>
      <c r="C39" s="28">
        <v>136.11999499999999</v>
      </c>
      <c r="D39" s="28">
        <v>47.047094999999999</v>
      </c>
      <c r="E39" s="28">
        <v>101.102769</v>
      </c>
      <c r="F39" s="28">
        <v>622.69000200000005</v>
      </c>
      <c r="G39" s="28">
        <v>42.994509000000001</v>
      </c>
      <c r="H39" s="28">
        <v>260.94000199999999</v>
      </c>
      <c r="I39" s="28">
        <v>23.590145</v>
      </c>
      <c r="J39" s="28">
        <v>49.577643000000002</v>
      </c>
      <c r="K39" s="28">
        <v>70.867170000000002</v>
      </c>
      <c r="L39" s="25">
        <f t="shared" si="0"/>
        <v>0.14128779284377679</v>
      </c>
      <c r="M39" s="25">
        <f t="shared" si="1"/>
        <v>-0.36647121676221173</v>
      </c>
      <c r="N39" s="25">
        <f t="shared" si="2"/>
        <v>-0.36154984557848013</v>
      </c>
      <c r="O39" s="25">
        <f t="shared" si="3"/>
        <v>0.16918246409407156</v>
      </c>
      <c r="P39" s="29">
        <f t="shared" si="4"/>
        <v>6.012767894496851E-2</v>
      </c>
      <c r="Q39" s="29">
        <f t="shared" si="5"/>
        <v>-4.216481200150568E-2</v>
      </c>
      <c r="R39" s="29">
        <f t="shared" si="6"/>
        <v>4.3634776001418851E-2</v>
      </c>
      <c r="S39" s="29">
        <f t="shared" si="7"/>
        <v>-0.50378470690694832</v>
      </c>
      <c r="T39" s="29">
        <f t="shared" si="8"/>
        <v>-1.612207651770825E-2</v>
      </c>
      <c r="U39" s="29">
        <f t="shared" si="9"/>
        <v>-0.22184009083367551</v>
      </c>
    </row>
    <row r="40" spans="1:21" x14ac:dyDescent="0.2">
      <c r="A40" s="28" t="s">
        <v>681</v>
      </c>
      <c r="B40" s="28">
        <v>97.808464000000001</v>
      </c>
      <c r="C40" s="28">
        <v>214.86000100000001</v>
      </c>
      <c r="D40" s="28">
        <v>73.689535000000006</v>
      </c>
      <c r="E40" s="28">
        <v>86.473045999999997</v>
      </c>
      <c r="F40" s="28">
        <v>587.37264800000003</v>
      </c>
      <c r="G40" s="28">
        <v>44.887168000000003</v>
      </c>
      <c r="H40" s="28">
        <v>250.029999</v>
      </c>
      <c r="I40" s="28">
        <v>47.540140999999998</v>
      </c>
      <c r="J40" s="28">
        <v>50.390034999999997</v>
      </c>
      <c r="K40" s="28">
        <v>91.070188999999999</v>
      </c>
      <c r="L40" s="25">
        <f t="shared" si="0"/>
        <v>0.85108440312841771</v>
      </c>
      <c r="M40" s="25">
        <f t="shared" si="1"/>
        <v>0.74427667640850781</v>
      </c>
      <c r="N40" s="25">
        <f t="shared" si="2"/>
        <v>0.88364320724934986</v>
      </c>
      <c r="O40" s="25">
        <f t="shared" si="3"/>
        <v>2.1580937078249378</v>
      </c>
      <c r="P40" s="29">
        <f t="shared" si="4"/>
        <v>1.2585143631245459</v>
      </c>
      <c r="Q40" s="29">
        <f t="shared" si="5"/>
        <v>1.0463915086490458</v>
      </c>
      <c r="R40" s="29">
        <f t="shared" si="6"/>
        <v>8.7553651484730839</v>
      </c>
      <c r="S40" s="29">
        <f t="shared" si="7"/>
        <v>2.2856344801227997</v>
      </c>
      <c r="T40" s="29">
        <f t="shared" si="8"/>
        <v>1.4758146389968489</v>
      </c>
      <c r="U40" s="29">
        <f t="shared" si="9"/>
        <v>0.5084157731829706</v>
      </c>
    </row>
    <row r="41" spans="1:21" x14ac:dyDescent="0.2">
      <c r="A41" s="28" t="s">
        <v>226</v>
      </c>
      <c r="B41" s="28">
        <v>52.838467999999999</v>
      </c>
      <c r="C41" s="28">
        <v>123.18</v>
      </c>
      <c r="D41" s="28">
        <v>39.120750000000001</v>
      </c>
      <c r="E41" s="28">
        <v>27.381405999999998</v>
      </c>
      <c r="F41" s="28">
        <v>260.07036199999999</v>
      </c>
      <c r="G41" s="28">
        <v>21.93479</v>
      </c>
      <c r="H41" s="28">
        <v>25.629999000000002</v>
      </c>
      <c r="I41" s="28">
        <v>14.46909</v>
      </c>
      <c r="J41" s="28">
        <v>20.352910999999999</v>
      </c>
      <c r="K41" s="28">
        <v>60.374726000000003</v>
      </c>
      <c r="L41" s="25">
        <f t="shared" si="0"/>
        <v>0.39642053001721234</v>
      </c>
      <c r="M41" s="25">
        <f t="shared" si="1"/>
        <v>0.34168394165524352</v>
      </c>
      <c r="N41" s="25">
        <f t="shared" si="2"/>
        <v>0.16232889402722961</v>
      </c>
      <c r="O41" s="25">
        <f t="shared" si="3"/>
        <v>-0.12111758059753241</v>
      </c>
      <c r="P41" s="29">
        <f t="shared" si="4"/>
        <v>9.0309678455444686E-3</v>
      </c>
      <c r="Q41" s="29">
        <f t="shared" si="5"/>
        <v>4.3900244727586912E-2</v>
      </c>
      <c r="R41" s="29">
        <f t="shared" si="6"/>
        <v>0.28988413236617361</v>
      </c>
      <c r="S41" s="29">
        <f t="shared" si="7"/>
        <v>-0.36749445298839645</v>
      </c>
      <c r="T41" s="29">
        <f t="shared" si="8"/>
        <v>-8.9491890590920331E-2</v>
      </c>
      <c r="U41" s="29">
        <f t="shared" si="9"/>
        <v>0.15387467906609942</v>
      </c>
    </row>
    <row r="42" spans="1:21" x14ac:dyDescent="0.2">
      <c r="A42" s="28" t="s">
        <v>74</v>
      </c>
      <c r="B42" s="28">
        <v>37.838507</v>
      </c>
      <c r="C42" s="28">
        <v>91.809997999999993</v>
      </c>
      <c r="D42" s="28">
        <v>33.657212000000001</v>
      </c>
      <c r="E42" s="28">
        <v>31.154800000000002</v>
      </c>
      <c r="F42" s="28">
        <v>257.74269600000002</v>
      </c>
      <c r="G42" s="28">
        <v>21.012343000000001</v>
      </c>
      <c r="H42" s="28">
        <v>19.870000999999998</v>
      </c>
      <c r="I42" s="28">
        <v>22.875831000000002</v>
      </c>
      <c r="J42" s="28">
        <v>22.353355000000001</v>
      </c>
      <c r="K42" s="28">
        <v>52.323469000000003</v>
      </c>
      <c r="L42" s="25">
        <f t="shared" si="0"/>
        <v>-0.66635450241767624</v>
      </c>
      <c r="M42" s="25">
        <f t="shared" si="1"/>
        <v>-0.34812552820578047</v>
      </c>
      <c r="N42" s="25">
        <f t="shared" si="2"/>
        <v>-0.28651368855048542</v>
      </c>
      <c r="O42" s="25">
        <f t="shared" si="3"/>
        <v>-0.69459169043697355</v>
      </c>
      <c r="P42" s="29">
        <f t="shared" si="4"/>
        <v>-0.59438704647366536</v>
      </c>
      <c r="Q42" s="29">
        <f t="shared" si="5"/>
        <v>-0.51360516416402646</v>
      </c>
      <c r="R42" s="29">
        <f t="shared" si="6"/>
        <v>-0.92479182400642734</v>
      </c>
      <c r="S42" s="29">
        <f t="shared" si="7"/>
        <v>-8.6776221594532466E-2</v>
      </c>
      <c r="T42" s="29">
        <f t="shared" si="8"/>
        <v>-0.55664617449719267</v>
      </c>
      <c r="U42" s="29">
        <f t="shared" si="9"/>
        <v>-0.26820769316707371</v>
      </c>
    </row>
    <row r="43" spans="1:21" x14ac:dyDescent="0.2">
      <c r="A43" s="28" t="s">
        <v>833</v>
      </c>
      <c r="B43" s="28">
        <v>113.40931399999999</v>
      </c>
      <c r="C43" s="28">
        <v>140.83999600000001</v>
      </c>
      <c r="D43" s="28">
        <v>47.172891</v>
      </c>
      <c r="E43" s="28">
        <v>102.010322</v>
      </c>
      <c r="F43" s="28">
        <v>635.44000200000005</v>
      </c>
      <c r="G43" s="28">
        <v>43.200176999999996</v>
      </c>
      <c r="H43" s="28">
        <v>264.20001200000002</v>
      </c>
      <c r="I43" s="28">
        <v>25.049534999999999</v>
      </c>
      <c r="J43" s="28">
        <v>50.418771</v>
      </c>
      <c r="K43" s="28">
        <v>71.500435999999993</v>
      </c>
      <c r="L43" s="25">
        <f t="shared" si="0"/>
        <v>0.22663556878102842</v>
      </c>
      <c r="M43" s="25">
        <f t="shared" si="1"/>
        <v>0.26757262831812967</v>
      </c>
      <c r="N43" s="25">
        <f t="shared" si="2"/>
        <v>-3.5066543804230466E-2</v>
      </c>
      <c r="O43" s="25">
        <f t="shared" si="3"/>
        <v>1.0529262478561421</v>
      </c>
      <c r="P43" s="29">
        <f t="shared" si="4"/>
        <v>0.73319626688661832</v>
      </c>
      <c r="Q43" s="29">
        <f t="shared" si="5"/>
        <v>0.53993352077194268</v>
      </c>
      <c r="R43" s="29">
        <f t="shared" si="6"/>
        <v>7.8007998667554972</v>
      </c>
      <c r="S43" s="29">
        <f t="shared" si="7"/>
        <v>-6.2353471934195603E-4</v>
      </c>
      <c r="T43" s="29">
        <f t="shared" si="8"/>
        <v>0.6009814617577427</v>
      </c>
      <c r="U43" s="29">
        <f t="shared" si="9"/>
        <v>-0.12972780096433856</v>
      </c>
    </row>
    <row r="44" spans="1:21" x14ac:dyDescent="0.2">
      <c r="A44" s="28" t="s">
        <v>381</v>
      </c>
      <c r="B44" s="28">
        <v>92.455589000000003</v>
      </c>
      <c r="C44" s="28">
        <v>111.110001</v>
      </c>
      <c r="D44" s="28">
        <v>48.887196000000003</v>
      </c>
      <c r="E44" s="28">
        <v>49.690202999999997</v>
      </c>
      <c r="F44" s="28">
        <v>366.62899299999998</v>
      </c>
      <c r="G44" s="28">
        <v>28.053273999999998</v>
      </c>
      <c r="H44" s="28">
        <v>30.02</v>
      </c>
      <c r="I44" s="28">
        <v>25.065163999999999</v>
      </c>
      <c r="J44" s="28">
        <v>31.492414</v>
      </c>
      <c r="K44" s="28">
        <v>82.158704</v>
      </c>
      <c r="L44" s="25">
        <f t="shared" si="0"/>
        <v>0.70596352743146218</v>
      </c>
      <c r="M44" s="25">
        <f t="shared" si="1"/>
        <v>-0.19677583030758583</v>
      </c>
      <c r="N44" s="25">
        <f t="shared" si="2"/>
        <v>0.2096292406103919</v>
      </c>
      <c r="O44" s="25">
        <f t="shared" si="3"/>
        <v>0.71437471275543052</v>
      </c>
      <c r="P44" s="29">
        <f t="shared" si="4"/>
        <v>0.36125731630013558</v>
      </c>
      <c r="Q44" s="29">
        <f t="shared" si="5"/>
        <v>0.23317539540857757</v>
      </c>
      <c r="R44" s="29">
        <f t="shared" si="6"/>
        <v>0.16131528046421661</v>
      </c>
      <c r="S44" s="29">
        <f t="shared" si="7"/>
        <v>0.58636633854551312</v>
      </c>
      <c r="T44" s="29">
        <f t="shared" si="8"/>
        <v>0.51207703559590545</v>
      </c>
      <c r="U44" s="29">
        <f t="shared" si="9"/>
        <v>0.30919381517907341</v>
      </c>
    </row>
    <row r="45" spans="1:21" x14ac:dyDescent="0.2">
      <c r="A45" s="28" t="s">
        <v>225</v>
      </c>
      <c r="B45" s="28">
        <v>54.195525000000004</v>
      </c>
      <c r="C45" s="28">
        <v>138.33000200000001</v>
      </c>
      <c r="D45" s="28">
        <v>40.415025</v>
      </c>
      <c r="E45" s="28">
        <v>28.984446999999999</v>
      </c>
      <c r="F45" s="28">
        <v>269.33114599999999</v>
      </c>
      <c r="G45" s="28">
        <v>22.748811</v>
      </c>
      <c r="H45" s="28">
        <v>25.85</v>
      </c>
      <c r="I45" s="28">
        <v>15.800363000000001</v>
      </c>
      <c r="J45" s="28">
        <v>20.827255000000001</v>
      </c>
      <c r="K45" s="28">
        <v>62.755187999999997</v>
      </c>
      <c r="L45" s="25">
        <f t="shared" si="0"/>
        <v>0.45237346531477973</v>
      </c>
      <c r="M45" s="25">
        <f t="shared" si="1"/>
        <v>0.51694263588238543</v>
      </c>
      <c r="N45" s="25">
        <f t="shared" si="2"/>
        <v>0.19101088662549981</v>
      </c>
      <c r="O45" s="25">
        <f t="shared" si="3"/>
        <v>-8.3416275966124886E-2</v>
      </c>
      <c r="P45" s="29">
        <f t="shared" si="4"/>
        <v>5.0130566665986143E-2</v>
      </c>
      <c r="Q45" s="29">
        <f t="shared" si="5"/>
        <v>5.9394876479976322E-2</v>
      </c>
      <c r="R45" s="29">
        <f t="shared" si="6"/>
        <v>0.24458353394318744</v>
      </c>
      <c r="S45" s="29">
        <f t="shared" si="7"/>
        <v>-0.31387303390600896</v>
      </c>
      <c r="T45" s="29">
        <f t="shared" si="8"/>
        <v>-8.8403711014164776E-2</v>
      </c>
      <c r="U45" s="29">
        <f t="shared" si="9"/>
        <v>0.19761576036626805</v>
      </c>
    </row>
    <row r="46" spans="1:21" x14ac:dyDescent="0.2">
      <c r="A46" s="28" t="s">
        <v>73</v>
      </c>
      <c r="B46" s="28">
        <v>37.315143999999997</v>
      </c>
      <c r="C46" s="28">
        <v>91.190002000000007</v>
      </c>
      <c r="D46" s="28">
        <v>33.93338</v>
      </c>
      <c r="E46" s="28">
        <v>31.622257999999999</v>
      </c>
      <c r="F46" s="28">
        <v>256.47396099999997</v>
      </c>
      <c r="G46" s="28">
        <v>21.473400999999999</v>
      </c>
      <c r="H46" s="28">
        <v>20.77</v>
      </c>
      <c r="I46" s="28">
        <v>23.028337000000001</v>
      </c>
      <c r="J46" s="28">
        <v>22.847016</v>
      </c>
      <c r="K46" s="28">
        <v>52.400101999999997</v>
      </c>
      <c r="L46" s="25">
        <f t="shared" si="0"/>
        <v>-0.4095517745460121</v>
      </c>
      <c r="M46" s="25">
        <f t="shared" si="1"/>
        <v>-0.37647861880341871</v>
      </c>
      <c r="N46" s="25">
        <f t="shared" si="2"/>
        <v>-0.46327392564169234</v>
      </c>
      <c r="O46" s="25">
        <f t="shared" si="3"/>
        <v>-0.49153200757547133</v>
      </c>
      <c r="P46" s="29">
        <f t="shared" si="4"/>
        <v>-0.43145353609434989</v>
      </c>
      <c r="Q46" s="29">
        <f t="shared" si="5"/>
        <v>-0.2937280120500454</v>
      </c>
      <c r="R46" s="29">
        <f t="shared" si="6"/>
        <v>-0.88674409666145426</v>
      </c>
      <c r="S46" s="29">
        <f t="shared" si="7"/>
        <v>-0.13507242028645394</v>
      </c>
      <c r="T46" s="29">
        <f t="shared" si="8"/>
        <v>-0.42441337606247076</v>
      </c>
      <c r="U46" s="29">
        <f t="shared" si="9"/>
        <v>-0.3559804339370809</v>
      </c>
    </row>
    <row r="47" spans="1:21" x14ac:dyDescent="0.2">
      <c r="A47" s="28" t="s">
        <v>529</v>
      </c>
      <c r="B47" s="28">
        <v>63.197994999999999</v>
      </c>
      <c r="C47" s="28">
        <v>146.25</v>
      </c>
      <c r="D47" s="28">
        <v>63.222901999999998</v>
      </c>
      <c r="E47" s="28">
        <v>62.191246</v>
      </c>
      <c r="F47" s="28">
        <v>451.10466300000002</v>
      </c>
      <c r="G47" s="28">
        <v>30.403869</v>
      </c>
      <c r="H47" s="28">
        <v>183.38999899999999</v>
      </c>
      <c r="I47" s="28">
        <v>26.624583999999999</v>
      </c>
      <c r="J47" s="28">
        <v>39.693444999999997</v>
      </c>
      <c r="K47" s="28">
        <v>81.364146000000005</v>
      </c>
      <c r="L47" s="25">
        <f t="shared" si="0"/>
        <v>-0.31509039310864573</v>
      </c>
      <c r="M47" s="25">
        <f t="shared" si="1"/>
        <v>0.31437048569346149</v>
      </c>
      <c r="N47" s="25">
        <f t="shared" si="2"/>
        <v>0.28807562796101682</v>
      </c>
      <c r="O47" s="25">
        <f t="shared" si="3"/>
        <v>0.2534810612158338</v>
      </c>
      <c r="P47" s="29">
        <f t="shared" si="4"/>
        <v>0.24033127770414597</v>
      </c>
      <c r="Q47" s="29">
        <f t="shared" si="5"/>
        <v>7.4830613756943665E-2</v>
      </c>
      <c r="R47" s="29">
        <f t="shared" si="6"/>
        <v>4.9349514239482204</v>
      </c>
      <c r="S47" s="29">
        <f t="shared" si="7"/>
        <v>9.2809928919248108E-2</v>
      </c>
      <c r="T47" s="29">
        <f t="shared" si="8"/>
        <v>0.25217727915997257</v>
      </c>
      <c r="U47" s="29">
        <f t="shared" si="9"/>
        <v>-5.3426368666075197E-3</v>
      </c>
    </row>
    <row r="48" spans="1:21" x14ac:dyDescent="0.2">
      <c r="A48" s="28" t="s">
        <v>380</v>
      </c>
      <c r="B48" s="28">
        <v>92.272023000000004</v>
      </c>
      <c r="C48" s="28">
        <v>111.269997</v>
      </c>
      <c r="D48" s="28">
        <v>49.083221999999999</v>
      </c>
      <c r="E48" s="28">
        <v>49.614826999999998</v>
      </c>
      <c r="F48" s="28">
        <v>363.69691799999998</v>
      </c>
      <c r="G48" s="28">
        <v>28.287126000000001</v>
      </c>
      <c r="H48" s="28">
        <v>30.9</v>
      </c>
      <c r="I48" s="28">
        <v>24.363416999999998</v>
      </c>
      <c r="J48" s="28">
        <v>31.699541</v>
      </c>
      <c r="K48" s="28">
        <v>81.801180000000002</v>
      </c>
      <c r="L48" s="25">
        <f t="shared" si="0"/>
        <v>0.69718191209772651</v>
      </c>
      <c r="M48" s="25">
        <f t="shared" si="1"/>
        <v>-0.20481667572155171</v>
      </c>
      <c r="N48" s="25">
        <f t="shared" si="2"/>
        <v>0.17714446329345468</v>
      </c>
      <c r="O48" s="25">
        <f t="shared" si="3"/>
        <v>0.65720500570846729</v>
      </c>
      <c r="P48" s="29">
        <f t="shared" si="4"/>
        <v>0.33201614364507637</v>
      </c>
      <c r="Q48" s="29">
        <f t="shared" si="5"/>
        <v>0.1978279889067065</v>
      </c>
      <c r="R48" s="29">
        <f t="shared" si="6"/>
        <v>0.18800461361014986</v>
      </c>
      <c r="S48" s="29">
        <f t="shared" si="7"/>
        <v>0.49150247492854993</v>
      </c>
      <c r="T48" s="29">
        <f t="shared" si="8"/>
        <v>0.46279450586732152</v>
      </c>
      <c r="U48" s="29">
        <f t="shared" si="9"/>
        <v>0.26756729174394489</v>
      </c>
    </row>
    <row r="49" spans="1:21" x14ac:dyDescent="0.2">
      <c r="A49" s="28" t="s">
        <v>224</v>
      </c>
      <c r="B49" s="28">
        <v>54.367786000000002</v>
      </c>
      <c r="C49" s="28">
        <v>139.929993</v>
      </c>
      <c r="D49" s="28">
        <v>41.696854999999999</v>
      </c>
      <c r="E49" s="28">
        <v>29.938859000000001</v>
      </c>
      <c r="F49" s="28">
        <v>273.04242499999998</v>
      </c>
      <c r="G49" s="28">
        <v>23.615348999999998</v>
      </c>
      <c r="H49" s="28">
        <v>26.01</v>
      </c>
      <c r="I49" s="28">
        <v>16.334814999999999</v>
      </c>
      <c r="J49" s="28">
        <v>21.670535999999998</v>
      </c>
      <c r="K49" s="28">
        <v>64.533994000000007</v>
      </c>
      <c r="L49" s="25">
        <f t="shared" si="0"/>
        <v>0.4597676407430249</v>
      </c>
      <c r="M49" s="25">
        <f t="shared" si="1"/>
        <v>0.5570266866464888</v>
      </c>
      <c r="N49" s="25">
        <f t="shared" si="2"/>
        <v>0.22208286235386998</v>
      </c>
      <c r="O49" s="25">
        <f t="shared" si="3"/>
        <v>-6.408583554029712E-2</v>
      </c>
      <c r="P49" s="29">
        <f t="shared" si="4"/>
        <v>7.5450530955657014E-2</v>
      </c>
      <c r="Q49" s="29">
        <f t="shared" si="5"/>
        <v>8.7639963930403297E-2</v>
      </c>
      <c r="R49" s="29">
        <f t="shared" si="6"/>
        <v>0.2350427936867423</v>
      </c>
      <c r="S49" s="29">
        <f t="shared" si="7"/>
        <v>-0.28830798109661848</v>
      </c>
      <c r="T49" s="29">
        <f t="shared" si="8"/>
        <v>-5.7921975958693972E-2</v>
      </c>
      <c r="U49" s="29">
        <f t="shared" si="9"/>
        <v>0.23136230119108658</v>
      </c>
    </row>
    <row r="50" spans="1:21" x14ac:dyDescent="0.2">
      <c r="A50" s="28" t="s">
        <v>72</v>
      </c>
      <c r="B50" s="28">
        <v>37.244137000000002</v>
      </c>
      <c r="C50" s="28">
        <v>89.870002999999997</v>
      </c>
      <c r="D50" s="28">
        <v>34.119498999999998</v>
      </c>
      <c r="E50" s="28">
        <v>31.988893999999998</v>
      </c>
      <c r="F50" s="28">
        <v>253.88655</v>
      </c>
      <c r="G50" s="28">
        <v>21.712468999999999</v>
      </c>
      <c r="H50" s="28">
        <v>21.059999000000001</v>
      </c>
      <c r="I50" s="28">
        <v>22.952083999999999</v>
      </c>
      <c r="J50" s="28">
        <v>23.00291</v>
      </c>
      <c r="K50" s="28">
        <v>52.408616000000002</v>
      </c>
      <c r="L50" s="25">
        <f t="shared" si="0"/>
        <v>-0.61883639850927552</v>
      </c>
      <c r="M50" s="25">
        <f t="shared" si="1"/>
        <v>-0.60045344864257388</v>
      </c>
      <c r="N50" s="25">
        <f t="shared" si="2"/>
        <v>-0.54204088182692078</v>
      </c>
      <c r="O50" s="25">
        <f t="shared" si="3"/>
        <v>-0.63497659073806945</v>
      </c>
      <c r="P50" s="29">
        <f t="shared" si="4"/>
        <v>-0.57407495066137559</v>
      </c>
      <c r="Q50" s="29">
        <f t="shared" si="5"/>
        <v>-0.52097023758740835</v>
      </c>
      <c r="R50" s="29">
        <f t="shared" si="6"/>
        <v>-0.91878760438256502</v>
      </c>
      <c r="S50" s="29">
        <f t="shared" si="7"/>
        <v>-0.50842061145081496</v>
      </c>
      <c r="T50" s="29">
        <f t="shared" si="8"/>
        <v>-0.54743810759568778</v>
      </c>
      <c r="U50" s="29">
        <f t="shared" si="9"/>
        <v>-0.42796174976855905</v>
      </c>
    </row>
    <row r="51" spans="1:21" x14ac:dyDescent="0.2">
      <c r="A51" s="28" t="s">
        <v>680</v>
      </c>
      <c r="B51" s="28">
        <v>97.711682999999994</v>
      </c>
      <c r="C51" s="28">
        <v>224.929993</v>
      </c>
      <c r="D51" s="28">
        <v>74.503372999999996</v>
      </c>
      <c r="E51" s="28">
        <v>87.635185000000007</v>
      </c>
      <c r="F51" s="28">
        <v>596.08269199999995</v>
      </c>
      <c r="G51" s="28">
        <v>45.325929000000002</v>
      </c>
      <c r="H51" s="28">
        <v>259.32000699999998</v>
      </c>
      <c r="I51" s="28">
        <v>46.690492999999996</v>
      </c>
      <c r="J51" s="28">
        <v>50.828207999999997</v>
      </c>
      <c r="K51" s="28">
        <v>91.617328000000001</v>
      </c>
      <c r="L51" s="25">
        <f t="shared" si="0"/>
        <v>0.53011213034182325</v>
      </c>
      <c r="M51" s="25">
        <f t="shared" si="1"/>
        <v>0.52288420831856897</v>
      </c>
      <c r="N51" s="25">
        <f t="shared" si="2"/>
        <v>0.18108546351740662</v>
      </c>
      <c r="O51" s="25">
        <f t="shared" si="3"/>
        <v>0.39390078593506739</v>
      </c>
      <c r="P51" s="29">
        <f t="shared" si="4"/>
        <v>0.32832674429819853</v>
      </c>
      <c r="Q51" s="29">
        <f t="shared" si="5"/>
        <v>0.45312612558862431</v>
      </c>
      <c r="R51" s="29">
        <f t="shared" si="6"/>
        <v>0.45750904853315011</v>
      </c>
      <c r="S51" s="29">
        <f t="shared" si="7"/>
        <v>0.69535343352285794</v>
      </c>
      <c r="T51" s="29">
        <f t="shared" si="8"/>
        <v>0.27724013529020564</v>
      </c>
      <c r="U51" s="29">
        <f t="shared" si="9"/>
        <v>0.11819647248398524</v>
      </c>
    </row>
    <row r="52" spans="1:21" x14ac:dyDescent="0.2">
      <c r="A52" s="28" t="s">
        <v>528</v>
      </c>
      <c r="B52" s="28">
        <v>63.859164999999997</v>
      </c>
      <c r="C52" s="28">
        <v>147.699997</v>
      </c>
      <c r="D52" s="28">
        <v>63.080424999999998</v>
      </c>
      <c r="E52" s="28">
        <v>62.870460999999999</v>
      </c>
      <c r="F52" s="28">
        <v>448.74703799999997</v>
      </c>
      <c r="G52" s="28">
        <v>31.192012999999999</v>
      </c>
      <c r="H52" s="28">
        <v>177.91999799999999</v>
      </c>
      <c r="I52" s="28">
        <v>27.540271000000001</v>
      </c>
      <c r="J52" s="28">
        <v>39.795341999999998</v>
      </c>
      <c r="K52" s="28">
        <v>81.933121999999997</v>
      </c>
      <c r="L52" s="25">
        <f t="shared" si="0"/>
        <v>-0.31127642993733073</v>
      </c>
      <c r="M52" s="25">
        <f t="shared" si="1"/>
        <v>0.29402486677785933</v>
      </c>
      <c r="N52" s="25">
        <f t="shared" si="2"/>
        <v>0.29145183390043128</v>
      </c>
      <c r="O52" s="25">
        <f t="shared" si="3"/>
        <v>0.2662089926361233</v>
      </c>
      <c r="P52" s="29">
        <f t="shared" si="4"/>
        <v>0.23490039958255871</v>
      </c>
      <c r="Q52" s="29">
        <f t="shared" si="5"/>
        <v>0.11689833679899198</v>
      </c>
      <c r="R52" s="29">
        <f t="shared" si="6"/>
        <v>4.7301128415495279</v>
      </c>
      <c r="S52" s="29">
        <f t="shared" si="7"/>
        <v>0.13499892167920979</v>
      </c>
      <c r="T52" s="29">
        <f t="shared" si="8"/>
        <v>0.25361107449942288</v>
      </c>
      <c r="U52" s="29">
        <f t="shared" si="9"/>
        <v>1.2118961706067299E-2</v>
      </c>
    </row>
    <row r="53" spans="1:21" x14ac:dyDescent="0.2">
      <c r="A53" s="28" t="s">
        <v>379</v>
      </c>
      <c r="B53" s="28">
        <v>92.721039000000005</v>
      </c>
      <c r="C53" s="28">
        <v>114.139999</v>
      </c>
      <c r="D53" s="28">
        <v>48.844582000000003</v>
      </c>
      <c r="E53" s="28">
        <v>49.652515000000001</v>
      </c>
      <c r="F53" s="28">
        <v>363.38723199999998</v>
      </c>
      <c r="G53" s="28">
        <v>27.927351999999999</v>
      </c>
      <c r="H53" s="28">
        <v>31.049999</v>
      </c>
      <c r="I53" s="28">
        <v>24.264579000000001</v>
      </c>
      <c r="J53" s="28">
        <v>31.744568000000001</v>
      </c>
      <c r="K53" s="28">
        <v>80.952067</v>
      </c>
      <c r="L53" s="25">
        <f t="shared" si="0"/>
        <v>0.7129812223373353</v>
      </c>
      <c r="M53" s="25">
        <f t="shared" si="1"/>
        <v>-0.2162867358987004</v>
      </c>
      <c r="N53" s="25">
        <f t="shared" si="2"/>
        <v>0.17563168209241642</v>
      </c>
      <c r="O53" s="25">
        <f t="shared" si="3"/>
        <v>0.64826124052247991</v>
      </c>
      <c r="P53" s="29">
        <f t="shared" si="4"/>
        <v>0.33078454358316489</v>
      </c>
      <c r="Q53" s="29">
        <f t="shared" si="5"/>
        <v>0.17259708695570941</v>
      </c>
      <c r="R53" s="29">
        <f t="shared" si="6"/>
        <v>0.20488936748156772</v>
      </c>
      <c r="S53" s="29">
        <f t="shared" si="7"/>
        <v>0.50605807085789456</v>
      </c>
      <c r="T53" s="29">
        <f t="shared" si="8"/>
        <v>0.48534321323436602</v>
      </c>
      <c r="U53" s="29">
        <f t="shared" si="9"/>
        <v>0.25968612037645333</v>
      </c>
    </row>
    <row r="54" spans="1:21" x14ac:dyDescent="0.2">
      <c r="A54" s="28" t="s">
        <v>223</v>
      </c>
      <c r="B54" s="28">
        <v>54.128461999999999</v>
      </c>
      <c r="C54" s="28">
        <v>145.63999899999999</v>
      </c>
      <c r="D54" s="28">
        <v>41.547521000000003</v>
      </c>
      <c r="E54" s="28">
        <v>30.124178000000001</v>
      </c>
      <c r="F54" s="28">
        <v>273.062408</v>
      </c>
      <c r="G54" s="28">
        <v>23.816665</v>
      </c>
      <c r="H54" s="28">
        <v>25.77</v>
      </c>
      <c r="I54" s="28">
        <v>16.111317</v>
      </c>
      <c r="J54" s="28">
        <v>21.371873999999998</v>
      </c>
      <c r="K54" s="28">
        <v>64.263681000000005</v>
      </c>
      <c r="L54" s="25">
        <f t="shared" si="0"/>
        <v>-0.51531157495351321</v>
      </c>
      <c r="M54" s="25">
        <f t="shared" si="1"/>
        <v>2.1533224726572264E-2</v>
      </c>
      <c r="N54" s="25">
        <f t="shared" si="2"/>
        <v>-0.11214723857683084</v>
      </c>
      <c r="O54" s="25">
        <f t="shared" si="3"/>
        <v>-0.70305802882520241</v>
      </c>
      <c r="P54" s="29">
        <f t="shared" si="4"/>
        <v>-0.56605100039729839</v>
      </c>
      <c r="Q54" s="29">
        <f t="shared" si="5"/>
        <v>-0.44070239486632867</v>
      </c>
      <c r="R54" s="29">
        <f t="shared" si="6"/>
        <v>-0.90112040329062237</v>
      </c>
      <c r="S54" s="29">
        <f t="shared" si="7"/>
        <v>-0.35527808412793183</v>
      </c>
      <c r="T54" s="29">
        <f t="shared" si="8"/>
        <v>-0.57187722387225226</v>
      </c>
      <c r="U54" s="29">
        <f t="shared" si="9"/>
        <v>-9.2432630858147014E-2</v>
      </c>
    </row>
    <row r="55" spans="1:21" x14ac:dyDescent="0.2">
      <c r="A55" s="28" t="s">
        <v>832</v>
      </c>
      <c r="B55" s="28">
        <v>111.67682000000001</v>
      </c>
      <c r="C55" s="28">
        <v>142.570007</v>
      </c>
      <c r="D55" s="28">
        <v>46.795507999999998</v>
      </c>
      <c r="E55" s="28">
        <v>101.44803</v>
      </c>
      <c r="F55" s="28">
        <v>629.25</v>
      </c>
      <c r="G55" s="28">
        <v>42.583170000000003</v>
      </c>
      <c r="H55" s="28">
        <v>260.61999500000002</v>
      </c>
      <c r="I55" s="28">
        <v>24.989560000000001</v>
      </c>
      <c r="J55" s="28">
        <v>49.919964999999998</v>
      </c>
      <c r="K55" s="28">
        <v>70.808717000000001</v>
      </c>
      <c r="L55" s="25">
        <f t="shared" si="0"/>
        <v>0.13360242269754319</v>
      </c>
      <c r="M55" s="25">
        <f t="shared" si="1"/>
        <v>-0.37592467116556794</v>
      </c>
      <c r="N55" s="25">
        <f t="shared" si="2"/>
        <v>-0.36726686849636137</v>
      </c>
      <c r="O55" s="25">
        <f t="shared" si="3"/>
        <v>0.15953968912257288</v>
      </c>
      <c r="P55" s="29">
        <f t="shared" si="4"/>
        <v>6.7841774002442179E-2</v>
      </c>
      <c r="Q55" s="29">
        <f t="shared" si="5"/>
        <v>-4.3605963277068116E-2</v>
      </c>
      <c r="R55" s="29">
        <f t="shared" si="6"/>
        <v>-1.2129527386450123E-2</v>
      </c>
      <c r="S55" s="29">
        <f t="shared" si="7"/>
        <v>-0.46558357504750159</v>
      </c>
      <c r="T55" s="29">
        <f t="shared" si="8"/>
        <v>-1.5655233634847665E-2</v>
      </c>
      <c r="U55" s="29">
        <f t="shared" si="9"/>
        <v>-0.22304528928135736</v>
      </c>
    </row>
    <row r="56" spans="1:21" x14ac:dyDescent="0.2">
      <c r="A56" s="28" t="s">
        <v>679</v>
      </c>
      <c r="B56" s="28">
        <v>98.514979999999994</v>
      </c>
      <c r="C56" s="28">
        <v>228.449997</v>
      </c>
      <c r="D56" s="28">
        <v>73.957733000000005</v>
      </c>
      <c r="E56" s="28">
        <v>87.489915999999994</v>
      </c>
      <c r="F56" s="28">
        <v>589.272695</v>
      </c>
      <c r="G56" s="28">
        <v>44.524712999999998</v>
      </c>
      <c r="H56" s="28">
        <v>263.82000699999998</v>
      </c>
      <c r="I56" s="28">
        <v>46.760463999999999</v>
      </c>
      <c r="J56" s="28">
        <v>50.713903000000002</v>
      </c>
      <c r="K56" s="28">
        <v>91.136222000000004</v>
      </c>
      <c r="L56" s="25">
        <f t="shared" si="0"/>
        <v>0.56798892229090536</v>
      </c>
      <c r="M56" s="25">
        <f t="shared" si="1"/>
        <v>0.5679478497175261</v>
      </c>
      <c r="N56" s="25">
        <f t="shared" si="2"/>
        <v>0.17708806161840629</v>
      </c>
      <c r="O56" s="25">
        <f t="shared" si="3"/>
        <v>0.36276722291994412</v>
      </c>
      <c r="P56" s="29">
        <f t="shared" si="4"/>
        <v>0.3059844959314737</v>
      </c>
      <c r="Q56" s="29">
        <f t="shared" si="5"/>
        <v>0.44114847375323984</v>
      </c>
      <c r="R56" s="29">
        <f t="shared" si="6"/>
        <v>0.58717365788007658</v>
      </c>
      <c r="S56" s="29">
        <f t="shared" si="7"/>
        <v>0.71087883490453807</v>
      </c>
      <c r="T56" s="29">
        <f t="shared" si="8"/>
        <v>0.26406924043859825</v>
      </c>
      <c r="U56" s="29">
        <f t="shared" si="9"/>
        <v>0.10859937648492202</v>
      </c>
    </row>
    <row r="57" spans="1:21" x14ac:dyDescent="0.2">
      <c r="A57" s="28" t="s">
        <v>527</v>
      </c>
      <c r="B57" s="28">
        <v>62.828874999999996</v>
      </c>
      <c r="C57" s="28">
        <v>145.699997</v>
      </c>
      <c r="D57" s="28">
        <v>62.831096000000002</v>
      </c>
      <c r="E57" s="28">
        <v>64.200191000000004</v>
      </c>
      <c r="F57" s="28">
        <v>451.209564</v>
      </c>
      <c r="G57" s="28">
        <v>30.895299000000001</v>
      </c>
      <c r="H57" s="28">
        <v>166.220001</v>
      </c>
      <c r="I57" s="28">
        <v>27.331254000000001</v>
      </c>
      <c r="J57" s="28">
        <v>40.119560999999997</v>
      </c>
      <c r="K57" s="28">
        <v>82.208437000000004</v>
      </c>
      <c r="L57" s="25">
        <f t="shared" si="0"/>
        <v>-0.32220470185836825</v>
      </c>
      <c r="M57" s="25">
        <f t="shared" si="1"/>
        <v>0.30100901510865286</v>
      </c>
      <c r="N57" s="25">
        <f t="shared" si="2"/>
        <v>0.27500111202995625</v>
      </c>
      <c r="O57" s="25">
        <f t="shared" si="3"/>
        <v>0.31292017794228277</v>
      </c>
      <c r="P57" s="29">
        <f t="shared" si="4"/>
        <v>0.25761538750786439</v>
      </c>
      <c r="Q57" s="29">
        <f t="shared" si="5"/>
        <v>0.101661376282842</v>
      </c>
      <c r="R57" s="29">
        <f t="shared" si="6"/>
        <v>4.3037651882578176</v>
      </c>
      <c r="S57" s="29">
        <f t="shared" si="7"/>
        <v>0.11909136734529846</v>
      </c>
      <c r="T57" s="29">
        <f t="shared" si="8"/>
        <v>0.25704888002831705</v>
      </c>
      <c r="U57" s="29">
        <f t="shared" si="9"/>
        <v>3.5530555298521893E-3</v>
      </c>
    </row>
    <row r="58" spans="1:21" x14ac:dyDescent="0.2">
      <c r="A58" s="28" t="s">
        <v>378</v>
      </c>
      <c r="B58" s="28">
        <v>92.695943999999997</v>
      </c>
      <c r="C58" s="28">
        <v>111.989998</v>
      </c>
      <c r="D58" s="28">
        <v>49.279248000000003</v>
      </c>
      <c r="E58" s="28">
        <v>48.898777000000003</v>
      </c>
      <c r="F58" s="28">
        <v>358.78184099999999</v>
      </c>
      <c r="G58" s="28">
        <v>28.044279</v>
      </c>
      <c r="H58" s="28">
        <v>31.34</v>
      </c>
      <c r="I58" s="28">
        <v>24.422719000000001</v>
      </c>
      <c r="J58" s="28">
        <v>31.915673000000002</v>
      </c>
      <c r="K58" s="28">
        <v>81.917379999999994</v>
      </c>
      <c r="L58" s="25">
        <f t="shared" si="0"/>
        <v>-0.17338703431597136</v>
      </c>
      <c r="M58" s="25">
        <f t="shared" si="1"/>
        <v>-0.23847409545048415</v>
      </c>
      <c r="N58" s="25">
        <f t="shared" si="2"/>
        <v>1.589420421863097E-2</v>
      </c>
      <c r="O58" s="25">
        <f t="shared" si="3"/>
        <v>-0.52428294245227458</v>
      </c>
      <c r="P58" s="29">
        <f t="shared" si="4"/>
        <v>-0.44193213935857623</v>
      </c>
      <c r="Q58" s="29">
        <f t="shared" si="5"/>
        <v>-0.35288340255893713</v>
      </c>
      <c r="R58" s="29">
        <f t="shared" si="6"/>
        <v>-0.88041363314039978</v>
      </c>
      <c r="S58" s="29">
        <f t="shared" si="7"/>
        <v>-5.2620343872941677E-2</v>
      </c>
      <c r="T58" s="29">
        <f t="shared" si="8"/>
        <v>-0.37499034550329957</v>
      </c>
      <c r="U58" s="29">
        <f t="shared" si="9"/>
        <v>0.12922692378133394</v>
      </c>
    </row>
    <row r="59" spans="1:21" x14ac:dyDescent="0.2">
      <c r="A59" s="28" t="s">
        <v>831</v>
      </c>
      <c r="B59" s="28">
        <v>112.139475</v>
      </c>
      <c r="C59" s="28">
        <v>147.05999800000001</v>
      </c>
      <c r="D59" s="28">
        <v>48.508248000000002</v>
      </c>
      <c r="E59" s="28">
        <v>102.78962300000001</v>
      </c>
      <c r="F59" s="28">
        <v>642.90002400000003</v>
      </c>
      <c r="G59" s="28">
        <v>43.337288999999998</v>
      </c>
      <c r="H59" s="28">
        <v>262.07000699999998</v>
      </c>
      <c r="I59" s="28">
        <v>25.779230999999999</v>
      </c>
      <c r="J59" s="28">
        <v>51.064287999999998</v>
      </c>
      <c r="K59" s="28">
        <v>72.542885999999996</v>
      </c>
      <c r="L59" s="25">
        <f t="shared" si="0"/>
        <v>0.14065195491358273</v>
      </c>
      <c r="M59" s="25">
        <f t="shared" si="1"/>
        <v>-0.32873837567337616</v>
      </c>
      <c r="N59" s="25">
        <f t="shared" si="2"/>
        <v>-0.34955798918063063</v>
      </c>
      <c r="O59" s="25">
        <f t="shared" si="3"/>
        <v>0.17500393831809125</v>
      </c>
      <c r="P59" s="29">
        <f t="shared" si="4"/>
        <v>9.940171583477464E-2</v>
      </c>
      <c r="Q59" s="29">
        <f t="shared" si="5"/>
        <v>-2.3321208597294363E-2</v>
      </c>
      <c r="R59" s="29">
        <f t="shared" si="6"/>
        <v>2.6398423245879155E-3</v>
      </c>
      <c r="S59" s="29">
        <f t="shared" si="7"/>
        <v>-0.44129114662353364</v>
      </c>
      <c r="T59" s="29">
        <f t="shared" si="8"/>
        <v>2.0907289249729288E-2</v>
      </c>
      <c r="U59" s="29">
        <f t="shared" si="9"/>
        <v>-0.20787063109277382</v>
      </c>
    </row>
    <row r="60" spans="1:21" x14ac:dyDescent="0.2">
      <c r="A60" s="28" t="s">
        <v>678</v>
      </c>
      <c r="B60" s="28">
        <v>98.311736999999994</v>
      </c>
      <c r="C60" s="28">
        <v>219.08000200000001</v>
      </c>
      <c r="D60" s="28">
        <v>74.577359999999999</v>
      </c>
      <c r="E60" s="28">
        <v>87.480237000000002</v>
      </c>
      <c r="F60" s="28">
        <v>584.77262199999996</v>
      </c>
      <c r="G60" s="28">
        <v>44.372100000000003</v>
      </c>
      <c r="H60" s="28">
        <v>261.38000499999998</v>
      </c>
      <c r="I60" s="28">
        <v>46.140723999999999</v>
      </c>
      <c r="J60" s="28">
        <v>50.018535999999997</v>
      </c>
      <c r="K60" s="28">
        <v>91.579594</v>
      </c>
      <c r="L60" s="25">
        <f t="shared" si="0"/>
        <v>0.59692067609285315</v>
      </c>
      <c r="M60" s="25">
        <f t="shared" si="1"/>
        <v>0.52339896423613053</v>
      </c>
      <c r="N60" s="25">
        <f t="shared" si="2"/>
        <v>0.20159515227970304</v>
      </c>
      <c r="O60" s="25">
        <f t="shared" si="3"/>
        <v>0.36526106075783882</v>
      </c>
      <c r="P60" s="29">
        <f t="shared" si="4"/>
        <v>0.32118225401881806</v>
      </c>
      <c r="Q60" s="29">
        <f t="shared" si="5"/>
        <v>0.45321821673640406</v>
      </c>
      <c r="R60" s="29">
        <f t="shared" si="6"/>
        <v>0.57239975509594543</v>
      </c>
      <c r="S60" s="29">
        <f t="shared" si="7"/>
        <v>0.7395148654368382</v>
      </c>
      <c r="T60" s="29">
        <f t="shared" si="8"/>
        <v>0.26012080836017137</v>
      </c>
      <c r="U60" s="29">
        <f t="shared" si="9"/>
        <v>0.12200876381186898</v>
      </c>
    </row>
    <row r="61" spans="1:21" x14ac:dyDescent="0.2">
      <c r="A61" s="28" t="s">
        <v>526</v>
      </c>
      <c r="B61" s="28">
        <v>61.563319</v>
      </c>
      <c r="C61" s="28">
        <v>143.80999800000001</v>
      </c>
      <c r="D61" s="28">
        <v>62.065297000000001</v>
      </c>
      <c r="E61" s="28">
        <v>64.075830999999994</v>
      </c>
      <c r="F61" s="28">
        <v>442.61313699999999</v>
      </c>
      <c r="G61" s="28">
        <v>30.53368</v>
      </c>
      <c r="H61" s="28">
        <v>166.229996</v>
      </c>
      <c r="I61" s="28">
        <v>26.525053</v>
      </c>
      <c r="J61" s="28">
        <v>39.693444999999997</v>
      </c>
      <c r="K61" s="28">
        <v>81.621104000000003</v>
      </c>
      <c r="L61" s="25">
        <f t="shared" si="0"/>
        <v>-0.33383596285498185</v>
      </c>
      <c r="M61" s="25">
        <f t="shared" si="1"/>
        <v>0.26917306979389433</v>
      </c>
      <c r="N61" s="25">
        <f t="shared" si="2"/>
        <v>0.24909165318345794</v>
      </c>
      <c r="O61" s="25">
        <f t="shared" si="3"/>
        <v>0.30409520270149226</v>
      </c>
      <c r="P61" s="29">
        <f t="shared" si="4"/>
        <v>0.24807742495127272</v>
      </c>
      <c r="Q61" s="29">
        <f t="shared" si="5"/>
        <v>8.7720284457474262E-2</v>
      </c>
      <c r="R61" s="29">
        <f t="shared" si="6"/>
        <v>4.1084815885531167</v>
      </c>
      <c r="S61" s="29">
        <f t="shared" si="7"/>
        <v>7.3482513581499598E-2</v>
      </c>
      <c r="T61" s="29">
        <f t="shared" si="8"/>
        <v>0.2475697053253465</v>
      </c>
      <c r="U61" s="29">
        <f t="shared" si="9"/>
        <v>-6.4354044273599031E-3</v>
      </c>
    </row>
    <row r="62" spans="1:21" x14ac:dyDescent="0.2">
      <c r="A62" s="28" t="s">
        <v>377</v>
      </c>
      <c r="B62" s="28">
        <v>92.414653999999999</v>
      </c>
      <c r="C62" s="28">
        <v>113.30999799999999</v>
      </c>
      <c r="D62" s="28">
        <v>49.688344999999998</v>
      </c>
      <c r="E62" s="28">
        <v>49.134320000000002</v>
      </c>
      <c r="F62" s="28">
        <v>354.63596100000001</v>
      </c>
      <c r="G62" s="28">
        <v>28.071261</v>
      </c>
      <c r="H62" s="28">
        <v>32.540000999999997</v>
      </c>
      <c r="I62" s="28">
        <v>24.709347999999999</v>
      </c>
      <c r="J62" s="28">
        <v>31.816614999999999</v>
      </c>
      <c r="K62" s="28">
        <v>82.149771000000001</v>
      </c>
      <c r="L62" s="25">
        <f t="shared" si="0"/>
        <v>1.5521463599487904</v>
      </c>
      <c r="M62" s="25">
        <f t="shared" si="1"/>
        <v>0.32170761734372033</v>
      </c>
      <c r="N62" s="25">
        <f t="shared" si="2"/>
        <v>0.49740756635802286</v>
      </c>
      <c r="O62" s="25">
        <f t="shared" si="3"/>
        <v>0.55109151822313884</v>
      </c>
      <c r="P62" s="29">
        <f t="shared" si="4"/>
        <v>0.44849527303360404</v>
      </c>
      <c r="Q62" s="29">
        <f t="shared" si="5"/>
        <v>0.30362894117577133</v>
      </c>
      <c r="R62" s="29">
        <f t="shared" si="6"/>
        <v>0.60850227385071665</v>
      </c>
      <c r="S62" s="29">
        <f t="shared" si="7"/>
        <v>0.11260173358820724</v>
      </c>
      <c r="T62" s="29">
        <f t="shared" si="8"/>
        <v>0.41240388572250453</v>
      </c>
      <c r="U62" s="29">
        <f t="shared" si="9"/>
        <v>0.58734390462878894</v>
      </c>
    </row>
    <row r="63" spans="1:21" x14ac:dyDescent="0.2">
      <c r="A63" s="28" t="s">
        <v>71</v>
      </c>
      <c r="B63" s="28">
        <v>36.210562000000003</v>
      </c>
      <c r="C63" s="28">
        <v>85.730002999999996</v>
      </c>
      <c r="D63" s="28">
        <v>33.182912999999999</v>
      </c>
      <c r="E63" s="28">
        <v>31.677254000000001</v>
      </c>
      <c r="F63" s="28">
        <v>244.83059600000001</v>
      </c>
      <c r="G63" s="28">
        <v>21.533168</v>
      </c>
      <c r="H63" s="28">
        <v>20.23</v>
      </c>
      <c r="I63" s="28">
        <v>22.208618999999999</v>
      </c>
      <c r="J63" s="28">
        <v>22.52657</v>
      </c>
      <c r="K63" s="28">
        <v>51.752975999999997</v>
      </c>
      <c r="L63" s="25">
        <f t="shared" si="0"/>
        <v>-0.68400048789357992</v>
      </c>
      <c r="M63" s="25">
        <f t="shared" si="1"/>
        <v>-0.42979714280822845</v>
      </c>
      <c r="N63" s="25">
        <f t="shared" si="2"/>
        <v>-0.30680612135480811</v>
      </c>
      <c r="O63" s="25">
        <f t="shared" si="3"/>
        <v>-0.69111295399788553</v>
      </c>
      <c r="P63" s="29">
        <f t="shared" si="4"/>
        <v>-0.61503411475310898</v>
      </c>
      <c r="Q63" s="29">
        <f t="shared" si="5"/>
        <v>-0.50368689329434435</v>
      </c>
      <c r="R63" s="29">
        <f t="shared" si="6"/>
        <v>-0.92285986653956154</v>
      </c>
      <c r="S63" s="29">
        <f t="shared" si="7"/>
        <v>-0.14017428330173476</v>
      </c>
      <c r="T63" s="29">
        <f t="shared" si="8"/>
        <v>-0.5712585604800382</v>
      </c>
      <c r="U63" s="29">
        <f t="shared" si="9"/>
        <v>-0.28505161354226405</v>
      </c>
    </row>
    <row r="64" spans="1:21" x14ac:dyDescent="0.2">
      <c r="A64" s="28" t="s">
        <v>830</v>
      </c>
      <c r="B64" s="28">
        <v>114.590563</v>
      </c>
      <c r="C64" s="28">
        <v>150.35000600000001</v>
      </c>
      <c r="D64" s="28">
        <v>47.869599000000001</v>
      </c>
      <c r="E64" s="28">
        <v>102.55287300000001</v>
      </c>
      <c r="F64" s="28">
        <v>635.97997999999995</v>
      </c>
      <c r="G64" s="28">
        <v>43.386257000000001</v>
      </c>
      <c r="H64" s="28">
        <v>262.25</v>
      </c>
      <c r="I64" s="28">
        <v>25.82921</v>
      </c>
      <c r="J64" s="28">
        <v>52.541153999999999</v>
      </c>
      <c r="K64" s="28">
        <v>72.387010000000004</v>
      </c>
      <c r="L64" s="25">
        <f t="shared" si="0"/>
        <v>0.17390440037526234</v>
      </c>
      <c r="M64" s="25">
        <f t="shared" si="1"/>
        <v>-0.3025467313734419</v>
      </c>
      <c r="N64" s="25">
        <f t="shared" si="2"/>
        <v>-0.35899595187889943</v>
      </c>
      <c r="O64" s="25">
        <f t="shared" si="3"/>
        <v>0.17307688612095506</v>
      </c>
      <c r="P64" s="29">
        <f t="shared" si="4"/>
        <v>9.6606750509834693E-2</v>
      </c>
      <c r="Q64" s="29">
        <f t="shared" si="5"/>
        <v>-2.7236150242941681E-2</v>
      </c>
      <c r="R64" s="29">
        <f t="shared" si="6"/>
        <v>5.7912482086082129E-3</v>
      </c>
      <c r="S64" s="29">
        <f t="shared" si="7"/>
        <v>-0.43874891285511819</v>
      </c>
      <c r="T64" s="29">
        <f t="shared" si="8"/>
        <v>5.4449775647356979E-2</v>
      </c>
      <c r="U64" s="29">
        <f t="shared" si="9"/>
        <v>-0.21241217010223568</v>
      </c>
    </row>
    <row r="65" spans="1:21" x14ac:dyDescent="0.2">
      <c r="A65" s="28" t="s">
        <v>677</v>
      </c>
      <c r="B65" s="28">
        <v>97.614902000000001</v>
      </c>
      <c r="C65" s="28">
        <v>215.570007</v>
      </c>
      <c r="D65" s="28">
        <v>74.679090000000002</v>
      </c>
      <c r="E65" s="28">
        <v>87.422123999999997</v>
      </c>
      <c r="F65" s="28">
        <v>579.95263999999997</v>
      </c>
      <c r="G65" s="28">
        <v>44.601016999999999</v>
      </c>
      <c r="H65" s="28">
        <v>260.73998999999998</v>
      </c>
      <c r="I65" s="28">
        <v>46.020775</v>
      </c>
      <c r="J65" s="28">
        <v>49.828029000000001</v>
      </c>
      <c r="K65" s="28">
        <v>91.909762000000001</v>
      </c>
      <c r="L65" s="25">
        <f t="shared" si="0"/>
        <v>0.60391932124083914</v>
      </c>
      <c r="M65" s="25">
        <f t="shared" si="1"/>
        <v>0.51181718947519972</v>
      </c>
      <c r="N65" s="25">
        <f t="shared" si="2"/>
        <v>0.20948119782854357</v>
      </c>
      <c r="O65" s="25">
        <f t="shared" si="3"/>
        <v>0.36516941837450267</v>
      </c>
      <c r="P65" s="29">
        <f t="shared" si="4"/>
        <v>0.30785706863985784</v>
      </c>
      <c r="Q65" s="29">
        <f t="shared" si="5"/>
        <v>0.46650488790387601</v>
      </c>
      <c r="R65" s="29">
        <f t="shared" si="6"/>
        <v>0.56525385322062838</v>
      </c>
      <c r="S65" s="29">
        <f t="shared" si="7"/>
        <v>0.76210204282846683</v>
      </c>
      <c r="T65" s="29">
        <f t="shared" si="8"/>
        <v>0.25415059599427625</v>
      </c>
      <c r="U65" s="29">
        <f t="shared" si="9"/>
        <v>0.12948278697447235</v>
      </c>
    </row>
    <row r="66" spans="1:21" x14ac:dyDescent="0.2">
      <c r="A66" s="28" t="s">
        <v>525</v>
      </c>
      <c r="B66" s="28">
        <v>60.860232000000003</v>
      </c>
      <c r="C66" s="28">
        <v>142.58999600000001</v>
      </c>
      <c r="D66" s="28">
        <v>61.744729999999997</v>
      </c>
      <c r="E66" s="28">
        <v>64.037564000000003</v>
      </c>
      <c r="F66" s="28">
        <v>443.43732499999999</v>
      </c>
      <c r="G66" s="28">
        <v>30.413139000000001</v>
      </c>
      <c r="H66" s="28">
        <v>166.58000200000001</v>
      </c>
      <c r="I66" s="28">
        <v>26.116975</v>
      </c>
      <c r="J66" s="28">
        <v>39.730499000000002</v>
      </c>
      <c r="K66" s="28">
        <v>81.373317999999998</v>
      </c>
      <c r="L66" s="25">
        <f t="shared" si="0"/>
        <v>0.15561298702773363</v>
      </c>
      <c r="M66" s="25">
        <f t="shared" si="1"/>
        <v>-2.9669963178018843E-2</v>
      </c>
      <c r="N66" s="25">
        <f t="shared" si="2"/>
        <v>0.4746388122190377</v>
      </c>
      <c r="O66" s="25">
        <f t="shared" si="3"/>
        <v>1.0999485650434133</v>
      </c>
      <c r="P66" s="29">
        <f t="shared" si="4"/>
        <v>0.62391164780433916</v>
      </c>
      <c r="Q66" s="29">
        <f t="shared" si="5"/>
        <v>0.28120644753150148</v>
      </c>
      <c r="R66" s="29">
        <f t="shared" si="6"/>
        <v>5.456589475061608</v>
      </c>
      <c r="S66" s="29">
        <f t="shared" si="7"/>
        <v>0.58752072693043034</v>
      </c>
      <c r="T66" s="29">
        <f t="shared" si="8"/>
        <v>0.81281279810597451</v>
      </c>
      <c r="U66" s="29">
        <f t="shared" si="9"/>
        <v>0.25180369989287699</v>
      </c>
    </row>
    <row r="67" spans="1:21" x14ac:dyDescent="0.2">
      <c r="A67" s="28" t="s">
        <v>222</v>
      </c>
      <c r="B67" s="28">
        <v>52.664890999999997</v>
      </c>
      <c r="C67" s="28">
        <v>146.949997</v>
      </c>
      <c r="D67" s="28">
        <v>41.871087000000003</v>
      </c>
      <c r="E67" s="28">
        <v>30.494824999999999</v>
      </c>
      <c r="F67" s="28">
        <v>273.06739599999997</v>
      </c>
      <c r="G67" s="28">
        <v>23.737891000000001</v>
      </c>
      <c r="H67" s="28">
        <v>25.799999</v>
      </c>
      <c r="I67" s="28">
        <v>16.451422999999998</v>
      </c>
      <c r="J67" s="28">
        <v>21.916492999999999</v>
      </c>
      <c r="K67" s="28">
        <v>65.004855000000006</v>
      </c>
      <c r="L67" s="25">
        <f t="shared" si="0"/>
        <v>0.44809643459579807</v>
      </c>
      <c r="M67" s="25">
        <f t="shared" si="1"/>
        <v>0.70693464778416293</v>
      </c>
      <c r="N67" s="25">
        <f t="shared" si="2"/>
        <v>0.25977562916441777</v>
      </c>
      <c r="O67" s="25">
        <f t="shared" si="3"/>
        <v>-2.6339806579752101E-2</v>
      </c>
      <c r="P67" s="29">
        <f t="shared" si="4"/>
        <v>0.13640705679097653</v>
      </c>
      <c r="Q67" s="29">
        <f t="shared" si="5"/>
        <v>9.7599963527221112E-2</v>
      </c>
      <c r="R67" s="29">
        <f t="shared" si="6"/>
        <v>0.23209158394978124</v>
      </c>
      <c r="S67" s="29">
        <f t="shared" si="7"/>
        <v>-0.26833904112939833</v>
      </c>
      <c r="T67" s="29">
        <f t="shared" si="8"/>
        <v>-2.8949210303487405E-2</v>
      </c>
      <c r="U67" s="29">
        <f t="shared" si="9"/>
        <v>0.25214594562598291</v>
      </c>
    </row>
    <row r="68" spans="1:21" x14ac:dyDescent="0.2">
      <c r="A68" s="28" t="s">
        <v>70</v>
      </c>
      <c r="B68" s="28">
        <v>36.368358999999998</v>
      </c>
      <c r="C68" s="28">
        <v>86.089995999999999</v>
      </c>
      <c r="D68" s="28">
        <v>33.236939999999997</v>
      </c>
      <c r="E68" s="28">
        <v>31.319782</v>
      </c>
      <c r="F68" s="28">
        <v>240.29012700000001</v>
      </c>
      <c r="G68" s="28">
        <v>21.627088000000001</v>
      </c>
      <c r="H68" s="28">
        <v>20.940000999999999</v>
      </c>
      <c r="I68" s="28">
        <v>22.485036000000001</v>
      </c>
      <c r="J68" s="28">
        <v>22.569873000000001</v>
      </c>
      <c r="K68" s="28">
        <v>51.914758999999997</v>
      </c>
      <c r="L68" s="25">
        <f t="shared" ref="L68:L131" si="10">B68/B69-1</f>
        <v>-0.6822685997232808</v>
      </c>
      <c r="M68" s="25">
        <f t="shared" ref="M68:M131" si="11">C68/C69-1</f>
        <v>-0.39115983272248223</v>
      </c>
      <c r="N68" s="25">
        <f t="shared" ref="N68:N131" si="12">D68/D69-1</f>
        <v>-0.27351659041750109</v>
      </c>
      <c r="O68" s="25">
        <f t="shared" ref="O68:O131" si="13">E68/E69-1</f>
        <v>-0.69303374237361925</v>
      </c>
      <c r="P68" s="29">
        <f t="shared" ref="P68:P131" si="14">F68/F69-1</f>
        <v>-0.62167377062520612</v>
      </c>
      <c r="Q68" s="29">
        <f t="shared" ref="Q68:Q131" si="15">G68/G69-1</f>
        <v>-0.49789520579050517</v>
      </c>
      <c r="R68" s="29">
        <f t="shared" ref="R68:R131" si="16">H68/H69-1</f>
        <v>-0.91741925140223701</v>
      </c>
      <c r="S68" s="29">
        <f t="shared" ref="S68:S131" si="17">I68/I69-1</f>
        <v>-0.11264577783842988</v>
      </c>
      <c r="T68" s="29">
        <f t="shared" ref="T68:T131" si="18">J68/J69-1</f>
        <v>-0.56842594476432895</v>
      </c>
      <c r="U68" s="29">
        <f t="shared" ref="U68:U131" si="19">K68/K69-1</f>
        <v>-0.26864225322175395</v>
      </c>
    </row>
    <row r="69" spans="1:21" x14ac:dyDescent="0.2">
      <c r="A69" s="28" t="s">
        <v>829</v>
      </c>
      <c r="B69" s="28">
        <v>114.46259000000001</v>
      </c>
      <c r="C69" s="28">
        <v>141.39999399999999</v>
      </c>
      <c r="D69" s="28">
        <v>45.750445999999997</v>
      </c>
      <c r="E69" s="28">
        <v>102.03004799999999</v>
      </c>
      <c r="F69" s="28">
        <v>635.14001499999995</v>
      </c>
      <c r="G69" s="28">
        <v>43.072856999999999</v>
      </c>
      <c r="H69" s="28">
        <v>253.570007</v>
      </c>
      <c r="I69" s="28">
        <v>25.339414000000001</v>
      </c>
      <c r="J69" s="28">
        <v>52.296639999999996</v>
      </c>
      <c r="K69" s="28">
        <v>70.984082999999998</v>
      </c>
      <c r="L69" s="25">
        <f t="shared" si="10"/>
        <v>0.16370928934575169</v>
      </c>
      <c r="M69" s="25">
        <f t="shared" si="11"/>
        <v>-0.32899920901626178</v>
      </c>
      <c r="N69" s="25">
        <f t="shared" si="12"/>
        <v>-0.37695655354082902</v>
      </c>
      <c r="O69" s="25">
        <f t="shared" si="13"/>
        <v>0.16955802488370786</v>
      </c>
      <c r="P69" s="29">
        <f t="shared" si="14"/>
        <v>0.10824832633463322</v>
      </c>
      <c r="Q69" s="29">
        <f t="shared" si="15"/>
        <v>-2.3402592026410485E-2</v>
      </c>
      <c r="R69" s="29">
        <f t="shared" si="16"/>
        <v>-1.1423382921991188E-3</v>
      </c>
      <c r="S69" s="29">
        <f t="shared" si="17"/>
        <v>-0.4604086793929546</v>
      </c>
      <c r="T69" s="29">
        <f t="shared" si="18"/>
        <v>5.7019197874215832E-2</v>
      </c>
      <c r="U69" s="29">
        <f t="shared" si="19"/>
        <v>-0.21853262938967588</v>
      </c>
    </row>
    <row r="70" spans="1:21" x14ac:dyDescent="0.2">
      <c r="A70" s="28" t="s">
        <v>676</v>
      </c>
      <c r="B70" s="28">
        <v>98.360123999999999</v>
      </c>
      <c r="C70" s="28">
        <v>210.729996</v>
      </c>
      <c r="D70" s="28">
        <v>73.430587000000003</v>
      </c>
      <c r="E70" s="28">
        <v>87.238123999999999</v>
      </c>
      <c r="F70" s="28">
        <v>573.10261600000001</v>
      </c>
      <c r="G70" s="28">
        <v>44.105029000000002</v>
      </c>
      <c r="H70" s="28">
        <v>253.86000100000001</v>
      </c>
      <c r="I70" s="28">
        <v>46.960380999999998</v>
      </c>
      <c r="J70" s="28">
        <v>49.475582000000003</v>
      </c>
      <c r="K70" s="28">
        <v>90.834352999999993</v>
      </c>
      <c r="L70" s="25">
        <f t="shared" si="10"/>
        <v>0.90349645112344557</v>
      </c>
      <c r="M70" s="25">
        <f t="shared" si="11"/>
        <v>0.43188148986724872</v>
      </c>
      <c r="N70" s="25">
        <f t="shared" si="12"/>
        <v>0.76342658014234255</v>
      </c>
      <c r="O70" s="25">
        <f t="shared" si="13"/>
        <v>1.8581464593703649</v>
      </c>
      <c r="P70" s="29">
        <f t="shared" si="14"/>
        <v>1.1146960594916524</v>
      </c>
      <c r="Q70" s="29">
        <f t="shared" si="15"/>
        <v>0.86695049826655857</v>
      </c>
      <c r="R70" s="29">
        <f t="shared" si="16"/>
        <v>9.2280419419822728</v>
      </c>
      <c r="S70" s="29">
        <f t="shared" si="17"/>
        <v>1.9997810228723143</v>
      </c>
      <c r="T70" s="29">
        <f t="shared" si="18"/>
        <v>1.2359507455785526</v>
      </c>
      <c r="U70" s="29">
        <f t="shared" si="19"/>
        <v>0.4075427130699516</v>
      </c>
    </row>
    <row r="71" spans="1:21" x14ac:dyDescent="0.2">
      <c r="A71" s="28" t="s">
        <v>221</v>
      </c>
      <c r="B71" s="28">
        <v>51.673394999999999</v>
      </c>
      <c r="C71" s="28">
        <v>147.16999799999999</v>
      </c>
      <c r="D71" s="28">
        <v>41.640853</v>
      </c>
      <c r="E71" s="28">
        <v>30.522621999999998</v>
      </c>
      <c r="F71" s="28">
        <v>271.00945000000002</v>
      </c>
      <c r="G71" s="28">
        <v>23.624102000000001</v>
      </c>
      <c r="H71" s="28">
        <v>24.82</v>
      </c>
      <c r="I71" s="28">
        <v>15.654603</v>
      </c>
      <c r="J71" s="28">
        <v>22.127313000000001</v>
      </c>
      <c r="K71" s="28">
        <v>64.533994000000007</v>
      </c>
      <c r="L71" s="25">
        <f t="shared" si="10"/>
        <v>0.45422252358545001</v>
      </c>
      <c r="M71" s="25">
        <f t="shared" si="11"/>
        <v>0.70533016088075895</v>
      </c>
      <c r="N71" s="25">
        <f t="shared" si="12"/>
        <v>0.24833848322366658</v>
      </c>
      <c r="O71" s="25">
        <f t="shared" si="13"/>
        <v>-2.6591789133245558E-2</v>
      </c>
      <c r="P71" s="29">
        <f t="shared" si="14"/>
        <v>0.12882817113982825</v>
      </c>
      <c r="Q71" s="29">
        <f t="shared" si="15"/>
        <v>0.1014703241192052</v>
      </c>
      <c r="R71" s="29">
        <f t="shared" si="16"/>
        <v>0.12920837124658791</v>
      </c>
      <c r="S71" s="29">
        <f t="shared" si="17"/>
        <v>-0.28808386334647174</v>
      </c>
      <c r="T71" s="29">
        <f t="shared" si="18"/>
        <v>-3.0030237098514934E-2</v>
      </c>
      <c r="U71" s="29">
        <f t="shared" si="19"/>
        <v>0.2424647434664513</v>
      </c>
    </row>
    <row r="72" spans="1:21" x14ac:dyDescent="0.2">
      <c r="A72" s="28" t="s">
        <v>69</v>
      </c>
      <c r="B72" s="28">
        <v>35.533347999999997</v>
      </c>
      <c r="C72" s="28">
        <v>86.300003000000004</v>
      </c>
      <c r="D72" s="28">
        <v>33.357021000000003</v>
      </c>
      <c r="E72" s="28">
        <v>31.356445999999998</v>
      </c>
      <c r="F72" s="28">
        <v>240.08033900000001</v>
      </c>
      <c r="G72" s="28">
        <v>21.447787999999999</v>
      </c>
      <c r="H72" s="28">
        <v>21.98</v>
      </c>
      <c r="I72" s="28">
        <v>21.989391999999999</v>
      </c>
      <c r="J72" s="28">
        <v>22.812373999999998</v>
      </c>
      <c r="K72" s="28">
        <v>51.940302000000003</v>
      </c>
      <c r="L72" s="25">
        <f t="shared" si="10"/>
        <v>-0.68695223013406581</v>
      </c>
      <c r="M72" s="25">
        <f t="shared" si="11"/>
        <v>-0.38911304200147112</v>
      </c>
      <c r="N72" s="25">
        <f t="shared" si="12"/>
        <v>-0.26294140572366498</v>
      </c>
      <c r="O72" s="25">
        <f t="shared" si="13"/>
        <v>-0.69382886563948609</v>
      </c>
      <c r="P72" s="29">
        <f t="shared" si="14"/>
        <v>-0.61478669075776093</v>
      </c>
      <c r="Q72" s="29">
        <f t="shared" si="15"/>
        <v>-0.49118280693316307</v>
      </c>
      <c r="R72" s="29">
        <f t="shared" si="16"/>
        <v>-0.91318772531942238</v>
      </c>
      <c r="S72" s="29">
        <f t="shared" si="17"/>
        <v>-0.14468977888472012</v>
      </c>
      <c r="T72" s="29">
        <f t="shared" si="18"/>
        <v>-0.55800252735792988</v>
      </c>
      <c r="U72" s="29">
        <f t="shared" si="19"/>
        <v>-0.26454757917628835</v>
      </c>
    </row>
    <row r="73" spans="1:21" x14ac:dyDescent="0.2">
      <c r="A73" s="28" t="s">
        <v>828</v>
      </c>
      <c r="B73" s="28">
        <v>113.50775</v>
      </c>
      <c r="C73" s="28">
        <v>141.270004</v>
      </c>
      <c r="D73" s="28">
        <v>45.256945999999999</v>
      </c>
      <c r="E73" s="28">
        <v>102.41476900000001</v>
      </c>
      <c r="F73" s="28">
        <v>623.23999000000003</v>
      </c>
      <c r="G73" s="28">
        <v>42.152247000000003</v>
      </c>
      <c r="H73" s="28">
        <v>253.19000199999999</v>
      </c>
      <c r="I73" s="28">
        <v>25.709258999999999</v>
      </c>
      <c r="J73" s="28">
        <v>51.612000999999999</v>
      </c>
      <c r="K73" s="28">
        <v>70.623605999999995</v>
      </c>
      <c r="L73" s="25">
        <f t="shared" si="10"/>
        <v>0.24334660552637821</v>
      </c>
      <c r="M73" s="25">
        <f t="shared" si="11"/>
        <v>0.22184743413300212</v>
      </c>
      <c r="N73" s="25">
        <f t="shared" si="12"/>
        <v>-8.7775632649427227E-2</v>
      </c>
      <c r="O73" s="25">
        <f t="shared" si="13"/>
        <v>1.0764204114158109</v>
      </c>
      <c r="P73" s="29">
        <f t="shared" si="14"/>
        <v>0.75815053100369911</v>
      </c>
      <c r="Q73" s="29">
        <f t="shared" si="15"/>
        <v>0.50161572720228009</v>
      </c>
      <c r="R73" s="29">
        <f t="shared" si="16"/>
        <v>7.3313593396301204</v>
      </c>
      <c r="S73" s="29">
        <f t="shared" si="17"/>
        <v>2.3678554554481535E-2</v>
      </c>
      <c r="T73" s="29">
        <f t="shared" si="18"/>
        <v>0.5862528505189375</v>
      </c>
      <c r="U73" s="29">
        <f t="shared" si="19"/>
        <v>-0.14393922157599393</v>
      </c>
    </row>
    <row r="74" spans="1:21" x14ac:dyDescent="0.2">
      <c r="A74" s="28" t="s">
        <v>376</v>
      </c>
      <c r="B74" s="28">
        <v>91.292122000000006</v>
      </c>
      <c r="C74" s="28">
        <v>115.620003</v>
      </c>
      <c r="D74" s="28">
        <v>49.611638999999997</v>
      </c>
      <c r="E74" s="28">
        <v>49.322752000000001</v>
      </c>
      <c r="F74" s="28">
        <v>354.48613699999999</v>
      </c>
      <c r="G74" s="28">
        <v>28.071261</v>
      </c>
      <c r="H74" s="28">
        <v>30.389999</v>
      </c>
      <c r="I74" s="28">
        <v>25.114581999999999</v>
      </c>
      <c r="J74" s="28">
        <v>32.537058000000002</v>
      </c>
      <c r="K74" s="28">
        <v>82.498355000000004</v>
      </c>
      <c r="L74" s="25">
        <f t="shared" si="10"/>
        <v>0.78332400116642975</v>
      </c>
      <c r="M74" s="25">
        <f t="shared" si="11"/>
        <v>-0.21602925050255628</v>
      </c>
      <c r="N74" s="25">
        <f t="shared" si="12"/>
        <v>0.20857444644502654</v>
      </c>
      <c r="O74" s="25">
        <f t="shared" si="13"/>
        <v>0.64846973926687834</v>
      </c>
      <c r="P74" s="29">
        <f t="shared" si="14"/>
        <v>0.33380948870573235</v>
      </c>
      <c r="Q74" s="29">
        <f t="shared" si="15"/>
        <v>0.21021801484013292</v>
      </c>
      <c r="R74" s="29">
        <f t="shared" si="16"/>
        <v>0.24856199671322932</v>
      </c>
      <c r="S74" s="29">
        <f t="shared" si="17"/>
        <v>0.71046818503466969</v>
      </c>
      <c r="T74" s="29">
        <f t="shared" si="18"/>
        <v>0.50022595335092679</v>
      </c>
      <c r="U74" s="29">
        <f t="shared" si="19"/>
        <v>0.30248080018185219</v>
      </c>
    </row>
    <row r="75" spans="1:21" x14ac:dyDescent="0.2">
      <c r="A75" s="28" t="s">
        <v>220</v>
      </c>
      <c r="B75" s="28">
        <v>51.192112000000002</v>
      </c>
      <c r="C75" s="28">
        <v>147.479996</v>
      </c>
      <c r="D75" s="28">
        <v>41.049717000000001</v>
      </c>
      <c r="E75" s="28">
        <v>29.920325999999999</v>
      </c>
      <c r="F75" s="28">
        <v>265.76969200000002</v>
      </c>
      <c r="G75" s="28">
        <v>23.195209999999999</v>
      </c>
      <c r="H75" s="28">
        <v>24.34</v>
      </c>
      <c r="I75" s="28">
        <v>14.682869999999999</v>
      </c>
      <c r="J75" s="28">
        <v>21.688105</v>
      </c>
      <c r="K75" s="28">
        <v>63.339402</v>
      </c>
      <c r="L75" s="25">
        <f t="shared" si="10"/>
        <v>0.45228680059665272</v>
      </c>
      <c r="M75" s="25">
        <f t="shared" si="11"/>
        <v>0.70832842098161897</v>
      </c>
      <c r="N75" s="25">
        <f t="shared" si="12"/>
        <v>0.23483981520412045</v>
      </c>
      <c r="O75" s="25">
        <f t="shared" si="13"/>
        <v>-4.1316102288791234E-2</v>
      </c>
      <c r="P75" s="29">
        <f t="shared" si="14"/>
        <v>0.10748706335307157</v>
      </c>
      <c r="Q75" s="29">
        <f t="shared" si="15"/>
        <v>8.536197558703984E-2</v>
      </c>
      <c r="R75" s="29">
        <f t="shared" si="16"/>
        <v>0.15246206664478867</v>
      </c>
      <c r="S75" s="29">
        <f t="shared" si="17"/>
        <v>-0.34754686246270072</v>
      </c>
      <c r="T75" s="29">
        <f t="shared" si="18"/>
        <v>-3.9068363388664262E-2</v>
      </c>
      <c r="U75" s="29">
        <f t="shared" si="19"/>
        <v>0.21926555554220917</v>
      </c>
    </row>
    <row r="76" spans="1:21" x14ac:dyDescent="0.2">
      <c r="A76" s="28" t="s">
        <v>68</v>
      </c>
      <c r="B76" s="28">
        <v>35.249313000000001</v>
      </c>
      <c r="C76" s="28">
        <v>86.330001999999993</v>
      </c>
      <c r="D76" s="28">
        <v>33.242949000000003</v>
      </c>
      <c r="E76" s="28">
        <v>31.209793000000001</v>
      </c>
      <c r="F76" s="28">
        <v>239.975437</v>
      </c>
      <c r="G76" s="28">
        <v>21.370944000000001</v>
      </c>
      <c r="H76" s="28">
        <v>21.120000999999998</v>
      </c>
      <c r="I76" s="28">
        <v>22.504099</v>
      </c>
      <c r="J76" s="28">
        <v>22.569873000000001</v>
      </c>
      <c r="K76" s="28">
        <v>51.948816000000001</v>
      </c>
      <c r="L76" s="25">
        <f t="shared" si="10"/>
        <v>-0.43922863528434553</v>
      </c>
      <c r="M76" s="25">
        <f t="shared" si="11"/>
        <v>-0.39477003221235296</v>
      </c>
      <c r="N76" s="25">
        <f t="shared" si="12"/>
        <v>-0.46043954110525998</v>
      </c>
      <c r="O76" s="25">
        <f t="shared" si="13"/>
        <v>-0.51080605401978385</v>
      </c>
      <c r="P76" s="29">
        <f t="shared" si="14"/>
        <v>-0.4596263553015264</v>
      </c>
      <c r="Q76" s="29">
        <f t="shared" si="15"/>
        <v>-0.30220520190389966</v>
      </c>
      <c r="R76" s="29">
        <f t="shared" si="16"/>
        <v>-0.87241753115212473</v>
      </c>
      <c r="S76" s="29">
        <f t="shared" si="17"/>
        <v>-0.13404423689234679</v>
      </c>
      <c r="T76" s="29">
        <f t="shared" si="18"/>
        <v>-0.42250048513302674</v>
      </c>
      <c r="U76" s="29">
        <f t="shared" si="19"/>
        <v>-0.35964905749779907</v>
      </c>
    </row>
    <row r="77" spans="1:21" x14ac:dyDescent="0.2">
      <c r="A77" s="28" t="s">
        <v>524</v>
      </c>
      <c r="B77" s="28">
        <v>62.858618</v>
      </c>
      <c r="C77" s="28">
        <v>142.63999899999999</v>
      </c>
      <c r="D77" s="28">
        <v>61.611165999999997</v>
      </c>
      <c r="E77" s="28">
        <v>63.798403999999998</v>
      </c>
      <c r="F77" s="28">
        <v>444.09167500000001</v>
      </c>
      <c r="G77" s="28">
        <v>30.626401999999999</v>
      </c>
      <c r="H77" s="28">
        <v>165.53999300000001</v>
      </c>
      <c r="I77" s="28">
        <v>25.987584999999999</v>
      </c>
      <c r="J77" s="28">
        <v>39.082064000000003</v>
      </c>
      <c r="K77" s="28">
        <v>81.125540000000001</v>
      </c>
      <c r="L77" s="25">
        <f t="shared" si="10"/>
        <v>-0.30308865238740124</v>
      </c>
      <c r="M77" s="25">
        <f t="shared" si="11"/>
        <v>0.29873437496614086</v>
      </c>
      <c r="N77" s="25">
        <f t="shared" si="12"/>
        <v>0.25393240086977831</v>
      </c>
      <c r="O77" s="25">
        <f t="shared" si="13"/>
        <v>0.28734057537693736</v>
      </c>
      <c r="P77" s="29">
        <f t="shared" si="14"/>
        <v>0.25923466818954233</v>
      </c>
      <c r="Q77" s="29">
        <f t="shared" si="15"/>
        <v>0.10054420632493044</v>
      </c>
      <c r="R77" s="29">
        <f t="shared" si="16"/>
        <v>4.6153321913161465</v>
      </c>
      <c r="S77" s="29">
        <f t="shared" si="17"/>
        <v>9.7382004531058941E-2</v>
      </c>
      <c r="T77" s="29">
        <f t="shared" si="18"/>
        <v>0.22075241980770488</v>
      </c>
      <c r="U77" s="29">
        <f t="shared" si="19"/>
        <v>-5.107087046277603E-3</v>
      </c>
    </row>
    <row r="78" spans="1:21" x14ac:dyDescent="0.2">
      <c r="A78" s="28" t="s">
        <v>375</v>
      </c>
      <c r="B78" s="28">
        <v>90.196003000000005</v>
      </c>
      <c r="C78" s="28">
        <v>109.83000199999999</v>
      </c>
      <c r="D78" s="28">
        <v>49.134360000000001</v>
      </c>
      <c r="E78" s="28">
        <v>49.558295000000001</v>
      </c>
      <c r="F78" s="28">
        <v>352.66792299999997</v>
      </c>
      <c r="G78" s="28">
        <v>27.828416000000001</v>
      </c>
      <c r="H78" s="28">
        <v>29.48</v>
      </c>
      <c r="I78" s="28">
        <v>23.681439000000001</v>
      </c>
      <c r="J78" s="28">
        <v>32.014733999999997</v>
      </c>
      <c r="K78" s="28">
        <v>81.541982000000004</v>
      </c>
      <c r="L78" s="25">
        <f t="shared" si="10"/>
        <v>0.78335082030457448</v>
      </c>
      <c r="M78" s="25">
        <f t="shared" si="11"/>
        <v>-0.24035135924261508</v>
      </c>
      <c r="N78" s="25">
        <f t="shared" si="12"/>
        <v>0.21931176764962812</v>
      </c>
      <c r="O78" s="25">
        <f t="shared" si="13"/>
        <v>0.70058143973858189</v>
      </c>
      <c r="P78" s="29">
        <f t="shared" si="14"/>
        <v>0.33335839861756678</v>
      </c>
      <c r="Q78" s="29">
        <f t="shared" si="15"/>
        <v>0.22094206372539626</v>
      </c>
      <c r="R78" s="29">
        <f t="shared" si="16"/>
        <v>0.22425249169435224</v>
      </c>
      <c r="S78" s="29">
        <f t="shared" si="17"/>
        <v>0.63340072541208814</v>
      </c>
      <c r="T78" s="29">
        <f t="shared" si="18"/>
        <v>0.49613956333858877</v>
      </c>
      <c r="U78" s="29">
        <f t="shared" si="19"/>
        <v>0.30516953498471211</v>
      </c>
    </row>
    <row r="79" spans="1:21" x14ac:dyDescent="0.2">
      <c r="A79" s="28" t="s">
        <v>219</v>
      </c>
      <c r="B79" s="28">
        <v>50.576701999999997</v>
      </c>
      <c r="C79" s="28">
        <v>144.58000200000001</v>
      </c>
      <c r="D79" s="28">
        <v>40.296798000000003</v>
      </c>
      <c r="E79" s="28">
        <v>29.141971000000002</v>
      </c>
      <c r="F79" s="28">
        <v>264.49597</v>
      </c>
      <c r="G79" s="28">
        <v>22.792577000000001</v>
      </c>
      <c r="H79" s="28">
        <v>24.08</v>
      </c>
      <c r="I79" s="28">
        <v>14.498241999999999</v>
      </c>
      <c r="J79" s="28">
        <v>21.398226999999999</v>
      </c>
      <c r="K79" s="28">
        <v>62.476160999999998</v>
      </c>
      <c r="L79" s="25">
        <f t="shared" si="10"/>
        <v>0.44030853204080977</v>
      </c>
      <c r="M79" s="25">
        <f t="shared" si="11"/>
        <v>0.67609550948074415</v>
      </c>
      <c r="N79" s="25">
        <f t="shared" si="12"/>
        <v>0.21197201078614492</v>
      </c>
      <c r="O79" s="25">
        <f t="shared" si="13"/>
        <v>-7.2249848566332875E-2</v>
      </c>
      <c r="P79" s="29">
        <f t="shared" si="14"/>
        <v>9.7974208794787021E-2</v>
      </c>
      <c r="Q79" s="29">
        <f t="shared" si="15"/>
        <v>6.3123852892421839E-2</v>
      </c>
      <c r="R79" s="29">
        <f t="shared" si="16"/>
        <v>0.16216221825107224</v>
      </c>
      <c r="S79" s="29">
        <f t="shared" si="17"/>
        <v>-0.33722364703400876</v>
      </c>
      <c r="T79" s="29">
        <f t="shared" si="18"/>
        <v>-6.7653812614085651E-2</v>
      </c>
      <c r="U79" s="29">
        <f t="shared" si="19"/>
        <v>0.20284554756728213</v>
      </c>
    </row>
    <row r="80" spans="1:21" x14ac:dyDescent="0.2">
      <c r="A80" s="28" t="s">
        <v>67</v>
      </c>
      <c r="B80" s="28">
        <v>35.115186000000001</v>
      </c>
      <c r="C80" s="28">
        <v>86.260002</v>
      </c>
      <c r="D80" s="28">
        <v>33.248950999999998</v>
      </c>
      <c r="E80" s="28">
        <v>31.411442999999998</v>
      </c>
      <c r="F80" s="28">
        <v>240.89452</v>
      </c>
      <c r="G80" s="28">
        <v>21.439249</v>
      </c>
      <c r="H80" s="28">
        <v>20.719999000000001</v>
      </c>
      <c r="I80" s="28">
        <v>21.875014</v>
      </c>
      <c r="J80" s="28">
        <v>22.950945999999998</v>
      </c>
      <c r="K80" s="28">
        <v>51.940302000000003</v>
      </c>
      <c r="L80" s="25">
        <f t="shared" si="10"/>
        <v>-0.68364016126112981</v>
      </c>
      <c r="M80" s="25">
        <f t="shared" si="11"/>
        <v>-0.41419353480475385</v>
      </c>
      <c r="N80" s="25">
        <f t="shared" si="12"/>
        <v>-0.30090444582450382</v>
      </c>
      <c r="O80" s="25">
        <f t="shared" si="13"/>
        <v>-0.68745151604175181</v>
      </c>
      <c r="P80" s="29">
        <f t="shared" si="14"/>
        <v>-0.61036066316215121</v>
      </c>
      <c r="Q80" s="29">
        <f t="shared" si="15"/>
        <v>-0.49699509736043157</v>
      </c>
      <c r="R80" s="29">
        <f t="shared" si="16"/>
        <v>-0.91680719840044322</v>
      </c>
      <c r="S80" s="29">
        <f t="shared" si="17"/>
        <v>-0.13569695338013588</v>
      </c>
      <c r="T80" s="29">
        <f t="shared" si="18"/>
        <v>-0.55998711112540067</v>
      </c>
      <c r="U80" s="29">
        <f t="shared" si="19"/>
        <v>-0.29142815998455063</v>
      </c>
    </row>
    <row r="81" spans="1:21" x14ac:dyDescent="0.2">
      <c r="A81" s="28" t="s">
        <v>827</v>
      </c>
      <c r="B81" s="28">
        <v>110.99760999999999</v>
      </c>
      <c r="C81" s="28">
        <v>147.25</v>
      </c>
      <c r="D81" s="28">
        <v>47.559952000000003</v>
      </c>
      <c r="E81" s="28">
        <v>100.501025</v>
      </c>
      <c r="F81" s="28">
        <v>618.25</v>
      </c>
      <c r="G81" s="28">
        <v>42.622346</v>
      </c>
      <c r="H81" s="28">
        <v>249.05999800000001</v>
      </c>
      <c r="I81" s="28">
        <v>25.309425999999998</v>
      </c>
      <c r="J81" s="28">
        <v>52.159713000000004</v>
      </c>
      <c r="K81" s="28">
        <v>73.302802999999997</v>
      </c>
      <c r="L81" s="25">
        <f t="shared" si="10"/>
        <v>0.26344391608206918</v>
      </c>
      <c r="M81" s="25">
        <f t="shared" si="11"/>
        <v>0.32133881332844916</v>
      </c>
      <c r="N81" s="25">
        <f t="shared" si="12"/>
        <v>-1.7384644280795669E-2</v>
      </c>
      <c r="O81" s="25">
        <f t="shared" si="13"/>
        <v>1.1562441716295355</v>
      </c>
      <c r="P81" s="29">
        <f t="shared" si="14"/>
        <v>0.80667419550346864</v>
      </c>
      <c r="Q81" s="29">
        <f t="shared" si="15"/>
        <v>0.53757587845781751</v>
      </c>
      <c r="R81" s="29">
        <f t="shared" si="16"/>
        <v>7.732819004207574</v>
      </c>
      <c r="S81" s="29">
        <f t="shared" si="17"/>
        <v>0.21245907318887025</v>
      </c>
      <c r="T81" s="29">
        <f t="shared" si="18"/>
        <v>0.70201332054640941</v>
      </c>
      <c r="U81" s="29">
        <f t="shared" si="19"/>
        <v>-6.0573626411876247E-2</v>
      </c>
    </row>
    <row r="82" spans="1:21" x14ac:dyDescent="0.2">
      <c r="A82" s="28" t="s">
        <v>374</v>
      </c>
      <c r="B82" s="28">
        <v>87.853215000000006</v>
      </c>
      <c r="C82" s="28">
        <v>111.44000200000001</v>
      </c>
      <c r="D82" s="28">
        <v>48.401392999999999</v>
      </c>
      <c r="E82" s="28">
        <v>46.609296999999998</v>
      </c>
      <c r="F82" s="28">
        <v>342.203371</v>
      </c>
      <c r="G82" s="28">
        <v>27.720483000000002</v>
      </c>
      <c r="H82" s="28">
        <v>28.52</v>
      </c>
      <c r="I82" s="28">
        <v>20.874458000000001</v>
      </c>
      <c r="J82" s="28">
        <v>30.645890000000001</v>
      </c>
      <c r="K82" s="28">
        <v>78.029321999999993</v>
      </c>
      <c r="L82" s="25">
        <f t="shared" si="10"/>
        <v>0.73608136096051435</v>
      </c>
      <c r="M82" s="25">
        <f t="shared" si="11"/>
        <v>-0.23556041456688437</v>
      </c>
      <c r="N82" s="25">
        <f t="shared" si="12"/>
        <v>0.14271624001648298</v>
      </c>
      <c r="O82" s="25">
        <f t="shared" si="13"/>
        <v>0.4768270116463238</v>
      </c>
      <c r="P82" s="29">
        <f t="shared" si="14"/>
        <v>0.26643365035163868</v>
      </c>
      <c r="Q82" s="29">
        <f t="shared" si="15"/>
        <v>0.19060231702120634</v>
      </c>
      <c r="R82" s="29">
        <f t="shared" si="16"/>
        <v>0.15278900565885212</v>
      </c>
      <c r="S82" s="29">
        <f t="shared" si="17"/>
        <v>0.29174401603772004</v>
      </c>
      <c r="T82" s="29">
        <f t="shared" si="18"/>
        <v>0.33669160530582021</v>
      </c>
      <c r="U82" s="29">
        <f t="shared" si="19"/>
        <v>0.20895641365161777</v>
      </c>
    </row>
    <row r="83" spans="1:21" x14ac:dyDescent="0.2">
      <c r="A83" s="28" t="s">
        <v>218</v>
      </c>
      <c r="B83" s="28">
        <v>50.604318999999997</v>
      </c>
      <c r="C83" s="28">
        <v>145.779999</v>
      </c>
      <c r="D83" s="28">
        <v>42.356440999999997</v>
      </c>
      <c r="E83" s="28">
        <v>31.560431000000001</v>
      </c>
      <c r="F83" s="28">
        <v>270.210264</v>
      </c>
      <c r="G83" s="28">
        <v>23.282738999999999</v>
      </c>
      <c r="H83" s="28">
        <v>24.74</v>
      </c>
      <c r="I83" s="28">
        <v>16.159903</v>
      </c>
      <c r="J83" s="28">
        <v>22.926672</v>
      </c>
      <c r="K83" s="28">
        <v>64.542709000000002</v>
      </c>
      <c r="L83" s="25">
        <f t="shared" si="10"/>
        <v>0.5830110673998905</v>
      </c>
      <c r="M83" s="25">
        <f t="shared" si="11"/>
        <v>0.85872751498151212</v>
      </c>
      <c r="N83" s="25">
        <f t="shared" si="12"/>
        <v>0.34559557916285155</v>
      </c>
      <c r="O83" s="25">
        <f t="shared" si="13"/>
        <v>5.8160622096070203E-2</v>
      </c>
      <c r="P83" s="29">
        <f t="shared" si="14"/>
        <v>0.20207996599497458</v>
      </c>
      <c r="Q83" s="29">
        <f t="shared" si="15"/>
        <v>0.16187159086570957</v>
      </c>
      <c r="R83" s="29">
        <f t="shared" si="16"/>
        <v>0.27002053388090341</v>
      </c>
      <c r="S83" s="29">
        <f t="shared" si="17"/>
        <v>-0.20812535882035055</v>
      </c>
      <c r="T83" s="29">
        <f t="shared" si="18"/>
        <v>0.12407527955564301</v>
      </c>
      <c r="U83" s="29">
        <f t="shared" si="19"/>
        <v>0.28236479680864712</v>
      </c>
    </row>
    <row r="84" spans="1:21" x14ac:dyDescent="0.2">
      <c r="A84" s="28" t="s">
        <v>66</v>
      </c>
      <c r="B84" s="28">
        <v>31.967129</v>
      </c>
      <c r="C84" s="28">
        <v>78.430000000000007</v>
      </c>
      <c r="D84" s="28">
        <v>31.477838999999999</v>
      </c>
      <c r="E84" s="28">
        <v>29.825747</v>
      </c>
      <c r="F84" s="28">
        <v>224.78559799999999</v>
      </c>
      <c r="G84" s="28">
        <v>20.038995</v>
      </c>
      <c r="H84" s="28">
        <v>19.48</v>
      </c>
      <c r="I84" s="28">
        <v>20.407147999999999</v>
      </c>
      <c r="J84" s="28">
        <v>20.396028999999999</v>
      </c>
      <c r="K84" s="28">
        <v>50.331004999999998</v>
      </c>
      <c r="L84" s="25">
        <f t="shared" si="10"/>
        <v>-0.51474142859929461</v>
      </c>
      <c r="M84" s="25">
        <f t="shared" si="11"/>
        <v>-0.42130893102124201</v>
      </c>
      <c r="N84" s="25">
        <f t="shared" si="12"/>
        <v>-0.46681824318880027</v>
      </c>
      <c r="O84" s="25">
        <f t="shared" si="13"/>
        <v>-0.48746394852421326</v>
      </c>
      <c r="P84" s="29">
        <f t="shared" si="14"/>
        <v>-0.46862677624593441</v>
      </c>
      <c r="Q84" s="29">
        <f t="shared" si="15"/>
        <v>-0.352943748262604</v>
      </c>
      <c r="R84" s="29">
        <f t="shared" si="16"/>
        <v>-0.88473372781065085</v>
      </c>
      <c r="S84" s="29">
        <f t="shared" si="17"/>
        <v>-8.139442657542173E-2</v>
      </c>
      <c r="T84" s="29">
        <f t="shared" si="18"/>
        <v>-0.46402172080685167</v>
      </c>
      <c r="U84" s="29">
        <f t="shared" si="19"/>
        <v>-0.3707647644605635</v>
      </c>
    </row>
    <row r="85" spans="1:21" x14ac:dyDescent="0.2">
      <c r="A85" s="28" t="s">
        <v>523</v>
      </c>
      <c r="B85" s="28">
        <v>65.876485000000002</v>
      </c>
      <c r="C85" s="28">
        <v>135.529999</v>
      </c>
      <c r="D85" s="28">
        <v>59.037726999999997</v>
      </c>
      <c r="E85" s="28">
        <v>58.192486000000002</v>
      </c>
      <c r="F85" s="28">
        <v>423.02771000000001</v>
      </c>
      <c r="G85" s="28">
        <v>30.969479</v>
      </c>
      <c r="H85" s="28">
        <v>169</v>
      </c>
      <c r="I85" s="28">
        <v>22.215354000000001</v>
      </c>
      <c r="J85" s="28">
        <v>38.053834999999999</v>
      </c>
      <c r="K85" s="28">
        <v>79.987582000000003</v>
      </c>
      <c r="L85" s="25">
        <f t="shared" si="10"/>
        <v>-0.2486053774324376</v>
      </c>
      <c r="M85" s="25">
        <f t="shared" si="11"/>
        <v>0.2099812211413048</v>
      </c>
      <c r="N85" s="25">
        <f t="shared" si="12"/>
        <v>0.23453490504766661</v>
      </c>
      <c r="O85" s="25">
        <f t="shared" si="13"/>
        <v>0.24977996629668486</v>
      </c>
      <c r="P85" s="29">
        <f t="shared" si="14"/>
        <v>0.24237177894951323</v>
      </c>
      <c r="Q85" s="29">
        <f t="shared" si="15"/>
        <v>0.13562918857397732</v>
      </c>
      <c r="R85" s="29">
        <f t="shared" si="16"/>
        <v>4.9486096444913761</v>
      </c>
      <c r="S85" s="29">
        <f t="shared" si="17"/>
        <v>7.082749424719581E-2</v>
      </c>
      <c r="T85" s="29">
        <f t="shared" si="18"/>
        <v>0.24759305196437409</v>
      </c>
      <c r="U85" s="29">
        <f t="shared" si="19"/>
        <v>2.6272102661208274E-2</v>
      </c>
    </row>
    <row r="86" spans="1:21" x14ac:dyDescent="0.2">
      <c r="A86" s="28" t="s">
        <v>373</v>
      </c>
      <c r="B86" s="28">
        <v>87.672286999999997</v>
      </c>
      <c r="C86" s="28">
        <v>112.010002</v>
      </c>
      <c r="D86" s="28">
        <v>47.821837000000002</v>
      </c>
      <c r="E86" s="28">
        <v>46.562184999999999</v>
      </c>
      <c r="F86" s="28">
        <v>340.50009599999998</v>
      </c>
      <c r="G86" s="28">
        <v>27.270766999999999</v>
      </c>
      <c r="H86" s="28">
        <v>28.41</v>
      </c>
      <c r="I86" s="28">
        <v>20.745968999999999</v>
      </c>
      <c r="J86" s="28">
        <v>30.501801</v>
      </c>
      <c r="K86" s="28">
        <v>77.939936000000003</v>
      </c>
      <c r="L86" s="25">
        <f t="shared" si="10"/>
        <v>0.70958310309065142</v>
      </c>
      <c r="M86" s="25">
        <f t="shared" si="11"/>
        <v>-0.24496125736590801</v>
      </c>
      <c r="N86" s="25">
        <f t="shared" si="12"/>
        <v>0.13286106859755131</v>
      </c>
      <c r="O86" s="25">
        <f t="shared" si="13"/>
        <v>0.49642300659118344</v>
      </c>
      <c r="P86" s="29">
        <f t="shared" si="14"/>
        <v>0.26073608950010718</v>
      </c>
      <c r="Q86" s="29">
        <f t="shared" si="15"/>
        <v>0.18780906613000847</v>
      </c>
      <c r="R86" s="29">
        <f t="shared" si="16"/>
        <v>0.15347142320225027</v>
      </c>
      <c r="S86" s="29">
        <f t="shared" si="17"/>
        <v>0.30259161870890039</v>
      </c>
      <c r="T86" s="29">
        <f t="shared" si="18"/>
        <v>0.36707160970572494</v>
      </c>
      <c r="U86" s="29">
        <f t="shared" si="19"/>
        <v>0.20936861425809528</v>
      </c>
    </row>
    <row r="87" spans="1:21" x14ac:dyDescent="0.2">
      <c r="A87" s="28" t="s">
        <v>217</v>
      </c>
      <c r="B87" s="28">
        <v>51.282845999999999</v>
      </c>
      <c r="C87" s="28">
        <v>148.35000600000001</v>
      </c>
      <c r="D87" s="28">
        <v>42.213329000000002</v>
      </c>
      <c r="E87" s="28">
        <v>31.115656999999999</v>
      </c>
      <c r="F87" s="28">
        <v>270.08039100000002</v>
      </c>
      <c r="G87" s="28">
        <v>22.958881000000002</v>
      </c>
      <c r="H87" s="28">
        <v>24.629999000000002</v>
      </c>
      <c r="I87" s="28">
        <v>15.926686999999999</v>
      </c>
      <c r="J87" s="28">
        <v>22.311779999999999</v>
      </c>
      <c r="K87" s="28">
        <v>64.446798999999999</v>
      </c>
      <c r="L87" s="25">
        <f t="shared" si="10"/>
        <v>0.6082062007333866</v>
      </c>
      <c r="M87" s="25">
        <f t="shared" si="11"/>
        <v>0.92063710307190849</v>
      </c>
      <c r="N87" s="25">
        <f t="shared" si="12"/>
        <v>0.33493862249056638</v>
      </c>
      <c r="O87" s="25">
        <f t="shared" si="13"/>
        <v>4.9375524297277318E-2</v>
      </c>
      <c r="P87" s="29">
        <f t="shared" si="14"/>
        <v>0.19441564351782703</v>
      </c>
      <c r="Q87" s="29">
        <f t="shared" si="15"/>
        <v>0.13747118220476362</v>
      </c>
      <c r="R87" s="29">
        <f t="shared" si="16"/>
        <v>0.23955700857790618</v>
      </c>
      <c r="S87" s="29">
        <f t="shared" si="17"/>
        <v>-0.21070572085809225</v>
      </c>
      <c r="T87" s="29">
        <f t="shared" si="18"/>
        <v>0.10804284044159851</v>
      </c>
      <c r="U87" s="29">
        <f t="shared" si="19"/>
        <v>0.28284651285890083</v>
      </c>
    </row>
    <row r="88" spans="1:21" x14ac:dyDescent="0.2">
      <c r="A88" s="28" t="s">
        <v>65</v>
      </c>
      <c r="B88" s="28">
        <v>31.888228000000002</v>
      </c>
      <c r="C88" s="28">
        <v>77.239998</v>
      </c>
      <c r="D88" s="28">
        <v>31.621925000000001</v>
      </c>
      <c r="E88" s="28">
        <v>29.651593999999999</v>
      </c>
      <c r="F88" s="28">
        <v>226.11926800000001</v>
      </c>
      <c r="G88" s="28">
        <v>20.184142999999999</v>
      </c>
      <c r="H88" s="28">
        <v>19.870000999999998</v>
      </c>
      <c r="I88" s="28">
        <v>20.178388999999999</v>
      </c>
      <c r="J88" s="28">
        <v>20.136206999999999</v>
      </c>
      <c r="K88" s="28">
        <v>50.237341999999998</v>
      </c>
      <c r="L88" s="25">
        <f t="shared" si="10"/>
        <v>-0.67855300694889276</v>
      </c>
      <c r="M88" s="25">
        <f t="shared" si="11"/>
        <v>-0.63994034794069832</v>
      </c>
      <c r="N88" s="25">
        <f t="shared" si="12"/>
        <v>-0.57901286416831554</v>
      </c>
      <c r="O88" s="25">
        <f t="shared" si="13"/>
        <v>-0.65935104244293452</v>
      </c>
      <c r="P88" s="29">
        <f t="shared" si="14"/>
        <v>-0.60441175186273477</v>
      </c>
      <c r="Q88" s="29">
        <f t="shared" si="15"/>
        <v>-0.5342023422782205</v>
      </c>
      <c r="R88" s="29">
        <f t="shared" si="16"/>
        <v>-0.92632554647420629</v>
      </c>
      <c r="S88" s="29">
        <f t="shared" si="17"/>
        <v>-0.58109941119838904</v>
      </c>
      <c r="T88" s="29">
        <f t="shared" si="18"/>
        <v>-0.58905117123600026</v>
      </c>
      <c r="U88" s="29">
        <f t="shared" si="19"/>
        <v>-0.46456190703808364</v>
      </c>
    </row>
    <row r="89" spans="1:21" x14ac:dyDescent="0.2">
      <c r="A89" s="28" t="s">
        <v>675</v>
      </c>
      <c r="B89" s="28">
        <v>99.202134999999998</v>
      </c>
      <c r="C89" s="28">
        <v>214.520004</v>
      </c>
      <c r="D89" s="28">
        <v>75.113755999999995</v>
      </c>
      <c r="E89" s="28">
        <v>87.044428999999994</v>
      </c>
      <c r="F89" s="28">
        <v>571.60259199999996</v>
      </c>
      <c r="G89" s="28">
        <v>43.332427000000003</v>
      </c>
      <c r="H89" s="28">
        <v>269.70001200000002</v>
      </c>
      <c r="I89" s="28">
        <v>48.169874999999998</v>
      </c>
      <c r="J89" s="28">
        <v>48.999305</v>
      </c>
      <c r="K89" s="28">
        <v>93.824743999999995</v>
      </c>
      <c r="L89" s="25">
        <f t="shared" si="10"/>
        <v>0.49216038513756</v>
      </c>
      <c r="M89" s="25">
        <f t="shared" si="11"/>
        <v>0.53491708410550531</v>
      </c>
      <c r="N89" s="25">
        <f t="shared" si="12"/>
        <v>0.27499322179191377</v>
      </c>
      <c r="O89" s="25">
        <f t="shared" si="13"/>
        <v>0.48967956507677357</v>
      </c>
      <c r="P89" s="29">
        <f t="shared" si="14"/>
        <v>0.3377441149899405</v>
      </c>
      <c r="Q89" s="29">
        <f t="shared" si="15"/>
        <v>0.39294214242368408</v>
      </c>
      <c r="R89" s="29">
        <f t="shared" si="16"/>
        <v>0.62411185865484597</v>
      </c>
      <c r="S89" s="29">
        <f t="shared" si="17"/>
        <v>1.1198764879386549</v>
      </c>
      <c r="T89" s="29">
        <f t="shared" si="18"/>
        <v>0.28232465728078937</v>
      </c>
      <c r="U89" s="29">
        <f t="shared" si="19"/>
        <v>0.17151297695925805</v>
      </c>
    </row>
    <row r="90" spans="1:21" x14ac:dyDescent="0.2">
      <c r="A90" s="28" t="s">
        <v>522</v>
      </c>
      <c r="B90" s="28">
        <v>66.482219999999998</v>
      </c>
      <c r="C90" s="28">
        <v>139.759995</v>
      </c>
      <c r="D90" s="28">
        <v>58.913063000000001</v>
      </c>
      <c r="E90" s="28">
        <v>58.431646000000001</v>
      </c>
      <c r="F90" s="28">
        <v>427.28843699999999</v>
      </c>
      <c r="G90" s="28">
        <v>31.108561999999999</v>
      </c>
      <c r="H90" s="28">
        <v>166.05999800000001</v>
      </c>
      <c r="I90" s="28">
        <v>22.722963</v>
      </c>
      <c r="J90" s="28">
        <v>38.211309999999997</v>
      </c>
      <c r="K90" s="28">
        <v>80.088522999999995</v>
      </c>
      <c r="L90" s="25">
        <f t="shared" si="10"/>
        <v>-0.25250556590977935</v>
      </c>
      <c r="M90" s="25">
        <f t="shared" si="11"/>
        <v>0.23572057888100062</v>
      </c>
      <c r="N90" s="25">
        <f t="shared" si="12"/>
        <v>0.22668121339303826</v>
      </c>
      <c r="O90" s="25">
        <f t="shared" si="13"/>
        <v>0.23936772603851386</v>
      </c>
      <c r="P90" s="29">
        <f t="shared" si="14"/>
        <v>0.24333947019781288</v>
      </c>
      <c r="Q90" s="29">
        <f t="shared" si="15"/>
        <v>0.12844732834728334</v>
      </c>
      <c r="R90" s="29">
        <f t="shared" si="16"/>
        <v>4.8451248856036608</v>
      </c>
      <c r="S90" s="29">
        <f t="shared" si="17"/>
        <v>8.9585268349709368E-2</v>
      </c>
      <c r="T90" s="29">
        <f t="shared" si="18"/>
        <v>0.24540181050640464</v>
      </c>
      <c r="U90" s="29">
        <f t="shared" si="19"/>
        <v>1.9384029436290806E-2</v>
      </c>
    </row>
    <row r="91" spans="1:21" x14ac:dyDescent="0.2">
      <c r="A91" s="28" t="s">
        <v>372</v>
      </c>
      <c r="B91" s="28">
        <v>88.940087000000005</v>
      </c>
      <c r="C91" s="28">
        <v>113.099998</v>
      </c>
      <c r="D91" s="28">
        <v>48.026384</v>
      </c>
      <c r="E91" s="28">
        <v>47.146335000000001</v>
      </c>
      <c r="F91" s="28">
        <v>343.66192599999999</v>
      </c>
      <c r="G91" s="28">
        <v>27.56758</v>
      </c>
      <c r="H91" s="28">
        <v>28.41</v>
      </c>
      <c r="I91" s="28">
        <v>20.854690000000002</v>
      </c>
      <c r="J91" s="28">
        <v>30.681913000000002</v>
      </c>
      <c r="K91" s="28">
        <v>78.565605000000005</v>
      </c>
      <c r="L91" s="25">
        <f t="shared" si="10"/>
        <v>0.73439376698413295</v>
      </c>
      <c r="M91" s="25">
        <f t="shared" si="11"/>
        <v>-0.21074671575547699</v>
      </c>
      <c r="N91" s="25">
        <f t="shared" si="12"/>
        <v>0.13871382417546507</v>
      </c>
      <c r="O91" s="25">
        <f t="shared" si="13"/>
        <v>0.53438786573586472</v>
      </c>
      <c r="P91" s="29">
        <f t="shared" si="14"/>
        <v>0.27626693293799653</v>
      </c>
      <c r="Q91" s="29">
        <f t="shared" si="15"/>
        <v>0.2188596467569961</v>
      </c>
      <c r="R91" s="29">
        <f t="shared" si="16"/>
        <v>0.14973699513302297</v>
      </c>
      <c r="S91" s="29">
        <f t="shared" si="17"/>
        <v>0.3078220522833075</v>
      </c>
      <c r="T91" s="29">
        <f t="shared" si="18"/>
        <v>0.37406219832303211</v>
      </c>
      <c r="U91" s="29">
        <f t="shared" si="19"/>
        <v>0.21562297989239054</v>
      </c>
    </row>
    <row r="92" spans="1:21" x14ac:dyDescent="0.2">
      <c r="A92" s="28" t="s">
        <v>216</v>
      </c>
      <c r="B92" s="28">
        <v>51.280216000000003</v>
      </c>
      <c r="C92" s="28">
        <v>143.300003</v>
      </c>
      <c r="D92" s="28">
        <v>42.175991000000003</v>
      </c>
      <c r="E92" s="28">
        <v>30.726478</v>
      </c>
      <c r="F92" s="28">
        <v>269.27119800000003</v>
      </c>
      <c r="G92" s="28">
        <v>22.617518</v>
      </c>
      <c r="H92" s="28">
        <v>24.709999</v>
      </c>
      <c r="I92" s="28">
        <v>15.946122000000001</v>
      </c>
      <c r="J92" s="28">
        <v>22.329348</v>
      </c>
      <c r="K92" s="28">
        <v>64.629911000000007</v>
      </c>
      <c r="L92" s="25">
        <f t="shared" si="10"/>
        <v>-0.54016744631479785</v>
      </c>
      <c r="M92" s="25">
        <f t="shared" si="11"/>
        <v>-5.8042474921367493E-2</v>
      </c>
      <c r="N92" s="25">
        <f t="shared" si="12"/>
        <v>-6.9072162991513975E-2</v>
      </c>
      <c r="O92" s="25">
        <f t="shared" si="13"/>
        <v>-0.69605704297165838</v>
      </c>
      <c r="P92" s="29">
        <f t="shared" si="14"/>
        <v>-0.57284305361176546</v>
      </c>
      <c r="Q92" s="29">
        <f t="shared" si="15"/>
        <v>-0.47430326440271353</v>
      </c>
      <c r="R92" s="29">
        <f t="shared" si="16"/>
        <v>-0.9005553791138986</v>
      </c>
      <c r="S92" s="29">
        <f t="shared" si="17"/>
        <v>-0.3780590943087031</v>
      </c>
      <c r="T92" s="29">
        <f t="shared" si="18"/>
        <v>-0.57358343067551254</v>
      </c>
      <c r="U92" s="29">
        <f t="shared" si="19"/>
        <v>-0.11631935882242972</v>
      </c>
    </row>
    <row r="93" spans="1:21" x14ac:dyDescent="0.2">
      <c r="A93" s="28" t="s">
        <v>826</v>
      </c>
      <c r="B93" s="28">
        <v>111.51932499999999</v>
      </c>
      <c r="C93" s="28">
        <v>152.13000500000001</v>
      </c>
      <c r="D93" s="28">
        <v>45.305328000000003</v>
      </c>
      <c r="E93" s="28">
        <v>101.09291</v>
      </c>
      <c r="F93" s="28">
        <v>630.38000499999998</v>
      </c>
      <c r="G93" s="28">
        <v>43.023888999999997</v>
      </c>
      <c r="H93" s="28">
        <v>248.479996</v>
      </c>
      <c r="I93" s="28">
        <v>25.639288000000001</v>
      </c>
      <c r="J93" s="28">
        <v>52.365104000000002</v>
      </c>
      <c r="K93" s="28">
        <v>73.137180999999998</v>
      </c>
      <c r="L93" s="25">
        <f t="shared" si="10"/>
        <v>0.1269111083560186</v>
      </c>
      <c r="M93" s="25">
        <f t="shared" si="11"/>
        <v>-0.2884803965060605</v>
      </c>
      <c r="N93" s="25">
        <f t="shared" si="12"/>
        <v>-0.3926562680556267</v>
      </c>
      <c r="O93" s="25">
        <f t="shared" si="13"/>
        <v>0.15688927299950461</v>
      </c>
      <c r="P93" s="29">
        <f t="shared" si="14"/>
        <v>0.10747918310988247</v>
      </c>
      <c r="Q93" s="29">
        <f t="shared" si="15"/>
        <v>5.0473719499206648E-3</v>
      </c>
      <c r="R93" s="29">
        <f t="shared" si="16"/>
        <v>-5.8288447943328658E-2</v>
      </c>
      <c r="S93" s="29">
        <f t="shared" si="17"/>
        <v>-0.46079463286486988</v>
      </c>
      <c r="T93" s="29">
        <f t="shared" si="18"/>
        <v>7.4749726351386769E-2</v>
      </c>
      <c r="U93" s="29">
        <f t="shared" si="19"/>
        <v>-0.22135271343380802</v>
      </c>
    </row>
    <row r="94" spans="1:21" x14ac:dyDescent="0.2">
      <c r="A94" s="28" t="s">
        <v>674</v>
      </c>
      <c r="B94" s="28">
        <v>98.960178999999997</v>
      </c>
      <c r="C94" s="28">
        <v>213.80999800000001</v>
      </c>
      <c r="D94" s="28">
        <v>74.595860000000002</v>
      </c>
      <c r="E94" s="28">
        <v>87.383392999999998</v>
      </c>
      <c r="F94" s="28">
        <v>569.20257700000002</v>
      </c>
      <c r="G94" s="28">
        <v>42.807822000000002</v>
      </c>
      <c r="H94" s="28">
        <v>263.85998499999999</v>
      </c>
      <c r="I94" s="28">
        <v>47.550134999999997</v>
      </c>
      <c r="J94" s="28">
        <v>48.723067999999998</v>
      </c>
      <c r="K94" s="28">
        <v>93.928511999999998</v>
      </c>
      <c r="L94" s="25">
        <f t="shared" si="10"/>
        <v>0.49094680088156739</v>
      </c>
      <c r="M94" s="25">
        <f t="shared" si="11"/>
        <v>0.53842282453368329</v>
      </c>
      <c r="N94" s="25">
        <f t="shared" si="12"/>
        <v>0.25463469022990171</v>
      </c>
      <c r="O94" s="25">
        <f t="shared" si="13"/>
        <v>0.50212061869632985</v>
      </c>
      <c r="P94" s="29">
        <f t="shared" si="14"/>
        <v>0.34292808718476153</v>
      </c>
      <c r="Q94" s="29">
        <f t="shared" si="15"/>
        <v>0.39816568704624866</v>
      </c>
      <c r="R94" s="29">
        <f t="shared" si="16"/>
        <v>0.58522072547709336</v>
      </c>
      <c r="S94" s="29">
        <f t="shared" si="17"/>
        <v>1.1423373451320891</v>
      </c>
      <c r="T94" s="29">
        <f t="shared" si="18"/>
        <v>0.27509546257377737</v>
      </c>
      <c r="U94" s="29">
        <f t="shared" si="19"/>
        <v>0.15208251381739002</v>
      </c>
    </row>
    <row r="95" spans="1:21" x14ac:dyDescent="0.2">
      <c r="A95" s="28" t="s">
        <v>521</v>
      </c>
      <c r="B95" s="28">
        <v>66.374050999999994</v>
      </c>
      <c r="C95" s="28">
        <v>138.979996</v>
      </c>
      <c r="D95" s="28">
        <v>59.456238999999997</v>
      </c>
      <c r="E95" s="28">
        <v>58.173352999999999</v>
      </c>
      <c r="F95" s="28">
        <v>423.85186700000003</v>
      </c>
      <c r="G95" s="28">
        <v>30.617131000000001</v>
      </c>
      <c r="H95" s="28">
        <v>166.449997</v>
      </c>
      <c r="I95" s="28">
        <v>22.195447000000001</v>
      </c>
      <c r="J95" s="28">
        <v>38.211309999999997</v>
      </c>
      <c r="K95" s="28">
        <v>81.529326999999995</v>
      </c>
      <c r="L95" s="25">
        <f t="shared" si="10"/>
        <v>-0.25519267175864457</v>
      </c>
      <c r="M95" s="25">
        <f t="shared" si="11"/>
        <v>0.15221350143723678</v>
      </c>
      <c r="N95" s="25">
        <f t="shared" si="12"/>
        <v>0.23557919703302566</v>
      </c>
      <c r="O95" s="25">
        <f t="shared" si="13"/>
        <v>0.24408251198394937</v>
      </c>
      <c r="P95" s="29">
        <f t="shared" si="14"/>
        <v>0.25293458616228848</v>
      </c>
      <c r="Q95" s="29">
        <f t="shared" si="15"/>
        <v>0.11134611762475899</v>
      </c>
      <c r="R95" s="29">
        <f t="shared" si="16"/>
        <v>4.8016727500288345</v>
      </c>
      <c r="S95" s="29">
        <f t="shared" si="17"/>
        <v>7.0888340801095184E-2</v>
      </c>
      <c r="T95" s="29">
        <f t="shared" si="18"/>
        <v>0.24430617557518852</v>
      </c>
      <c r="U95" s="29">
        <f t="shared" si="19"/>
        <v>3.5367153836776799E-2</v>
      </c>
    </row>
    <row r="96" spans="1:21" x14ac:dyDescent="0.2">
      <c r="A96" s="28" t="s">
        <v>371</v>
      </c>
      <c r="B96" s="28">
        <v>89.115733000000006</v>
      </c>
      <c r="C96" s="28">
        <v>120.620003</v>
      </c>
      <c r="D96" s="28">
        <v>48.120136000000002</v>
      </c>
      <c r="E96" s="28">
        <v>46.760044000000001</v>
      </c>
      <c r="F96" s="28">
        <v>338.287307</v>
      </c>
      <c r="G96" s="28">
        <v>27.549590999999999</v>
      </c>
      <c r="H96" s="28">
        <v>28.690000999999999</v>
      </c>
      <c r="I96" s="28">
        <v>20.726201</v>
      </c>
      <c r="J96" s="28">
        <v>30.708929000000001</v>
      </c>
      <c r="K96" s="28">
        <v>78.744363000000007</v>
      </c>
      <c r="L96" s="25">
        <f t="shared" si="10"/>
        <v>-0.19827584167186918</v>
      </c>
      <c r="M96" s="25">
        <f t="shared" si="11"/>
        <v>-0.20676045911824892</v>
      </c>
      <c r="N96" s="25">
        <f t="shared" si="12"/>
        <v>8.4127199302501898E-2</v>
      </c>
      <c r="O96" s="25">
        <f t="shared" si="13"/>
        <v>-0.53605130481925456</v>
      </c>
      <c r="P96" s="29">
        <f t="shared" si="14"/>
        <v>-0.46944477822128217</v>
      </c>
      <c r="Q96" s="29">
        <f t="shared" si="15"/>
        <v>-0.35923001237204499</v>
      </c>
      <c r="R96" s="29">
        <f t="shared" si="16"/>
        <v>-0.88192929581609747</v>
      </c>
      <c r="S96" s="29">
        <f t="shared" si="17"/>
        <v>-0.18398820538557048</v>
      </c>
      <c r="T96" s="29">
        <f t="shared" si="18"/>
        <v>-0.4188796043262828</v>
      </c>
      <c r="U96" s="29">
        <f t="shared" si="19"/>
        <v>7.9831211739355812E-2</v>
      </c>
    </row>
    <row r="97" spans="1:21" x14ac:dyDescent="0.2">
      <c r="A97" s="28" t="s">
        <v>825</v>
      </c>
      <c r="B97" s="28">
        <v>111.15510500000001</v>
      </c>
      <c r="C97" s="28">
        <v>152.05999800000001</v>
      </c>
      <c r="D97" s="28">
        <v>44.386060999999998</v>
      </c>
      <c r="E97" s="28">
        <v>100.78710100000001</v>
      </c>
      <c r="F97" s="28">
        <v>637.60998500000005</v>
      </c>
      <c r="G97" s="28">
        <v>42.994509000000001</v>
      </c>
      <c r="H97" s="28">
        <v>242.990005</v>
      </c>
      <c r="I97" s="28">
        <v>25.399388999999999</v>
      </c>
      <c r="J97" s="28">
        <v>52.844349000000001</v>
      </c>
      <c r="K97" s="28">
        <v>72.922843999999998</v>
      </c>
      <c r="L97" s="25">
        <f t="shared" si="10"/>
        <v>0.12455043696768486</v>
      </c>
      <c r="M97" s="25">
        <f t="shared" si="11"/>
        <v>-0.29425418611445597</v>
      </c>
      <c r="N97" s="25">
        <f t="shared" si="12"/>
        <v>-0.40769651588689848</v>
      </c>
      <c r="O97" s="25">
        <f t="shared" si="13"/>
        <v>0.15160284955348269</v>
      </c>
      <c r="P97" s="29">
        <f t="shared" si="14"/>
        <v>0.11664996449394183</v>
      </c>
      <c r="Q97" s="29">
        <f t="shared" si="15"/>
        <v>4.5849270304822998E-3</v>
      </c>
      <c r="R97" s="29">
        <f t="shared" si="16"/>
        <v>-7.6961044634378029E-2</v>
      </c>
      <c r="S97" s="29">
        <f t="shared" si="17"/>
        <v>-0.47117585046025667</v>
      </c>
      <c r="T97" s="29">
        <f t="shared" si="18"/>
        <v>8.0572016416390557E-2</v>
      </c>
      <c r="U97" s="29">
        <f t="shared" si="19"/>
        <v>-0.22332261428273603</v>
      </c>
    </row>
    <row r="98" spans="1:21" x14ac:dyDescent="0.2">
      <c r="A98" s="28" t="s">
        <v>673</v>
      </c>
      <c r="B98" s="28">
        <v>98.844037</v>
      </c>
      <c r="C98" s="28">
        <v>215.46000699999999</v>
      </c>
      <c r="D98" s="28">
        <v>74.938038000000006</v>
      </c>
      <c r="E98" s="28">
        <v>87.518974999999998</v>
      </c>
      <c r="F98" s="28">
        <v>571.00255700000002</v>
      </c>
      <c r="G98" s="28">
        <v>42.798282</v>
      </c>
      <c r="H98" s="28">
        <v>263.25</v>
      </c>
      <c r="I98" s="28">
        <v>48.029933999999997</v>
      </c>
      <c r="J98" s="28">
        <v>48.904051000000003</v>
      </c>
      <c r="K98" s="28">
        <v>93.890777999999997</v>
      </c>
      <c r="L98" s="25">
        <f t="shared" si="10"/>
        <v>0.49623780587231492</v>
      </c>
      <c r="M98" s="25">
        <f t="shared" si="11"/>
        <v>0.5945827040624152</v>
      </c>
      <c r="N98" s="25">
        <f t="shared" si="12"/>
        <v>0.27470809670569163</v>
      </c>
      <c r="O98" s="25">
        <f t="shared" si="13"/>
        <v>0.50742604625368459</v>
      </c>
      <c r="P98" s="29">
        <f t="shared" si="14"/>
        <v>0.34463934866583323</v>
      </c>
      <c r="Q98" s="29">
        <f t="shared" si="15"/>
        <v>0.38776745427576653</v>
      </c>
      <c r="R98" s="29">
        <f t="shared" si="16"/>
        <v>0.57625296617726374</v>
      </c>
      <c r="S98" s="29">
        <f t="shared" si="17"/>
        <v>1.1629844091977626</v>
      </c>
      <c r="T98" s="29">
        <f t="shared" si="18"/>
        <v>0.28419026982672801</v>
      </c>
      <c r="U98" s="29">
        <f t="shared" si="19"/>
        <v>0.17841382646374226</v>
      </c>
    </row>
    <row r="99" spans="1:21" x14ac:dyDescent="0.2">
      <c r="A99" s="28" t="s">
        <v>520</v>
      </c>
      <c r="B99" s="28">
        <v>66.061716000000004</v>
      </c>
      <c r="C99" s="28">
        <v>135.11999499999999</v>
      </c>
      <c r="D99" s="28">
        <v>58.788390999999997</v>
      </c>
      <c r="E99" s="28">
        <v>58.058553000000003</v>
      </c>
      <c r="F99" s="28">
        <v>424.65108400000003</v>
      </c>
      <c r="G99" s="28">
        <v>30.839663999999999</v>
      </c>
      <c r="H99" s="28">
        <v>167.009995</v>
      </c>
      <c r="I99" s="28">
        <v>22.205400000000001</v>
      </c>
      <c r="J99" s="28">
        <v>38.081623999999998</v>
      </c>
      <c r="K99" s="28">
        <v>79.675556999999998</v>
      </c>
      <c r="L99" s="25">
        <f t="shared" si="10"/>
        <v>-0.25966292138231262</v>
      </c>
      <c r="M99" s="25">
        <f t="shared" si="11"/>
        <v>0.15585964660633622</v>
      </c>
      <c r="N99" s="25">
        <f t="shared" si="12"/>
        <v>0.2234339060710433</v>
      </c>
      <c r="O99" s="25">
        <f t="shared" si="13"/>
        <v>0.24162742447376662</v>
      </c>
      <c r="P99" s="29">
        <f t="shared" si="14"/>
        <v>0.27035957752408679</v>
      </c>
      <c r="Q99" s="29">
        <f t="shared" si="15"/>
        <v>0.11723510425721195</v>
      </c>
      <c r="R99" s="29">
        <f t="shared" si="16"/>
        <v>4.8972455861581921</v>
      </c>
      <c r="S99" s="29">
        <f t="shared" si="17"/>
        <v>4.8860774919618821E-2</v>
      </c>
      <c r="T99" s="29">
        <f t="shared" si="18"/>
        <v>0.24299917426333728</v>
      </c>
      <c r="U99" s="29">
        <f t="shared" si="19"/>
        <v>1.5977092417450267E-2</v>
      </c>
    </row>
    <row r="100" spans="1:21" x14ac:dyDescent="0.2">
      <c r="A100" s="28" t="s">
        <v>370</v>
      </c>
      <c r="B100" s="28">
        <v>89.231943000000001</v>
      </c>
      <c r="C100" s="28">
        <v>116.900002</v>
      </c>
      <c r="D100" s="28">
        <v>48.051955</v>
      </c>
      <c r="E100" s="28">
        <v>46.760044000000001</v>
      </c>
      <c r="F100" s="28">
        <v>334.27628800000002</v>
      </c>
      <c r="G100" s="28">
        <v>27.603558</v>
      </c>
      <c r="H100" s="28">
        <v>28.32</v>
      </c>
      <c r="I100" s="28">
        <v>21.170970000000001</v>
      </c>
      <c r="J100" s="28">
        <v>30.636886000000001</v>
      </c>
      <c r="K100" s="28">
        <v>78.422591999999995</v>
      </c>
      <c r="L100" s="25">
        <f t="shared" si="10"/>
        <v>1.8084636747784901</v>
      </c>
      <c r="M100" s="25">
        <f t="shared" si="11"/>
        <v>0.47284865290984057</v>
      </c>
      <c r="N100" s="25">
        <f t="shared" si="12"/>
        <v>0.49824271542247955</v>
      </c>
      <c r="O100" s="25">
        <f t="shared" si="13"/>
        <v>0.55629602692908819</v>
      </c>
      <c r="P100" s="29">
        <f t="shared" si="14"/>
        <v>0.45853582007056604</v>
      </c>
      <c r="Q100" s="29">
        <f t="shared" si="15"/>
        <v>0.35101297495383288</v>
      </c>
      <c r="R100" s="29">
        <f t="shared" si="16"/>
        <v>0.43756337880388929</v>
      </c>
      <c r="S100" s="29">
        <f t="shared" si="17"/>
        <v>5.9491778987363908E-3</v>
      </c>
      <c r="T100" s="29">
        <f t="shared" si="18"/>
        <v>0.4739361491774996</v>
      </c>
      <c r="U100" s="29">
        <f t="shared" si="19"/>
        <v>0.54015836083232949</v>
      </c>
    </row>
    <row r="101" spans="1:21" x14ac:dyDescent="0.2">
      <c r="A101" s="28" t="s">
        <v>64</v>
      </c>
      <c r="B101" s="28">
        <v>31.772511000000002</v>
      </c>
      <c r="C101" s="28">
        <v>79.370002999999997</v>
      </c>
      <c r="D101" s="28">
        <v>32.072209999999998</v>
      </c>
      <c r="E101" s="28">
        <v>30.045725999999998</v>
      </c>
      <c r="F101" s="28">
        <v>229.186204</v>
      </c>
      <c r="G101" s="28">
        <v>20.431749</v>
      </c>
      <c r="H101" s="28">
        <v>19.700001</v>
      </c>
      <c r="I101" s="28">
        <v>21.045764999999999</v>
      </c>
      <c r="J101" s="28">
        <v>20.785761999999998</v>
      </c>
      <c r="K101" s="28">
        <v>50.918525000000002</v>
      </c>
      <c r="L101" s="25">
        <f t="shared" si="10"/>
        <v>-0.70574358410793825</v>
      </c>
      <c r="M101" s="25">
        <f t="shared" si="11"/>
        <v>-0.44262635994212185</v>
      </c>
      <c r="N101" s="25">
        <f t="shared" si="12"/>
        <v>-0.23647857329651767</v>
      </c>
      <c r="O101" s="25">
        <f t="shared" si="13"/>
        <v>-0.6930567184480938</v>
      </c>
      <c r="P101" s="29">
        <f t="shared" si="14"/>
        <v>-0.63541375421887425</v>
      </c>
      <c r="Q101" s="29">
        <f t="shared" si="15"/>
        <v>-0.51154166726035288</v>
      </c>
      <c r="R101" s="29">
        <f t="shared" si="16"/>
        <v>-0.91238213240316901</v>
      </c>
      <c r="S101" s="29">
        <f t="shared" si="17"/>
        <v>-0.1441237170252555</v>
      </c>
      <c r="T101" s="29">
        <f t="shared" si="18"/>
        <v>-0.59364961658723048</v>
      </c>
      <c r="U101" s="29">
        <f t="shared" si="19"/>
        <v>-0.27911497502079441</v>
      </c>
    </row>
    <row r="102" spans="1:21" x14ac:dyDescent="0.2">
      <c r="A102" s="28" t="s">
        <v>824</v>
      </c>
      <c r="B102" s="28">
        <v>107.975593</v>
      </c>
      <c r="C102" s="28">
        <v>142.39999399999999</v>
      </c>
      <c r="D102" s="28">
        <v>42.005645000000001</v>
      </c>
      <c r="E102" s="28">
        <v>97.886899</v>
      </c>
      <c r="F102" s="28">
        <v>628.61999500000002</v>
      </c>
      <c r="G102" s="28">
        <v>41.829051999999997</v>
      </c>
      <c r="H102" s="28">
        <v>224.83999600000001</v>
      </c>
      <c r="I102" s="28">
        <v>24.589728000000001</v>
      </c>
      <c r="J102" s="28">
        <v>51.152312999999999</v>
      </c>
      <c r="K102" s="28">
        <v>70.633351000000005</v>
      </c>
      <c r="L102" s="25">
        <f t="shared" si="10"/>
        <v>0.10580952109314312</v>
      </c>
      <c r="M102" s="25">
        <f t="shared" si="11"/>
        <v>-0.34098485430410175</v>
      </c>
      <c r="N102" s="25">
        <f t="shared" si="12"/>
        <v>-0.43605137628000978</v>
      </c>
      <c r="O102" s="25">
        <f t="shared" si="13"/>
        <v>0.12281355272123617</v>
      </c>
      <c r="P102" s="29">
        <f t="shared" si="14"/>
        <v>8.7836406666754963E-2</v>
      </c>
      <c r="Q102" s="29">
        <f t="shared" si="15"/>
        <v>-2.5686427387874189E-2</v>
      </c>
      <c r="R102" s="29">
        <f t="shared" si="16"/>
        <v>-0.14097958053715809</v>
      </c>
      <c r="S102" s="29">
        <f t="shared" si="17"/>
        <v>-0.47958535086187148</v>
      </c>
      <c r="T102" s="29">
        <f t="shared" si="18"/>
        <v>4.1509855088245118E-2</v>
      </c>
      <c r="U102" s="29">
        <f t="shared" si="19"/>
        <v>-0.24853777154261691</v>
      </c>
    </row>
    <row r="103" spans="1:21" x14ac:dyDescent="0.2">
      <c r="A103" s="28" t="s">
        <v>672</v>
      </c>
      <c r="B103" s="28">
        <v>97.643934999999999</v>
      </c>
      <c r="C103" s="28">
        <v>216.08000200000001</v>
      </c>
      <c r="D103" s="28">
        <v>74.484879000000006</v>
      </c>
      <c r="E103" s="28">
        <v>87.180012000000005</v>
      </c>
      <c r="F103" s="28">
        <v>577.862619</v>
      </c>
      <c r="G103" s="28">
        <v>42.931817000000002</v>
      </c>
      <c r="H103" s="28">
        <v>261.73998999999998</v>
      </c>
      <c r="I103" s="28">
        <v>47.250261000000002</v>
      </c>
      <c r="J103" s="28">
        <v>49.113613999999998</v>
      </c>
      <c r="K103" s="28">
        <v>93.994546</v>
      </c>
      <c r="L103" s="25">
        <f t="shared" si="10"/>
        <v>0.43581300333316064</v>
      </c>
      <c r="M103" s="25">
        <f t="shared" si="11"/>
        <v>0.55430870222101269</v>
      </c>
      <c r="N103" s="25">
        <f t="shared" si="12"/>
        <v>0.26145866045828514</v>
      </c>
      <c r="O103" s="25">
        <f t="shared" si="13"/>
        <v>0.48543375477526496</v>
      </c>
      <c r="P103" s="29">
        <f t="shared" si="14"/>
        <v>0.33528665896549947</v>
      </c>
      <c r="Q103" s="29">
        <f t="shared" si="15"/>
        <v>0.35581714416801291</v>
      </c>
      <c r="R103" s="29">
        <f t="shared" si="16"/>
        <v>0.59383746441458118</v>
      </c>
      <c r="S103" s="29">
        <f t="shared" si="17"/>
        <v>1.0730496089219002</v>
      </c>
      <c r="T103" s="29">
        <f t="shared" si="18"/>
        <v>0.25074996182577403</v>
      </c>
      <c r="U103" s="29">
        <f t="shared" si="19"/>
        <v>0.17605885690330614</v>
      </c>
    </row>
    <row r="104" spans="1:21" x14ac:dyDescent="0.2">
      <c r="A104" s="28" t="s">
        <v>519</v>
      </c>
      <c r="B104" s="28">
        <v>68.006024999999994</v>
      </c>
      <c r="C104" s="28">
        <v>139.020004</v>
      </c>
      <c r="D104" s="28">
        <v>59.046627000000001</v>
      </c>
      <c r="E104" s="28">
        <v>58.689936000000003</v>
      </c>
      <c r="F104" s="28">
        <v>432.762969</v>
      </c>
      <c r="G104" s="28">
        <v>31.664902000000001</v>
      </c>
      <c r="H104" s="28">
        <v>164.220001</v>
      </c>
      <c r="I104" s="28">
        <v>22.792634</v>
      </c>
      <c r="J104" s="28">
        <v>39.267332000000003</v>
      </c>
      <c r="K104" s="28">
        <v>79.923334999999994</v>
      </c>
      <c r="L104" s="25">
        <f t="shared" si="10"/>
        <v>0.34825731867867793</v>
      </c>
      <c r="M104" s="25">
        <f t="shared" si="11"/>
        <v>-4.8675233686654718E-3</v>
      </c>
      <c r="N104" s="25">
        <f t="shared" si="12"/>
        <v>0.44851749564420262</v>
      </c>
      <c r="O104" s="25">
        <f t="shared" si="13"/>
        <v>0.95488106922285065</v>
      </c>
      <c r="P104" s="29">
        <f t="shared" si="14"/>
        <v>0.64444059112863838</v>
      </c>
      <c r="Q104" s="29">
        <f t="shared" si="15"/>
        <v>0.4327299424426736</v>
      </c>
      <c r="R104" s="29">
        <f t="shared" si="16"/>
        <v>5.9203540244416351</v>
      </c>
      <c r="S104" s="29">
        <f t="shared" si="17"/>
        <v>0.5132696217980186</v>
      </c>
      <c r="T104" s="29">
        <f t="shared" si="18"/>
        <v>0.81790990230072658</v>
      </c>
      <c r="U104" s="29">
        <f t="shared" si="19"/>
        <v>0.26182648519479224</v>
      </c>
    </row>
    <row r="105" spans="1:21" x14ac:dyDescent="0.2">
      <c r="A105" s="28" t="s">
        <v>215</v>
      </c>
      <c r="B105" s="28">
        <v>50.439945000000002</v>
      </c>
      <c r="C105" s="28">
        <v>139.699997</v>
      </c>
      <c r="D105" s="28">
        <v>40.763489</v>
      </c>
      <c r="E105" s="28">
        <v>30.022254</v>
      </c>
      <c r="F105" s="28">
        <v>263.16728699999999</v>
      </c>
      <c r="G105" s="28">
        <v>22.101095999999998</v>
      </c>
      <c r="H105" s="28">
        <v>23.73</v>
      </c>
      <c r="I105" s="28">
        <v>15.061845999999999</v>
      </c>
      <c r="J105" s="28">
        <v>21.600263000000002</v>
      </c>
      <c r="K105" s="28">
        <v>63.339402</v>
      </c>
      <c r="L105" s="25">
        <f t="shared" si="10"/>
        <v>0.59638750785534911</v>
      </c>
      <c r="M105" s="25">
        <f t="shared" si="11"/>
        <v>0.82375979957597378</v>
      </c>
      <c r="N105" s="25">
        <f t="shared" si="12"/>
        <v>0.29548439024074002</v>
      </c>
      <c r="O105" s="25">
        <f t="shared" si="13"/>
        <v>2.5497480085511004E-2</v>
      </c>
      <c r="P105" s="29">
        <f t="shared" si="14"/>
        <v>0.1682558074835927</v>
      </c>
      <c r="Q105" s="29">
        <f t="shared" si="15"/>
        <v>8.6698880200045014E-2</v>
      </c>
      <c r="R105" s="29">
        <f t="shared" si="16"/>
        <v>0.2015189873417722</v>
      </c>
      <c r="S105" s="29">
        <f t="shared" si="17"/>
        <v>-0.26774706922029246</v>
      </c>
      <c r="T105" s="29">
        <f t="shared" si="18"/>
        <v>6.1747639913655394E-2</v>
      </c>
      <c r="U105" s="29">
        <f t="shared" si="19"/>
        <v>0.27201421215176258</v>
      </c>
    </row>
    <row r="106" spans="1:21" x14ac:dyDescent="0.2">
      <c r="A106" s="28" t="s">
        <v>63</v>
      </c>
      <c r="B106" s="28">
        <v>31.596304</v>
      </c>
      <c r="C106" s="28">
        <v>76.599997999999999</v>
      </c>
      <c r="D106" s="28">
        <v>31.465827999999998</v>
      </c>
      <c r="E106" s="28">
        <v>29.275794999999999</v>
      </c>
      <c r="F106" s="28">
        <v>225.26512199999999</v>
      </c>
      <c r="G106" s="28">
        <v>20.337828999999999</v>
      </c>
      <c r="H106" s="28">
        <v>19.75</v>
      </c>
      <c r="I106" s="28">
        <v>20.569185000000001</v>
      </c>
      <c r="J106" s="28">
        <v>20.344065000000001</v>
      </c>
      <c r="K106" s="28">
        <v>49.794570999999998</v>
      </c>
      <c r="L106" s="25">
        <f t="shared" si="10"/>
        <v>-0.69059202779388329</v>
      </c>
      <c r="M106" s="25">
        <f t="shared" si="11"/>
        <v>-0.44083513246094119</v>
      </c>
      <c r="N106" s="25">
        <f t="shared" si="12"/>
        <v>-0.22925311264302228</v>
      </c>
      <c r="O106" s="25">
        <f t="shared" si="13"/>
        <v>-0.69050487227247714</v>
      </c>
      <c r="P106" s="29">
        <f t="shared" si="14"/>
        <v>-0.61298642275018533</v>
      </c>
      <c r="Q106" s="29">
        <f t="shared" si="15"/>
        <v>-0.48687530902095577</v>
      </c>
      <c r="R106" s="29">
        <f t="shared" si="16"/>
        <v>-0.91023951238576339</v>
      </c>
      <c r="S106" s="29">
        <f t="shared" si="17"/>
        <v>-0.12434988278296799</v>
      </c>
      <c r="T106" s="29">
        <f t="shared" si="18"/>
        <v>-0.58415598908204469</v>
      </c>
      <c r="U106" s="29">
        <f t="shared" si="19"/>
        <v>-0.25614164224874625</v>
      </c>
    </row>
    <row r="107" spans="1:21" x14ac:dyDescent="0.2">
      <c r="A107" s="28" t="s">
        <v>823</v>
      </c>
      <c r="B107" s="28">
        <v>102.118584</v>
      </c>
      <c r="C107" s="28">
        <v>136.990005</v>
      </c>
      <c r="D107" s="28">
        <v>40.825111999999997</v>
      </c>
      <c r="E107" s="28">
        <v>94.592102999999994</v>
      </c>
      <c r="F107" s="28">
        <v>582.05999799999995</v>
      </c>
      <c r="G107" s="28">
        <v>39.635257000000003</v>
      </c>
      <c r="H107" s="28">
        <v>220.029999</v>
      </c>
      <c r="I107" s="28">
        <v>23.490186999999999</v>
      </c>
      <c r="J107" s="28">
        <v>48.922347000000002</v>
      </c>
      <c r="K107" s="28">
        <v>66.940931000000006</v>
      </c>
      <c r="L107" s="25">
        <f t="shared" si="10"/>
        <v>3.9131389708736197E-2</v>
      </c>
      <c r="M107" s="25">
        <f t="shared" si="11"/>
        <v>-0.36812729195395821</v>
      </c>
      <c r="N107" s="25">
        <f t="shared" si="12"/>
        <v>-0.45366437572564089</v>
      </c>
      <c r="O107" s="25">
        <f t="shared" si="13"/>
        <v>8.0698692331099942E-2</v>
      </c>
      <c r="P107" s="29">
        <f t="shared" si="14"/>
        <v>3.2011987315037072E-3</v>
      </c>
      <c r="Q107" s="29">
        <f t="shared" si="15"/>
        <v>-8.0056136288677693E-2</v>
      </c>
      <c r="R107" s="29">
        <f t="shared" si="16"/>
        <v>-0.16195007024719421</v>
      </c>
      <c r="S107" s="29">
        <f t="shared" si="17"/>
        <v>-0.49711105553472512</v>
      </c>
      <c r="T107" s="29">
        <f t="shared" si="18"/>
        <v>-1.7647022935640688E-3</v>
      </c>
      <c r="U107" s="29">
        <f t="shared" si="19"/>
        <v>-0.28140248917685251</v>
      </c>
    </row>
    <row r="108" spans="1:21" x14ac:dyDescent="0.2">
      <c r="A108" s="28" t="s">
        <v>671</v>
      </c>
      <c r="B108" s="28">
        <v>98.273024000000007</v>
      </c>
      <c r="C108" s="28">
        <v>216.800003</v>
      </c>
      <c r="D108" s="28">
        <v>74.725334000000004</v>
      </c>
      <c r="E108" s="28">
        <v>87.528655000000001</v>
      </c>
      <c r="F108" s="28">
        <v>580.20265400000005</v>
      </c>
      <c r="G108" s="28">
        <v>43.084429999999998</v>
      </c>
      <c r="H108" s="28">
        <v>262.54998799999998</v>
      </c>
      <c r="I108" s="28">
        <v>46.710486000000003</v>
      </c>
      <c r="J108" s="28">
        <v>49.008833000000003</v>
      </c>
      <c r="K108" s="28">
        <v>93.154972000000001</v>
      </c>
      <c r="L108" s="25">
        <f t="shared" si="10"/>
        <v>0.99972057272904613</v>
      </c>
      <c r="M108" s="25">
        <f t="shared" si="11"/>
        <v>0.62897294699745854</v>
      </c>
      <c r="N108" s="25">
        <f t="shared" si="12"/>
        <v>0.85380128782857212</v>
      </c>
      <c r="O108" s="25">
        <f t="shared" si="13"/>
        <v>1.9509805038772967</v>
      </c>
      <c r="P108" s="29">
        <f t="shared" si="14"/>
        <v>1.2336046507670777</v>
      </c>
      <c r="Q108" s="29">
        <f t="shared" si="15"/>
        <v>1.0033773990744308</v>
      </c>
      <c r="R108" s="29">
        <f t="shared" si="16"/>
        <v>10.360881723890881</v>
      </c>
      <c r="S108" s="29">
        <f t="shared" si="17"/>
        <v>2.1092696207948669</v>
      </c>
      <c r="T108" s="29">
        <f t="shared" si="18"/>
        <v>1.2533217401667365</v>
      </c>
      <c r="U108" s="29">
        <f t="shared" si="19"/>
        <v>0.48855533819386632</v>
      </c>
    </row>
    <row r="109" spans="1:21" x14ac:dyDescent="0.2">
      <c r="A109" s="28" t="s">
        <v>214</v>
      </c>
      <c r="B109" s="28">
        <v>49.143377999999998</v>
      </c>
      <c r="C109" s="28">
        <v>133.08999600000001</v>
      </c>
      <c r="D109" s="28">
        <v>40.309246999999999</v>
      </c>
      <c r="E109" s="28">
        <v>29.660872000000001</v>
      </c>
      <c r="F109" s="28">
        <v>259.76067599999999</v>
      </c>
      <c r="G109" s="28">
        <v>21.505897999999998</v>
      </c>
      <c r="H109" s="28">
        <v>23.110001</v>
      </c>
      <c r="I109" s="28">
        <v>15.022976999999999</v>
      </c>
      <c r="J109" s="28">
        <v>21.749593999999998</v>
      </c>
      <c r="K109" s="28">
        <v>62.580792000000002</v>
      </c>
      <c r="L109" s="25">
        <f t="shared" si="10"/>
        <v>0.53863897482215761</v>
      </c>
      <c r="M109" s="25">
        <f t="shared" si="11"/>
        <v>0.69974445594848844</v>
      </c>
      <c r="N109" s="25">
        <f t="shared" si="12"/>
        <v>0.25588755412124331</v>
      </c>
      <c r="O109" s="25">
        <f t="shared" si="13"/>
        <v>7.7894808015122052E-3</v>
      </c>
      <c r="P109" s="29">
        <f t="shared" si="14"/>
        <v>0.14390036731233935</v>
      </c>
      <c r="Q109" s="29">
        <f t="shared" si="15"/>
        <v>4.5147718572546625E-2</v>
      </c>
      <c r="R109" s="29">
        <f t="shared" si="16"/>
        <v>0.161306582914573</v>
      </c>
      <c r="S109" s="29">
        <f t="shared" si="17"/>
        <v>-0.26003567379241144</v>
      </c>
      <c r="T109" s="29">
        <f t="shared" si="18"/>
        <v>6.4104880526189234E-2</v>
      </c>
      <c r="U109" s="29">
        <f t="shared" si="19"/>
        <v>0.24760583522864166</v>
      </c>
    </row>
    <row r="110" spans="1:21" x14ac:dyDescent="0.2">
      <c r="A110" s="28" t="s">
        <v>62</v>
      </c>
      <c r="B110" s="28">
        <v>31.939512000000001</v>
      </c>
      <c r="C110" s="28">
        <v>78.300003000000004</v>
      </c>
      <c r="D110" s="28">
        <v>32.096223000000002</v>
      </c>
      <c r="E110" s="28">
        <v>29.431615000000001</v>
      </c>
      <c r="F110" s="28">
        <v>227.083305</v>
      </c>
      <c r="G110" s="28">
        <v>20.576898</v>
      </c>
      <c r="H110" s="28">
        <v>19.899999999999999</v>
      </c>
      <c r="I110" s="28">
        <v>20.302299000000001</v>
      </c>
      <c r="J110" s="28">
        <v>20.439333000000001</v>
      </c>
      <c r="K110" s="28">
        <v>50.160708</v>
      </c>
      <c r="L110" s="25">
        <f t="shared" si="10"/>
        <v>-0.68535066977147752</v>
      </c>
      <c r="M110" s="25">
        <f t="shared" si="11"/>
        <v>-0.44499573369725354</v>
      </c>
      <c r="N110" s="25">
        <f t="shared" si="12"/>
        <v>-0.22736360315671378</v>
      </c>
      <c r="O110" s="25">
        <f t="shared" si="13"/>
        <v>-0.68712829920944007</v>
      </c>
      <c r="P110" s="29">
        <f t="shared" si="14"/>
        <v>-0.61485844748711305</v>
      </c>
      <c r="Q110" s="29">
        <f t="shared" si="15"/>
        <v>-0.49591504697001476</v>
      </c>
      <c r="R110" s="29">
        <f t="shared" si="16"/>
        <v>-0.90907844631695633</v>
      </c>
      <c r="S110" s="29">
        <f t="shared" si="17"/>
        <v>-9.6897245839614232E-2</v>
      </c>
      <c r="T110" s="29">
        <f t="shared" si="18"/>
        <v>-0.59223564601188361</v>
      </c>
      <c r="U110" s="29">
        <f t="shared" si="19"/>
        <v>-0.25078114597052237</v>
      </c>
    </row>
    <row r="111" spans="1:21" x14ac:dyDescent="0.2">
      <c r="A111" s="28" t="s">
        <v>822</v>
      </c>
      <c r="B111" s="28">
        <v>101.508279</v>
      </c>
      <c r="C111" s="28">
        <v>141.08000200000001</v>
      </c>
      <c r="D111" s="28">
        <v>41.541173999999998</v>
      </c>
      <c r="E111" s="28">
        <v>94.069277999999997</v>
      </c>
      <c r="F111" s="28">
        <v>589.60998500000005</v>
      </c>
      <c r="G111" s="28">
        <v>40.820298000000001</v>
      </c>
      <c r="H111" s="28">
        <v>218.86999499999999</v>
      </c>
      <c r="I111" s="28">
        <v>22.480608</v>
      </c>
      <c r="J111" s="28">
        <v>50.125354999999999</v>
      </c>
      <c r="K111" s="28">
        <v>66.950675000000004</v>
      </c>
      <c r="L111" s="25">
        <f t="shared" si="10"/>
        <v>0.15894962789105538</v>
      </c>
      <c r="M111" s="25">
        <f t="shared" si="11"/>
        <v>0.21914967836891064</v>
      </c>
      <c r="N111" s="25">
        <f t="shared" si="12"/>
        <v>-0.13518782766924786</v>
      </c>
      <c r="O111" s="25">
        <f t="shared" si="13"/>
        <v>1.014586299268867</v>
      </c>
      <c r="P111" s="29">
        <f t="shared" si="14"/>
        <v>0.73938253567494017</v>
      </c>
      <c r="Q111" s="29">
        <f t="shared" si="15"/>
        <v>0.48509644561386955</v>
      </c>
      <c r="R111" s="29">
        <f t="shared" si="16"/>
        <v>6.4193218644067791</v>
      </c>
      <c r="S111" s="29">
        <f t="shared" si="17"/>
        <v>3.3395848720271681E-2</v>
      </c>
      <c r="T111" s="29">
        <f t="shared" si="18"/>
        <v>0.63514995221970727</v>
      </c>
      <c r="U111" s="29">
        <f t="shared" si="19"/>
        <v>-0.14928907522708124</v>
      </c>
    </row>
    <row r="112" spans="1:21" x14ac:dyDescent="0.2">
      <c r="A112" s="28" t="s">
        <v>369</v>
      </c>
      <c r="B112" s="28">
        <v>87.586445999999995</v>
      </c>
      <c r="C112" s="28">
        <v>115.720001</v>
      </c>
      <c r="D112" s="28">
        <v>48.034908999999999</v>
      </c>
      <c r="E112" s="28">
        <v>46.694091999999998</v>
      </c>
      <c r="F112" s="28">
        <v>338.97660400000001</v>
      </c>
      <c r="G112" s="28">
        <v>27.486630999999999</v>
      </c>
      <c r="H112" s="28">
        <v>29.5</v>
      </c>
      <c r="I112" s="28">
        <v>21.754111000000002</v>
      </c>
      <c r="J112" s="28">
        <v>30.654897999999999</v>
      </c>
      <c r="K112" s="28">
        <v>78.699676999999994</v>
      </c>
      <c r="L112" s="25">
        <f t="shared" si="10"/>
        <v>0.77060845762546126</v>
      </c>
      <c r="M112" s="25">
        <f t="shared" si="11"/>
        <v>-0.13435063540136483</v>
      </c>
      <c r="N112" s="25">
        <f t="shared" si="12"/>
        <v>0.16750950634294148</v>
      </c>
      <c r="O112" s="25">
        <f t="shared" si="13"/>
        <v>0.55005364793688294</v>
      </c>
      <c r="P112" s="29">
        <f t="shared" si="14"/>
        <v>0.29685267329816023</v>
      </c>
      <c r="Q112" s="29">
        <f t="shared" si="15"/>
        <v>0.26115869954700988</v>
      </c>
      <c r="R112" s="29">
        <f t="shared" si="16"/>
        <v>0.23586086150561969</v>
      </c>
      <c r="S112" s="29">
        <f t="shared" si="17"/>
        <v>0.40975717552307511</v>
      </c>
      <c r="T112" s="29">
        <f t="shared" si="18"/>
        <v>0.42848572646534544</v>
      </c>
      <c r="U112" s="29">
        <f t="shared" si="19"/>
        <v>0.22730129684329614</v>
      </c>
    </row>
    <row r="113" spans="1:21" x14ac:dyDescent="0.2">
      <c r="A113" s="28" t="s">
        <v>213</v>
      </c>
      <c r="B113" s="28">
        <v>49.466862999999996</v>
      </c>
      <c r="C113" s="28">
        <v>133.679993</v>
      </c>
      <c r="D113" s="28">
        <v>41.143056000000001</v>
      </c>
      <c r="E113" s="28">
        <v>30.124178000000001</v>
      </c>
      <c r="F113" s="28">
        <v>261.38405</v>
      </c>
      <c r="G113" s="28">
        <v>21.794744000000001</v>
      </c>
      <c r="H113" s="28">
        <v>23.870000999999998</v>
      </c>
      <c r="I113" s="28">
        <v>15.431105000000001</v>
      </c>
      <c r="J113" s="28">
        <v>21.459716</v>
      </c>
      <c r="K113" s="28">
        <v>64.124170000000007</v>
      </c>
      <c r="L113" s="25">
        <f t="shared" si="10"/>
        <v>0.56787397766358949</v>
      </c>
      <c r="M113" s="25">
        <f t="shared" si="11"/>
        <v>0.72847168236212467</v>
      </c>
      <c r="N113" s="25">
        <f t="shared" si="12"/>
        <v>0.28258570022543661</v>
      </c>
      <c r="O113" s="25">
        <f t="shared" si="13"/>
        <v>2.2575935845450257E-2</v>
      </c>
      <c r="P113" s="29">
        <f t="shared" si="14"/>
        <v>0.15928567181568454</v>
      </c>
      <c r="Q113" s="29">
        <f t="shared" si="15"/>
        <v>6.1828679006759923E-2</v>
      </c>
      <c r="R113" s="29">
        <f t="shared" si="16"/>
        <v>0.24322915399848144</v>
      </c>
      <c r="S113" s="29">
        <f t="shared" si="17"/>
        <v>-0.26744690248598268</v>
      </c>
      <c r="T113" s="29">
        <f t="shared" si="18"/>
        <v>4.8146048825399079E-2</v>
      </c>
      <c r="U113" s="29">
        <f t="shared" si="19"/>
        <v>0.27772382763311354</v>
      </c>
    </row>
    <row r="114" spans="1:21" x14ac:dyDescent="0.2">
      <c r="A114" s="28" t="s">
        <v>61</v>
      </c>
      <c r="B114" s="28">
        <v>31.550280000000001</v>
      </c>
      <c r="C114" s="28">
        <v>77.339995999999999</v>
      </c>
      <c r="D114" s="28">
        <v>32.078212000000001</v>
      </c>
      <c r="E114" s="28">
        <v>29.459111</v>
      </c>
      <c r="F114" s="28">
        <v>225.469922</v>
      </c>
      <c r="G114" s="28">
        <v>20.525669000000001</v>
      </c>
      <c r="H114" s="28">
        <v>19.200001</v>
      </c>
      <c r="I114" s="28">
        <v>21.064827999999999</v>
      </c>
      <c r="J114" s="28">
        <v>20.473974999999999</v>
      </c>
      <c r="K114" s="28">
        <v>50.186252000000003</v>
      </c>
      <c r="L114" s="25">
        <f t="shared" si="10"/>
        <v>-0.53426073818766917</v>
      </c>
      <c r="M114" s="25">
        <f t="shared" si="11"/>
        <v>-0.44215236181587103</v>
      </c>
      <c r="N114" s="25">
        <f t="shared" si="12"/>
        <v>-0.45869007204362622</v>
      </c>
      <c r="O114" s="25">
        <f t="shared" si="13"/>
        <v>-0.50114505566405332</v>
      </c>
      <c r="P114" s="29">
        <f t="shared" si="14"/>
        <v>-0.48128613292409206</v>
      </c>
      <c r="Q114" s="29">
        <f t="shared" si="15"/>
        <v>-0.36297702155329969</v>
      </c>
      <c r="R114" s="29">
        <f t="shared" si="16"/>
        <v>-0.88136430131893972</v>
      </c>
      <c r="S114" s="29">
        <f t="shared" si="17"/>
        <v>-0.10359786795405801</v>
      </c>
      <c r="T114" s="29">
        <f t="shared" si="18"/>
        <v>-0.48311192248719348</v>
      </c>
      <c r="U114" s="29">
        <f t="shared" si="19"/>
        <v>-0.37515522526215828</v>
      </c>
    </row>
    <row r="115" spans="1:21" x14ac:dyDescent="0.2">
      <c r="A115" s="28" t="s">
        <v>518</v>
      </c>
      <c r="B115" s="28">
        <v>67.742367000000002</v>
      </c>
      <c r="C115" s="28">
        <v>138.63999899999999</v>
      </c>
      <c r="D115" s="28">
        <v>59.260342999999999</v>
      </c>
      <c r="E115" s="28">
        <v>59.053460999999999</v>
      </c>
      <c r="F115" s="28">
        <v>434.67108999999999</v>
      </c>
      <c r="G115" s="28">
        <v>32.221238</v>
      </c>
      <c r="H115" s="28">
        <v>161.83999600000001</v>
      </c>
      <c r="I115" s="28">
        <v>23.499306000000001</v>
      </c>
      <c r="J115" s="28">
        <v>39.610073999999997</v>
      </c>
      <c r="K115" s="28">
        <v>80.317950999999994</v>
      </c>
      <c r="L115" s="25">
        <f t="shared" si="10"/>
        <v>-0.22587701247374359</v>
      </c>
      <c r="M115" s="25">
        <f t="shared" si="11"/>
        <v>0.20462250255009118</v>
      </c>
      <c r="N115" s="25">
        <f t="shared" si="12"/>
        <v>0.23808675879307573</v>
      </c>
      <c r="O115" s="25">
        <f t="shared" si="13"/>
        <v>0.27471922096145018</v>
      </c>
      <c r="P115" s="29">
        <f t="shared" si="14"/>
        <v>0.28577135419651056</v>
      </c>
      <c r="Q115" s="29">
        <f t="shared" si="15"/>
        <v>0.18387303548741696</v>
      </c>
      <c r="R115" s="29">
        <f t="shared" si="16"/>
        <v>4.2665146762121706</v>
      </c>
      <c r="S115" s="29">
        <f t="shared" si="17"/>
        <v>8.8133800513068072E-2</v>
      </c>
      <c r="T115" s="29">
        <f t="shared" si="18"/>
        <v>0.29670006980757524</v>
      </c>
      <c r="U115" s="29">
        <f t="shared" si="19"/>
        <v>2.9212544539854113E-2</v>
      </c>
    </row>
    <row r="116" spans="1:21" x14ac:dyDescent="0.2">
      <c r="A116" s="28" t="s">
        <v>368</v>
      </c>
      <c r="B116" s="28">
        <v>87.508533</v>
      </c>
      <c r="C116" s="28">
        <v>115.089996</v>
      </c>
      <c r="D116" s="28">
        <v>47.864451000000003</v>
      </c>
      <c r="E116" s="28">
        <v>46.326642</v>
      </c>
      <c r="F116" s="28">
        <v>338.06250899999998</v>
      </c>
      <c r="G116" s="28">
        <v>27.216802000000001</v>
      </c>
      <c r="H116" s="28">
        <v>30.73</v>
      </c>
      <c r="I116" s="28">
        <v>21.595970999999999</v>
      </c>
      <c r="J116" s="28">
        <v>30.546828000000001</v>
      </c>
      <c r="K116" s="28">
        <v>78.038255000000007</v>
      </c>
      <c r="L116" s="25">
        <f t="shared" si="10"/>
        <v>0.78124998091703968</v>
      </c>
      <c r="M116" s="25">
        <f t="shared" si="11"/>
        <v>-0.15598419510131867</v>
      </c>
      <c r="N116" s="25">
        <f t="shared" si="12"/>
        <v>0.17062532433162314</v>
      </c>
      <c r="O116" s="25">
        <f t="shared" si="13"/>
        <v>0.55701304063533974</v>
      </c>
      <c r="P116" s="29">
        <f t="shared" si="14"/>
        <v>0.30449870941983659</v>
      </c>
      <c r="Q116" s="29">
        <f t="shared" si="15"/>
        <v>0.25787131980301869</v>
      </c>
      <c r="R116" s="29">
        <f t="shared" si="16"/>
        <v>0.33841469243966427</v>
      </c>
      <c r="S116" s="29">
        <f t="shared" si="17"/>
        <v>0.37867265360560465</v>
      </c>
      <c r="T116" s="29">
        <f t="shared" si="18"/>
        <v>0.45258470898592296</v>
      </c>
      <c r="U116" s="29">
        <f t="shared" si="19"/>
        <v>0.21500394340184559</v>
      </c>
    </row>
    <row r="117" spans="1:21" x14ac:dyDescent="0.2">
      <c r="A117" s="28" t="s">
        <v>212</v>
      </c>
      <c r="B117" s="28">
        <v>49.127597999999999</v>
      </c>
      <c r="C117" s="28">
        <v>136.36000100000001</v>
      </c>
      <c r="D117" s="28">
        <v>40.887934000000001</v>
      </c>
      <c r="E117" s="28">
        <v>29.753534999999999</v>
      </c>
      <c r="F117" s="28">
        <v>259.15127899999999</v>
      </c>
      <c r="G117" s="28">
        <v>21.637191000000001</v>
      </c>
      <c r="H117" s="28">
        <v>22.959999</v>
      </c>
      <c r="I117" s="28">
        <v>15.664320999999999</v>
      </c>
      <c r="J117" s="28">
        <v>21.029292000000002</v>
      </c>
      <c r="K117" s="28">
        <v>64.228808000000001</v>
      </c>
      <c r="L117" s="25">
        <f t="shared" si="10"/>
        <v>0.51993496971475106</v>
      </c>
      <c r="M117" s="25">
        <f t="shared" si="11"/>
        <v>0.71802942983383811</v>
      </c>
      <c r="N117" s="25">
        <f t="shared" si="12"/>
        <v>0.26798772089228073</v>
      </c>
      <c r="O117" s="25">
        <f t="shared" si="13"/>
        <v>-1.4235759370373358E-2</v>
      </c>
      <c r="P117" s="29">
        <f t="shared" si="14"/>
        <v>0.1179778540874965</v>
      </c>
      <c r="Q117" s="29">
        <f t="shared" si="15"/>
        <v>4.3732824892921629E-2</v>
      </c>
      <c r="R117" s="29">
        <f t="shared" si="16"/>
        <v>0.14058619675043182</v>
      </c>
      <c r="S117" s="29">
        <f t="shared" si="17"/>
        <v>-0.26337514085945302</v>
      </c>
      <c r="T117" s="29">
        <f t="shared" si="18"/>
        <v>2.1126083686893171E-3</v>
      </c>
      <c r="U117" s="29">
        <f t="shared" si="19"/>
        <v>0.26776353637546157</v>
      </c>
    </row>
    <row r="118" spans="1:21" x14ac:dyDescent="0.2">
      <c r="A118" s="28" t="s">
        <v>60</v>
      </c>
      <c r="B118" s="28">
        <v>32.322170999999997</v>
      </c>
      <c r="C118" s="28">
        <v>79.370002999999997</v>
      </c>
      <c r="D118" s="28">
        <v>32.246316999999998</v>
      </c>
      <c r="E118" s="28">
        <v>30.183216000000002</v>
      </c>
      <c r="F118" s="28">
        <v>231.80358899999999</v>
      </c>
      <c r="G118" s="28">
        <v>20.730584</v>
      </c>
      <c r="H118" s="28">
        <v>20.129999000000002</v>
      </c>
      <c r="I118" s="28">
        <v>21.264990999999998</v>
      </c>
      <c r="J118" s="28">
        <v>20.984959</v>
      </c>
      <c r="K118" s="28">
        <v>50.663082000000003</v>
      </c>
      <c r="L118" s="25">
        <f t="shared" si="10"/>
        <v>-0.67038407394665045</v>
      </c>
      <c r="M118" s="25">
        <f t="shared" si="11"/>
        <v>-0.62944113983434202</v>
      </c>
      <c r="N118" s="25">
        <f t="shared" si="12"/>
        <v>-0.56545703623670796</v>
      </c>
      <c r="O118" s="25">
        <f t="shared" si="13"/>
        <v>-0.65558107739488425</v>
      </c>
      <c r="P118" s="29">
        <f t="shared" si="14"/>
        <v>-0.60209671494863892</v>
      </c>
      <c r="Q118" s="29">
        <f t="shared" si="15"/>
        <v>-0.51862504050819869</v>
      </c>
      <c r="R118" s="29">
        <f t="shared" si="16"/>
        <v>-0.92160604767351839</v>
      </c>
      <c r="S118" s="29">
        <f t="shared" si="17"/>
        <v>-0.54533288552933268</v>
      </c>
      <c r="T118" s="29">
        <f t="shared" si="18"/>
        <v>-0.56955380970442371</v>
      </c>
      <c r="U118" s="29">
        <f t="shared" si="19"/>
        <v>-0.45476159555808182</v>
      </c>
    </row>
    <row r="119" spans="1:21" x14ac:dyDescent="0.2">
      <c r="A119" s="28" t="s">
        <v>670</v>
      </c>
      <c r="B119" s="28">
        <v>98.060101000000003</v>
      </c>
      <c r="C119" s="28">
        <v>214.19000199999999</v>
      </c>
      <c r="D119" s="28">
        <v>74.207431</v>
      </c>
      <c r="E119" s="28">
        <v>87.635185000000007</v>
      </c>
      <c r="F119" s="28">
        <v>582.56264199999998</v>
      </c>
      <c r="G119" s="28">
        <v>43.065356000000001</v>
      </c>
      <c r="H119" s="28">
        <v>256.77999899999998</v>
      </c>
      <c r="I119" s="28">
        <v>46.770462000000002</v>
      </c>
      <c r="J119" s="28">
        <v>48.751643000000001</v>
      </c>
      <c r="K119" s="28">
        <v>92.919137000000006</v>
      </c>
      <c r="L119" s="25">
        <f t="shared" si="10"/>
        <v>0.44196132241980823</v>
      </c>
      <c r="M119" s="25">
        <f t="shared" si="11"/>
        <v>0.53497214235921575</v>
      </c>
      <c r="N119" s="25">
        <f t="shared" si="12"/>
        <v>0.25979958018581906</v>
      </c>
      <c r="O119" s="25">
        <f t="shared" si="13"/>
        <v>0.48616421934960874</v>
      </c>
      <c r="P119" s="29">
        <f t="shared" si="14"/>
        <v>0.3348690536196659</v>
      </c>
      <c r="Q119" s="29">
        <f t="shared" si="15"/>
        <v>0.43393573230757188</v>
      </c>
      <c r="R119" s="29">
        <f t="shared" si="16"/>
        <v>0.63450024947802963</v>
      </c>
      <c r="S119" s="29">
        <f t="shared" si="17"/>
        <v>1.0555894097185217</v>
      </c>
      <c r="T119" s="29">
        <f t="shared" si="18"/>
        <v>0.23890148135095535</v>
      </c>
      <c r="U119" s="29">
        <f t="shared" si="19"/>
        <v>0.16407354307113375</v>
      </c>
    </row>
    <row r="120" spans="1:21" x14ac:dyDescent="0.2">
      <c r="A120" s="28" t="s">
        <v>517</v>
      </c>
      <c r="B120" s="28">
        <v>68.004667999999995</v>
      </c>
      <c r="C120" s="28">
        <v>139.53999300000001</v>
      </c>
      <c r="D120" s="28">
        <v>58.904156</v>
      </c>
      <c r="E120" s="28">
        <v>58.967362999999999</v>
      </c>
      <c r="F120" s="28">
        <v>436.41931799999998</v>
      </c>
      <c r="G120" s="28">
        <v>30.032975</v>
      </c>
      <c r="H120" s="28">
        <v>157.10000600000001</v>
      </c>
      <c r="I120" s="28">
        <v>22.752822999999999</v>
      </c>
      <c r="J120" s="28">
        <v>39.350701999999998</v>
      </c>
      <c r="K120" s="28">
        <v>79.822394000000003</v>
      </c>
      <c r="L120" s="25">
        <f t="shared" si="10"/>
        <v>-0.23012944258405166</v>
      </c>
      <c r="M120" s="25">
        <f t="shared" si="11"/>
        <v>0.13631913347754554</v>
      </c>
      <c r="N120" s="25">
        <f t="shared" si="12"/>
        <v>0.21935484284980933</v>
      </c>
      <c r="O120" s="25">
        <f t="shared" si="13"/>
        <v>0.26030124876496918</v>
      </c>
      <c r="P120" s="29">
        <f t="shared" si="14"/>
        <v>0.29021821667865533</v>
      </c>
      <c r="Q120" s="29">
        <f t="shared" si="15"/>
        <v>9.3354884695250551E-2</v>
      </c>
      <c r="R120" s="29">
        <f t="shared" si="16"/>
        <v>4.2454090402200659</v>
      </c>
      <c r="S120" s="29">
        <f t="shared" si="17"/>
        <v>5.3567954874545798E-2</v>
      </c>
      <c r="T120" s="29">
        <f t="shared" si="18"/>
        <v>0.27840986193582218</v>
      </c>
      <c r="U120" s="29">
        <f t="shared" si="19"/>
        <v>1.7965428701650188E-2</v>
      </c>
    </row>
    <row r="121" spans="1:21" x14ac:dyDescent="0.2">
      <c r="A121" s="28" t="s">
        <v>367</v>
      </c>
      <c r="B121" s="28">
        <v>88.332599999999999</v>
      </c>
      <c r="C121" s="28">
        <v>122.800003</v>
      </c>
      <c r="D121" s="28">
        <v>48.307640999999997</v>
      </c>
      <c r="E121" s="28">
        <v>46.788308000000001</v>
      </c>
      <c r="F121" s="28">
        <v>338.25232999999997</v>
      </c>
      <c r="G121" s="28">
        <v>27.468643</v>
      </c>
      <c r="H121" s="28">
        <v>29.950001</v>
      </c>
      <c r="I121" s="28">
        <v>21.595970999999999</v>
      </c>
      <c r="J121" s="28">
        <v>30.780975000000002</v>
      </c>
      <c r="K121" s="28">
        <v>78.413658999999996</v>
      </c>
      <c r="L121" s="25">
        <f t="shared" si="10"/>
        <v>0.88458591918447316</v>
      </c>
      <c r="M121" s="25">
        <f t="shared" si="11"/>
        <v>-3.0398728300059519E-2</v>
      </c>
      <c r="N121" s="25">
        <f t="shared" si="12"/>
        <v>0.22586483899759102</v>
      </c>
      <c r="O121" s="25">
        <f t="shared" si="13"/>
        <v>0.57694935042436613</v>
      </c>
      <c r="P121" s="29">
        <f t="shared" si="14"/>
        <v>0.35933513831166874</v>
      </c>
      <c r="Q121" s="29">
        <f t="shared" si="15"/>
        <v>0.30868645791824445</v>
      </c>
      <c r="R121" s="29">
        <f t="shared" si="16"/>
        <v>0.36446467587860254</v>
      </c>
      <c r="S121" s="29">
        <f t="shared" si="17"/>
        <v>0.41735997907166333</v>
      </c>
      <c r="T121" s="29">
        <f t="shared" si="18"/>
        <v>0.53086215843533524</v>
      </c>
      <c r="U121" s="29">
        <f t="shared" si="19"/>
        <v>0.28138673336212228</v>
      </c>
    </row>
    <row r="122" spans="1:21" x14ac:dyDescent="0.2">
      <c r="A122" s="28" t="s">
        <v>211</v>
      </c>
      <c r="B122" s="28">
        <v>46.871091999999997</v>
      </c>
      <c r="C122" s="28">
        <v>126.650002</v>
      </c>
      <c r="D122" s="28">
        <v>39.406987999999998</v>
      </c>
      <c r="E122" s="28">
        <v>29.67014</v>
      </c>
      <c r="F122" s="28">
        <v>248.83659700000001</v>
      </c>
      <c r="G122" s="28">
        <v>20.989476</v>
      </c>
      <c r="H122" s="28">
        <v>21.950001</v>
      </c>
      <c r="I122" s="28">
        <v>15.236758</v>
      </c>
      <c r="J122" s="28">
        <v>20.106954000000002</v>
      </c>
      <c r="K122" s="28">
        <v>61.194374000000003</v>
      </c>
      <c r="L122" s="25">
        <f t="shared" si="10"/>
        <v>-0.54977970409045529</v>
      </c>
      <c r="M122" s="25">
        <f t="shared" si="11"/>
        <v>-0.17173501610790609</v>
      </c>
      <c r="N122" s="25">
        <f t="shared" si="12"/>
        <v>-0.10278774294800674</v>
      </c>
      <c r="O122" s="25">
        <f t="shared" si="13"/>
        <v>-0.69569764759391872</v>
      </c>
      <c r="P122" s="29">
        <f t="shared" si="14"/>
        <v>-0.59372288870568468</v>
      </c>
      <c r="Q122" s="29">
        <f t="shared" si="15"/>
        <v>-0.5024024085178127</v>
      </c>
      <c r="R122" s="29">
        <f t="shared" si="16"/>
        <v>-0.90488364770319107</v>
      </c>
      <c r="S122" s="29">
        <f t="shared" si="17"/>
        <v>-0.37681423374479572</v>
      </c>
      <c r="T122" s="29">
        <f t="shared" si="18"/>
        <v>-0.61908308141520529</v>
      </c>
      <c r="U122" s="29">
        <f t="shared" si="19"/>
        <v>-0.12918926399410857</v>
      </c>
    </row>
    <row r="123" spans="1:21" x14ac:dyDescent="0.2">
      <c r="A123" s="28" t="s">
        <v>821</v>
      </c>
      <c r="B123" s="28">
        <v>104.107017</v>
      </c>
      <c r="C123" s="28">
        <v>152.91000399999999</v>
      </c>
      <c r="D123" s="28">
        <v>43.921588999999997</v>
      </c>
      <c r="E123" s="28">
        <v>97.502171000000004</v>
      </c>
      <c r="F123" s="28">
        <v>612.47997999999995</v>
      </c>
      <c r="G123" s="28">
        <v>42.181626999999999</v>
      </c>
      <c r="H123" s="28">
        <v>230.770004</v>
      </c>
      <c r="I123" s="28">
        <v>24.449784999999999</v>
      </c>
      <c r="J123" s="28">
        <v>52.785668000000001</v>
      </c>
      <c r="K123" s="28">
        <v>70.272874999999999</v>
      </c>
      <c r="L123" s="25">
        <f t="shared" si="10"/>
        <v>6.9476404441193962E-2</v>
      </c>
      <c r="M123" s="25">
        <f t="shared" si="11"/>
        <v>-0.29482564646422527</v>
      </c>
      <c r="N123" s="25">
        <f t="shared" si="12"/>
        <v>-0.41353275222300034</v>
      </c>
      <c r="O123" s="25">
        <f t="shared" si="13"/>
        <v>0.11394572440305417</v>
      </c>
      <c r="P123" s="29">
        <f t="shared" si="14"/>
        <v>4.98948918868094E-2</v>
      </c>
      <c r="Q123" s="29">
        <f t="shared" si="15"/>
        <v>-2.2036869781789536E-2</v>
      </c>
      <c r="R123" s="29">
        <f t="shared" si="16"/>
        <v>-9.2671197494239244E-2</v>
      </c>
      <c r="S123" s="29">
        <f t="shared" si="17"/>
        <v>-0.47701520433912215</v>
      </c>
      <c r="T123" s="29">
        <f t="shared" si="18"/>
        <v>8.042428401177526E-2</v>
      </c>
      <c r="U123" s="29">
        <f t="shared" si="19"/>
        <v>-0.24966185980874356</v>
      </c>
    </row>
    <row r="124" spans="1:21" x14ac:dyDescent="0.2">
      <c r="A124" s="28" t="s">
        <v>669</v>
      </c>
      <c r="B124" s="28">
        <v>97.343912000000003</v>
      </c>
      <c r="C124" s="28">
        <v>216.83999600000001</v>
      </c>
      <c r="D124" s="28">
        <v>74.891801999999998</v>
      </c>
      <c r="E124" s="28">
        <v>87.528655000000001</v>
      </c>
      <c r="F124" s="28">
        <v>583.37266399999999</v>
      </c>
      <c r="G124" s="28">
        <v>43.132123999999997</v>
      </c>
      <c r="H124" s="28">
        <v>254.33999600000001</v>
      </c>
      <c r="I124" s="28">
        <v>46.75047</v>
      </c>
      <c r="J124" s="28">
        <v>48.856425000000002</v>
      </c>
      <c r="K124" s="28">
        <v>93.654942000000005</v>
      </c>
      <c r="L124" s="25">
        <f t="shared" si="10"/>
        <v>0.43313938783056516</v>
      </c>
      <c r="M124" s="25">
        <f t="shared" si="11"/>
        <v>0.59452892144536662</v>
      </c>
      <c r="N124" s="25">
        <f t="shared" si="12"/>
        <v>0.283643223987182</v>
      </c>
      <c r="O124" s="25">
        <f t="shared" si="13"/>
        <v>0.49649664290962403</v>
      </c>
      <c r="P124" s="29">
        <f t="shared" si="14"/>
        <v>0.34346002686709731</v>
      </c>
      <c r="Q124" s="29">
        <f t="shared" si="15"/>
        <v>0.47159710099070495</v>
      </c>
      <c r="R124" s="29">
        <f t="shared" si="16"/>
        <v>0.72014063492397784</v>
      </c>
      <c r="S124" s="29">
        <f t="shared" si="17"/>
        <v>1.1110422338765633</v>
      </c>
      <c r="T124" s="29">
        <f t="shared" si="18"/>
        <v>0.24508139659016948</v>
      </c>
      <c r="U124" s="29">
        <f t="shared" si="19"/>
        <v>0.18089456043100371</v>
      </c>
    </row>
    <row r="125" spans="1:21" x14ac:dyDescent="0.2">
      <c r="A125" s="28" t="s">
        <v>516</v>
      </c>
      <c r="B125" s="28">
        <v>67.923547999999997</v>
      </c>
      <c r="C125" s="28">
        <v>135.990005</v>
      </c>
      <c r="D125" s="28">
        <v>58.343159999999997</v>
      </c>
      <c r="E125" s="28">
        <v>58.489041999999998</v>
      </c>
      <c r="F125" s="28">
        <v>434.23150099999998</v>
      </c>
      <c r="G125" s="28">
        <v>29.309736999999998</v>
      </c>
      <c r="H125" s="28">
        <v>147.86000100000001</v>
      </c>
      <c r="I125" s="28">
        <v>22.145682000000001</v>
      </c>
      <c r="J125" s="28">
        <v>39.239542999999998</v>
      </c>
      <c r="K125" s="28">
        <v>79.308470999999997</v>
      </c>
      <c r="L125" s="25">
        <f t="shared" si="10"/>
        <v>-0.21603348460949945</v>
      </c>
      <c r="M125" s="25">
        <f t="shared" si="11"/>
        <v>0.10202595458628916</v>
      </c>
      <c r="N125" s="25">
        <f t="shared" si="12"/>
        <v>0.20880819148821761</v>
      </c>
      <c r="O125" s="25">
        <f t="shared" si="13"/>
        <v>0.25058183262480838</v>
      </c>
      <c r="P125" s="29">
        <f t="shared" si="14"/>
        <v>0.29845703391581191</v>
      </c>
      <c r="Q125" s="29">
        <f t="shared" si="15"/>
        <v>5.8017989282842075E-2</v>
      </c>
      <c r="R125" s="29">
        <f t="shared" si="16"/>
        <v>4.079354033687598</v>
      </c>
      <c r="S125" s="29">
        <f t="shared" si="17"/>
        <v>1.6614210162597232E-2</v>
      </c>
      <c r="T125" s="29">
        <f t="shared" si="18"/>
        <v>0.26738264284398805</v>
      </c>
      <c r="U125" s="29">
        <f t="shared" si="19"/>
        <v>1.4533825831565483E-2</v>
      </c>
    </row>
    <row r="126" spans="1:21" x14ac:dyDescent="0.2">
      <c r="A126" s="28" t="s">
        <v>366</v>
      </c>
      <c r="B126" s="28">
        <v>86.640878999999998</v>
      </c>
      <c r="C126" s="28">
        <v>123.400002</v>
      </c>
      <c r="D126" s="28">
        <v>48.265027000000003</v>
      </c>
      <c r="E126" s="28">
        <v>46.769463999999999</v>
      </c>
      <c r="F126" s="28">
        <v>334.421155</v>
      </c>
      <c r="G126" s="28">
        <v>27.702494000000002</v>
      </c>
      <c r="H126" s="28">
        <v>29.110001</v>
      </c>
      <c r="I126" s="28">
        <v>21.783761999999999</v>
      </c>
      <c r="J126" s="28">
        <v>30.961086000000002</v>
      </c>
      <c r="K126" s="28">
        <v>78.172327999999993</v>
      </c>
      <c r="L126" s="25">
        <f t="shared" si="10"/>
        <v>-0.2186725218498935</v>
      </c>
      <c r="M126" s="25">
        <f t="shared" si="11"/>
        <v>-0.21601012259250785</v>
      </c>
      <c r="N126" s="25">
        <f t="shared" si="12"/>
        <v>6.124785219188289E-2</v>
      </c>
      <c r="O126" s="25">
        <f t="shared" si="13"/>
        <v>-0.52598292018948745</v>
      </c>
      <c r="P126" s="29">
        <f t="shared" si="14"/>
        <v>-0.48298448400547866</v>
      </c>
      <c r="Q126" s="29">
        <f t="shared" si="15"/>
        <v>-0.38050970516370231</v>
      </c>
      <c r="R126" s="29">
        <f t="shared" si="16"/>
        <v>-0.8798001410463332</v>
      </c>
      <c r="S126" s="29">
        <f t="shared" si="17"/>
        <v>-0.15103770834420505</v>
      </c>
      <c r="T126" s="29">
        <f t="shared" si="18"/>
        <v>-0.43592749124105912</v>
      </c>
      <c r="U126" s="29">
        <f t="shared" si="19"/>
        <v>7.6011958972364235E-2</v>
      </c>
    </row>
    <row r="127" spans="1:21" x14ac:dyDescent="0.2">
      <c r="A127" s="28" t="s">
        <v>820</v>
      </c>
      <c r="B127" s="28">
        <v>110.88932800000001</v>
      </c>
      <c r="C127" s="28">
        <v>157.39999399999999</v>
      </c>
      <c r="D127" s="28">
        <v>45.479505000000003</v>
      </c>
      <c r="E127" s="28">
        <v>98.666200000000003</v>
      </c>
      <c r="F127" s="28">
        <v>646.830017</v>
      </c>
      <c r="G127" s="28">
        <v>44.718204999999998</v>
      </c>
      <c r="H127" s="28">
        <v>242.179993</v>
      </c>
      <c r="I127" s="28">
        <v>25.659281</v>
      </c>
      <c r="J127" s="28">
        <v>54.888486</v>
      </c>
      <c r="K127" s="28">
        <v>72.650054999999995</v>
      </c>
      <c r="L127" s="25">
        <f t="shared" si="10"/>
        <v>0.13926341083436511</v>
      </c>
      <c r="M127" s="25">
        <f t="shared" si="11"/>
        <v>-0.2813442100019321</v>
      </c>
      <c r="N127" s="25">
        <f t="shared" si="12"/>
        <v>-0.38910951749523148</v>
      </c>
      <c r="O127" s="25">
        <f t="shared" si="13"/>
        <v>0.13402008535303844</v>
      </c>
      <c r="P127" s="29">
        <f t="shared" si="14"/>
        <v>0.10665215792340432</v>
      </c>
      <c r="Q127" s="29">
        <f t="shared" si="15"/>
        <v>4.3000177960885511E-2</v>
      </c>
      <c r="R127" s="29">
        <f t="shared" si="16"/>
        <v>-5.2911554611157596E-2</v>
      </c>
      <c r="S127" s="29">
        <f t="shared" si="17"/>
        <v>-0.45090908336097046</v>
      </c>
      <c r="T127" s="29">
        <f t="shared" si="18"/>
        <v>0.13318634880941649</v>
      </c>
      <c r="U127" s="29">
        <f t="shared" si="19"/>
        <v>-0.22754735444791618</v>
      </c>
    </row>
    <row r="128" spans="1:21" x14ac:dyDescent="0.2">
      <c r="A128" s="28" t="s">
        <v>668</v>
      </c>
      <c r="B128" s="28">
        <v>97.334231000000003</v>
      </c>
      <c r="C128" s="28">
        <v>219.020004</v>
      </c>
      <c r="D128" s="28">
        <v>74.447885999999997</v>
      </c>
      <c r="E128" s="28">
        <v>87.005690000000001</v>
      </c>
      <c r="F128" s="28">
        <v>584.49261799999999</v>
      </c>
      <c r="G128" s="28">
        <v>42.874589999999998</v>
      </c>
      <c r="H128" s="28">
        <v>255.71000699999999</v>
      </c>
      <c r="I128" s="28">
        <v>46.730477999999998</v>
      </c>
      <c r="J128" s="28">
        <v>48.437299000000003</v>
      </c>
      <c r="K128" s="28">
        <v>94.051143999999994</v>
      </c>
      <c r="L128" s="25">
        <f t="shared" si="10"/>
        <v>0.43668615001764</v>
      </c>
      <c r="M128" s="25">
        <f t="shared" si="11"/>
        <v>0.62285116064050006</v>
      </c>
      <c r="N128" s="25">
        <f t="shared" si="12"/>
        <v>0.26713812124529457</v>
      </c>
      <c r="O128" s="25">
        <f t="shared" si="13"/>
        <v>0.46976623359598979</v>
      </c>
      <c r="P128" s="29">
        <f t="shared" si="14"/>
        <v>0.35212062626567575</v>
      </c>
      <c r="Q128" s="29">
        <f t="shared" si="15"/>
        <v>0.46234780778750717</v>
      </c>
      <c r="R128" s="29">
        <f t="shared" si="16"/>
        <v>0.70952001324348135</v>
      </c>
      <c r="S128" s="29">
        <f t="shared" si="17"/>
        <v>1.0316140784850618</v>
      </c>
      <c r="T128" s="29">
        <f t="shared" si="18"/>
        <v>0.22773404611442727</v>
      </c>
      <c r="U128" s="29">
        <f t="shared" si="19"/>
        <v>0.18029058915373697</v>
      </c>
    </row>
    <row r="129" spans="1:21" x14ac:dyDescent="0.2">
      <c r="A129" s="28" t="s">
        <v>515</v>
      </c>
      <c r="B129" s="28">
        <v>67.749126000000004</v>
      </c>
      <c r="C129" s="28">
        <v>134.96000699999999</v>
      </c>
      <c r="D129" s="28">
        <v>58.752778999999997</v>
      </c>
      <c r="E129" s="28">
        <v>59.196958000000002</v>
      </c>
      <c r="F129" s="28">
        <v>432.278457</v>
      </c>
      <c r="G129" s="28">
        <v>29.319009999999999</v>
      </c>
      <c r="H129" s="28">
        <v>149.58000200000001</v>
      </c>
      <c r="I129" s="28">
        <v>23.001650999999999</v>
      </c>
      <c r="J129" s="28">
        <v>39.452598999999999</v>
      </c>
      <c r="K129" s="28">
        <v>79.684736000000001</v>
      </c>
      <c r="L129" s="25">
        <f t="shared" si="10"/>
        <v>-0.22873292983231319</v>
      </c>
      <c r="M129" s="25">
        <f t="shared" si="11"/>
        <v>3.0937307128949376E-2</v>
      </c>
      <c r="N129" s="25">
        <f t="shared" si="12"/>
        <v>0.20875718070672011</v>
      </c>
      <c r="O129" s="25">
        <f t="shared" si="13"/>
        <v>0.24539633051201504</v>
      </c>
      <c r="P129" s="29">
        <f t="shared" si="14"/>
        <v>0.28107876451419678</v>
      </c>
      <c r="Q129" s="29">
        <f t="shared" si="15"/>
        <v>6.0418440344511604E-2</v>
      </c>
      <c r="R129" s="29">
        <f t="shared" si="16"/>
        <v>4.0687903083700441</v>
      </c>
      <c r="S129" s="29">
        <f t="shared" si="17"/>
        <v>7.0479101349828488E-2</v>
      </c>
      <c r="T129" s="29">
        <f t="shared" si="18"/>
        <v>0.28585851214687952</v>
      </c>
      <c r="U129" s="29">
        <f t="shared" si="19"/>
        <v>1.3667994181576049E-2</v>
      </c>
    </row>
    <row r="130" spans="1:21" x14ac:dyDescent="0.2">
      <c r="A130" s="28" t="s">
        <v>365</v>
      </c>
      <c r="B130" s="28">
        <v>87.841330999999997</v>
      </c>
      <c r="C130" s="28">
        <v>130.91000399999999</v>
      </c>
      <c r="D130" s="28">
        <v>48.605939999999997</v>
      </c>
      <c r="E130" s="28">
        <v>47.532626</v>
      </c>
      <c r="F130" s="28">
        <v>337.43316099999998</v>
      </c>
      <c r="G130" s="28">
        <v>27.648529</v>
      </c>
      <c r="H130" s="28">
        <v>29.51</v>
      </c>
      <c r="I130" s="28">
        <v>21.487248999999998</v>
      </c>
      <c r="J130" s="28">
        <v>30.681913000000002</v>
      </c>
      <c r="K130" s="28">
        <v>78.610291000000004</v>
      </c>
      <c r="L130" s="25">
        <f t="shared" si="10"/>
        <v>1.67587654038776</v>
      </c>
      <c r="M130" s="25">
        <f t="shared" si="11"/>
        <v>0.59316060832811468</v>
      </c>
      <c r="N130" s="25">
        <f t="shared" si="12"/>
        <v>0.50229814253954386</v>
      </c>
      <c r="O130" s="25">
        <f t="shared" si="13"/>
        <v>0.56908541040804361</v>
      </c>
      <c r="P130" s="29">
        <f t="shared" si="14"/>
        <v>0.46214454492188062</v>
      </c>
      <c r="Q130" s="29">
        <f t="shared" si="15"/>
        <v>0.33645939680759174</v>
      </c>
      <c r="R130" s="29">
        <f t="shared" si="16"/>
        <v>0.54502617801047126</v>
      </c>
      <c r="S130" s="29">
        <f t="shared" si="17"/>
        <v>-6.0326600551280363E-3</v>
      </c>
      <c r="T130" s="29">
        <f t="shared" si="18"/>
        <v>0.44009983005722453</v>
      </c>
      <c r="U130" s="29">
        <f t="shared" si="19"/>
        <v>0.56770093729462778</v>
      </c>
    </row>
    <row r="131" spans="1:21" x14ac:dyDescent="0.2">
      <c r="A131" s="28" t="s">
        <v>59</v>
      </c>
      <c r="B131" s="28">
        <v>32.827123999999998</v>
      </c>
      <c r="C131" s="28">
        <v>82.169998000000007</v>
      </c>
      <c r="D131" s="28">
        <v>32.354390000000002</v>
      </c>
      <c r="E131" s="28">
        <v>30.293205</v>
      </c>
      <c r="F131" s="28">
        <v>230.779619</v>
      </c>
      <c r="G131" s="28">
        <v>20.687892999999999</v>
      </c>
      <c r="H131" s="28">
        <v>19.100000000000001</v>
      </c>
      <c r="I131" s="28">
        <v>21.617660999999998</v>
      </c>
      <c r="J131" s="28">
        <v>21.305406999999999</v>
      </c>
      <c r="K131" s="28">
        <v>50.143678000000001</v>
      </c>
      <c r="L131" s="25">
        <f t="shared" si="10"/>
        <v>-0.71003961110529168</v>
      </c>
      <c r="M131" s="25">
        <f t="shared" si="11"/>
        <v>-0.49554915277518041</v>
      </c>
      <c r="N131" s="25">
        <f t="shared" si="12"/>
        <v>-0.29873996009363912</v>
      </c>
      <c r="O131" s="25">
        <f t="shared" si="13"/>
        <v>-0.71151847427264636</v>
      </c>
      <c r="P131" s="29">
        <f t="shared" si="14"/>
        <v>-0.65081009136111034</v>
      </c>
      <c r="Q131" s="29">
        <f t="shared" si="15"/>
        <v>-0.54680125973603011</v>
      </c>
      <c r="R131" s="29">
        <f t="shared" si="16"/>
        <v>-0.92517140058765912</v>
      </c>
      <c r="S131" s="29">
        <f t="shared" si="17"/>
        <v>-0.18420626795119666</v>
      </c>
      <c r="T131" s="29">
        <f t="shared" si="18"/>
        <v>-0.61823644554727597</v>
      </c>
      <c r="U131" s="29">
        <f t="shared" si="19"/>
        <v>-0.32482174729939761</v>
      </c>
    </row>
    <row r="132" spans="1:21" x14ac:dyDescent="0.2">
      <c r="A132" s="28" t="s">
        <v>819</v>
      </c>
      <c r="B132" s="28">
        <v>113.21244299999999</v>
      </c>
      <c r="C132" s="28">
        <v>162.88999899999999</v>
      </c>
      <c r="D132" s="28">
        <v>46.137506999999999</v>
      </c>
      <c r="E132" s="28">
        <v>105.009168</v>
      </c>
      <c r="F132" s="28">
        <v>660.90002400000003</v>
      </c>
      <c r="G132" s="28">
        <v>45.648611000000002</v>
      </c>
      <c r="H132" s="28">
        <v>255.25</v>
      </c>
      <c r="I132" s="28">
        <v>26.498930000000001</v>
      </c>
      <c r="J132" s="28">
        <v>55.807859999999998</v>
      </c>
      <c r="K132" s="28">
        <v>74.267318000000003</v>
      </c>
      <c r="L132" s="25">
        <f t="shared" ref="L132:L195" si="20">B132/B133-1</f>
        <v>0.16359360972825066</v>
      </c>
      <c r="M132" s="25">
        <f t="shared" ref="M132:M195" si="21">C132/C133-1</f>
        <v>-0.25351728255065775</v>
      </c>
      <c r="N132" s="25">
        <f t="shared" ref="N132:N195" si="22">D132/D133-1</f>
        <v>-0.37569546939074094</v>
      </c>
      <c r="O132" s="25">
        <f t="shared" ref="O132:O195" si="23">E132/E133-1</f>
        <v>0.2035737793878889</v>
      </c>
      <c r="P132" s="29">
        <f t="shared" ref="P132:P195" si="24">F132/F133-1</f>
        <v>0.12615793811909071</v>
      </c>
      <c r="Q132" s="29">
        <f t="shared" ref="Q132:Q195" si="25">G132/G133-1</f>
        <v>5.5775433872147673E-2</v>
      </c>
      <c r="R132" s="29">
        <f t="shared" ref="R132:R195" si="26">H132/H133-1</f>
        <v>-5.8810170633659675E-3</v>
      </c>
      <c r="S132" s="29">
        <f t="shared" ref="S132:S195" si="27">I132/I133-1</f>
        <v>-0.42432137077701215</v>
      </c>
      <c r="T132" s="29">
        <f t="shared" ref="T132:T195" si="28">J132/J133-1</f>
        <v>0.15194045628622899</v>
      </c>
      <c r="U132" s="29">
        <f t="shared" ref="U132:U195" si="29">K132/K133-1</f>
        <v>-0.20868502899794095</v>
      </c>
    </row>
    <row r="133" spans="1:21" x14ac:dyDescent="0.2">
      <c r="A133" s="28" t="s">
        <v>667</v>
      </c>
      <c r="B133" s="28">
        <v>97.295518000000001</v>
      </c>
      <c r="C133" s="28">
        <v>218.21000699999999</v>
      </c>
      <c r="D133" s="28">
        <v>73.902246000000005</v>
      </c>
      <c r="E133" s="28">
        <v>87.247803000000005</v>
      </c>
      <c r="F133" s="28">
        <v>586.86264300000005</v>
      </c>
      <c r="G133" s="28">
        <v>43.237045999999999</v>
      </c>
      <c r="H133" s="28">
        <v>256.76001000000002</v>
      </c>
      <c r="I133" s="28">
        <v>46.030768999999999</v>
      </c>
      <c r="J133" s="28">
        <v>48.446826999999999</v>
      </c>
      <c r="K133" s="28">
        <v>93.853043</v>
      </c>
      <c r="L133" s="25">
        <f t="shared" si="20"/>
        <v>0.41724899152918016</v>
      </c>
      <c r="M133" s="25">
        <f t="shared" si="21"/>
        <v>0.61625075980485722</v>
      </c>
      <c r="N133" s="25">
        <f t="shared" si="22"/>
        <v>0.26071723794016477</v>
      </c>
      <c r="O133" s="25">
        <f t="shared" si="23"/>
        <v>0.47504802564541659</v>
      </c>
      <c r="P133" s="29">
        <f t="shared" si="24"/>
        <v>0.35724257405586535</v>
      </c>
      <c r="Q133" s="29">
        <f t="shared" si="25"/>
        <v>0.48551586636933708</v>
      </c>
      <c r="R133" s="29">
        <f t="shared" si="26"/>
        <v>0.77198081871556212</v>
      </c>
      <c r="S133" s="29">
        <f t="shared" si="27"/>
        <v>0.97639312348622553</v>
      </c>
      <c r="T133" s="29">
        <f t="shared" si="28"/>
        <v>0.2308655390895018</v>
      </c>
      <c r="U133" s="29">
        <f t="shared" si="29"/>
        <v>0.17658504686492815</v>
      </c>
    </row>
    <row r="134" spans="1:21" x14ac:dyDescent="0.2">
      <c r="A134" s="28" t="s">
        <v>514</v>
      </c>
      <c r="B134" s="28">
        <v>68.650970000000001</v>
      </c>
      <c r="C134" s="28">
        <v>135.009995</v>
      </c>
      <c r="D134" s="28">
        <v>58.619208</v>
      </c>
      <c r="E134" s="28">
        <v>59.149127</v>
      </c>
      <c r="F134" s="28">
        <v>432.39333499999998</v>
      </c>
      <c r="G134" s="28">
        <v>29.105744999999999</v>
      </c>
      <c r="H134" s="28">
        <v>144.89999399999999</v>
      </c>
      <c r="I134" s="28">
        <v>23.290289999999999</v>
      </c>
      <c r="J134" s="28">
        <v>39.359966999999997</v>
      </c>
      <c r="K134" s="28">
        <v>79.767325999999997</v>
      </c>
      <c r="L134" s="25">
        <f t="shared" si="20"/>
        <v>0.46636280669537977</v>
      </c>
      <c r="M134" s="25">
        <f t="shared" si="21"/>
        <v>6.3238240748821006E-2</v>
      </c>
      <c r="N134" s="25">
        <f t="shared" si="22"/>
        <v>0.48145135671389339</v>
      </c>
      <c r="O134" s="25">
        <f t="shared" si="23"/>
        <v>1.0041980351724833</v>
      </c>
      <c r="P134" s="29">
        <f t="shared" si="24"/>
        <v>0.76332183880437099</v>
      </c>
      <c r="Q134" s="29">
        <f t="shared" si="25"/>
        <v>0.38264672425385782</v>
      </c>
      <c r="R134" s="29">
        <f t="shared" si="26"/>
        <v>5.4977578698546123</v>
      </c>
      <c r="S134" s="29">
        <f t="shared" si="27"/>
        <v>0.53738370256266577</v>
      </c>
      <c r="T134" s="29">
        <f t="shared" si="28"/>
        <v>0.9181447139059904</v>
      </c>
      <c r="U134" s="29">
        <f t="shared" si="29"/>
        <v>0.31060392491139521</v>
      </c>
    </row>
    <row r="135" spans="1:21" x14ac:dyDescent="0.2">
      <c r="A135" s="28" t="s">
        <v>210</v>
      </c>
      <c r="B135" s="28">
        <v>46.817179000000003</v>
      </c>
      <c r="C135" s="28">
        <v>126.980003</v>
      </c>
      <c r="D135" s="28">
        <v>39.568770000000001</v>
      </c>
      <c r="E135" s="28">
        <v>29.512616000000001</v>
      </c>
      <c r="F135" s="28">
        <v>245.21521000000001</v>
      </c>
      <c r="G135" s="28">
        <v>21.050746</v>
      </c>
      <c r="H135" s="28">
        <v>22.299999</v>
      </c>
      <c r="I135" s="28">
        <v>15.149302</v>
      </c>
      <c r="J135" s="28">
        <v>20.519811000000001</v>
      </c>
      <c r="K135" s="28">
        <v>60.863030000000002</v>
      </c>
      <c r="L135" s="25">
        <f t="shared" si="20"/>
        <v>0.42480383572269687</v>
      </c>
      <c r="M135" s="25">
        <f t="shared" si="21"/>
        <v>0.56398571094997618</v>
      </c>
      <c r="N135" s="25">
        <f t="shared" si="22"/>
        <v>0.20464978216989849</v>
      </c>
      <c r="O135" s="25">
        <f t="shared" si="23"/>
        <v>-2.9877231343449662E-2</v>
      </c>
      <c r="P135" s="29">
        <f t="shared" si="24"/>
        <v>4.904164866536731E-2</v>
      </c>
      <c r="Q135" s="29">
        <f t="shared" si="25"/>
        <v>8.7961994315095549E-3</v>
      </c>
      <c r="R135" s="29">
        <f t="shared" si="26"/>
        <v>0.1868013737732106</v>
      </c>
      <c r="S135" s="29">
        <f t="shared" si="27"/>
        <v>-0.27755581531892592</v>
      </c>
      <c r="T135" s="29">
        <f t="shared" si="28"/>
        <v>-3.0170987345127132E-2</v>
      </c>
      <c r="U135" s="29">
        <f t="shared" si="29"/>
        <v>0.20558398861332505</v>
      </c>
    </row>
    <row r="136" spans="1:21" x14ac:dyDescent="0.2">
      <c r="A136" s="28" t="s">
        <v>58</v>
      </c>
      <c r="B136" s="28">
        <v>32.858683999999997</v>
      </c>
      <c r="C136" s="28">
        <v>81.190002000000007</v>
      </c>
      <c r="D136" s="28">
        <v>32.846699999999998</v>
      </c>
      <c r="E136" s="28">
        <v>30.421527000000001</v>
      </c>
      <c r="F136" s="28">
        <v>233.751644</v>
      </c>
      <c r="G136" s="28">
        <v>20.867194000000001</v>
      </c>
      <c r="H136" s="28">
        <v>18.790001</v>
      </c>
      <c r="I136" s="28">
        <v>20.969512000000002</v>
      </c>
      <c r="J136" s="28">
        <v>21.158173999999999</v>
      </c>
      <c r="K136" s="28">
        <v>50.484271999999997</v>
      </c>
      <c r="L136" s="25">
        <f t="shared" si="20"/>
        <v>-0.71347290993682178</v>
      </c>
      <c r="M136" s="25">
        <f t="shared" si="21"/>
        <v>-0.51122749075174589</v>
      </c>
      <c r="N136" s="25">
        <f t="shared" si="22"/>
        <v>-0.31438396626956222</v>
      </c>
      <c r="O136" s="25">
        <f t="shared" si="23"/>
        <v>-0.71162390797256547</v>
      </c>
      <c r="P136" s="29">
        <f t="shared" si="24"/>
        <v>-0.64374187703852992</v>
      </c>
      <c r="Q136" s="29">
        <f t="shared" si="25"/>
        <v>-0.54925596929499809</v>
      </c>
      <c r="R136" s="29">
        <f t="shared" si="26"/>
        <v>-0.92793034317301959</v>
      </c>
      <c r="S136" s="29">
        <f t="shared" si="27"/>
        <v>-0.21635145224255381</v>
      </c>
      <c r="T136" s="29">
        <f t="shared" si="28"/>
        <v>-0.6240373321213355</v>
      </c>
      <c r="U136" s="29">
        <f t="shared" si="29"/>
        <v>-0.33480828782454719</v>
      </c>
    </row>
    <row r="137" spans="1:21" x14ac:dyDescent="0.2">
      <c r="A137" s="28" t="s">
        <v>818</v>
      </c>
      <c r="B137" s="28">
        <v>114.679153</v>
      </c>
      <c r="C137" s="28">
        <v>166.11000100000001</v>
      </c>
      <c r="D137" s="28">
        <v>47.908301999999999</v>
      </c>
      <c r="E137" s="28">
        <v>105.492542</v>
      </c>
      <c r="F137" s="28">
        <v>656.13000499999998</v>
      </c>
      <c r="G137" s="28">
        <v>46.294998</v>
      </c>
      <c r="H137" s="28">
        <v>260.72000100000002</v>
      </c>
      <c r="I137" s="28">
        <v>26.758821999999999</v>
      </c>
      <c r="J137" s="28">
        <v>56.277327</v>
      </c>
      <c r="K137" s="28">
        <v>75.894318999999996</v>
      </c>
      <c r="L137" s="25">
        <f t="shared" si="20"/>
        <v>0.19495289972081897</v>
      </c>
      <c r="M137" s="25">
        <f t="shared" si="21"/>
        <v>-0.24233717746904804</v>
      </c>
      <c r="N137" s="25">
        <f t="shared" si="22"/>
        <v>-0.34707677985498442</v>
      </c>
      <c r="O137" s="25">
        <f t="shared" si="23"/>
        <v>0.21072665341950092</v>
      </c>
      <c r="P137" s="29">
        <f t="shared" si="24"/>
        <v>0.12705622722231169</v>
      </c>
      <c r="Q137" s="29">
        <f t="shared" si="25"/>
        <v>8.2667331335646965E-2</v>
      </c>
      <c r="R137" s="29">
        <f t="shared" si="26"/>
        <v>3.0006885973634656E-3</v>
      </c>
      <c r="S137" s="29">
        <f t="shared" si="27"/>
        <v>-0.41229415278538495</v>
      </c>
      <c r="T137" s="29">
        <f t="shared" si="28"/>
        <v>0.16552664476347267</v>
      </c>
      <c r="U137" s="29">
        <f t="shared" si="29"/>
        <v>-0.19159316022559636</v>
      </c>
    </row>
    <row r="138" spans="1:21" x14ac:dyDescent="0.2">
      <c r="A138" s="28" t="s">
        <v>666</v>
      </c>
      <c r="B138" s="28">
        <v>95.969600999999997</v>
      </c>
      <c r="C138" s="28">
        <v>219.240005</v>
      </c>
      <c r="D138" s="28">
        <v>73.375093000000007</v>
      </c>
      <c r="E138" s="28">
        <v>87.131592999999995</v>
      </c>
      <c r="F138" s="28">
        <v>582.16261899999995</v>
      </c>
      <c r="G138" s="28">
        <v>42.760131999999999</v>
      </c>
      <c r="H138" s="28">
        <v>259.94000199999999</v>
      </c>
      <c r="I138" s="28">
        <v>45.530977999999998</v>
      </c>
      <c r="J138" s="28">
        <v>48.284891000000002</v>
      </c>
      <c r="K138" s="28">
        <v>93.881342000000004</v>
      </c>
      <c r="L138" s="25">
        <f t="shared" si="20"/>
        <v>0.99376797932987726</v>
      </c>
      <c r="M138" s="25">
        <f t="shared" si="21"/>
        <v>0.70257046043114202</v>
      </c>
      <c r="N138" s="25">
        <f t="shared" si="22"/>
        <v>0.84855500244676585</v>
      </c>
      <c r="O138" s="25">
        <f t="shared" si="23"/>
        <v>1.8888593918738894</v>
      </c>
      <c r="P138" s="29">
        <f t="shared" si="24"/>
        <v>1.3084446781992791</v>
      </c>
      <c r="Q138" s="29">
        <f t="shared" si="25"/>
        <v>0.9802383382683999</v>
      </c>
      <c r="R138" s="29">
        <f t="shared" si="26"/>
        <v>9.7147568837592733</v>
      </c>
      <c r="S138" s="29">
        <f t="shared" si="27"/>
        <v>1.8994733490121019</v>
      </c>
      <c r="T138" s="29">
        <f t="shared" si="28"/>
        <v>1.3173736948095702</v>
      </c>
      <c r="U138" s="29">
        <f t="shared" si="29"/>
        <v>0.51771406300731893</v>
      </c>
    </row>
    <row r="139" spans="1:21" x14ac:dyDescent="0.2">
      <c r="A139" s="28" t="s">
        <v>209</v>
      </c>
      <c r="B139" s="28">
        <v>48.134788999999998</v>
      </c>
      <c r="C139" s="28">
        <v>128.770004</v>
      </c>
      <c r="D139" s="28">
        <v>39.693216</v>
      </c>
      <c r="E139" s="28">
        <v>30.161244</v>
      </c>
      <c r="F139" s="28">
        <v>252.18824799999999</v>
      </c>
      <c r="G139" s="28">
        <v>21.593426999999998</v>
      </c>
      <c r="H139" s="28">
        <v>24.26</v>
      </c>
      <c r="I139" s="28">
        <v>15.703189</v>
      </c>
      <c r="J139" s="28">
        <v>20.836040000000001</v>
      </c>
      <c r="K139" s="28">
        <v>61.857067999999998</v>
      </c>
      <c r="L139" s="25">
        <f t="shared" si="20"/>
        <v>0.44643768347429513</v>
      </c>
      <c r="M139" s="25">
        <f t="shared" si="21"/>
        <v>0.55294268096822652</v>
      </c>
      <c r="N139" s="25">
        <f t="shared" si="22"/>
        <v>0.19295698474722656</v>
      </c>
      <c r="O139" s="25">
        <f t="shared" si="23"/>
        <v>-2.9606932052862023E-2</v>
      </c>
      <c r="P139" s="29">
        <f t="shared" si="24"/>
        <v>4.7143048880872396E-2</v>
      </c>
      <c r="Q139" s="29">
        <f t="shared" si="25"/>
        <v>1.8959549290255673E-2</v>
      </c>
      <c r="R139" s="29">
        <f t="shared" si="26"/>
        <v>0.29248801278636138</v>
      </c>
      <c r="S139" s="29">
        <f t="shared" si="27"/>
        <v>-0.26745760513813788</v>
      </c>
      <c r="T139" s="29">
        <f t="shared" si="28"/>
        <v>-5.2086163910256222E-2</v>
      </c>
      <c r="U139" s="29">
        <f t="shared" si="29"/>
        <v>0.20775557976431247</v>
      </c>
    </row>
    <row r="140" spans="1:21" x14ac:dyDescent="0.2">
      <c r="A140" s="28" t="s">
        <v>57</v>
      </c>
      <c r="B140" s="28">
        <v>33.278162999999999</v>
      </c>
      <c r="C140" s="28">
        <v>82.919998000000007</v>
      </c>
      <c r="D140" s="28">
        <v>33.272964999999999</v>
      </c>
      <c r="E140" s="28">
        <v>31.081471000000001</v>
      </c>
      <c r="F140" s="28">
        <v>240.83457200000001</v>
      </c>
      <c r="G140" s="28">
        <v>21.191642999999999</v>
      </c>
      <c r="H140" s="28">
        <v>18.77</v>
      </c>
      <c r="I140" s="28">
        <v>21.43656</v>
      </c>
      <c r="J140" s="28">
        <v>21.980943</v>
      </c>
      <c r="K140" s="28">
        <v>51.216545000000004</v>
      </c>
      <c r="L140" s="25">
        <f t="shared" si="20"/>
        <v>-0.71144977516942176</v>
      </c>
      <c r="M140" s="25">
        <f t="shared" si="21"/>
        <v>-0.50474824424080333</v>
      </c>
      <c r="N140" s="25">
        <f t="shared" si="22"/>
        <v>-0.30618717873094159</v>
      </c>
      <c r="O140" s="25">
        <f t="shared" si="23"/>
        <v>-0.7110688836351815</v>
      </c>
      <c r="P140" s="29">
        <f t="shared" si="24"/>
        <v>-0.63557950304582977</v>
      </c>
      <c r="Q140" s="29">
        <f t="shared" si="25"/>
        <v>-0.53971595791171056</v>
      </c>
      <c r="R140" s="29">
        <f t="shared" si="26"/>
        <v>-0.92638927161086171</v>
      </c>
      <c r="S140" s="29">
        <f t="shared" si="27"/>
        <v>-0.20601572200401641</v>
      </c>
      <c r="T140" s="29">
        <f t="shared" si="28"/>
        <v>-0.60812341707282747</v>
      </c>
      <c r="U140" s="29">
        <f t="shared" si="29"/>
        <v>-0.33261314889001659</v>
      </c>
    </row>
    <row r="141" spans="1:21" x14ac:dyDescent="0.2">
      <c r="A141" s="28" t="s">
        <v>817</v>
      </c>
      <c r="B141" s="28">
        <v>115.328841</v>
      </c>
      <c r="C141" s="28">
        <v>167.429993</v>
      </c>
      <c r="D141" s="28">
        <v>47.956688</v>
      </c>
      <c r="E141" s="28">
        <v>107.573983</v>
      </c>
      <c r="F141" s="28">
        <v>660.86999500000002</v>
      </c>
      <c r="G141" s="28">
        <v>46.04036</v>
      </c>
      <c r="H141" s="28">
        <v>254.990005</v>
      </c>
      <c r="I141" s="28">
        <v>26.998721</v>
      </c>
      <c r="J141" s="28">
        <v>56.091493999999997</v>
      </c>
      <c r="K141" s="28">
        <v>76.741915000000006</v>
      </c>
      <c r="L141" s="25">
        <f t="shared" si="20"/>
        <v>0.34744145075559052</v>
      </c>
      <c r="M141" s="25">
        <f t="shared" si="21"/>
        <v>0.24966411403684474</v>
      </c>
      <c r="N141" s="25">
        <f t="shared" si="22"/>
        <v>-1.9546554351334566E-2</v>
      </c>
      <c r="O141" s="25">
        <f t="shared" si="23"/>
        <v>1.2627125260869083</v>
      </c>
      <c r="P141" s="29">
        <f t="shared" si="24"/>
        <v>0.95389353165562252</v>
      </c>
      <c r="Q141" s="29">
        <f t="shared" si="25"/>
        <v>0.65657867078807541</v>
      </c>
      <c r="R141" s="29">
        <f t="shared" si="26"/>
        <v>7.4968345551482827</v>
      </c>
      <c r="S141" s="29">
        <f t="shared" si="27"/>
        <v>0.26230606845922289</v>
      </c>
      <c r="T141" s="29">
        <f t="shared" si="28"/>
        <v>0.83031049187998773</v>
      </c>
      <c r="U141" s="29">
        <f t="shared" si="29"/>
        <v>-2.8737133619401001E-2</v>
      </c>
    </row>
    <row r="142" spans="1:21" x14ac:dyDescent="0.2">
      <c r="A142" s="28" t="s">
        <v>364</v>
      </c>
      <c r="B142" s="28">
        <v>85.590985000000003</v>
      </c>
      <c r="C142" s="28">
        <v>133.979996</v>
      </c>
      <c r="D142" s="28">
        <v>48.912764000000003</v>
      </c>
      <c r="E142" s="28">
        <v>47.542045999999999</v>
      </c>
      <c r="F142" s="28">
        <v>338.232347</v>
      </c>
      <c r="G142" s="28">
        <v>27.792438000000001</v>
      </c>
      <c r="H142" s="28">
        <v>30.01</v>
      </c>
      <c r="I142" s="28">
        <v>21.388411000000001</v>
      </c>
      <c r="J142" s="28">
        <v>30.645890000000001</v>
      </c>
      <c r="K142" s="28">
        <v>79.012507999999997</v>
      </c>
      <c r="L142" s="25">
        <f t="shared" si="20"/>
        <v>0.71089434568419341</v>
      </c>
      <c r="M142" s="25">
        <f t="shared" si="21"/>
        <v>-2.8849019991713853E-2</v>
      </c>
      <c r="N142" s="25">
        <f t="shared" si="22"/>
        <v>0.17639199582035281</v>
      </c>
      <c r="O142" s="25">
        <f t="shared" si="23"/>
        <v>0.53752933356178589</v>
      </c>
      <c r="P142" s="29">
        <f t="shared" si="24"/>
        <v>0.27007414999141566</v>
      </c>
      <c r="Q142" s="29">
        <f t="shared" si="25"/>
        <v>0.25751401649945338</v>
      </c>
      <c r="R142" s="29">
        <f t="shared" si="26"/>
        <v>0.16182733255904003</v>
      </c>
      <c r="S142" s="29">
        <f t="shared" si="27"/>
        <v>0.26862281207844751</v>
      </c>
      <c r="T142" s="29">
        <f t="shared" si="28"/>
        <v>0.40223682421823503</v>
      </c>
      <c r="U142" s="29">
        <f t="shared" si="29"/>
        <v>0.22187836688250284</v>
      </c>
    </row>
    <row r="143" spans="1:21" x14ac:dyDescent="0.2">
      <c r="A143" s="28" t="s">
        <v>208</v>
      </c>
      <c r="B143" s="28">
        <v>50.027042999999999</v>
      </c>
      <c r="C143" s="28">
        <v>137.96000699999999</v>
      </c>
      <c r="D143" s="28">
        <v>41.578626999999997</v>
      </c>
      <c r="E143" s="28">
        <v>30.921066</v>
      </c>
      <c r="F143" s="28">
        <v>266.30913399999997</v>
      </c>
      <c r="G143" s="28">
        <v>22.101095999999998</v>
      </c>
      <c r="H143" s="28">
        <v>25.83</v>
      </c>
      <c r="I143" s="28">
        <v>16.859551</v>
      </c>
      <c r="J143" s="28">
        <v>21.855003</v>
      </c>
      <c r="K143" s="28">
        <v>64.664789999999996</v>
      </c>
      <c r="L143" s="25">
        <f t="shared" si="20"/>
        <v>0.50986223465877356</v>
      </c>
      <c r="M143" s="25">
        <f t="shared" si="21"/>
        <v>0.63401642781001999</v>
      </c>
      <c r="N143" s="25">
        <f t="shared" si="22"/>
        <v>0.23955679164204646</v>
      </c>
      <c r="O143" s="25">
        <f t="shared" si="23"/>
        <v>-7.4053173701216224E-4</v>
      </c>
      <c r="P143" s="29">
        <f t="shared" si="24"/>
        <v>8.6907746100104211E-2</v>
      </c>
      <c r="Q143" s="29">
        <f t="shared" si="25"/>
        <v>4.7558354994043706E-2</v>
      </c>
      <c r="R143" s="29">
        <f t="shared" si="26"/>
        <v>0.34882506527415136</v>
      </c>
      <c r="S143" s="29">
        <f t="shared" si="27"/>
        <v>-0.22181843811385549</v>
      </c>
      <c r="T143" s="29">
        <f t="shared" si="28"/>
        <v>-4.1600632379915625E-3</v>
      </c>
      <c r="U143" s="29">
        <f t="shared" si="29"/>
        <v>0.2486675236636442</v>
      </c>
    </row>
    <row r="144" spans="1:21" x14ac:dyDescent="0.2">
      <c r="A144" s="28" t="s">
        <v>56</v>
      </c>
      <c r="B144" s="28">
        <v>33.133515000000003</v>
      </c>
      <c r="C144" s="28">
        <v>84.43</v>
      </c>
      <c r="D144" s="28">
        <v>33.543140000000001</v>
      </c>
      <c r="E144" s="28">
        <v>30.943981000000001</v>
      </c>
      <c r="F144" s="28">
        <v>245.015398</v>
      </c>
      <c r="G144" s="28">
        <v>21.097722999999998</v>
      </c>
      <c r="H144" s="28">
        <v>19.149999999999999</v>
      </c>
      <c r="I144" s="28">
        <v>21.665317999999999</v>
      </c>
      <c r="J144" s="28">
        <v>21.946300999999998</v>
      </c>
      <c r="K144" s="28">
        <v>51.787036000000001</v>
      </c>
      <c r="L144" s="25">
        <f t="shared" si="20"/>
        <v>-0.51216483681141944</v>
      </c>
      <c r="M144" s="25">
        <f t="shared" si="21"/>
        <v>-0.37292037561586722</v>
      </c>
      <c r="N144" s="25">
        <f t="shared" si="22"/>
        <v>-0.44094228107730771</v>
      </c>
      <c r="O144" s="25">
        <f t="shared" si="23"/>
        <v>-0.47970907002798402</v>
      </c>
      <c r="P144" s="29">
        <f t="shared" si="24"/>
        <v>-0.42757117222687446</v>
      </c>
      <c r="Q144" s="29">
        <f t="shared" si="25"/>
        <v>-0.28448119796879257</v>
      </c>
      <c r="R144" s="29">
        <f t="shared" si="26"/>
        <v>-0.86514084507042255</v>
      </c>
      <c r="S144" s="29">
        <f t="shared" si="27"/>
        <v>-0.13346447098492475</v>
      </c>
      <c r="T144" s="29">
        <f t="shared" si="28"/>
        <v>-0.44581185744848228</v>
      </c>
      <c r="U144" s="29">
        <f t="shared" si="29"/>
        <v>-0.35808513931750396</v>
      </c>
    </row>
    <row r="145" spans="1:21" x14ac:dyDescent="0.2">
      <c r="A145" s="28" t="s">
        <v>513</v>
      </c>
      <c r="B145" s="28">
        <v>67.919488999999999</v>
      </c>
      <c r="C145" s="28">
        <v>134.63999899999999</v>
      </c>
      <c r="D145" s="28">
        <v>59.999422000000003</v>
      </c>
      <c r="E145" s="28">
        <v>59.474381000000001</v>
      </c>
      <c r="F145" s="28">
        <v>428.02770600000002</v>
      </c>
      <c r="G145" s="28">
        <v>29.485910000000001</v>
      </c>
      <c r="H145" s="28">
        <v>142</v>
      </c>
      <c r="I145" s="28">
        <v>25.002227000000001</v>
      </c>
      <c r="J145" s="28">
        <v>39.600813000000002</v>
      </c>
      <c r="K145" s="28">
        <v>80.675864000000004</v>
      </c>
      <c r="L145" s="25">
        <f t="shared" si="20"/>
        <v>-0.19178692020568378</v>
      </c>
      <c r="M145" s="25">
        <f t="shared" si="21"/>
        <v>7.3319988827773575E-3</v>
      </c>
      <c r="N145" s="25">
        <f t="shared" si="22"/>
        <v>0.22325150313573361</v>
      </c>
      <c r="O145" s="25">
        <f t="shared" si="23"/>
        <v>0.25621287427242923</v>
      </c>
      <c r="P145" s="29">
        <f t="shared" si="24"/>
        <v>0.27351489286699016</v>
      </c>
      <c r="Q145" s="29">
        <f t="shared" si="25"/>
        <v>6.5068993282054954E-2</v>
      </c>
      <c r="R145" s="29">
        <f t="shared" si="26"/>
        <v>3.686468801533624</v>
      </c>
      <c r="S145" s="29">
        <f t="shared" si="27"/>
        <v>0.19604371542665211</v>
      </c>
      <c r="T145" s="29">
        <f t="shared" si="28"/>
        <v>0.2884200936310799</v>
      </c>
      <c r="U145" s="29">
        <f t="shared" si="29"/>
        <v>1.7942741015440911E-2</v>
      </c>
    </row>
    <row r="146" spans="1:21" x14ac:dyDescent="0.2">
      <c r="A146" s="28" t="s">
        <v>363</v>
      </c>
      <c r="B146" s="28">
        <v>84.036612000000005</v>
      </c>
      <c r="C146" s="28">
        <v>133.66000399999999</v>
      </c>
      <c r="D146" s="28">
        <v>49.049129999999998</v>
      </c>
      <c r="E146" s="28">
        <v>47.344189999999998</v>
      </c>
      <c r="F146" s="28">
        <v>336.09949</v>
      </c>
      <c r="G146" s="28">
        <v>27.684507</v>
      </c>
      <c r="H146" s="28">
        <v>30.299999</v>
      </c>
      <c r="I146" s="28">
        <v>20.904108000000001</v>
      </c>
      <c r="J146" s="28">
        <v>30.735948</v>
      </c>
      <c r="K146" s="28">
        <v>79.253833</v>
      </c>
      <c r="L146" s="25">
        <f t="shared" si="20"/>
        <v>0.67964708720284195</v>
      </c>
      <c r="M146" s="25">
        <f t="shared" si="21"/>
        <v>-2.3809480336101085E-2</v>
      </c>
      <c r="N146" s="25">
        <f t="shared" si="22"/>
        <v>0.18463571950410396</v>
      </c>
      <c r="O146" s="25">
        <f t="shared" si="23"/>
        <v>0.52883988049883168</v>
      </c>
      <c r="P146" s="29">
        <f t="shared" si="24"/>
        <v>0.24836738388372659</v>
      </c>
      <c r="Q146" s="29">
        <f t="shared" si="25"/>
        <v>0.24768916505641969</v>
      </c>
      <c r="R146" s="29">
        <f t="shared" si="26"/>
        <v>0.16091950191570881</v>
      </c>
      <c r="S146" s="29">
        <f t="shared" si="27"/>
        <v>0.23846941990472637</v>
      </c>
      <c r="T146" s="29">
        <f t="shared" si="28"/>
        <v>0.4252617594379815</v>
      </c>
      <c r="U146" s="29">
        <f t="shared" si="29"/>
        <v>0.23661584897233445</v>
      </c>
    </row>
    <row r="147" spans="1:21" x14ac:dyDescent="0.2">
      <c r="A147" s="28" t="s">
        <v>207</v>
      </c>
      <c r="B147" s="28">
        <v>50.032302999999999</v>
      </c>
      <c r="C147" s="28">
        <v>136.91999799999999</v>
      </c>
      <c r="D147" s="28">
        <v>41.404398999999998</v>
      </c>
      <c r="E147" s="28">
        <v>30.967396000000001</v>
      </c>
      <c r="F147" s="28">
        <v>269.23123299999997</v>
      </c>
      <c r="G147" s="28">
        <v>22.188624999999998</v>
      </c>
      <c r="H147" s="28">
        <v>26.1</v>
      </c>
      <c r="I147" s="28">
        <v>16.878986000000001</v>
      </c>
      <c r="J147" s="28">
        <v>21.565124999999998</v>
      </c>
      <c r="K147" s="28">
        <v>64.089291000000003</v>
      </c>
      <c r="L147" s="25">
        <f t="shared" si="20"/>
        <v>0.53642380547012314</v>
      </c>
      <c r="M147" s="25">
        <f t="shared" si="21"/>
        <v>0.623236529300214</v>
      </c>
      <c r="N147" s="25">
        <f t="shared" si="22"/>
        <v>0.25548595895730886</v>
      </c>
      <c r="O147" s="25">
        <f t="shared" si="23"/>
        <v>3.7297676505667621E-3</v>
      </c>
      <c r="P147" s="29">
        <f t="shared" si="24"/>
        <v>0.10998994746947055</v>
      </c>
      <c r="Q147" s="29">
        <f t="shared" si="25"/>
        <v>6.6380047855027824E-2</v>
      </c>
      <c r="R147" s="29">
        <f t="shared" si="26"/>
        <v>0.38977628382447915</v>
      </c>
      <c r="S147" s="29">
        <f t="shared" si="27"/>
        <v>-0.19286891274584839</v>
      </c>
      <c r="T147" s="29">
        <f t="shared" si="28"/>
        <v>-3.0378495057229671E-2</v>
      </c>
      <c r="U147" s="29">
        <f t="shared" si="29"/>
        <v>0.25698192144236987</v>
      </c>
    </row>
    <row r="148" spans="1:21" x14ac:dyDescent="0.2">
      <c r="A148" s="28" t="s">
        <v>55</v>
      </c>
      <c r="B148" s="28">
        <v>32.564129000000001</v>
      </c>
      <c r="C148" s="28">
        <v>84.349997999999999</v>
      </c>
      <c r="D148" s="28">
        <v>32.978783</v>
      </c>
      <c r="E148" s="28">
        <v>30.852323999999999</v>
      </c>
      <c r="F148" s="28">
        <v>242.55285699999999</v>
      </c>
      <c r="G148" s="28">
        <v>20.807427000000001</v>
      </c>
      <c r="H148" s="28">
        <v>18.780000999999999</v>
      </c>
      <c r="I148" s="28">
        <v>20.912323000000001</v>
      </c>
      <c r="J148" s="28">
        <v>22.240766000000001</v>
      </c>
      <c r="K148" s="28">
        <v>50.986645000000003</v>
      </c>
      <c r="L148" s="25">
        <f t="shared" si="20"/>
        <v>-0.65659638464199321</v>
      </c>
      <c r="M148" s="25">
        <f t="shared" si="21"/>
        <v>-0.6145762134454773</v>
      </c>
      <c r="N148" s="25">
        <f t="shared" si="22"/>
        <v>-0.55768126891844094</v>
      </c>
      <c r="O148" s="25">
        <f t="shared" si="23"/>
        <v>-0.64317458450810361</v>
      </c>
      <c r="P148" s="29">
        <f t="shared" si="24"/>
        <v>-0.577052824264636</v>
      </c>
      <c r="Q148" s="29">
        <f t="shared" si="25"/>
        <v>-0.5099153487820397</v>
      </c>
      <c r="R148" s="29">
        <f t="shared" si="26"/>
        <v>-0.92832334535615646</v>
      </c>
      <c r="S148" s="29">
        <f t="shared" si="27"/>
        <v>-0.52742129907690849</v>
      </c>
      <c r="T148" s="29">
        <f t="shared" si="28"/>
        <v>-0.53498115504946453</v>
      </c>
      <c r="U148" s="29">
        <f t="shared" si="29"/>
        <v>-0.45421609521486861</v>
      </c>
    </row>
    <row r="149" spans="1:21" x14ac:dyDescent="0.2">
      <c r="A149" s="28" t="s">
        <v>665</v>
      </c>
      <c r="B149" s="28">
        <v>94.827566000000004</v>
      </c>
      <c r="C149" s="28">
        <v>218.85000600000001</v>
      </c>
      <c r="D149" s="28">
        <v>74.558865999999995</v>
      </c>
      <c r="E149" s="28">
        <v>86.463358999999997</v>
      </c>
      <c r="F149" s="28">
        <v>573.48262599999998</v>
      </c>
      <c r="G149" s="28">
        <v>42.456802000000003</v>
      </c>
      <c r="H149" s="28">
        <v>262.01001000000002</v>
      </c>
      <c r="I149" s="28">
        <v>44.251514</v>
      </c>
      <c r="J149" s="28">
        <v>47.827666000000001</v>
      </c>
      <c r="K149" s="28">
        <v>93.419106999999997</v>
      </c>
      <c r="L149" s="25">
        <f t="shared" si="20"/>
        <v>0.40857014013411974</v>
      </c>
      <c r="M149" s="25">
        <f t="shared" si="21"/>
        <v>0.62207240767969796</v>
      </c>
      <c r="N149" s="25">
        <f t="shared" si="22"/>
        <v>0.23824913426700989</v>
      </c>
      <c r="O149" s="25">
        <f t="shared" si="23"/>
        <v>0.44889744042922675</v>
      </c>
      <c r="P149" s="29">
        <f t="shared" si="24"/>
        <v>0.33553990150314905</v>
      </c>
      <c r="Q149" s="29">
        <f t="shared" si="25"/>
        <v>0.44035424120097288</v>
      </c>
      <c r="R149" s="29">
        <f t="shared" si="26"/>
        <v>0.87592191416799503</v>
      </c>
      <c r="S149" s="29">
        <f t="shared" si="27"/>
        <v>0.75315301209907548</v>
      </c>
      <c r="T149" s="29">
        <f t="shared" si="28"/>
        <v>0.20100203060356758</v>
      </c>
      <c r="U149" s="29">
        <f t="shared" si="29"/>
        <v>0.15467240578863994</v>
      </c>
    </row>
    <row r="150" spans="1:21" x14ac:dyDescent="0.2">
      <c r="A150" s="28" t="s">
        <v>512</v>
      </c>
      <c r="B150" s="28">
        <v>67.321862999999993</v>
      </c>
      <c r="C150" s="28">
        <v>134.91999799999999</v>
      </c>
      <c r="D150" s="28">
        <v>60.213138000000001</v>
      </c>
      <c r="E150" s="28">
        <v>59.675279000000003</v>
      </c>
      <c r="F150" s="28">
        <v>429.401342</v>
      </c>
      <c r="G150" s="28">
        <v>29.476638999999999</v>
      </c>
      <c r="H150" s="28">
        <v>139.66999799999999</v>
      </c>
      <c r="I150" s="28">
        <v>25.241102000000001</v>
      </c>
      <c r="J150" s="28">
        <v>39.823135000000001</v>
      </c>
      <c r="K150" s="28">
        <v>80.905291000000005</v>
      </c>
      <c r="L150" s="25">
        <f t="shared" si="20"/>
        <v>-0.19190112638927614</v>
      </c>
      <c r="M150" s="25">
        <f t="shared" si="21"/>
        <v>3.7048361089237591E-2</v>
      </c>
      <c r="N150" s="25">
        <f t="shared" si="22"/>
        <v>0.23425710849231018</v>
      </c>
      <c r="O150" s="25">
        <f t="shared" si="23"/>
        <v>0.26955151246862896</v>
      </c>
      <c r="P150" s="29">
        <f t="shared" si="24"/>
        <v>0.28780299384529262</v>
      </c>
      <c r="Q150" s="29">
        <f t="shared" si="25"/>
        <v>8.5182673856293967E-2</v>
      </c>
      <c r="R150" s="29">
        <f t="shared" si="26"/>
        <v>3.7506802040816325</v>
      </c>
      <c r="S150" s="29">
        <f t="shared" si="27"/>
        <v>0.23074740894853751</v>
      </c>
      <c r="T150" s="29">
        <f t="shared" si="28"/>
        <v>0.30175596716760489</v>
      </c>
      <c r="U150" s="29">
        <f t="shared" si="29"/>
        <v>2.8609846262253491E-2</v>
      </c>
    </row>
    <row r="151" spans="1:21" x14ac:dyDescent="0.2">
      <c r="A151" s="28" t="s">
        <v>362</v>
      </c>
      <c r="B151" s="28">
        <v>83.308942999999999</v>
      </c>
      <c r="C151" s="28">
        <v>130.10000600000001</v>
      </c>
      <c r="D151" s="28">
        <v>48.784922999999999</v>
      </c>
      <c r="E151" s="28">
        <v>47.005007999999997</v>
      </c>
      <c r="F151" s="28">
        <v>333.43713600000001</v>
      </c>
      <c r="G151" s="28">
        <v>27.162835999999999</v>
      </c>
      <c r="H151" s="28">
        <v>29.4</v>
      </c>
      <c r="I151" s="28">
        <v>20.508759000000001</v>
      </c>
      <c r="J151" s="28">
        <v>30.591858999999999</v>
      </c>
      <c r="K151" s="28">
        <v>78.654983999999999</v>
      </c>
      <c r="L151" s="25">
        <f t="shared" si="20"/>
        <v>0.65237845948691886</v>
      </c>
      <c r="M151" s="25">
        <f t="shared" si="21"/>
        <v>-0.1005253947768624</v>
      </c>
      <c r="N151" s="25">
        <f t="shared" si="22"/>
        <v>0.16184139135971587</v>
      </c>
      <c r="O151" s="25">
        <f t="shared" si="23"/>
        <v>0.50751199787559642</v>
      </c>
      <c r="P151" s="29">
        <f t="shared" si="24"/>
        <v>0.19796133712560238</v>
      </c>
      <c r="Q151" s="29">
        <f t="shared" si="25"/>
        <v>0.22417842475592797</v>
      </c>
      <c r="R151" s="29">
        <f t="shared" si="26"/>
        <v>0.12085398398780023</v>
      </c>
      <c r="S151" s="29">
        <f t="shared" si="27"/>
        <v>0.15582500888900697</v>
      </c>
      <c r="T151" s="29">
        <f t="shared" si="28"/>
        <v>0.39193211642451975</v>
      </c>
      <c r="U151" s="29">
        <f t="shared" si="29"/>
        <v>0.214221037487907</v>
      </c>
    </row>
    <row r="152" spans="1:21" x14ac:dyDescent="0.2">
      <c r="A152" s="28" t="s">
        <v>206</v>
      </c>
      <c r="B152" s="28">
        <v>50.417591999999999</v>
      </c>
      <c r="C152" s="28">
        <v>144.63999899999999</v>
      </c>
      <c r="D152" s="28">
        <v>41.989314</v>
      </c>
      <c r="E152" s="28">
        <v>31.180520000000001</v>
      </c>
      <c r="F152" s="28">
        <v>278.33714300000003</v>
      </c>
      <c r="G152" s="28">
        <v>22.188624999999998</v>
      </c>
      <c r="H152" s="28">
        <v>26.23</v>
      </c>
      <c r="I152" s="28">
        <v>17.743827</v>
      </c>
      <c r="J152" s="28">
        <v>21.977982000000001</v>
      </c>
      <c r="K152" s="28">
        <v>64.778143</v>
      </c>
      <c r="L152" s="25">
        <f t="shared" si="20"/>
        <v>-0.55831225944740037</v>
      </c>
      <c r="M152" s="25">
        <f t="shared" si="21"/>
        <v>-0.11933758769673686</v>
      </c>
      <c r="N152" s="25">
        <f t="shared" si="22"/>
        <v>-0.12812692503282752</v>
      </c>
      <c r="O152" s="25">
        <f t="shared" si="23"/>
        <v>-0.70503596339650065</v>
      </c>
      <c r="P152" s="29">
        <f t="shared" si="24"/>
        <v>-0.5764287419073284</v>
      </c>
      <c r="Q152" s="29">
        <f t="shared" si="25"/>
        <v>-0.51478014624982182</v>
      </c>
      <c r="R152" s="29">
        <f t="shared" si="26"/>
        <v>-0.89212420050481267</v>
      </c>
      <c r="S152" s="29">
        <f t="shared" si="27"/>
        <v>-0.33985718096475392</v>
      </c>
      <c r="T152" s="29">
        <f t="shared" si="28"/>
        <v>-0.60803953692627988</v>
      </c>
      <c r="U152" s="29">
        <f t="shared" si="29"/>
        <v>-0.15147965794926077</v>
      </c>
    </row>
    <row r="153" spans="1:21" x14ac:dyDescent="0.2">
      <c r="A153" s="28" t="s">
        <v>816</v>
      </c>
      <c r="B153" s="28">
        <v>114.147592</v>
      </c>
      <c r="C153" s="28">
        <v>164.240005</v>
      </c>
      <c r="D153" s="28">
        <v>48.159892999999997</v>
      </c>
      <c r="E153" s="28">
        <v>105.709565</v>
      </c>
      <c r="F153" s="28">
        <v>657.11999500000002</v>
      </c>
      <c r="G153" s="28">
        <v>45.729013000000002</v>
      </c>
      <c r="H153" s="28">
        <v>243.14999399999999</v>
      </c>
      <c r="I153" s="28">
        <v>26.878769999999999</v>
      </c>
      <c r="J153" s="28">
        <v>56.071936000000001</v>
      </c>
      <c r="K153" s="28">
        <v>76.342474999999993</v>
      </c>
      <c r="L153" s="25">
        <f t="shared" si="20"/>
        <v>0.20966463054743478</v>
      </c>
      <c r="M153" s="25">
        <f t="shared" si="21"/>
        <v>-0.25202658027118519</v>
      </c>
      <c r="N153" s="25">
        <f t="shared" si="22"/>
        <v>-0.35044317380752321</v>
      </c>
      <c r="O153" s="25">
        <f t="shared" si="23"/>
        <v>0.23183804871948266</v>
      </c>
      <c r="P153" s="29">
        <f t="shared" si="24"/>
        <v>0.14350829628744277</v>
      </c>
      <c r="Q153" s="29">
        <f t="shared" si="25"/>
        <v>8.9722926068102948E-2</v>
      </c>
      <c r="R153" s="29">
        <f t="shared" si="26"/>
        <v>-6.9745239311629792E-2</v>
      </c>
      <c r="S153" s="29">
        <f t="shared" si="27"/>
        <v>-0.38635328340330899</v>
      </c>
      <c r="T153" s="29">
        <f t="shared" si="28"/>
        <v>0.168418441978327</v>
      </c>
      <c r="U153" s="29">
        <f t="shared" si="29"/>
        <v>-0.18329072778857358</v>
      </c>
    </row>
    <row r="154" spans="1:21" x14ac:dyDescent="0.2">
      <c r="A154" s="28" t="s">
        <v>664</v>
      </c>
      <c r="B154" s="28">
        <v>94.363006999999996</v>
      </c>
      <c r="C154" s="28">
        <v>219.58000200000001</v>
      </c>
      <c r="D154" s="28">
        <v>74.142694000000006</v>
      </c>
      <c r="E154" s="28">
        <v>85.814498999999998</v>
      </c>
      <c r="F154" s="28">
        <v>574.65258200000005</v>
      </c>
      <c r="G154" s="28">
        <v>41.963889999999999</v>
      </c>
      <c r="H154" s="28">
        <v>261.38000499999998</v>
      </c>
      <c r="I154" s="28">
        <v>43.801701000000001</v>
      </c>
      <c r="J154" s="28">
        <v>47.989601999999998</v>
      </c>
      <c r="K154" s="28">
        <v>93.475705000000005</v>
      </c>
      <c r="L154" s="25">
        <f t="shared" si="20"/>
        <v>0.40001054870474961</v>
      </c>
      <c r="M154" s="25">
        <f t="shared" si="21"/>
        <v>0.58530077197678043</v>
      </c>
      <c r="N154" s="25">
        <f t="shared" si="22"/>
        <v>0.23977128037567574</v>
      </c>
      <c r="O154" s="25">
        <f t="shared" si="23"/>
        <v>0.40250088376948145</v>
      </c>
      <c r="P154" s="29">
        <f t="shared" si="24"/>
        <v>0.32264808040940562</v>
      </c>
      <c r="Q154" s="29">
        <f t="shared" si="25"/>
        <v>0.39898822788525812</v>
      </c>
      <c r="R154" s="29">
        <f t="shared" si="26"/>
        <v>0.87557407523267705</v>
      </c>
      <c r="S154" s="29">
        <f t="shared" si="27"/>
        <v>0.72040772079574</v>
      </c>
      <c r="T154" s="29">
        <f t="shared" si="28"/>
        <v>0.2019929453775211</v>
      </c>
      <c r="U154" s="29">
        <f t="shared" si="29"/>
        <v>0.1451107307293682</v>
      </c>
    </row>
    <row r="155" spans="1:21" x14ac:dyDescent="0.2">
      <c r="A155" s="28" t="s">
        <v>511</v>
      </c>
      <c r="B155" s="28">
        <v>67.40164</v>
      </c>
      <c r="C155" s="28">
        <v>138.509995</v>
      </c>
      <c r="D155" s="28">
        <v>59.803525999999998</v>
      </c>
      <c r="E155" s="28">
        <v>61.186770000000003</v>
      </c>
      <c r="F155" s="28">
        <v>434.47126300000002</v>
      </c>
      <c r="G155" s="28">
        <v>29.995885000000001</v>
      </c>
      <c r="H155" s="28">
        <v>139.36000100000001</v>
      </c>
      <c r="I155" s="28">
        <v>25.460070000000002</v>
      </c>
      <c r="J155" s="28">
        <v>39.925027999999998</v>
      </c>
      <c r="K155" s="28">
        <v>81.630275999999995</v>
      </c>
      <c r="L155" s="25">
        <f t="shared" si="20"/>
        <v>-0.19204505478694278</v>
      </c>
      <c r="M155" s="25">
        <f t="shared" si="21"/>
        <v>6.1704641791104686E-2</v>
      </c>
      <c r="N155" s="25">
        <f t="shared" si="22"/>
        <v>0.22350963217658615</v>
      </c>
      <c r="O155" s="25">
        <f t="shared" si="23"/>
        <v>0.30694682216374147</v>
      </c>
      <c r="P155" s="29">
        <f t="shared" si="24"/>
        <v>0.3008254416584748</v>
      </c>
      <c r="Q155" s="29">
        <f t="shared" si="25"/>
        <v>0.10686433055503031</v>
      </c>
      <c r="R155" s="29">
        <f t="shared" si="26"/>
        <v>3.7369136981645141</v>
      </c>
      <c r="S155" s="29">
        <f t="shared" si="27"/>
        <v>0.23016003970903176</v>
      </c>
      <c r="T155" s="29">
        <f t="shared" si="28"/>
        <v>0.30547105286321896</v>
      </c>
      <c r="U155" s="29">
        <f t="shared" si="29"/>
        <v>3.5473807199538854E-2</v>
      </c>
    </row>
    <row r="156" spans="1:21" x14ac:dyDescent="0.2">
      <c r="A156" s="28" t="s">
        <v>361</v>
      </c>
      <c r="B156" s="28">
        <v>83.422522999999998</v>
      </c>
      <c r="C156" s="28">
        <v>130.46000699999999</v>
      </c>
      <c r="D156" s="28">
        <v>48.878672000000002</v>
      </c>
      <c r="E156" s="28">
        <v>46.816572000000001</v>
      </c>
      <c r="F156" s="28">
        <v>333.99659100000002</v>
      </c>
      <c r="G156" s="28">
        <v>27.099875000000001</v>
      </c>
      <c r="H156" s="28">
        <v>29.42</v>
      </c>
      <c r="I156" s="28">
        <v>20.696550999999999</v>
      </c>
      <c r="J156" s="28">
        <v>30.582851999999999</v>
      </c>
      <c r="K156" s="28">
        <v>78.833742999999998</v>
      </c>
      <c r="L156" s="25">
        <f t="shared" si="20"/>
        <v>-0.26402879520675804</v>
      </c>
      <c r="M156" s="25">
        <f t="shared" si="21"/>
        <v>-0.18913538559969789</v>
      </c>
      <c r="N156" s="25">
        <f t="shared" si="22"/>
        <v>8.2397372102718247E-3</v>
      </c>
      <c r="O156" s="25">
        <f t="shared" si="23"/>
        <v>-0.55860358233279994</v>
      </c>
      <c r="P156" s="29">
        <f t="shared" si="24"/>
        <v>-0.49120788347247368</v>
      </c>
      <c r="Q156" s="29">
        <f t="shared" si="25"/>
        <v>-0.40395707028284711</v>
      </c>
      <c r="R156" s="29">
        <f t="shared" si="26"/>
        <v>-0.87868541253320298</v>
      </c>
      <c r="S156" s="29">
        <f t="shared" si="27"/>
        <v>-0.22799412879353054</v>
      </c>
      <c r="T156" s="29">
        <f t="shared" si="28"/>
        <v>-0.45035983785437905</v>
      </c>
      <c r="U156" s="29">
        <f t="shared" si="29"/>
        <v>2.8825236418569267E-2</v>
      </c>
    </row>
    <row r="157" spans="1:21" x14ac:dyDescent="0.2">
      <c r="A157" s="28" t="s">
        <v>815</v>
      </c>
      <c r="B157" s="28">
        <v>113.35025400000001</v>
      </c>
      <c r="C157" s="28">
        <v>160.88999899999999</v>
      </c>
      <c r="D157" s="28">
        <v>48.479216000000001</v>
      </c>
      <c r="E157" s="28">
        <v>106.064685</v>
      </c>
      <c r="F157" s="28">
        <v>656.45001200000002</v>
      </c>
      <c r="G157" s="28">
        <v>45.466313999999997</v>
      </c>
      <c r="H157" s="28">
        <v>242.509995</v>
      </c>
      <c r="I157" s="28">
        <v>26.808800000000002</v>
      </c>
      <c r="J157" s="28">
        <v>55.641589000000003</v>
      </c>
      <c r="K157" s="28">
        <v>76.625009000000006</v>
      </c>
      <c r="L157" s="25">
        <f t="shared" si="20"/>
        <v>0.20442677648832452</v>
      </c>
      <c r="M157" s="25">
        <f t="shared" si="21"/>
        <v>-0.26396449085437568</v>
      </c>
      <c r="N157" s="25">
        <f t="shared" si="22"/>
        <v>-0.35195633483888289</v>
      </c>
      <c r="O157" s="25">
        <f t="shared" si="23"/>
        <v>0.2502267306140904</v>
      </c>
      <c r="P157" s="29">
        <f t="shared" si="24"/>
        <v>0.14208404754759996</v>
      </c>
      <c r="Q157" s="29">
        <f t="shared" si="25"/>
        <v>8.8132890201338299E-2</v>
      </c>
      <c r="R157" s="29">
        <f t="shared" si="26"/>
        <v>-6.8380020501556005E-2</v>
      </c>
      <c r="S157" s="29">
        <f t="shared" si="27"/>
        <v>-0.36445498639265905</v>
      </c>
      <c r="T157" s="29">
        <f t="shared" si="28"/>
        <v>0.16849645031038296</v>
      </c>
      <c r="U157" s="29">
        <f t="shared" si="29"/>
        <v>-0.18026818840253733</v>
      </c>
    </row>
    <row r="158" spans="1:21" x14ac:dyDescent="0.2">
      <c r="A158" s="28" t="s">
        <v>663</v>
      </c>
      <c r="B158" s="28">
        <v>94.111369999999994</v>
      </c>
      <c r="C158" s="28">
        <v>218.58999600000001</v>
      </c>
      <c r="D158" s="28">
        <v>74.808564000000004</v>
      </c>
      <c r="E158" s="28">
        <v>84.836359999999999</v>
      </c>
      <c r="F158" s="28">
        <v>574.78257699999995</v>
      </c>
      <c r="G158" s="28">
        <v>41.783788000000001</v>
      </c>
      <c r="H158" s="28">
        <v>260.30999800000001</v>
      </c>
      <c r="I158" s="28">
        <v>42.182378</v>
      </c>
      <c r="J158" s="28">
        <v>47.618107000000002</v>
      </c>
      <c r="K158" s="28">
        <v>93.475705000000005</v>
      </c>
      <c r="L158" s="25">
        <f t="shared" si="20"/>
        <v>0.42174603764497864</v>
      </c>
      <c r="M158" s="25">
        <f t="shared" si="21"/>
        <v>0.544478185151404</v>
      </c>
      <c r="N158" s="25">
        <f t="shared" si="22"/>
        <v>0.25576712175068006</v>
      </c>
      <c r="O158" s="25">
        <f t="shared" si="23"/>
        <v>0.38608133924598742</v>
      </c>
      <c r="P158" s="29">
        <f t="shared" si="24"/>
        <v>0.30577336729837312</v>
      </c>
      <c r="Q158" s="29">
        <f t="shared" si="25"/>
        <v>0.39817034307849131</v>
      </c>
      <c r="R158" s="29">
        <f t="shared" si="26"/>
        <v>0.78993337364734661</v>
      </c>
      <c r="S158" s="29">
        <f t="shared" si="27"/>
        <v>0.70822573663486921</v>
      </c>
      <c r="T158" s="29">
        <f t="shared" si="28"/>
        <v>0.18663104073598191</v>
      </c>
      <c r="U158" s="29">
        <f t="shared" si="29"/>
        <v>0.13934669993383619</v>
      </c>
    </row>
    <row r="159" spans="1:21" x14ac:dyDescent="0.2">
      <c r="A159" s="28" t="s">
        <v>510</v>
      </c>
      <c r="B159" s="28">
        <v>66.194220000000001</v>
      </c>
      <c r="C159" s="28">
        <v>141.529999</v>
      </c>
      <c r="D159" s="28">
        <v>59.572004</v>
      </c>
      <c r="E159" s="28">
        <v>61.205902999999999</v>
      </c>
      <c r="F159" s="28">
        <v>440.18555700000002</v>
      </c>
      <c r="G159" s="28">
        <v>29.884619000000001</v>
      </c>
      <c r="H159" s="28">
        <v>145.429993</v>
      </c>
      <c r="I159" s="28">
        <v>24.693678999999999</v>
      </c>
      <c r="J159" s="28">
        <v>40.128822999999997</v>
      </c>
      <c r="K159" s="28">
        <v>82.043249000000003</v>
      </c>
      <c r="L159" s="25">
        <f t="shared" si="20"/>
        <v>-0.20439002552592545</v>
      </c>
      <c r="M159" s="25">
        <f t="shared" si="21"/>
        <v>8.211642002305175E-2</v>
      </c>
      <c r="N159" s="25">
        <f t="shared" si="22"/>
        <v>0.21962358076889665</v>
      </c>
      <c r="O159" s="25">
        <f t="shared" si="23"/>
        <v>0.30289794030850681</v>
      </c>
      <c r="P159" s="29">
        <f t="shared" si="24"/>
        <v>0.33520702310391925</v>
      </c>
      <c r="Q159" s="29">
        <f t="shared" si="25"/>
        <v>0.10056695480270927</v>
      </c>
      <c r="R159" s="29">
        <f t="shared" si="26"/>
        <v>3.6657039781841512</v>
      </c>
      <c r="S159" s="29">
        <f t="shared" si="27"/>
        <v>0.20058371083205162</v>
      </c>
      <c r="T159" s="29">
        <f t="shared" si="28"/>
        <v>0.31213475446959627</v>
      </c>
      <c r="U159" s="29">
        <f t="shared" si="29"/>
        <v>4.1420769169723037E-2</v>
      </c>
    </row>
    <row r="160" spans="1:21" x14ac:dyDescent="0.2">
      <c r="A160" s="28" t="s">
        <v>360</v>
      </c>
      <c r="B160" s="28">
        <v>83.199333999999993</v>
      </c>
      <c r="C160" s="28">
        <v>130.78999300000001</v>
      </c>
      <c r="D160" s="28">
        <v>48.844582000000003</v>
      </c>
      <c r="E160" s="28">
        <v>46.976743999999997</v>
      </c>
      <c r="F160" s="28">
        <v>329.67588499999999</v>
      </c>
      <c r="G160" s="28">
        <v>27.153839999999999</v>
      </c>
      <c r="H160" s="28">
        <v>31.17</v>
      </c>
      <c r="I160" s="28">
        <v>20.568061</v>
      </c>
      <c r="J160" s="28">
        <v>30.582851999999999</v>
      </c>
      <c r="K160" s="28">
        <v>78.780116000000007</v>
      </c>
      <c r="L160" s="25">
        <f t="shared" si="20"/>
        <v>1.5399635787066677</v>
      </c>
      <c r="M160" s="25">
        <f t="shared" si="21"/>
        <v>0.57901714163908902</v>
      </c>
      <c r="N160" s="25">
        <f t="shared" si="22"/>
        <v>0.47866829046591497</v>
      </c>
      <c r="O160" s="25">
        <f t="shared" si="23"/>
        <v>0.52172807730422033</v>
      </c>
      <c r="P160" s="29">
        <f t="shared" si="24"/>
        <v>0.35706794861627444</v>
      </c>
      <c r="Q160" s="29">
        <f t="shared" si="25"/>
        <v>0.310355474018843</v>
      </c>
      <c r="R160" s="29">
        <f t="shared" si="26"/>
        <v>0.70141921397379914</v>
      </c>
      <c r="S160" s="29">
        <f t="shared" si="27"/>
        <v>1.3374494762541378E-3</v>
      </c>
      <c r="T160" s="29">
        <f t="shared" si="28"/>
        <v>0.36656642837245679</v>
      </c>
      <c r="U160" s="29">
        <f t="shared" si="29"/>
        <v>0.54433905982744646</v>
      </c>
    </row>
    <row r="161" spans="1:21" x14ac:dyDescent="0.2">
      <c r="A161" s="28" t="s">
        <v>54</v>
      </c>
      <c r="B161" s="28">
        <v>32.756112999999999</v>
      </c>
      <c r="C161" s="28">
        <v>82.830001999999993</v>
      </c>
      <c r="D161" s="28">
        <v>33.032819000000003</v>
      </c>
      <c r="E161" s="28">
        <v>30.870656</v>
      </c>
      <c r="F161" s="28">
        <v>242.93248199999999</v>
      </c>
      <c r="G161" s="28">
        <v>20.722498999999999</v>
      </c>
      <c r="H161" s="28">
        <v>18.32</v>
      </c>
      <c r="I161" s="28">
        <v>20.540589000000001</v>
      </c>
      <c r="J161" s="28">
        <v>22.379338000000001</v>
      </c>
      <c r="K161" s="28">
        <v>51.012188999999999</v>
      </c>
      <c r="L161" s="25">
        <f t="shared" si="20"/>
        <v>-0.72442846108111436</v>
      </c>
      <c r="M161" s="25">
        <f t="shared" si="21"/>
        <v>-0.52027105246678906</v>
      </c>
      <c r="N161" s="25">
        <f t="shared" si="22"/>
        <v>-0.32186750824287658</v>
      </c>
      <c r="O161" s="25">
        <f t="shared" si="23"/>
        <v>-0.73921473743498978</v>
      </c>
      <c r="P161" s="29">
        <f t="shared" si="24"/>
        <v>-0.61168701295584338</v>
      </c>
      <c r="Q161" s="29">
        <f t="shared" si="25"/>
        <v>-0.54393025333666012</v>
      </c>
      <c r="R161" s="29">
        <f t="shared" si="26"/>
        <v>-0.93116663380424503</v>
      </c>
      <c r="S161" s="29">
        <f t="shared" si="27"/>
        <v>-0.3071756465798563</v>
      </c>
      <c r="T161" s="29">
        <f t="shared" si="28"/>
        <v>-0.60202479697151468</v>
      </c>
      <c r="U161" s="29">
        <f t="shared" si="29"/>
        <v>-0.33278351700444198</v>
      </c>
    </row>
    <row r="162" spans="1:21" x14ac:dyDescent="0.2">
      <c r="A162" s="28" t="s">
        <v>814</v>
      </c>
      <c r="B162" s="28">
        <v>118.866096</v>
      </c>
      <c r="C162" s="28">
        <v>172.66000399999999</v>
      </c>
      <c r="D162" s="28">
        <v>48.711452999999999</v>
      </c>
      <c r="E162" s="28">
        <v>118.37576900000001</v>
      </c>
      <c r="F162" s="28">
        <v>625.60998500000005</v>
      </c>
      <c r="G162" s="28">
        <v>45.437126999999997</v>
      </c>
      <c r="H162" s="28">
        <v>266.14999399999999</v>
      </c>
      <c r="I162" s="28">
        <v>29.647614000000001</v>
      </c>
      <c r="J162" s="28">
        <v>56.232996</v>
      </c>
      <c r="K162" s="28">
        <v>76.455229000000003</v>
      </c>
      <c r="L162" s="25">
        <f t="shared" si="20"/>
        <v>0.29109382656685234</v>
      </c>
      <c r="M162" s="25">
        <f t="shared" si="21"/>
        <v>-0.20083313305947981</v>
      </c>
      <c r="N162" s="25">
        <f t="shared" si="22"/>
        <v>-0.36155918194093928</v>
      </c>
      <c r="O162" s="25">
        <f t="shared" si="23"/>
        <v>0.42328824954561495</v>
      </c>
      <c r="P162" s="29">
        <f t="shared" si="24"/>
        <v>9.4484163920656394E-2</v>
      </c>
      <c r="Q162" s="29">
        <f t="shared" si="25"/>
        <v>0.11061419552949037</v>
      </c>
      <c r="R162" s="29">
        <f t="shared" si="26"/>
        <v>0.19189426970137569</v>
      </c>
      <c r="S162" s="29">
        <f t="shared" si="27"/>
        <v>-0.24243971928407981</v>
      </c>
      <c r="T162" s="29">
        <f t="shared" si="28"/>
        <v>0.16791415808519816</v>
      </c>
      <c r="U162" s="29">
        <f t="shared" si="29"/>
        <v>-0.17513811472794871</v>
      </c>
    </row>
    <row r="163" spans="1:21" x14ac:dyDescent="0.2">
      <c r="A163" s="28" t="s">
        <v>662</v>
      </c>
      <c r="B163" s="28">
        <v>92.066194999999993</v>
      </c>
      <c r="C163" s="28">
        <v>216.050003</v>
      </c>
      <c r="D163" s="28">
        <v>76.297522999999998</v>
      </c>
      <c r="E163" s="28">
        <v>83.170621999999995</v>
      </c>
      <c r="F163" s="28">
        <v>571.60259199999996</v>
      </c>
      <c r="G163" s="28">
        <v>40.911710999999997</v>
      </c>
      <c r="H163" s="28">
        <v>223.300003</v>
      </c>
      <c r="I163" s="28">
        <v>39.135649999999998</v>
      </c>
      <c r="J163" s="28">
        <v>48.148226999999999</v>
      </c>
      <c r="K163" s="28">
        <v>92.688522000000006</v>
      </c>
      <c r="L163" s="25">
        <f t="shared" si="20"/>
        <v>0.51462672984611824</v>
      </c>
      <c r="M163" s="25">
        <f t="shared" si="21"/>
        <v>0.63290761292279663</v>
      </c>
      <c r="N163" s="25">
        <f t="shared" si="22"/>
        <v>0.32104439931970408</v>
      </c>
      <c r="O163" s="25">
        <f t="shared" si="23"/>
        <v>0.34478336853183555</v>
      </c>
      <c r="P163" s="29">
        <f t="shared" si="24"/>
        <v>0.28904129064452944</v>
      </c>
      <c r="Q163" s="29">
        <f t="shared" si="25"/>
        <v>0.39552211339318077</v>
      </c>
      <c r="R163" s="29">
        <f t="shared" si="26"/>
        <v>0.66294313868739296</v>
      </c>
      <c r="S163" s="29">
        <f t="shared" si="27"/>
        <v>0.63560722356743171</v>
      </c>
      <c r="T163" s="29">
        <f t="shared" si="28"/>
        <v>0.20307379056834862</v>
      </c>
      <c r="U163" s="29">
        <f t="shared" si="29"/>
        <v>8.4777656065555096E-2</v>
      </c>
    </row>
    <row r="164" spans="1:21" x14ac:dyDescent="0.2">
      <c r="A164" s="28" t="s">
        <v>509</v>
      </c>
      <c r="B164" s="28">
        <v>60.784742000000001</v>
      </c>
      <c r="C164" s="28">
        <v>132.30999800000001</v>
      </c>
      <c r="D164" s="28">
        <v>57.755457</v>
      </c>
      <c r="E164" s="28">
        <v>61.846854999999998</v>
      </c>
      <c r="F164" s="28">
        <v>443.43233700000002</v>
      </c>
      <c r="G164" s="28">
        <v>29.316419</v>
      </c>
      <c r="H164" s="28">
        <v>134.279999</v>
      </c>
      <c r="I164" s="28">
        <v>23.927291</v>
      </c>
      <c r="J164" s="28">
        <v>40.021008999999999</v>
      </c>
      <c r="K164" s="28">
        <v>85.444719000000006</v>
      </c>
      <c r="L164" s="25">
        <f t="shared" si="20"/>
        <v>-0.24315779242740199</v>
      </c>
      <c r="M164" s="25">
        <f t="shared" si="21"/>
        <v>9.7826097689000191E-2</v>
      </c>
      <c r="N164" s="25">
        <f t="shared" si="22"/>
        <v>0.24476948788620745</v>
      </c>
      <c r="O164" s="25">
        <f t="shared" si="23"/>
        <v>0.3358320025811703</v>
      </c>
      <c r="P164" s="29">
        <f t="shared" si="24"/>
        <v>0.40251517217659383</v>
      </c>
      <c r="Q164" s="29">
        <f t="shared" si="25"/>
        <v>0.11334618141883079</v>
      </c>
      <c r="R164" s="29">
        <f t="shared" si="26"/>
        <v>3.8971553245805977</v>
      </c>
      <c r="S164" s="29">
        <f t="shared" si="27"/>
        <v>0.19845261398935388</v>
      </c>
      <c r="T164" s="29">
        <f t="shared" si="28"/>
        <v>0.32298568854495491</v>
      </c>
      <c r="U164" s="29">
        <f t="shared" si="29"/>
        <v>0.1078604673385597</v>
      </c>
    </row>
    <row r="165" spans="1:21" x14ac:dyDescent="0.2">
      <c r="A165" s="28" t="s">
        <v>359</v>
      </c>
      <c r="B165" s="28">
        <v>80.313625999999999</v>
      </c>
      <c r="C165" s="28">
        <v>120.519997</v>
      </c>
      <c r="D165" s="28">
        <v>46.398516000000001</v>
      </c>
      <c r="E165" s="28">
        <v>46.298378</v>
      </c>
      <c r="F165" s="28">
        <v>316.16936900000002</v>
      </c>
      <c r="G165" s="28">
        <v>26.331809</v>
      </c>
      <c r="H165" s="28">
        <v>27.42</v>
      </c>
      <c r="I165" s="28">
        <v>19.965153999999998</v>
      </c>
      <c r="J165" s="28">
        <v>30.250523000000001</v>
      </c>
      <c r="K165" s="28">
        <v>77.125884999999997</v>
      </c>
      <c r="L165" s="25">
        <f t="shared" si="20"/>
        <v>-0.3302432849183885</v>
      </c>
      <c r="M165" s="25">
        <f t="shared" si="21"/>
        <v>-0.30922223700795415</v>
      </c>
      <c r="N165" s="25">
        <f t="shared" si="22"/>
        <v>-7.9129316706984199E-2</v>
      </c>
      <c r="O165" s="25">
        <f t="shared" si="23"/>
        <v>-0.60898410672469461</v>
      </c>
      <c r="P165" s="29">
        <f t="shared" si="24"/>
        <v>-0.50019861916033648</v>
      </c>
      <c r="Q165" s="29">
        <f t="shared" si="25"/>
        <v>-0.42270324738794451</v>
      </c>
      <c r="R165" s="29">
        <f t="shared" si="26"/>
        <v>-0.8972225380448936</v>
      </c>
      <c r="S165" s="29">
        <f t="shared" si="27"/>
        <v>-0.32155250832149451</v>
      </c>
      <c r="T165" s="29">
        <f t="shared" si="28"/>
        <v>-0.4646406292899905</v>
      </c>
      <c r="U165" s="29">
        <f t="shared" si="29"/>
        <v>-3.7407326166650545E-2</v>
      </c>
    </row>
    <row r="166" spans="1:21" x14ac:dyDescent="0.2">
      <c r="A166" s="28" t="s">
        <v>813</v>
      </c>
      <c r="B166" s="28">
        <v>119.914626</v>
      </c>
      <c r="C166" s="28">
        <v>174.470001</v>
      </c>
      <c r="D166" s="28">
        <v>50.385485000000003</v>
      </c>
      <c r="E166" s="28">
        <v>118.405361</v>
      </c>
      <c r="F166" s="28">
        <v>632.59002699999996</v>
      </c>
      <c r="G166" s="28">
        <v>45.612259000000002</v>
      </c>
      <c r="H166" s="28">
        <v>266.790009</v>
      </c>
      <c r="I166" s="28">
        <v>29.427707000000002</v>
      </c>
      <c r="J166" s="28">
        <v>56.505077999999997</v>
      </c>
      <c r="K166" s="28">
        <v>80.123075</v>
      </c>
      <c r="L166" s="25">
        <f t="shared" si="20"/>
        <v>0.26864332807056912</v>
      </c>
      <c r="M166" s="25">
        <f t="shared" si="21"/>
        <v>-0.20380597353612073</v>
      </c>
      <c r="N166" s="25">
        <f t="shared" si="22"/>
        <v>-0.35623904788026439</v>
      </c>
      <c r="O166" s="25">
        <f t="shared" si="23"/>
        <v>0.4019326613793861</v>
      </c>
      <c r="P166" s="29">
        <f t="shared" si="24"/>
        <v>7.6890765107542336E-2</v>
      </c>
      <c r="Q166" s="29">
        <f t="shared" si="25"/>
        <v>0.10415014013370283</v>
      </c>
      <c r="R166" s="29">
        <f t="shared" si="26"/>
        <v>0.16542902031652118</v>
      </c>
      <c r="S166" s="29">
        <f t="shared" si="27"/>
        <v>-0.25544377402174745</v>
      </c>
      <c r="T166" s="29">
        <f t="shared" si="28"/>
        <v>0.14653486718201703</v>
      </c>
      <c r="U166" s="29">
        <f t="shared" si="29"/>
        <v>-0.17165070094663293</v>
      </c>
    </row>
    <row r="167" spans="1:21" x14ac:dyDescent="0.2">
      <c r="A167" s="28" t="s">
        <v>661</v>
      </c>
      <c r="B167" s="28">
        <v>94.521938000000006</v>
      </c>
      <c r="C167" s="28">
        <v>219.13000500000001</v>
      </c>
      <c r="D167" s="28">
        <v>78.267382999999995</v>
      </c>
      <c r="E167" s="28">
        <v>84.458664999999996</v>
      </c>
      <c r="F167" s="28">
        <v>587.42264999999998</v>
      </c>
      <c r="G167" s="28">
        <v>41.309834000000002</v>
      </c>
      <c r="H167" s="28">
        <v>228.91999799999999</v>
      </c>
      <c r="I167" s="28">
        <v>39.523820999999998</v>
      </c>
      <c r="J167" s="28">
        <v>49.283349000000001</v>
      </c>
      <c r="K167" s="28">
        <v>96.726194000000007</v>
      </c>
      <c r="L167" s="25">
        <f t="shared" si="20"/>
        <v>0.55231731737214229</v>
      </c>
      <c r="M167" s="25">
        <f t="shared" si="21"/>
        <v>0.66398361054015331</v>
      </c>
      <c r="N167" s="25">
        <f t="shared" si="22"/>
        <v>0.355778356172475</v>
      </c>
      <c r="O167" s="25">
        <f t="shared" si="23"/>
        <v>0.37561030438636056</v>
      </c>
      <c r="P167" s="29">
        <f t="shared" si="24"/>
        <v>0.32000419149213655</v>
      </c>
      <c r="Q167" s="29">
        <f t="shared" si="25"/>
        <v>0.4086598728136317</v>
      </c>
      <c r="R167" s="29">
        <f t="shared" si="26"/>
        <v>0.73766501678818064</v>
      </c>
      <c r="S167" s="29">
        <f t="shared" si="27"/>
        <v>0.67199992385351948</v>
      </c>
      <c r="T167" s="29">
        <f t="shared" si="28"/>
        <v>0.23826881582158821</v>
      </c>
      <c r="U167" s="29">
        <f t="shared" si="29"/>
        <v>0.1313084403948046</v>
      </c>
    </row>
    <row r="168" spans="1:21" x14ac:dyDescent="0.2">
      <c r="A168" s="28" t="s">
        <v>508</v>
      </c>
      <c r="B168" s="28">
        <v>60.890861000000001</v>
      </c>
      <c r="C168" s="28">
        <v>131.69000199999999</v>
      </c>
      <c r="D168" s="28">
        <v>57.728745000000004</v>
      </c>
      <c r="E168" s="28">
        <v>61.397232000000002</v>
      </c>
      <c r="F168" s="28">
        <v>445.01574599999998</v>
      </c>
      <c r="G168" s="28">
        <v>29.325627000000001</v>
      </c>
      <c r="H168" s="28">
        <v>131.740005</v>
      </c>
      <c r="I168" s="28">
        <v>23.638649999999998</v>
      </c>
      <c r="J168" s="28">
        <v>39.800201999999999</v>
      </c>
      <c r="K168" s="28">
        <v>85.499401000000006</v>
      </c>
      <c r="L168" s="25">
        <f t="shared" si="20"/>
        <v>-0.22179397710539783</v>
      </c>
      <c r="M168" s="25">
        <f t="shared" si="21"/>
        <v>8.5744916433795559E-2</v>
      </c>
      <c r="N168" s="25">
        <f t="shared" si="22"/>
        <v>0.23466838113854527</v>
      </c>
      <c r="O168" s="25">
        <f t="shared" si="23"/>
        <v>0.30854549421046951</v>
      </c>
      <c r="P168" s="29">
        <f t="shared" si="24"/>
        <v>0.4090146855327752</v>
      </c>
      <c r="Q168" s="29">
        <f t="shared" si="25"/>
        <v>0.10730828230761968</v>
      </c>
      <c r="R168" s="29">
        <f t="shared" si="26"/>
        <v>3.8168191956124309</v>
      </c>
      <c r="S168" s="29">
        <f t="shared" si="27"/>
        <v>0.18223964585999441</v>
      </c>
      <c r="T168" s="29">
        <f t="shared" si="28"/>
        <v>0.30987516788449887</v>
      </c>
      <c r="U168" s="29">
        <f t="shared" si="29"/>
        <v>9.9580395895185081E-2</v>
      </c>
    </row>
    <row r="169" spans="1:21" x14ac:dyDescent="0.2">
      <c r="A169" s="28" t="s">
        <v>358</v>
      </c>
      <c r="B169" s="28">
        <v>78.245168000000007</v>
      </c>
      <c r="C169" s="28">
        <v>121.290001</v>
      </c>
      <c r="D169" s="28">
        <v>46.756478000000001</v>
      </c>
      <c r="E169" s="28">
        <v>46.920211999999999</v>
      </c>
      <c r="F169" s="28">
        <v>315.83471100000003</v>
      </c>
      <c r="G169" s="28">
        <v>26.483706000000002</v>
      </c>
      <c r="H169" s="28">
        <v>27.35</v>
      </c>
      <c r="I169" s="28">
        <v>19.994803999999998</v>
      </c>
      <c r="J169" s="28">
        <v>30.384729</v>
      </c>
      <c r="K169" s="28">
        <v>77.756388999999999</v>
      </c>
      <c r="L169" s="25">
        <f t="shared" si="20"/>
        <v>1.3130418505808623</v>
      </c>
      <c r="M169" s="25">
        <f t="shared" si="21"/>
        <v>0.48986604889492447</v>
      </c>
      <c r="N169" s="25">
        <f t="shared" si="22"/>
        <v>0.41032887328977963</v>
      </c>
      <c r="O169" s="25">
        <f t="shared" si="23"/>
        <v>0.51944572476634487</v>
      </c>
      <c r="P169" s="29">
        <f t="shared" si="24"/>
        <v>0.30411466504595452</v>
      </c>
      <c r="Q169" s="29">
        <f t="shared" si="25"/>
        <v>0.2081989829647255</v>
      </c>
      <c r="R169" s="29">
        <f t="shared" si="26"/>
        <v>0.37161477574650092</v>
      </c>
      <c r="S169" s="29">
        <f t="shared" si="27"/>
        <v>0.12794286251970743</v>
      </c>
      <c r="T169" s="29">
        <f t="shared" si="28"/>
        <v>0.26742914148627284</v>
      </c>
      <c r="U169" s="29">
        <f t="shared" si="29"/>
        <v>0.54109438955736389</v>
      </c>
    </row>
    <row r="170" spans="1:21" x14ac:dyDescent="0.2">
      <c r="A170" s="28" t="s">
        <v>53</v>
      </c>
      <c r="B170" s="28">
        <v>33.827821999999998</v>
      </c>
      <c r="C170" s="28">
        <v>81.410004000000001</v>
      </c>
      <c r="D170" s="28">
        <v>33.152889999999999</v>
      </c>
      <c r="E170" s="28">
        <v>30.879821</v>
      </c>
      <c r="F170" s="28">
        <v>242.18323699999999</v>
      </c>
      <c r="G170" s="28">
        <v>21.919986999999999</v>
      </c>
      <c r="H170" s="28">
        <v>19.940000999999999</v>
      </c>
      <c r="I170" s="28">
        <v>17.726787999999999</v>
      </c>
      <c r="J170" s="28">
        <v>23.973513000000001</v>
      </c>
      <c r="K170" s="28">
        <v>50.455306</v>
      </c>
      <c r="L170" s="25">
        <f t="shared" si="20"/>
        <v>-0.71932284995176832</v>
      </c>
      <c r="M170" s="25">
        <f t="shared" si="21"/>
        <v>-0.52114577734091461</v>
      </c>
      <c r="N170" s="25">
        <f t="shared" si="22"/>
        <v>-0.35233886677503967</v>
      </c>
      <c r="O170" s="25">
        <f t="shared" si="23"/>
        <v>-0.73878902516065859</v>
      </c>
      <c r="P170" s="29">
        <f t="shared" si="24"/>
        <v>-0.61675622350148518</v>
      </c>
      <c r="Q170" s="29">
        <f t="shared" si="25"/>
        <v>-0.51330248131064882</v>
      </c>
      <c r="R170" s="29">
        <f t="shared" si="26"/>
        <v>-0.9244181621145966</v>
      </c>
      <c r="S170" s="29">
        <f t="shared" si="27"/>
        <v>-0.39287249748705388</v>
      </c>
      <c r="T170" s="29">
        <f t="shared" si="28"/>
        <v>-0.5743373321768559</v>
      </c>
      <c r="U170" s="29">
        <f t="shared" si="29"/>
        <v>-0.3712621007790895</v>
      </c>
    </row>
    <row r="171" spans="1:21" x14ac:dyDescent="0.2">
      <c r="A171" s="28" t="s">
        <v>812</v>
      </c>
      <c r="B171" s="28">
        <v>120.52218000000001</v>
      </c>
      <c r="C171" s="28">
        <v>170.009995</v>
      </c>
      <c r="D171" s="28">
        <v>51.188636000000002</v>
      </c>
      <c r="E171" s="28">
        <v>118.21793099999999</v>
      </c>
      <c r="F171" s="28">
        <v>631.92999299999997</v>
      </c>
      <c r="G171" s="28">
        <v>45.038214000000004</v>
      </c>
      <c r="H171" s="28">
        <v>263.82000699999998</v>
      </c>
      <c r="I171" s="28">
        <v>29.197800999999998</v>
      </c>
      <c r="J171" s="28">
        <v>56.320450000000001</v>
      </c>
      <c r="K171" s="28">
        <v>80.248552000000004</v>
      </c>
      <c r="L171" s="25">
        <f t="shared" si="20"/>
        <v>0.27209008008069624</v>
      </c>
      <c r="M171" s="25">
        <f t="shared" si="21"/>
        <v>-0.22722729545454545</v>
      </c>
      <c r="N171" s="25">
        <f t="shared" si="22"/>
        <v>-0.34659509596787619</v>
      </c>
      <c r="O171" s="25">
        <f t="shared" si="23"/>
        <v>0.41611385610922169</v>
      </c>
      <c r="P171" s="29">
        <f t="shared" si="24"/>
        <v>7.9092146224243098E-2</v>
      </c>
      <c r="Q171" s="29">
        <f t="shared" si="25"/>
        <v>8.2553532580276867E-2</v>
      </c>
      <c r="R171" s="29">
        <f t="shared" si="26"/>
        <v>0.17248128022046294</v>
      </c>
      <c r="S171" s="29">
        <f t="shared" si="27"/>
        <v>-0.27008362421774956</v>
      </c>
      <c r="T171" s="29">
        <f t="shared" si="28"/>
        <v>0.15520535846913219</v>
      </c>
      <c r="U171" s="29">
        <f t="shared" si="29"/>
        <v>-0.17275710199038541</v>
      </c>
    </row>
    <row r="172" spans="1:21" x14ac:dyDescent="0.2">
      <c r="A172" s="28" t="s">
        <v>660</v>
      </c>
      <c r="B172" s="28">
        <v>94.743431999999999</v>
      </c>
      <c r="C172" s="28">
        <v>220</v>
      </c>
      <c r="D172" s="28">
        <v>78.341370999999995</v>
      </c>
      <c r="E172" s="28">
        <v>83.480526999999995</v>
      </c>
      <c r="F172" s="28">
        <v>585.61263299999996</v>
      </c>
      <c r="G172" s="28">
        <v>41.603682999999997</v>
      </c>
      <c r="H172" s="28">
        <v>225.009995</v>
      </c>
      <c r="I172" s="28">
        <v>40.001570000000001</v>
      </c>
      <c r="J172" s="28">
        <v>48.753625999999997</v>
      </c>
      <c r="K172" s="28">
        <v>97.007242000000005</v>
      </c>
      <c r="L172" s="25">
        <f t="shared" si="20"/>
        <v>0.57517023117903099</v>
      </c>
      <c r="M172" s="25">
        <f t="shared" si="21"/>
        <v>0.70107474366234057</v>
      </c>
      <c r="N172" s="25">
        <f t="shared" si="22"/>
        <v>0.34977299004030038</v>
      </c>
      <c r="O172" s="25">
        <f t="shared" si="23"/>
        <v>0.35062989952140633</v>
      </c>
      <c r="P172" s="29">
        <f t="shared" si="24"/>
        <v>0.32883862683365472</v>
      </c>
      <c r="Q172" s="29">
        <f t="shared" si="25"/>
        <v>0.43262399356312908</v>
      </c>
      <c r="R172" s="29">
        <f t="shared" si="26"/>
        <v>0.67144557537682292</v>
      </c>
      <c r="S172" s="29">
        <f t="shared" si="27"/>
        <v>0.61795485670558747</v>
      </c>
      <c r="T172" s="29">
        <f t="shared" si="28"/>
        <v>0.22524241911563725</v>
      </c>
      <c r="U172" s="29">
        <f t="shared" si="29"/>
        <v>0.13194097562200535</v>
      </c>
    </row>
    <row r="173" spans="1:21" x14ac:dyDescent="0.2">
      <c r="A173" s="28" t="s">
        <v>507</v>
      </c>
      <c r="B173" s="28">
        <v>60.148059000000003</v>
      </c>
      <c r="C173" s="28">
        <v>129.33000200000001</v>
      </c>
      <c r="D173" s="28">
        <v>58.040405</v>
      </c>
      <c r="E173" s="28">
        <v>61.808588</v>
      </c>
      <c r="F173" s="28">
        <v>440.69507099999998</v>
      </c>
      <c r="G173" s="28">
        <v>29.040196999999999</v>
      </c>
      <c r="H173" s="28">
        <v>134.61999499999999</v>
      </c>
      <c r="I173" s="28">
        <v>24.723538999999999</v>
      </c>
      <c r="J173" s="28">
        <v>39.791004000000001</v>
      </c>
      <c r="K173" s="28">
        <v>85.699911999999998</v>
      </c>
      <c r="L173" s="25">
        <f t="shared" si="20"/>
        <v>0.17139718014274585</v>
      </c>
      <c r="M173" s="25">
        <f t="shared" si="21"/>
        <v>-0.17660917911590845</v>
      </c>
      <c r="N173" s="25">
        <f t="shared" si="22"/>
        <v>0.29567041714201969</v>
      </c>
      <c r="O173" s="25">
        <f t="shared" si="23"/>
        <v>0.72718277534964093</v>
      </c>
      <c r="P173" s="29">
        <f t="shared" si="24"/>
        <v>0.46146204839405636</v>
      </c>
      <c r="Q173" s="29">
        <f t="shared" si="25"/>
        <v>0.21850995537699114</v>
      </c>
      <c r="R173" s="29">
        <f t="shared" si="26"/>
        <v>3.7788425630102935</v>
      </c>
      <c r="S173" s="29">
        <f t="shared" si="27"/>
        <v>0.18780364649643277</v>
      </c>
      <c r="T173" s="29">
        <f t="shared" si="28"/>
        <v>0.62846949584036604</v>
      </c>
      <c r="U173" s="29">
        <f t="shared" si="29"/>
        <v>0.23991640205926457</v>
      </c>
    </row>
    <row r="174" spans="1:21" x14ac:dyDescent="0.2">
      <c r="A174" s="28" t="s">
        <v>205</v>
      </c>
      <c r="B174" s="28">
        <v>51.347279999999998</v>
      </c>
      <c r="C174" s="28">
        <v>157.070007</v>
      </c>
      <c r="D174" s="28">
        <v>44.795654999999996</v>
      </c>
      <c r="E174" s="28">
        <v>35.785783000000002</v>
      </c>
      <c r="F174" s="28">
        <v>301.543972</v>
      </c>
      <c r="G174" s="28">
        <v>23.832547999999999</v>
      </c>
      <c r="H174" s="28">
        <v>28.17</v>
      </c>
      <c r="I174" s="28">
        <v>20.814499999999999</v>
      </c>
      <c r="J174" s="28">
        <v>24.434602000000002</v>
      </c>
      <c r="K174" s="28">
        <v>69.117491999999999</v>
      </c>
      <c r="L174" s="25">
        <f t="shared" si="20"/>
        <v>0.51284335039926732</v>
      </c>
      <c r="M174" s="25">
        <f t="shared" si="21"/>
        <v>0.98320723421239542</v>
      </c>
      <c r="N174" s="25">
        <f t="shared" si="22"/>
        <v>0.36752895389976015</v>
      </c>
      <c r="O174" s="25">
        <f t="shared" si="23"/>
        <v>0.15818518343151444</v>
      </c>
      <c r="P174" s="29">
        <f t="shared" si="24"/>
        <v>0.24474731107947312</v>
      </c>
      <c r="Q174" s="29">
        <f t="shared" si="25"/>
        <v>7.8062662082261536E-2</v>
      </c>
      <c r="R174" s="29">
        <f t="shared" si="26"/>
        <v>0.38427518427518437</v>
      </c>
      <c r="S174" s="29">
        <f t="shared" si="27"/>
        <v>0.16250300197152723</v>
      </c>
      <c r="T174" s="29">
        <f t="shared" si="28"/>
        <v>2.0705559433246368E-2</v>
      </c>
      <c r="U174" s="29">
        <f t="shared" si="29"/>
        <v>0.35489187229445496</v>
      </c>
    </row>
    <row r="175" spans="1:21" x14ac:dyDescent="0.2">
      <c r="A175" s="28" t="s">
        <v>52</v>
      </c>
      <c r="B175" s="28">
        <v>33.940910000000002</v>
      </c>
      <c r="C175" s="28">
        <v>79.199996999999996</v>
      </c>
      <c r="D175" s="28">
        <v>32.756641000000002</v>
      </c>
      <c r="E175" s="28">
        <v>30.898153000000001</v>
      </c>
      <c r="F175" s="28">
        <v>242.253162</v>
      </c>
      <c r="G175" s="28">
        <v>22.106829999999999</v>
      </c>
      <c r="H175" s="28">
        <v>20.350000000000001</v>
      </c>
      <c r="I175" s="28">
        <v>17.904900000000001</v>
      </c>
      <c r="J175" s="28">
        <v>23.938932999999999</v>
      </c>
      <c r="K175" s="28">
        <v>51.013289999999998</v>
      </c>
      <c r="L175" s="25">
        <f t="shared" si="20"/>
        <v>-0.71927470866764653</v>
      </c>
      <c r="M175" s="25">
        <f t="shared" si="21"/>
        <v>-0.52865561226361724</v>
      </c>
      <c r="N175" s="25">
        <f t="shared" si="22"/>
        <v>-0.35199507861406409</v>
      </c>
      <c r="O175" s="25">
        <f t="shared" si="23"/>
        <v>-0.73558917658848433</v>
      </c>
      <c r="P175" s="29">
        <f t="shared" si="24"/>
        <v>-0.61424655732484079</v>
      </c>
      <c r="Q175" s="29">
        <f t="shared" si="25"/>
        <v>-0.49886933607145723</v>
      </c>
      <c r="R175" s="29">
        <f t="shared" si="26"/>
        <v>-0.92315535283555827</v>
      </c>
      <c r="S175" s="29">
        <f t="shared" si="27"/>
        <v>-0.37912028638093687</v>
      </c>
      <c r="T175" s="29">
        <f t="shared" si="28"/>
        <v>-0.57080452494746248</v>
      </c>
      <c r="U175" s="29">
        <f t="shared" si="29"/>
        <v>-0.35922216974935117</v>
      </c>
    </row>
    <row r="176" spans="1:21" x14ac:dyDescent="0.2">
      <c r="A176" s="28" t="s">
        <v>811</v>
      </c>
      <c r="B176" s="28">
        <v>120.904354</v>
      </c>
      <c r="C176" s="28">
        <v>168.029999</v>
      </c>
      <c r="D176" s="28">
        <v>50.549987999999999</v>
      </c>
      <c r="E176" s="28">
        <v>116.856612</v>
      </c>
      <c r="F176" s="28">
        <v>628</v>
      </c>
      <c r="G176" s="28">
        <v>44.113903999999998</v>
      </c>
      <c r="H176" s="28">
        <v>264.82000699999998</v>
      </c>
      <c r="I176" s="28">
        <v>28.837952999999999</v>
      </c>
      <c r="J176" s="28">
        <v>55.776294</v>
      </c>
      <c r="K176" s="28">
        <v>79.611508999999998</v>
      </c>
      <c r="L176" s="25">
        <f t="shared" si="20"/>
        <v>0.26787584458830604</v>
      </c>
      <c r="M176" s="25">
        <f t="shared" si="21"/>
        <v>-0.25584589562649385</v>
      </c>
      <c r="N176" s="25">
        <f t="shared" si="22"/>
        <v>-0.35838289197321826</v>
      </c>
      <c r="O176" s="25">
        <f t="shared" si="23"/>
        <v>0.38454782764474538</v>
      </c>
      <c r="P176" s="29">
        <f t="shared" si="24"/>
        <v>6.3320576065706513E-2</v>
      </c>
      <c r="Q176" s="29">
        <f t="shared" si="25"/>
        <v>5.840724933527297E-2</v>
      </c>
      <c r="R176" s="29">
        <f t="shared" si="26"/>
        <v>0.17792010832914862</v>
      </c>
      <c r="S176" s="29">
        <f t="shared" si="27"/>
        <v>-0.28335902928712509</v>
      </c>
      <c r="T176" s="29">
        <f t="shared" si="28"/>
        <v>0.14271378342065755</v>
      </c>
      <c r="U176" s="29">
        <f t="shared" si="29"/>
        <v>-0.18577183449870793</v>
      </c>
    </row>
    <row r="177" spans="1:21" x14ac:dyDescent="0.2">
      <c r="A177" s="28" t="s">
        <v>659</v>
      </c>
      <c r="B177" s="28">
        <v>95.359774000000002</v>
      </c>
      <c r="C177" s="28">
        <v>225.800003</v>
      </c>
      <c r="D177" s="28">
        <v>78.785286999999997</v>
      </c>
      <c r="E177" s="28">
        <v>84.400559999999999</v>
      </c>
      <c r="F177" s="28">
        <v>590.60269700000003</v>
      </c>
      <c r="G177" s="28">
        <v>41.679518000000002</v>
      </c>
      <c r="H177" s="28">
        <v>224.820007</v>
      </c>
      <c r="I177" s="28">
        <v>40.240447000000003</v>
      </c>
      <c r="J177" s="28">
        <v>48.810380000000002</v>
      </c>
      <c r="K177" s="28">
        <v>97.77543</v>
      </c>
      <c r="L177" s="25">
        <f t="shared" si="20"/>
        <v>0.85080198762940906</v>
      </c>
      <c r="M177" s="25">
        <f t="shared" si="21"/>
        <v>0.42604527412012816</v>
      </c>
      <c r="N177" s="25">
        <f t="shared" si="22"/>
        <v>0.73991882646264995</v>
      </c>
      <c r="O177" s="25">
        <f t="shared" si="23"/>
        <v>1.3118030210079867</v>
      </c>
      <c r="P177" s="29">
        <f t="shared" si="24"/>
        <v>0.93535310811702144</v>
      </c>
      <c r="Q177" s="29">
        <f t="shared" si="25"/>
        <v>0.72865988654750291</v>
      </c>
      <c r="R177" s="29">
        <f t="shared" si="26"/>
        <v>6.9808309194178202</v>
      </c>
      <c r="S177" s="29">
        <f t="shared" si="27"/>
        <v>0.94783882083872029</v>
      </c>
      <c r="T177" s="29">
        <f t="shared" si="28"/>
        <v>0.97218158717562675</v>
      </c>
      <c r="U177" s="29">
        <f t="shared" si="29"/>
        <v>0.38562537933586527</v>
      </c>
    </row>
    <row r="178" spans="1:21" x14ac:dyDescent="0.2">
      <c r="A178" s="28" t="s">
        <v>204</v>
      </c>
      <c r="B178" s="28">
        <v>51.523488</v>
      </c>
      <c r="C178" s="28">
        <v>158.33999600000001</v>
      </c>
      <c r="D178" s="28">
        <v>45.281013000000002</v>
      </c>
      <c r="E178" s="28">
        <v>36.508543000000003</v>
      </c>
      <c r="F178" s="28">
        <v>305.165344</v>
      </c>
      <c r="G178" s="28">
        <v>24.110883999999999</v>
      </c>
      <c r="H178" s="28">
        <v>28.17</v>
      </c>
      <c r="I178" s="28">
        <v>20.659023000000001</v>
      </c>
      <c r="J178" s="28">
        <v>24.749434999999998</v>
      </c>
      <c r="K178" s="28">
        <v>70.564115999999999</v>
      </c>
      <c r="L178" s="25">
        <f t="shared" si="20"/>
        <v>0.50145621485316427</v>
      </c>
      <c r="M178" s="25">
        <f t="shared" si="21"/>
        <v>0.99420644850865392</v>
      </c>
      <c r="N178" s="25">
        <f t="shared" si="22"/>
        <v>0.3995323601855798</v>
      </c>
      <c r="O178" s="25">
        <f t="shared" si="23"/>
        <v>0.1701220565175805</v>
      </c>
      <c r="P178" s="29">
        <f t="shared" si="24"/>
        <v>0.26136051510753266</v>
      </c>
      <c r="Q178" s="29">
        <f t="shared" si="25"/>
        <v>9.4015451233292691E-2</v>
      </c>
      <c r="R178" s="29">
        <f t="shared" si="26"/>
        <v>0.35955605017162395</v>
      </c>
      <c r="S178" s="29">
        <f t="shared" si="27"/>
        <v>0.14542374366133792</v>
      </c>
      <c r="T178" s="29">
        <f t="shared" si="28"/>
        <v>1.9861167971672256E-2</v>
      </c>
      <c r="U178" s="29">
        <f t="shared" si="29"/>
        <v>0.37030509997575312</v>
      </c>
    </row>
    <row r="179" spans="1:21" x14ac:dyDescent="0.2">
      <c r="A179" s="28" t="s">
        <v>51</v>
      </c>
      <c r="B179" s="28">
        <v>34.315677999999998</v>
      </c>
      <c r="C179" s="28">
        <v>79.400002000000001</v>
      </c>
      <c r="D179" s="28">
        <v>32.354388</v>
      </c>
      <c r="E179" s="28">
        <v>31.200627999999998</v>
      </c>
      <c r="F179" s="28">
        <v>241.93348399999999</v>
      </c>
      <c r="G179" s="28">
        <v>22.038888</v>
      </c>
      <c r="H179" s="28">
        <v>20.719999000000001</v>
      </c>
      <c r="I179" s="28">
        <v>18.03614</v>
      </c>
      <c r="J179" s="28">
        <v>24.267455000000002</v>
      </c>
      <c r="K179" s="28">
        <v>51.495185999999997</v>
      </c>
      <c r="L179" s="25">
        <f t="shared" si="20"/>
        <v>-0.71476477839610353</v>
      </c>
      <c r="M179" s="25">
        <f t="shared" si="21"/>
        <v>-0.59834072839126407</v>
      </c>
      <c r="N179" s="25">
        <f t="shared" si="22"/>
        <v>-0.33986028767782206</v>
      </c>
      <c r="O179" s="25">
        <f t="shared" si="23"/>
        <v>-0.73252658574358542</v>
      </c>
      <c r="P179" s="29">
        <f t="shared" si="24"/>
        <v>-0.61430111892514883</v>
      </c>
      <c r="Q179" s="29">
        <f t="shared" si="25"/>
        <v>-0.50051963084090634</v>
      </c>
      <c r="R179" s="29">
        <f t="shared" si="26"/>
        <v>-0.91810600604928672</v>
      </c>
      <c r="S179" s="29">
        <f t="shared" si="27"/>
        <v>-0.37173832275219676</v>
      </c>
      <c r="T179" s="29">
        <f t="shared" si="28"/>
        <v>-0.56634994801193217</v>
      </c>
      <c r="U179" s="29">
        <f t="shared" si="29"/>
        <v>-0.32689104796822821</v>
      </c>
    </row>
    <row r="180" spans="1:21" x14ac:dyDescent="0.2">
      <c r="A180" s="28" t="s">
        <v>810</v>
      </c>
      <c r="B180" s="28">
        <v>120.306594</v>
      </c>
      <c r="C180" s="28">
        <v>197.679993</v>
      </c>
      <c r="D180" s="28">
        <v>49.011425000000003</v>
      </c>
      <c r="E180" s="28">
        <v>116.649455</v>
      </c>
      <c r="F180" s="28">
        <v>627.26000999999997</v>
      </c>
      <c r="G180" s="28">
        <v>44.123632000000001</v>
      </c>
      <c r="H180" s="28">
        <v>253.009995</v>
      </c>
      <c r="I180" s="28">
        <v>28.708006000000001</v>
      </c>
      <c r="J180" s="28">
        <v>55.960917999999999</v>
      </c>
      <c r="K180" s="28">
        <v>76.503493000000006</v>
      </c>
      <c r="L180" s="25">
        <f t="shared" si="20"/>
        <v>0.56349376399667706</v>
      </c>
      <c r="M180" s="25">
        <f t="shared" si="21"/>
        <v>0.59805980431834604</v>
      </c>
      <c r="N180" s="25">
        <f t="shared" si="22"/>
        <v>4.612986958655263E-2</v>
      </c>
      <c r="O180" s="25">
        <f t="shared" si="23"/>
        <v>1.4791542850060133</v>
      </c>
      <c r="P180" s="29">
        <f t="shared" si="24"/>
        <v>0.97771880950422663</v>
      </c>
      <c r="Q180" s="29">
        <f t="shared" si="25"/>
        <v>0.65934908326629293</v>
      </c>
      <c r="R180" s="29">
        <f t="shared" si="26"/>
        <v>7.5737036597763474</v>
      </c>
      <c r="S180" s="29">
        <f t="shared" si="27"/>
        <v>0.4566545652598919</v>
      </c>
      <c r="T180" s="29">
        <f t="shared" si="28"/>
        <v>0.83149776913419871</v>
      </c>
      <c r="U180" s="29">
        <f t="shared" si="29"/>
        <v>-1.4875499147197879E-2</v>
      </c>
    </row>
    <row r="181" spans="1:21" x14ac:dyDescent="0.2">
      <c r="A181" s="28" t="s">
        <v>357</v>
      </c>
      <c r="B181" s="28">
        <v>76.947281000000004</v>
      </c>
      <c r="C181" s="28">
        <v>123.699997</v>
      </c>
      <c r="D181" s="28">
        <v>46.850230000000003</v>
      </c>
      <c r="E181" s="28">
        <v>47.052115999999998</v>
      </c>
      <c r="F181" s="28">
        <v>317.16339399999998</v>
      </c>
      <c r="G181" s="28">
        <v>26.590928000000002</v>
      </c>
      <c r="H181" s="28">
        <v>29.51</v>
      </c>
      <c r="I181" s="28">
        <v>19.708176999999999</v>
      </c>
      <c r="J181" s="28">
        <v>30.554728999999998</v>
      </c>
      <c r="K181" s="28">
        <v>77.658704999999998</v>
      </c>
      <c r="L181" s="25">
        <f t="shared" si="20"/>
        <v>0.49051168139494061</v>
      </c>
      <c r="M181" s="25">
        <f t="shared" si="21"/>
        <v>-0.23282068243547871</v>
      </c>
      <c r="N181" s="25">
        <f t="shared" si="22"/>
        <v>2.9561838652607531E-2</v>
      </c>
      <c r="O181" s="25">
        <f t="shared" si="23"/>
        <v>0.28488408545599553</v>
      </c>
      <c r="P181" s="29">
        <f t="shared" si="24"/>
        <v>4.568360662795401E-2</v>
      </c>
      <c r="Q181" s="29">
        <f t="shared" si="25"/>
        <v>0.11859776569261338</v>
      </c>
      <c r="R181" s="29">
        <f t="shared" si="26"/>
        <v>6.7655610262504107E-2</v>
      </c>
      <c r="S181" s="29">
        <f t="shared" si="27"/>
        <v>-5.1380054419529086E-2</v>
      </c>
      <c r="T181" s="29">
        <f t="shared" si="28"/>
        <v>0.22246758921812027</v>
      </c>
      <c r="U181" s="29">
        <f t="shared" si="29"/>
        <v>7.6102202480943237E-2</v>
      </c>
    </row>
    <row r="182" spans="1:21" x14ac:dyDescent="0.2">
      <c r="A182" s="28" t="s">
        <v>203</v>
      </c>
      <c r="B182" s="28">
        <v>51.624741999999998</v>
      </c>
      <c r="C182" s="28">
        <v>161.240005</v>
      </c>
      <c r="D182" s="28">
        <v>45.505018</v>
      </c>
      <c r="E182" s="28">
        <v>36.619736000000003</v>
      </c>
      <c r="F182" s="28">
        <v>303.30722600000001</v>
      </c>
      <c r="G182" s="28">
        <v>23.771661999999999</v>
      </c>
      <c r="H182" s="28">
        <v>27.639999</v>
      </c>
      <c r="I182" s="28">
        <v>20.77563</v>
      </c>
      <c r="J182" s="28">
        <v>24.994306000000002</v>
      </c>
      <c r="K182" s="28">
        <v>72.166663</v>
      </c>
      <c r="L182" s="25">
        <f t="shared" si="20"/>
        <v>0.48663279344319799</v>
      </c>
      <c r="M182" s="25">
        <f t="shared" si="21"/>
        <v>0.98889854446774406</v>
      </c>
      <c r="N182" s="25">
        <f t="shared" si="22"/>
        <v>0.40645584147658731</v>
      </c>
      <c r="O182" s="25">
        <f t="shared" si="23"/>
        <v>0.16546876385933618</v>
      </c>
      <c r="P182" s="29">
        <f t="shared" si="24"/>
        <v>0.23260868276255953</v>
      </c>
      <c r="Q182" s="29">
        <f t="shared" si="25"/>
        <v>6.9964868717242723E-2</v>
      </c>
      <c r="R182" s="29">
        <f t="shared" si="26"/>
        <v>0.34501218223903574</v>
      </c>
      <c r="S182" s="29">
        <f t="shared" si="27"/>
        <v>0.16828383549645332</v>
      </c>
      <c r="T182" s="29">
        <f t="shared" si="28"/>
        <v>1.8342530721735528E-2</v>
      </c>
      <c r="U182" s="29">
        <f t="shared" si="29"/>
        <v>0.40372999412339605</v>
      </c>
    </row>
    <row r="183" spans="1:21" x14ac:dyDescent="0.2">
      <c r="A183" s="28" t="s">
        <v>50</v>
      </c>
      <c r="B183" s="28">
        <v>34.725954000000002</v>
      </c>
      <c r="C183" s="28">
        <v>81.069999999999993</v>
      </c>
      <c r="D183" s="28">
        <v>32.354388</v>
      </c>
      <c r="E183" s="28">
        <v>31.420607</v>
      </c>
      <c r="F183" s="28">
        <v>246.069357</v>
      </c>
      <c r="G183" s="28">
        <v>22.217236</v>
      </c>
      <c r="H183" s="28">
        <v>20.549999</v>
      </c>
      <c r="I183" s="28">
        <v>17.783033</v>
      </c>
      <c r="J183" s="28">
        <v>24.544104999999998</v>
      </c>
      <c r="K183" s="28">
        <v>51.410643999999998</v>
      </c>
      <c r="L183" s="25">
        <f t="shared" si="20"/>
        <v>-0.41375626807746202</v>
      </c>
      <c r="M183" s="25">
        <f t="shared" si="21"/>
        <v>-0.36445593233703255</v>
      </c>
      <c r="N183" s="25">
        <f t="shared" si="22"/>
        <v>-0.44713443185268553</v>
      </c>
      <c r="O183" s="25">
        <f t="shared" si="23"/>
        <v>-0.49454119866515123</v>
      </c>
      <c r="P183" s="29">
        <f t="shared" si="24"/>
        <v>-0.44357597845261509</v>
      </c>
      <c r="Q183" s="29">
        <f t="shared" si="25"/>
        <v>-0.23688445803949842</v>
      </c>
      <c r="R183" s="29">
        <f t="shared" si="26"/>
        <v>-0.8411778409550803</v>
      </c>
      <c r="S183" s="29">
        <f t="shared" si="27"/>
        <v>-0.27781728303532072</v>
      </c>
      <c r="T183" s="29">
        <f t="shared" si="28"/>
        <v>-0.38686041801231719</v>
      </c>
      <c r="U183" s="29">
        <f t="shared" si="29"/>
        <v>-0.40491833408019529</v>
      </c>
    </row>
    <row r="184" spans="1:21" x14ac:dyDescent="0.2">
      <c r="A184" s="28" t="s">
        <v>506</v>
      </c>
      <c r="B184" s="28">
        <v>59.234670000000001</v>
      </c>
      <c r="C184" s="28">
        <v>127.55999799999999</v>
      </c>
      <c r="D184" s="28">
        <v>58.521256999999999</v>
      </c>
      <c r="E184" s="28">
        <v>62.162548000000001</v>
      </c>
      <c r="F184" s="28">
        <v>442.23352599999998</v>
      </c>
      <c r="G184" s="28">
        <v>29.113855999999998</v>
      </c>
      <c r="H184" s="28">
        <v>129.38999899999999</v>
      </c>
      <c r="I184" s="28">
        <v>24.624008</v>
      </c>
      <c r="J184" s="28">
        <v>40.030208000000002</v>
      </c>
      <c r="K184" s="28">
        <v>86.392585999999994</v>
      </c>
      <c r="L184" s="25">
        <f t="shared" si="20"/>
        <v>-0.21642584298716139</v>
      </c>
      <c r="M184" s="25">
        <f t="shared" si="21"/>
        <v>7.5366673190861322E-2</v>
      </c>
      <c r="N184" s="25">
        <f t="shared" si="22"/>
        <v>0.26220166594531613</v>
      </c>
      <c r="O184" s="25">
        <f t="shared" si="23"/>
        <v>0.3272551694640653</v>
      </c>
      <c r="P184" s="29">
        <f t="shared" si="24"/>
        <v>0.44344263418480634</v>
      </c>
      <c r="Q184" s="29">
        <f t="shared" si="25"/>
        <v>0.1174076383023317</v>
      </c>
      <c r="R184" s="29">
        <f t="shared" si="26"/>
        <v>3.5997157340816113</v>
      </c>
      <c r="S184" s="29">
        <f t="shared" si="27"/>
        <v>0.31055524062524054</v>
      </c>
      <c r="T184" s="29">
        <f t="shared" si="28"/>
        <v>0.32446509903708276</v>
      </c>
      <c r="U184" s="29">
        <f t="shared" si="29"/>
        <v>0.12442277280629188</v>
      </c>
    </row>
    <row r="185" spans="1:21" x14ac:dyDescent="0.2">
      <c r="A185" s="28" t="s">
        <v>356</v>
      </c>
      <c r="B185" s="28">
        <v>75.595487000000006</v>
      </c>
      <c r="C185" s="28">
        <v>118.620003</v>
      </c>
      <c r="D185" s="28">
        <v>46.364426999999999</v>
      </c>
      <c r="E185" s="28">
        <v>46.835416000000002</v>
      </c>
      <c r="F185" s="28">
        <v>306.37416100000002</v>
      </c>
      <c r="G185" s="28">
        <v>26.054821</v>
      </c>
      <c r="H185" s="28">
        <v>28.129999000000002</v>
      </c>
      <c r="I185" s="28">
        <v>18.788989000000001</v>
      </c>
      <c r="J185" s="28">
        <v>30.223679000000001</v>
      </c>
      <c r="K185" s="28">
        <v>76.832831999999996</v>
      </c>
      <c r="L185" s="25">
        <f t="shared" si="20"/>
        <v>0.42505145713706782</v>
      </c>
      <c r="M185" s="25">
        <f t="shared" si="21"/>
        <v>-0.27829154126130728</v>
      </c>
      <c r="N185" s="25">
        <f t="shared" si="22"/>
        <v>1.2242047017340996E-2</v>
      </c>
      <c r="O185" s="25">
        <f t="shared" si="23"/>
        <v>0.24771069033606241</v>
      </c>
      <c r="P185" s="29">
        <f t="shared" si="24"/>
        <v>-1.471438491318422E-2</v>
      </c>
      <c r="Q185" s="29">
        <f t="shared" si="25"/>
        <v>6.6770681787632569E-2</v>
      </c>
      <c r="R185" s="29">
        <f t="shared" si="26"/>
        <v>4.6428214285714198E-3</v>
      </c>
      <c r="S185" s="29">
        <f t="shared" si="27"/>
        <v>-0.12190892037122014</v>
      </c>
      <c r="T185" s="29">
        <f t="shared" si="28"/>
        <v>0.19294377158641729</v>
      </c>
      <c r="U185" s="29">
        <f t="shared" si="29"/>
        <v>5.1282122853201662E-2</v>
      </c>
    </row>
    <row r="186" spans="1:21" x14ac:dyDescent="0.2">
      <c r="A186" s="28" t="s">
        <v>202</v>
      </c>
      <c r="B186" s="28">
        <v>53.047548999999997</v>
      </c>
      <c r="C186" s="28">
        <v>164.36000100000001</v>
      </c>
      <c r="D186" s="28">
        <v>45.803696000000002</v>
      </c>
      <c r="E186" s="28">
        <v>37.537080000000003</v>
      </c>
      <c r="F186" s="28">
        <v>310.94959299999999</v>
      </c>
      <c r="G186" s="28">
        <v>24.424012999999999</v>
      </c>
      <c r="H186" s="28">
        <v>28</v>
      </c>
      <c r="I186" s="28">
        <v>21.397539999999999</v>
      </c>
      <c r="J186" s="28">
        <v>25.335376</v>
      </c>
      <c r="K186" s="28">
        <v>73.084884000000002</v>
      </c>
      <c r="L186" s="25">
        <f t="shared" si="20"/>
        <v>0.5558855019498008</v>
      </c>
      <c r="M186" s="25">
        <f t="shared" si="21"/>
        <v>1.0450416183261808</v>
      </c>
      <c r="N186" s="25">
        <f t="shared" si="22"/>
        <v>0.41594733793394578</v>
      </c>
      <c r="O186" s="25">
        <f t="shared" si="23"/>
        <v>0.19049685067838862</v>
      </c>
      <c r="P186" s="29">
        <f t="shared" si="24"/>
        <v>0.27312515105202384</v>
      </c>
      <c r="Q186" s="29">
        <f t="shared" si="25"/>
        <v>0.10185439324956636</v>
      </c>
      <c r="R186" s="29">
        <f t="shared" si="26"/>
        <v>0.33651544933100475</v>
      </c>
      <c r="S186" s="29">
        <f t="shared" si="27"/>
        <v>0.19694618330809854</v>
      </c>
      <c r="T186" s="29">
        <f t="shared" si="28"/>
        <v>4.9991319620364294E-2</v>
      </c>
      <c r="U186" s="29">
        <f t="shared" si="29"/>
        <v>0.43147744473907568</v>
      </c>
    </row>
    <row r="187" spans="1:21" x14ac:dyDescent="0.2">
      <c r="A187" s="28" t="s">
        <v>49</v>
      </c>
      <c r="B187" s="28">
        <v>34.094763999999998</v>
      </c>
      <c r="C187" s="28">
        <v>80.370002999999997</v>
      </c>
      <c r="D187" s="28">
        <v>32.348446000000003</v>
      </c>
      <c r="E187" s="28">
        <v>31.5306</v>
      </c>
      <c r="F187" s="28">
        <v>244.24118300000001</v>
      </c>
      <c r="G187" s="28">
        <v>22.16628</v>
      </c>
      <c r="H187" s="28">
        <v>20.950001</v>
      </c>
      <c r="I187" s="28">
        <v>17.876777000000001</v>
      </c>
      <c r="J187" s="28">
        <v>24.129128999999999</v>
      </c>
      <c r="K187" s="28">
        <v>51.055560999999997</v>
      </c>
      <c r="L187" s="25">
        <f t="shared" si="20"/>
        <v>-0.6375198732872549</v>
      </c>
      <c r="M187" s="25">
        <f t="shared" si="21"/>
        <v>-0.64516554966887418</v>
      </c>
      <c r="N187" s="25">
        <f t="shared" si="22"/>
        <v>-0.59289852555486755</v>
      </c>
      <c r="O187" s="25">
        <f t="shared" si="23"/>
        <v>-0.62243136973520619</v>
      </c>
      <c r="P187" s="29">
        <f t="shared" si="24"/>
        <v>-0.58534502850493797</v>
      </c>
      <c r="Q187" s="29">
        <f t="shared" si="25"/>
        <v>-0.47450741204025193</v>
      </c>
      <c r="R187" s="29">
        <f t="shared" si="26"/>
        <v>-0.90629332940889518</v>
      </c>
      <c r="S187" s="29">
        <f t="shared" si="27"/>
        <v>-0.55673776547373821</v>
      </c>
      <c r="T187" s="29">
        <f t="shared" si="28"/>
        <v>-0.50565578469169881</v>
      </c>
      <c r="U187" s="29">
        <f t="shared" si="29"/>
        <v>-0.47180596829834021</v>
      </c>
    </row>
    <row r="188" spans="1:21" x14ac:dyDescent="0.2">
      <c r="A188" s="28" t="s">
        <v>658</v>
      </c>
      <c r="B188" s="28">
        <v>94.059678000000005</v>
      </c>
      <c r="C188" s="28">
        <v>226.5</v>
      </c>
      <c r="D188" s="28">
        <v>79.460400000000007</v>
      </c>
      <c r="E188" s="28">
        <v>83.509585999999999</v>
      </c>
      <c r="F188" s="28">
        <v>589.02268100000003</v>
      </c>
      <c r="G188" s="28">
        <v>42.181908</v>
      </c>
      <c r="H188" s="28">
        <v>223.570007</v>
      </c>
      <c r="I188" s="28">
        <v>40.330024999999999</v>
      </c>
      <c r="J188" s="28">
        <v>48.810380000000002</v>
      </c>
      <c r="K188" s="28">
        <v>96.660617000000002</v>
      </c>
      <c r="L188" s="25">
        <f t="shared" si="20"/>
        <v>0.59693292074394466</v>
      </c>
      <c r="M188" s="25">
        <f t="shared" si="21"/>
        <v>0.79976164957904894</v>
      </c>
      <c r="N188" s="25">
        <f t="shared" si="22"/>
        <v>0.35801074474021322</v>
      </c>
      <c r="O188" s="25">
        <f t="shared" si="23"/>
        <v>0.35235585411857295</v>
      </c>
      <c r="P188" s="29">
        <f t="shared" si="24"/>
        <v>0.32840075778082589</v>
      </c>
      <c r="Q188" s="29">
        <f t="shared" si="25"/>
        <v>0.45947634779554303</v>
      </c>
      <c r="R188" s="29">
        <f t="shared" si="26"/>
        <v>0.8019666881599099</v>
      </c>
      <c r="S188" s="29">
        <f t="shared" si="27"/>
        <v>0.61601661807400276</v>
      </c>
      <c r="T188" s="29">
        <f t="shared" si="28"/>
        <v>0.21542774929683284</v>
      </c>
      <c r="U188" s="29">
        <f t="shared" si="29"/>
        <v>0.11673254645744113</v>
      </c>
    </row>
    <row r="189" spans="1:21" x14ac:dyDescent="0.2">
      <c r="A189" s="28" t="s">
        <v>505</v>
      </c>
      <c r="B189" s="28">
        <v>58.900205999999997</v>
      </c>
      <c r="C189" s="28">
        <v>125.849998</v>
      </c>
      <c r="D189" s="28">
        <v>58.512349999999998</v>
      </c>
      <c r="E189" s="28">
        <v>61.751192000000003</v>
      </c>
      <c r="F189" s="28">
        <v>443.40736600000002</v>
      </c>
      <c r="G189" s="28">
        <v>28.902083999999999</v>
      </c>
      <c r="H189" s="28">
        <v>124.07</v>
      </c>
      <c r="I189" s="28">
        <v>24.956441999999999</v>
      </c>
      <c r="J189" s="28">
        <v>40.159013999999999</v>
      </c>
      <c r="K189" s="28">
        <v>86.556640000000002</v>
      </c>
      <c r="L189" s="25">
        <f t="shared" si="20"/>
        <v>-0.22097218601357405</v>
      </c>
      <c r="M189" s="25">
        <f t="shared" si="21"/>
        <v>9.9991203566429432E-2</v>
      </c>
      <c r="N189" s="25">
        <f t="shared" si="22"/>
        <v>0.28950637844767124</v>
      </c>
      <c r="O189" s="25">
        <f t="shared" si="23"/>
        <v>0.3569616933043176</v>
      </c>
      <c r="P189" s="29">
        <f t="shared" si="24"/>
        <v>0.46005697058193795</v>
      </c>
      <c r="Q189" s="29">
        <f t="shared" si="25"/>
        <v>0.12197696564925042</v>
      </c>
      <c r="R189" s="29">
        <f t="shared" si="26"/>
        <v>3.2856647915141695</v>
      </c>
      <c r="S189" s="29">
        <f t="shared" si="27"/>
        <v>0.33315729871729949</v>
      </c>
      <c r="T189" s="29">
        <f t="shared" si="28"/>
        <v>0.35357031304744724</v>
      </c>
      <c r="U189" s="29">
        <f t="shared" si="29"/>
        <v>0.14347484555587764</v>
      </c>
    </row>
    <row r="190" spans="1:21" x14ac:dyDescent="0.2">
      <c r="A190" s="28" t="s">
        <v>355</v>
      </c>
      <c r="B190" s="28">
        <v>75.607320999999999</v>
      </c>
      <c r="C190" s="28">
        <v>114.410004</v>
      </c>
      <c r="D190" s="28">
        <v>45.375774</v>
      </c>
      <c r="E190" s="28">
        <v>45.506953000000003</v>
      </c>
      <c r="F190" s="28">
        <v>303.69182499999999</v>
      </c>
      <c r="G190" s="28">
        <v>25.759962000000002</v>
      </c>
      <c r="H190" s="28">
        <v>28.950001</v>
      </c>
      <c r="I190" s="28">
        <v>18.719802999999999</v>
      </c>
      <c r="J190" s="28">
        <v>29.668952999999998</v>
      </c>
      <c r="K190" s="28">
        <v>75.696146999999996</v>
      </c>
      <c r="L190" s="25">
        <f t="shared" si="20"/>
        <v>0.4428357090618027</v>
      </c>
      <c r="M190" s="25">
        <f t="shared" si="21"/>
        <v>-0.26913243186359415</v>
      </c>
      <c r="N190" s="25">
        <f t="shared" si="22"/>
        <v>-2.1833742769318931E-2</v>
      </c>
      <c r="O190" s="25">
        <f t="shared" si="23"/>
        <v>0.21082541889355788</v>
      </c>
      <c r="P190" s="29">
        <f t="shared" si="24"/>
        <v>-1.7755035943290198E-2</v>
      </c>
      <c r="Q190" s="29">
        <f t="shared" si="25"/>
        <v>6.112234367340097E-2</v>
      </c>
      <c r="R190" s="29">
        <f t="shared" si="26"/>
        <v>1.6146051246051396E-2</v>
      </c>
      <c r="S190" s="29">
        <f t="shared" si="27"/>
        <v>-0.14456629831754719</v>
      </c>
      <c r="T190" s="29">
        <f t="shared" si="28"/>
        <v>0.17185743707037759</v>
      </c>
      <c r="U190" s="29">
        <f t="shared" si="29"/>
        <v>3.3279814813727882E-2</v>
      </c>
    </row>
    <row r="191" spans="1:21" x14ac:dyDescent="0.2">
      <c r="A191" s="28" t="s">
        <v>201</v>
      </c>
      <c r="B191" s="28">
        <v>52.401891999999997</v>
      </c>
      <c r="C191" s="28">
        <v>156.53999300000001</v>
      </c>
      <c r="D191" s="28">
        <v>46.388610999999997</v>
      </c>
      <c r="E191" s="28">
        <v>37.583413999999998</v>
      </c>
      <c r="F191" s="28">
        <v>309.18135100000001</v>
      </c>
      <c r="G191" s="28">
        <v>24.276147000000002</v>
      </c>
      <c r="H191" s="28">
        <v>28.49</v>
      </c>
      <c r="I191" s="28">
        <v>21.883406000000001</v>
      </c>
      <c r="J191" s="28">
        <v>25.317886000000001</v>
      </c>
      <c r="K191" s="28">
        <v>73.258129999999994</v>
      </c>
      <c r="L191" s="25">
        <f t="shared" si="20"/>
        <v>-0.57048292795216182</v>
      </c>
      <c r="M191" s="25">
        <f t="shared" si="21"/>
        <v>-0.24101821575757576</v>
      </c>
      <c r="N191" s="25">
        <f t="shared" si="22"/>
        <v>-7.9679413319820425E-2</v>
      </c>
      <c r="O191" s="25">
        <f t="shared" si="23"/>
        <v>-0.67959722533554534</v>
      </c>
      <c r="P191" s="29">
        <f t="shared" si="24"/>
        <v>-0.50416743859185131</v>
      </c>
      <c r="Q191" s="29">
        <f t="shared" si="25"/>
        <v>-0.45688123792205126</v>
      </c>
      <c r="R191" s="29">
        <f t="shared" si="26"/>
        <v>-0.89265664605468298</v>
      </c>
      <c r="S191" s="29">
        <f t="shared" si="27"/>
        <v>-0.26362098400660749</v>
      </c>
      <c r="T191" s="29">
        <f t="shared" si="28"/>
        <v>-0.54906685200402905</v>
      </c>
      <c r="U191" s="29">
        <f t="shared" si="29"/>
        <v>-5.0566639300100302E-2</v>
      </c>
    </row>
    <row r="192" spans="1:21" x14ac:dyDescent="0.2">
      <c r="A192" s="28" t="s">
        <v>809</v>
      </c>
      <c r="B192" s="28">
        <v>122.001884</v>
      </c>
      <c r="C192" s="28">
        <v>206.25</v>
      </c>
      <c r="D192" s="28">
        <v>50.404839000000003</v>
      </c>
      <c r="E192" s="28">
        <v>117.300526</v>
      </c>
      <c r="F192" s="28">
        <v>623.55999799999995</v>
      </c>
      <c r="G192" s="28">
        <v>44.697676999999999</v>
      </c>
      <c r="H192" s="28">
        <v>265.41000400000001</v>
      </c>
      <c r="I192" s="28">
        <v>29.717585</v>
      </c>
      <c r="J192" s="28">
        <v>56.145541999999999</v>
      </c>
      <c r="K192" s="28">
        <v>77.159844000000007</v>
      </c>
      <c r="L192" s="25">
        <f t="shared" si="20"/>
        <v>0.30562423413479167</v>
      </c>
      <c r="M192" s="25">
        <f t="shared" si="21"/>
        <v>9.6930335400591261E-3</v>
      </c>
      <c r="N192" s="25">
        <f t="shared" si="22"/>
        <v>-0.36808794699348557</v>
      </c>
      <c r="O192" s="25">
        <f t="shared" si="23"/>
        <v>0.39541148174393004</v>
      </c>
      <c r="P192" s="29">
        <f t="shared" si="24"/>
        <v>5.090956605805852E-2</v>
      </c>
      <c r="Q192" s="29">
        <f t="shared" si="25"/>
        <v>6.2027481614980617E-2</v>
      </c>
      <c r="R192" s="29">
        <f t="shared" si="26"/>
        <v>0.18730434065997303</v>
      </c>
      <c r="S192" s="29">
        <f t="shared" si="27"/>
        <v>-0.28088703259424197</v>
      </c>
      <c r="T192" s="29">
        <f t="shared" si="28"/>
        <v>0.1505016411267468</v>
      </c>
      <c r="U192" s="29">
        <f t="shared" si="29"/>
        <v>-0.21016516620094183</v>
      </c>
    </row>
    <row r="193" spans="1:21" x14ac:dyDescent="0.2">
      <c r="A193" s="28" t="s">
        <v>657</v>
      </c>
      <c r="B193" s="28">
        <v>93.443336000000002</v>
      </c>
      <c r="C193" s="28">
        <v>204.270004</v>
      </c>
      <c r="D193" s="28">
        <v>79.765591999999998</v>
      </c>
      <c r="E193" s="28">
        <v>84.061603000000005</v>
      </c>
      <c r="F193" s="28">
        <v>593.35267099999999</v>
      </c>
      <c r="G193" s="28">
        <v>42.087119000000001</v>
      </c>
      <c r="H193" s="28">
        <v>223.53999300000001</v>
      </c>
      <c r="I193" s="28">
        <v>41.325336</v>
      </c>
      <c r="J193" s="28">
        <v>48.800922999999997</v>
      </c>
      <c r="K193" s="28">
        <v>97.691113000000001</v>
      </c>
      <c r="L193" s="25">
        <f t="shared" si="20"/>
        <v>0.57922983994272514</v>
      </c>
      <c r="M193" s="25">
        <f t="shared" si="21"/>
        <v>0.80179940543884443</v>
      </c>
      <c r="N193" s="25">
        <f t="shared" si="22"/>
        <v>0.36572074420672629</v>
      </c>
      <c r="O193" s="25">
        <f t="shared" si="23"/>
        <v>0.35939994197028646</v>
      </c>
      <c r="P193" s="29">
        <f t="shared" si="24"/>
        <v>0.31563854864215779</v>
      </c>
      <c r="Q193" s="29">
        <f t="shared" si="25"/>
        <v>0.43022571145516597</v>
      </c>
      <c r="R193" s="29">
        <f t="shared" si="26"/>
        <v>0.83681182013504918</v>
      </c>
      <c r="S193" s="29">
        <f t="shared" si="27"/>
        <v>0.67178883227440056</v>
      </c>
      <c r="T193" s="29">
        <f t="shared" si="28"/>
        <v>0.19709191154276229</v>
      </c>
      <c r="U193" s="29">
        <f t="shared" si="29"/>
        <v>0.12840040813231424</v>
      </c>
    </row>
    <row r="194" spans="1:21" x14ac:dyDescent="0.2">
      <c r="A194" s="28" t="s">
        <v>504</v>
      </c>
      <c r="B194" s="28">
        <v>59.170194000000002</v>
      </c>
      <c r="C194" s="28">
        <v>113.370003</v>
      </c>
      <c r="D194" s="28">
        <v>58.405492000000002</v>
      </c>
      <c r="E194" s="28">
        <v>61.837285999999999</v>
      </c>
      <c r="F194" s="28">
        <v>450.99976099999998</v>
      </c>
      <c r="G194" s="28">
        <v>29.426907</v>
      </c>
      <c r="H194" s="28">
        <v>121.699997</v>
      </c>
      <c r="I194" s="28">
        <v>24.719232000000002</v>
      </c>
      <c r="J194" s="28">
        <v>40.766229000000003</v>
      </c>
      <c r="K194" s="28">
        <v>86.574865000000003</v>
      </c>
      <c r="L194" s="25">
        <f t="shared" si="20"/>
        <v>-0.25119679670708883</v>
      </c>
      <c r="M194" s="25">
        <f t="shared" si="21"/>
        <v>-1.37450547301885E-2</v>
      </c>
      <c r="N194" s="25">
        <f t="shared" si="22"/>
        <v>0.25417175821825078</v>
      </c>
      <c r="O194" s="25">
        <f t="shared" si="23"/>
        <v>0.3628037294240718</v>
      </c>
      <c r="P194" s="29">
        <f t="shared" si="24"/>
        <v>0.48608379977607363</v>
      </c>
      <c r="Q194" s="29">
        <f t="shared" si="25"/>
        <v>0.12981021762170886</v>
      </c>
      <c r="R194" s="29">
        <f t="shared" si="26"/>
        <v>3.0784181300268099</v>
      </c>
      <c r="S194" s="29">
        <f t="shared" si="27"/>
        <v>0.30464268779943859</v>
      </c>
      <c r="T194" s="29">
        <f t="shared" si="28"/>
        <v>0.37114222946016695</v>
      </c>
      <c r="U194" s="29">
        <f t="shared" si="29"/>
        <v>0.1526402719465747</v>
      </c>
    </row>
    <row r="195" spans="1:21" x14ac:dyDescent="0.2">
      <c r="A195" s="28" t="s">
        <v>354</v>
      </c>
      <c r="B195" s="28">
        <v>79.019685999999993</v>
      </c>
      <c r="C195" s="28">
        <v>114.949997</v>
      </c>
      <c r="D195" s="28">
        <v>46.568973999999997</v>
      </c>
      <c r="E195" s="28">
        <v>45.375048999999997</v>
      </c>
      <c r="F195" s="28">
        <v>303.48205200000001</v>
      </c>
      <c r="G195" s="28">
        <v>26.045884999999998</v>
      </c>
      <c r="H195" s="28">
        <v>29.84</v>
      </c>
      <c r="I195" s="28">
        <v>18.947127999999999</v>
      </c>
      <c r="J195" s="28">
        <v>29.731583000000001</v>
      </c>
      <c r="K195" s="28">
        <v>75.110046999999994</v>
      </c>
      <c r="L195" s="25">
        <f t="shared" si="20"/>
        <v>-0.35572312274628071</v>
      </c>
      <c r="M195" s="25">
        <f t="shared" si="21"/>
        <v>-0.44637097610241838</v>
      </c>
      <c r="N195" s="25">
        <f t="shared" si="22"/>
        <v>-0.10943945178355563</v>
      </c>
      <c r="O195" s="25">
        <f t="shared" si="23"/>
        <v>-0.61281449604578009</v>
      </c>
      <c r="P195" s="29">
        <f t="shared" si="24"/>
        <v>-0.52895939911246259</v>
      </c>
      <c r="Q195" s="29">
        <f t="shared" si="25"/>
        <v>-0.41943611898977429</v>
      </c>
      <c r="R195" s="29">
        <f t="shared" si="26"/>
        <v>-0.88832335830883125</v>
      </c>
      <c r="S195" s="29">
        <f t="shared" si="27"/>
        <v>-0.37831932239856025</v>
      </c>
      <c r="T195" s="29">
        <f t="shared" si="28"/>
        <v>-0.47436692210343367</v>
      </c>
      <c r="U195" s="29">
        <f t="shared" si="29"/>
        <v>-4.0961931817862673E-2</v>
      </c>
    </row>
    <row r="196" spans="1:21" x14ac:dyDescent="0.2">
      <c r="A196" s="28" t="s">
        <v>808</v>
      </c>
      <c r="B196" s="28">
        <v>122.648645</v>
      </c>
      <c r="C196" s="28">
        <v>207.63000500000001</v>
      </c>
      <c r="D196" s="28">
        <v>52.291755000000002</v>
      </c>
      <c r="E196" s="28">
        <v>117.192014</v>
      </c>
      <c r="F196" s="28">
        <v>644.28002900000001</v>
      </c>
      <c r="G196" s="28">
        <v>44.863081999999999</v>
      </c>
      <c r="H196" s="28">
        <v>267.20001200000002</v>
      </c>
      <c r="I196" s="28">
        <v>30.477267000000001</v>
      </c>
      <c r="J196" s="28">
        <v>56.563378999999998</v>
      </c>
      <c r="K196" s="28">
        <v>78.318107999999995</v>
      </c>
      <c r="L196" s="25">
        <f t="shared" ref="L196:L259" si="30">B196/B197-1</f>
        <v>0.31038482094993536</v>
      </c>
      <c r="M196" s="25">
        <f t="shared" ref="M196:M259" si="31">C196/C197-1</f>
        <v>3.7527534417537867E-2</v>
      </c>
      <c r="N196" s="25">
        <f t="shared" ref="N196:N259" si="32">D196/D197-1</f>
        <v>-0.34828581053954599</v>
      </c>
      <c r="O196" s="25">
        <f t="shared" ref="O196:O259" si="33">E196/E197-1</f>
        <v>0.40643505647209555</v>
      </c>
      <c r="P196" s="29">
        <f t="shared" ref="P196:P259" si="34">F196/F197-1</f>
        <v>8.1038164588560058E-2</v>
      </c>
      <c r="Q196" s="29">
        <f t="shared" ref="Q196:Q259" si="35">G196/G197-1</f>
        <v>5.4792022868652479E-2</v>
      </c>
      <c r="R196" s="29">
        <f t="shared" ref="R196:R259" si="36">H196/H197-1</f>
        <v>0.20095287875965484</v>
      </c>
      <c r="S196" s="29">
        <f t="shared" ref="S196:S259" si="37">I196/I197-1</f>
        <v>-0.27421587627014377</v>
      </c>
      <c r="T196" s="29">
        <f t="shared" ref="T196:T259" si="38">J196/J197-1</f>
        <v>0.16493465757786319</v>
      </c>
      <c r="U196" s="29">
        <f t="shared" ref="U196:U259" si="39">K196/K197-1</f>
        <v>-0.19807808503956625</v>
      </c>
    </row>
    <row r="197" spans="1:21" x14ac:dyDescent="0.2">
      <c r="A197" s="28" t="s">
        <v>656</v>
      </c>
      <c r="B197" s="28">
        <v>93.597425000000001</v>
      </c>
      <c r="C197" s="28">
        <v>200.11999499999999</v>
      </c>
      <c r="D197" s="28">
        <v>80.237251000000001</v>
      </c>
      <c r="E197" s="28">
        <v>83.325577999999993</v>
      </c>
      <c r="F197" s="28">
        <v>595.98268599999994</v>
      </c>
      <c r="G197" s="28">
        <v>42.532632999999997</v>
      </c>
      <c r="H197" s="28">
        <v>222.490005</v>
      </c>
      <c r="I197" s="28">
        <v>41.992193</v>
      </c>
      <c r="J197" s="28">
        <v>48.55498</v>
      </c>
      <c r="K197" s="28">
        <v>97.66301</v>
      </c>
      <c r="L197" s="25">
        <f t="shared" si="30"/>
        <v>0.66307957541192164</v>
      </c>
      <c r="M197" s="25">
        <f t="shared" si="31"/>
        <v>0.82192281762282637</v>
      </c>
      <c r="N197" s="25">
        <f t="shared" si="32"/>
        <v>0.36278423300414042</v>
      </c>
      <c r="O197" s="25">
        <f t="shared" si="33"/>
        <v>0.35146983266154153</v>
      </c>
      <c r="P197" s="29">
        <f t="shared" si="34"/>
        <v>0.32015411625622847</v>
      </c>
      <c r="Q197" s="29">
        <f t="shared" si="35"/>
        <v>0.45172459530007569</v>
      </c>
      <c r="R197" s="29">
        <f t="shared" si="36"/>
        <v>0.8126935687256569</v>
      </c>
      <c r="S197" s="29">
        <f t="shared" si="37"/>
        <v>0.69944561062477262</v>
      </c>
      <c r="T197" s="29">
        <f t="shared" si="38"/>
        <v>0.18411086686705969</v>
      </c>
      <c r="U197" s="29">
        <f t="shared" si="39"/>
        <v>0.12558739853962364</v>
      </c>
    </row>
    <row r="198" spans="1:21" x14ac:dyDescent="0.2">
      <c r="A198" s="28" t="s">
        <v>503</v>
      </c>
      <c r="B198" s="28">
        <v>56.279583000000002</v>
      </c>
      <c r="C198" s="28">
        <v>109.839996</v>
      </c>
      <c r="D198" s="28">
        <v>58.877443</v>
      </c>
      <c r="E198" s="28">
        <v>61.655521999999998</v>
      </c>
      <c r="F198" s="28">
        <v>451.44932599999999</v>
      </c>
      <c r="G198" s="28">
        <v>29.298003999999999</v>
      </c>
      <c r="H198" s="28">
        <v>122.739998</v>
      </c>
      <c r="I198" s="28">
        <v>24.709347999999999</v>
      </c>
      <c r="J198" s="28">
        <v>41.005434000000001</v>
      </c>
      <c r="K198" s="28">
        <v>86.766261</v>
      </c>
      <c r="L198" s="25">
        <f t="shared" si="30"/>
        <v>-0.29121009116758112</v>
      </c>
      <c r="M198" s="25">
        <f t="shared" si="31"/>
        <v>2.5583548563651748E-2</v>
      </c>
      <c r="N198" s="25">
        <f t="shared" si="32"/>
        <v>0.25488993532006154</v>
      </c>
      <c r="O198" s="25">
        <f t="shared" si="33"/>
        <v>0.36389555800752094</v>
      </c>
      <c r="P198" s="29">
        <f t="shared" si="34"/>
        <v>0.46837578468979069</v>
      </c>
      <c r="Q198" s="29">
        <f t="shared" si="35"/>
        <v>0.11986682385622549</v>
      </c>
      <c r="R198" s="29">
        <f t="shared" si="36"/>
        <v>3.0032615133724718</v>
      </c>
      <c r="S198" s="29">
        <f t="shared" si="37"/>
        <v>0.29399586832084657</v>
      </c>
      <c r="T198" s="29">
        <f t="shared" si="38"/>
        <v>0.37052656741224799</v>
      </c>
      <c r="U198" s="29">
        <f t="shared" si="39"/>
        <v>0.14664763178647378</v>
      </c>
    </row>
    <row r="199" spans="1:21" x14ac:dyDescent="0.2">
      <c r="A199" s="28" t="s">
        <v>353</v>
      </c>
      <c r="B199" s="28">
        <v>79.402348000000003</v>
      </c>
      <c r="C199" s="28">
        <v>107.099998</v>
      </c>
      <c r="D199" s="28">
        <v>46.918411999999996</v>
      </c>
      <c r="E199" s="28">
        <v>45.205457000000003</v>
      </c>
      <c r="F199" s="28">
        <v>307.44808699999999</v>
      </c>
      <c r="G199" s="28">
        <v>26.162043000000001</v>
      </c>
      <c r="H199" s="28">
        <v>30.66</v>
      </c>
      <c r="I199" s="28">
        <v>19.095383999999999</v>
      </c>
      <c r="J199" s="28">
        <v>29.919474000000001</v>
      </c>
      <c r="K199" s="28">
        <v>75.669506999999996</v>
      </c>
      <c r="L199" s="25">
        <f t="shared" si="30"/>
        <v>1.3229591893006845</v>
      </c>
      <c r="M199" s="25">
        <f t="shared" si="31"/>
        <v>0.37202153143790762</v>
      </c>
      <c r="N199" s="25">
        <f t="shared" si="32"/>
        <v>0.46766404883720436</v>
      </c>
      <c r="O199" s="25">
        <f t="shared" si="33"/>
        <v>0.4450430633183946</v>
      </c>
      <c r="P199" s="29">
        <f t="shared" si="34"/>
        <v>0.25598912612630986</v>
      </c>
      <c r="Q199" s="29">
        <f t="shared" si="35"/>
        <v>0.19352456732752632</v>
      </c>
      <c r="R199" s="29">
        <f t="shared" si="36"/>
        <v>0.44011266133806193</v>
      </c>
      <c r="S199" s="29">
        <f t="shared" si="37"/>
        <v>7.94883141733429E-2</v>
      </c>
      <c r="T199" s="29">
        <f t="shared" si="38"/>
        <v>0.26213173748480756</v>
      </c>
      <c r="U199" s="29">
        <f t="shared" si="39"/>
        <v>0.49872885495101871</v>
      </c>
    </row>
    <row r="200" spans="1:21" x14ac:dyDescent="0.2">
      <c r="A200" s="28" t="s">
        <v>48</v>
      </c>
      <c r="B200" s="28">
        <v>34.181550999999999</v>
      </c>
      <c r="C200" s="28">
        <v>78.059997999999993</v>
      </c>
      <c r="D200" s="28">
        <v>31.968087000000001</v>
      </c>
      <c r="E200" s="28">
        <v>31.283121000000001</v>
      </c>
      <c r="F200" s="28">
        <v>244.785628</v>
      </c>
      <c r="G200" s="28">
        <v>21.919986999999999</v>
      </c>
      <c r="H200" s="28">
        <v>21.290001</v>
      </c>
      <c r="I200" s="28">
        <v>17.689291999999998</v>
      </c>
      <c r="J200" s="28">
        <v>23.705507999999998</v>
      </c>
      <c r="K200" s="28">
        <v>50.489123999999997</v>
      </c>
      <c r="L200" s="25">
        <f t="shared" si="30"/>
        <v>-0.72143863846297562</v>
      </c>
      <c r="M200" s="25">
        <f t="shared" si="31"/>
        <v>-0.62058911197168487</v>
      </c>
      <c r="N200" s="25">
        <f t="shared" si="32"/>
        <v>-0.40031112152526604</v>
      </c>
      <c r="O200" s="25">
        <f t="shared" si="33"/>
        <v>-0.7342465804162549</v>
      </c>
      <c r="P200" s="29">
        <f t="shared" si="34"/>
        <v>-0.63028902450828661</v>
      </c>
      <c r="Q200" s="29">
        <f t="shared" si="35"/>
        <v>-0.50528704472388319</v>
      </c>
      <c r="R200" s="29">
        <f t="shared" si="36"/>
        <v>-0.92052114310152577</v>
      </c>
      <c r="S200" s="29">
        <f t="shared" si="37"/>
        <v>-0.41382305621960125</v>
      </c>
      <c r="T200" s="29">
        <f t="shared" si="38"/>
        <v>-0.58312371116018014</v>
      </c>
      <c r="U200" s="29">
        <f t="shared" si="39"/>
        <v>-0.36045598442763749</v>
      </c>
    </row>
    <row r="201" spans="1:21" x14ac:dyDescent="0.2">
      <c r="A201" s="28" t="s">
        <v>807</v>
      </c>
      <c r="B201" s="28">
        <v>122.707438</v>
      </c>
      <c r="C201" s="28">
        <v>205.740005</v>
      </c>
      <c r="D201" s="28">
        <v>53.307786999999998</v>
      </c>
      <c r="E201" s="28">
        <v>117.714839</v>
      </c>
      <c r="F201" s="28">
        <v>662.09997599999997</v>
      </c>
      <c r="G201" s="28">
        <v>44.308495999999998</v>
      </c>
      <c r="H201" s="28">
        <v>267.86999500000002</v>
      </c>
      <c r="I201" s="28">
        <v>30.177392999999999</v>
      </c>
      <c r="J201" s="28">
        <v>56.864610999999996</v>
      </c>
      <c r="K201" s="28">
        <v>78.945503000000002</v>
      </c>
      <c r="L201" s="25">
        <f t="shared" si="30"/>
        <v>0.34520008534212576</v>
      </c>
      <c r="M201" s="25">
        <f t="shared" si="31"/>
        <v>3.6839249397141227E-2</v>
      </c>
      <c r="N201" s="25">
        <f t="shared" si="32"/>
        <v>-0.32990751560471476</v>
      </c>
      <c r="O201" s="25">
        <f t="shared" si="33"/>
        <v>0.40992380747669199</v>
      </c>
      <c r="P201" s="29">
        <f t="shared" si="34"/>
        <v>0.11325445697390157</v>
      </c>
      <c r="Q201" s="29">
        <f t="shared" si="35"/>
        <v>4.2682409548348677E-2</v>
      </c>
      <c r="R201" s="29">
        <f t="shared" si="36"/>
        <v>0.21991981309846254</v>
      </c>
      <c r="S201" s="29">
        <f t="shared" si="37"/>
        <v>-0.2887744895826746</v>
      </c>
      <c r="T201" s="29">
        <f t="shared" si="38"/>
        <v>0.17068252050442889</v>
      </c>
      <c r="U201" s="29">
        <f t="shared" si="39"/>
        <v>-0.18611097983675351</v>
      </c>
    </row>
    <row r="202" spans="1:21" x14ac:dyDescent="0.2">
      <c r="A202" s="28" t="s">
        <v>655</v>
      </c>
      <c r="B202" s="28">
        <v>91.218726000000004</v>
      </c>
      <c r="C202" s="28">
        <v>198.429993</v>
      </c>
      <c r="D202" s="28">
        <v>79.552880000000002</v>
      </c>
      <c r="E202" s="28">
        <v>83.490212999999997</v>
      </c>
      <c r="F202" s="28">
        <v>594.74271299999998</v>
      </c>
      <c r="G202" s="28">
        <v>42.494719000000003</v>
      </c>
      <c r="H202" s="28">
        <v>219.58000200000001</v>
      </c>
      <c r="I202" s="28">
        <v>42.430132999999998</v>
      </c>
      <c r="J202" s="28">
        <v>48.573895999999998</v>
      </c>
      <c r="K202" s="28">
        <v>96.997872000000001</v>
      </c>
      <c r="L202" s="25">
        <f t="shared" si="30"/>
        <v>0.59298344732265296</v>
      </c>
      <c r="M202" s="25">
        <f t="shared" si="31"/>
        <v>0.80374501765757622</v>
      </c>
      <c r="N202" s="25">
        <f t="shared" si="32"/>
        <v>0.35711284260271814</v>
      </c>
      <c r="O202" s="25">
        <f t="shared" si="33"/>
        <v>0.35519131173467855</v>
      </c>
      <c r="P202" s="29">
        <f t="shared" si="34"/>
        <v>0.30742604980156862</v>
      </c>
      <c r="Q202" s="29">
        <f t="shared" si="35"/>
        <v>0.44182136816129969</v>
      </c>
      <c r="R202" s="29">
        <f t="shared" si="36"/>
        <v>0.79351467777505502</v>
      </c>
      <c r="S202" s="29">
        <f t="shared" si="37"/>
        <v>0.71442611311281734</v>
      </c>
      <c r="T202" s="29">
        <f t="shared" si="38"/>
        <v>0.18297960160725224</v>
      </c>
      <c r="U202" s="29">
        <f t="shared" si="39"/>
        <v>0.12228330469886162</v>
      </c>
    </row>
    <row r="203" spans="1:21" x14ac:dyDescent="0.2">
      <c r="A203" s="28" t="s">
        <v>502</v>
      </c>
      <c r="B203" s="28">
        <v>57.262821000000002</v>
      </c>
      <c r="C203" s="28">
        <v>110.010002</v>
      </c>
      <c r="D203" s="28">
        <v>58.619208</v>
      </c>
      <c r="E203" s="28">
        <v>61.607695</v>
      </c>
      <c r="F203" s="28">
        <v>454.895872</v>
      </c>
      <c r="G203" s="28">
        <v>29.472943000000001</v>
      </c>
      <c r="H203" s="28">
        <v>122.43</v>
      </c>
      <c r="I203" s="28">
        <v>24.748884</v>
      </c>
      <c r="J203" s="28">
        <v>41.060637</v>
      </c>
      <c r="K203" s="28">
        <v>86.429042999999993</v>
      </c>
      <c r="L203" s="25">
        <f t="shared" si="30"/>
        <v>0.10721034732421075</v>
      </c>
      <c r="M203" s="25">
        <f t="shared" si="31"/>
        <v>-0.28564933766233769</v>
      </c>
      <c r="N203" s="25">
        <f t="shared" si="32"/>
        <v>0.25173398034319749</v>
      </c>
      <c r="O203" s="25">
        <f t="shared" si="33"/>
        <v>0.63559634159612499</v>
      </c>
      <c r="P203" s="29">
        <f t="shared" si="34"/>
        <v>0.47307629426689068</v>
      </c>
      <c r="Q203" s="29">
        <f t="shared" si="35"/>
        <v>0.2308279888980127</v>
      </c>
      <c r="R203" s="29">
        <f t="shared" si="36"/>
        <v>3.1799247463323752</v>
      </c>
      <c r="S203" s="29">
        <f t="shared" si="37"/>
        <v>0.14158839053271954</v>
      </c>
      <c r="T203" s="29">
        <f t="shared" si="38"/>
        <v>0.61122905635827784</v>
      </c>
      <c r="U203" s="29">
        <f t="shared" si="39"/>
        <v>0.17078909417186416</v>
      </c>
    </row>
    <row r="204" spans="1:21" x14ac:dyDescent="0.2">
      <c r="A204" s="28" t="s">
        <v>200</v>
      </c>
      <c r="B204" s="28">
        <v>51.718105000000001</v>
      </c>
      <c r="C204" s="28">
        <v>154</v>
      </c>
      <c r="D204" s="28">
        <v>46.830404000000001</v>
      </c>
      <c r="E204" s="28">
        <v>37.666809000000001</v>
      </c>
      <c r="F204" s="28">
        <v>308.80672900000002</v>
      </c>
      <c r="G204" s="28">
        <v>23.945623000000001</v>
      </c>
      <c r="H204" s="28">
        <v>29.290001</v>
      </c>
      <c r="I204" s="28">
        <v>21.679341000000001</v>
      </c>
      <c r="J204" s="28">
        <v>25.484047</v>
      </c>
      <c r="K204" s="28">
        <v>73.821189000000004</v>
      </c>
      <c r="L204" s="25">
        <f t="shared" si="30"/>
        <v>0.51841554402459566</v>
      </c>
      <c r="M204" s="25">
        <f t="shared" si="31"/>
        <v>1.0685024339221934</v>
      </c>
      <c r="N204" s="25">
        <f t="shared" si="32"/>
        <v>0.47921102603167842</v>
      </c>
      <c r="O204" s="25">
        <f t="shared" si="33"/>
        <v>0.22341852613941282</v>
      </c>
      <c r="P204" s="29">
        <f t="shared" si="34"/>
        <v>0.27520060382406086</v>
      </c>
      <c r="Q204" s="29">
        <f t="shared" si="35"/>
        <v>9.1142152096474138E-2</v>
      </c>
      <c r="R204" s="29">
        <f t="shared" si="36"/>
        <v>0.39476195238095246</v>
      </c>
      <c r="S204" s="29">
        <f t="shared" si="37"/>
        <v>0.22751456755295019</v>
      </c>
      <c r="T204" s="29">
        <f t="shared" si="38"/>
        <v>7.6203868887495085E-2</v>
      </c>
      <c r="U204" s="29">
        <f t="shared" si="39"/>
        <v>0.47049246043130277</v>
      </c>
    </row>
    <row r="205" spans="1:21" x14ac:dyDescent="0.2">
      <c r="A205" s="28" t="s">
        <v>47</v>
      </c>
      <c r="B205" s="28">
        <v>34.060574000000003</v>
      </c>
      <c r="C205" s="28">
        <v>74.449996999999996</v>
      </c>
      <c r="D205" s="28">
        <v>31.659041999999999</v>
      </c>
      <c r="E205" s="28">
        <v>30.788163000000001</v>
      </c>
      <c r="F205" s="28">
        <v>242.16325499999999</v>
      </c>
      <c r="G205" s="28">
        <v>21.945466</v>
      </c>
      <c r="H205" s="28">
        <v>21</v>
      </c>
      <c r="I205" s="28">
        <v>17.661168</v>
      </c>
      <c r="J205" s="28">
        <v>23.679572</v>
      </c>
      <c r="K205" s="28">
        <v>50.201678000000001</v>
      </c>
      <c r="L205" s="25">
        <f t="shared" si="30"/>
        <v>-0.7341644381590231</v>
      </c>
      <c r="M205" s="25">
        <f t="shared" si="31"/>
        <v>-0.63216403553845957</v>
      </c>
      <c r="N205" s="25">
        <f t="shared" si="32"/>
        <v>-0.4130472204822091</v>
      </c>
      <c r="O205" s="25">
        <f t="shared" si="33"/>
        <v>-0.73840744915935586</v>
      </c>
      <c r="P205" s="29">
        <f t="shared" si="34"/>
        <v>-0.63436017003219392</v>
      </c>
      <c r="Q205" s="29">
        <f t="shared" si="35"/>
        <v>-0.52293958623903958</v>
      </c>
      <c r="R205" s="29">
        <f t="shared" si="36"/>
        <v>-0.92128050055885413</v>
      </c>
      <c r="S205" s="29">
        <f t="shared" si="37"/>
        <v>-0.42372648304508886</v>
      </c>
      <c r="T205" s="29">
        <f t="shared" si="38"/>
        <v>-0.57948387638698029</v>
      </c>
      <c r="U205" s="29">
        <f t="shared" si="39"/>
        <v>-0.3630847398720124</v>
      </c>
    </row>
    <row r="206" spans="1:21" x14ac:dyDescent="0.2">
      <c r="A206" s="28" t="s">
        <v>806</v>
      </c>
      <c r="B206" s="28">
        <v>128.12647699999999</v>
      </c>
      <c r="C206" s="28">
        <v>202.39999399999999</v>
      </c>
      <c r="D206" s="28">
        <v>53.937970999999997</v>
      </c>
      <c r="E206" s="28">
        <v>117.695106</v>
      </c>
      <c r="F206" s="28">
        <v>662.29998799999998</v>
      </c>
      <c r="G206" s="28">
        <v>46.001440000000002</v>
      </c>
      <c r="H206" s="28">
        <v>266.76998900000001</v>
      </c>
      <c r="I206" s="28">
        <v>30.647196999999998</v>
      </c>
      <c r="J206" s="28">
        <v>56.310735000000001</v>
      </c>
      <c r="K206" s="28">
        <v>78.820026999999996</v>
      </c>
      <c r="L206" s="25">
        <f t="shared" si="30"/>
        <v>0.41626985867939692</v>
      </c>
      <c r="M206" s="25">
        <f t="shared" si="31"/>
        <v>2.366980060858892E-2</v>
      </c>
      <c r="N206" s="25">
        <f t="shared" si="32"/>
        <v>-0.31003469233597902</v>
      </c>
      <c r="O206" s="25">
        <f t="shared" si="33"/>
        <v>0.41741493711570454</v>
      </c>
      <c r="P206" s="29">
        <f t="shared" si="34"/>
        <v>0.12354660325247147</v>
      </c>
      <c r="Q206" s="29">
        <f t="shared" si="35"/>
        <v>8.2279945201646942E-2</v>
      </c>
      <c r="R206" s="29">
        <f t="shared" si="36"/>
        <v>0.20962182582457967</v>
      </c>
      <c r="S206" s="29">
        <f t="shared" si="37"/>
        <v>-0.26052925902139701</v>
      </c>
      <c r="T206" s="29">
        <f t="shared" si="38"/>
        <v>0.16609237729088044</v>
      </c>
      <c r="U206" s="29">
        <f t="shared" si="39"/>
        <v>-0.18377832570168406</v>
      </c>
    </row>
    <row r="207" spans="1:21" x14ac:dyDescent="0.2">
      <c r="A207" s="28" t="s">
        <v>654</v>
      </c>
      <c r="B207" s="28">
        <v>90.467558999999994</v>
      </c>
      <c r="C207" s="28">
        <v>197.720001</v>
      </c>
      <c r="D207" s="28">
        <v>78.174903</v>
      </c>
      <c r="E207" s="28">
        <v>83.035039999999995</v>
      </c>
      <c r="F207" s="28">
        <v>589.47264500000006</v>
      </c>
      <c r="G207" s="28">
        <v>42.504196999999998</v>
      </c>
      <c r="H207" s="28">
        <v>220.53999300000001</v>
      </c>
      <c r="I207" s="28">
        <v>41.444772999999998</v>
      </c>
      <c r="J207" s="28">
        <v>48.290115</v>
      </c>
      <c r="K207" s="28">
        <v>96.566936999999996</v>
      </c>
      <c r="L207" s="25">
        <f t="shared" si="30"/>
        <v>0.77638834031822102</v>
      </c>
      <c r="M207" s="25">
        <f t="shared" si="31"/>
        <v>0.31664116423574828</v>
      </c>
      <c r="N207" s="25">
        <f t="shared" si="32"/>
        <v>0.65720835333256478</v>
      </c>
      <c r="O207" s="25">
        <f t="shared" si="33"/>
        <v>1.1995918220733324</v>
      </c>
      <c r="P207" s="29">
        <f t="shared" si="34"/>
        <v>0.9442202523086356</v>
      </c>
      <c r="Q207" s="29">
        <f t="shared" si="35"/>
        <v>0.8031945549410735</v>
      </c>
      <c r="R207" s="29">
        <f t="shared" si="36"/>
        <v>6.6843200458425072</v>
      </c>
      <c r="S207" s="29">
        <f t="shared" si="37"/>
        <v>0.93513663811065739</v>
      </c>
      <c r="T207" s="29">
        <f t="shared" si="38"/>
        <v>0.87943626075818049</v>
      </c>
      <c r="U207" s="29">
        <f t="shared" si="39"/>
        <v>0.31119676848517841</v>
      </c>
    </row>
    <row r="208" spans="1:21" x14ac:dyDescent="0.2">
      <c r="A208" s="28" t="s">
        <v>199</v>
      </c>
      <c r="B208" s="28">
        <v>50.927804999999999</v>
      </c>
      <c r="C208" s="28">
        <v>150.16999799999999</v>
      </c>
      <c r="D208" s="28">
        <v>47.172646</v>
      </c>
      <c r="E208" s="28">
        <v>37.750203999999997</v>
      </c>
      <c r="F208" s="28">
        <v>303.192318</v>
      </c>
      <c r="G208" s="28">
        <v>23.571608999999999</v>
      </c>
      <c r="H208" s="28">
        <v>28.700001</v>
      </c>
      <c r="I208" s="28">
        <v>21.416975000000001</v>
      </c>
      <c r="J208" s="28">
        <v>25.693936000000001</v>
      </c>
      <c r="K208" s="28">
        <v>73.647936999999999</v>
      </c>
      <c r="L208" s="25">
        <f t="shared" si="30"/>
        <v>0.52332451533803859</v>
      </c>
      <c r="M208" s="25">
        <f t="shared" si="31"/>
        <v>1.0484245273066302</v>
      </c>
      <c r="N208" s="25">
        <f t="shared" si="32"/>
        <v>0.52289761362383902</v>
      </c>
      <c r="O208" s="25">
        <f t="shared" si="33"/>
        <v>0.25527617156869042</v>
      </c>
      <c r="P208" s="29">
        <f t="shared" si="34"/>
        <v>0.27118322241824955</v>
      </c>
      <c r="Q208" s="29">
        <f t="shared" si="35"/>
        <v>0.10488552465800693</v>
      </c>
      <c r="R208" s="29">
        <f t="shared" si="36"/>
        <v>0.41938686544939974</v>
      </c>
      <c r="S208" s="29">
        <f t="shared" si="37"/>
        <v>0.26363362382131239</v>
      </c>
      <c r="T208" s="29">
        <f t="shared" si="38"/>
        <v>0.14044519462317862</v>
      </c>
      <c r="U208" s="29">
        <f t="shared" si="39"/>
        <v>0.49755749968522944</v>
      </c>
    </row>
    <row r="209" spans="1:21" x14ac:dyDescent="0.2">
      <c r="A209" s="28" t="s">
        <v>46</v>
      </c>
      <c r="B209" s="28">
        <v>33.432012999999998</v>
      </c>
      <c r="C209" s="28">
        <v>73.309997999999993</v>
      </c>
      <c r="D209" s="28">
        <v>30.975586</v>
      </c>
      <c r="E209" s="28">
        <v>30.073225999999998</v>
      </c>
      <c r="F209" s="28">
        <v>238.51189400000001</v>
      </c>
      <c r="G209" s="28">
        <v>21.333983</v>
      </c>
      <c r="H209" s="28">
        <v>20.219999000000001</v>
      </c>
      <c r="I209" s="28">
        <v>16.948722</v>
      </c>
      <c r="J209" s="28">
        <v>22.529741999999999</v>
      </c>
      <c r="K209" s="28">
        <v>49.178704000000003</v>
      </c>
      <c r="L209" s="25">
        <f t="shared" si="30"/>
        <v>-0.74167815239805523</v>
      </c>
      <c r="M209" s="25">
        <f t="shared" si="31"/>
        <v>-0.63273384282984901</v>
      </c>
      <c r="N209" s="25">
        <f t="shared" si="32"/>
        <v>-0.42653048434994734</v>
      </c>
      <c r="O209" s="25">
        <f t="shared" si="33"/>
        <v>-0.74505887537585902</v>
      </c>
      <c r="P209" s="29">
        <f t="shared" si="34"/>
        <v>-0.64026441614839924</v>
      </c>
      <c r="Q209" s="29">
        <f t="shared" si="35"/>
        <v>-0.53267395636585479</v>
      </c>
      <c r="R209" s="29">
        <f t="shared" si="36"/>
        <v>-0.92836392587104355</v>
      </c>
      <c r="S209" s="29">
        <f t="shared" si="37"/>
        <v>-0.44407205579352738</v>
      </c>
      <c r="T209" s="29">
        <f t="shared" si="38"/>
        <v>-0.60059247015112516</v>
      </c>
      <c r="U209" s="29">
        <f t="shared" si="39"/>
        <v>-0.37682646737158343</v>
      </c>
    </row>
    <row r="210" spans="1:21" x14ac:dyDescent="0.2">
      <c r="A210" s="28" t="s">
        <v>805</v>
      </c>
      <c r="B210" s="28">
        <v>129.41999799999999</v>
      </c>
      <c r="C210" s="28">
        <v>199.61000100000001</v>
      </c>
      <c r="D210" s="28">
        <v>54.014355000000002</v>
      </c>
      <c r="E210" s="28">
        <v>117.961455</v>
      </c>
      <c r="F210" s="28">
        <v>663.02002000000005</v>
      </c>
      <c r="G210" s="28">
        <v>45.651175000000002</v>
      </c>
      <c r="H210" s="28">
        <v>282.26001000000002</v>
      </c>
      <c r="I210" s="28">
        <v>30.487264</v>
      </c>
      <c r="J210" s="28">
        <v>56.407905</v>
      </c>
      <c r="K210" s="28">
        <v>78.916548000000006</v>
      </c>
      <c r="L210" s="25">
        <f t="shared" si="30"/>
        <v>0.62865883365902508</v>
      </c>
      <c r="M210" s="25">
        <f t="shared" si="31"/>
        <v>0.8108500006119026</v>
      </c>
      <c r="N210" s="25">
        <f t="shared" si="32"/>
        <v>0.13191216499798708</v>
      </c>
      <c r="O210" s="25">
        <f t="shared" si="33"/>
        <v>1.5766924615244013</v>
      </c>
      <c r="P210" s="29">
        <f t="shared" si="34"/>
        <v>1.1730849847291802</v>
      </c>
      <c r="Q210" s="29">
        <f t="shared" si="35"/>
        <v>0.69627560599604799</v>
      </c>
      <c r="R210" s="29">
        <f t="shared" si="36"/>
        <v>7.878892768830049</v>
      </c>
      <c r="S210" s="29">
        <f t="shared" si="37"/>
        <v>0.5308129743046377</v>
      </c>
      <c r="T210" s="29">
        <f t="shared" si="38"/>
        <v>0.86469189309553407</v>
      </c>
      <c r="U210" s="29">
        <f t="shared" si="39"/>
        <v>3.3931738549203061E-2</v>
      </c>
    </row>
    <row r="211" spans="1:21" x14ac:dyDescent="0.2">
      <c r="A211" s="28" t="s">
        <v>352</v>
      </c>
      <c r="B211" s="28">
        <v>79.464155000000005</v>
      </c>
      <c r="C211" s="28">
        <v>110.230003</v>
      </c>
      <c r="D211" s="28">
        <v>47.719563999999998</v>
      </c>
      <c r="E211" s="28">
        <v>45.780183999999998</v>
      </c>
      <c r="F211" s="28">
        <v>305.10542600000002</v>
      </c>
      <c r="G211" s="28">
        <v>26.912593000000001</v>
      </c>
      <c r="H211" s="28">
        <v>31.790001</v>
      </c>
      <c r="I211" s="28">
        <v>19.915734</v>
      </c>
      <c r="J211" s="28">
        <v>30.250523000000001</v>
      </c>
      <c r="K211" s="28">
        <v>76.326651999999996</v>
      </c>
      <c r="L211" s="25">
        <f t="shared" si="30"/>
        <v>0.5619024195386646</v>
      </c>
      <c r="M211" s="25">
        <f t="shared" si="31"/>
        <v>-0.28879282893113012</v>
      </c>
      <c r="N211" s="25">
        <f t="shared" si="32"/>
        <v>3.0073099162106098E-2</v>
      </c>
      <c r="O211" s="25">
        <f t="shared" si="33"/>
        <v>0.25523248605389681</v>
      </c>
      <c r="P211" s="29">
        <f t="shared" si="34"/>
        <v>2.5984714276577447E-2</v>
      </c>
      <c r="Q211" s="29">
        <f t="shared" si="35"/>
        <v>0.14342538939846405</v>
      </c>
      <c r="R211" s="29">
        <f t="shared" si="36"/>
        <v>0.10805158215226274</v>
      </c>
      <c r="S211" s="29">
        <f t="shared" si="37"/>
        <v>-6.2867486864629729E-2</v>
      </c>
      <c r="T211" s="29">
        <f t="shared" si="38"/>
        <v>0.20523603651614808</v>
      </c>
      <c r="U211" s="29">
        <f t="shared" si="39"/>
        <v>5.7771095528486249E-2</v>
      </c>
    </row>
    <row r="212" spans="1:21" x14ac:dyDescent="0.2">
      <c r="A212" s="28" t="s">
        <v>198</v>
      </c>
      <c r="B212" s="28">
        <v>50.876517</v>
      </c>
      <c r="C212" s="28">
        <v>154.990005</v>
      </c>
      <c r="D212" s="28">
        <v>46.326385999999999</v>
      </c>
      <c r="E212" s="28">
        <v>36.471477999999998</v>
      </c>
      <c r="F212" s="28">
        <v>297.37813999999997</v>
      </c>
      <c r="G212" s="28">
        <v>23.536816000000002</v>
      </c>
      <c r="H212" s="28">
        <v>28.690000999999999</v>
      </c>
      <c r="I212" s="28">
        <v>21.25178</v>
      </c>
      <c r="J212" s="28">
        <v>25.099252</v>
      </c>
      <c r="K212" s="28">
        <v>72.158005000000003</v>
      </c>
      <c r="L212" s="25">
        <f t="shared" si="30"/>
        <v>0.53598782356486763</v>
      </c>
      <c r="M212" s="25">
        <f t="shared" si="31"/>
        <v>1.093327970106321</v>
      </c>
      <c r="N212" s="25">
        <f t="shared" si="32"/>
        <v>0.48024118470454469</v>
      </c>
      <c r="O212" s="25">
        <f t="shared" si="33"/>
        <v>0.19133280566647692</v>
      </c>
      <c r="P212" s="29">
        <f t="shared" si="34"/>
        <v>0.23621755651171439</v>
      </c>
      <c r="Q212" s="29">
        <f t="shared" si="35"/>
        <v>8.7667107029645974E-2</v>
      </c>
      <c r="R212" s="29">
        <f t="shared" si="36"/>
        <v>0.41330061149264097</v>
      </c>
      <c r="S212" s="29">
        <f t="shared" si="37"/>
        <v>0.24016818656729666</v>
      </c>
      <c r="T212" s="29">
        <f t="shared" si="38"/>
        <v>0.1204992200468018</v>
      </c>
      <c r="U212" s="29">
        <f t="shared" si="39"/>
        <v>0.44784701243477354</v>
      </c>
    </row>
    <row r="213" spans="1:21" x14ac:dyDescent="0.2">
      <c r="A213" s="28" t="s">
        <v>45</v>
      </c>
      <c r="B213" s="28">
        <v>33.122995000000003</v>
      </c>
      <c r="C213" s="28">
        <v>74.040001000000004</v>
      </c>
      <c r="D213" s="28">
        <v>31.296512</v>
      </c>
      <c r="E213" s="28">
        <v>30.614013</v>
      </c>
      <c r="F213" s="28">
        <v>240.55485899999999</v>
      </c>
      <c r="G213" s="28">
        <v>21.639724000000001</v>
      </c>
      <c r="H213" s="28">
        <v>20.299999</v>
      </c>
      <c r="I213" s="28">
        <v>17.136208</v>
      </c>
      <c r="J213" s="28">
        <v>22.400061999999998</v>
      </c>
      <c r="K213" s="28">
        <v>49.838141999999998</v>
      </c>
      <c r="L213" s="25">
        <f t="shared" si="30"/>
        <v>-0.41971071130131388</v>
      </c>
      <c r="M213" s="25">
        <f t="shared" si="31"/>
        <v>-0.33345336994142283</v>
      </c>
      <c r="N213" s="25">
        <f t="shared" si="32"/>
        <v>-0.46747999871023915</v>
      </c>
      <c r="O213" s="25">
        <f t="shared" si="33"/>
        <v>-0.50887721621187698</v>
      </c>
      <c r="P213" s="29">
        <f t="shared" si="34"/>
        <v>-0.46287085550938212</v>
      </c>
      <c r="Q213" s="29">
        <f t="shared" si="35"/>
        <v>-0.25151307662071964</v>
      </c>
      <c r="R213" s="29">
        <f t="shared" si="36"/>
        <v>-0.83038102439839578</v>
      </c>
      <c r="S213" s="29">
        <f t="shared" si="37"/>
        <v>-0.3011778167267275</v>
      </c>
      <c r="T213" s="29">
        <f t="shared" si="38"/>
        <v>-0.45225468951827696</v>
      </c>
      <c r="U213" s="29">
        <f t="shared" si="39"/>
        <v>-0.42542353536336397</v>
      </c>
    </row>
    <row r="214" spans="1:21" x14ac:dyDescent="0.2">
      <c r="A214" s="28" t="s">
        <v>501</v>
      </c>
      <c r="B214" s="28">
        <v>57.080142000000002</v>
      </c>
      <c r="C214" s="28">
        <v>111.08000199999999</v>
      </c>
      <c r="D214" s="28">
        <v>58.770584999999997</v>
      </c>
      <c r="E214" s="28">
        <v>62.334744000000001</v>
      </c>
      <c r="F214" s="28">
        <v>447.85292600000002</v>
      </c>
      <c r="G214" s="28">
        <v>28.911292</v>
      </c>
      <c r="H214" s="28">
        <v>119.68</v>
      </c>
      <c r="I214" s="28">
        <v>24.521557000000001</v>
      </c>
      <c r="J214" s="28">
        <v>40.895032</v>
      </c>
      <c r="K214" s="28">
        <v>86.738919999999993</v>
      </c>
      <c r="L214" s="25">
        <f t="shared" si="30"/>
        <v>-0.29340310749844745</v>
      </c>
      <c r="M214" s="25">
        <f t="shared" si="31"/>
        <v>3.0702908266260209E-3</v>
      </c>
      <c r="N214" s="25">
        <f t="shared" si="32"/>
        <v>0.22328037361195885</v>
      </c>
      <c r="O214" s="25">
        <f t="shared" si="33"/>
        <v>0.35049225628654712</v>
      </c>
      <c r="P214" s="29">
        <f t="shared" si="34"/>
        <v>0.51182016391966334</v>
      </c>
      <c r="Q214" s="29">
        <f t="shared" si="35"/>
        <v>5.5001703399471635E-2</v>
      </c>
      <c r="R214" s="29">
        <f t="shared" si="36"/>
        <v>2.7087077781220947</v>
      </c>
      <c r="S214" s="29">
        <f t="shared" si="37"/>
        <v>0.21558058232328903</v>
      </c>
      <c r="T214" s="29">
        <f t="shared" si="38"/>
        <v>0.33841907090715817</v>
      </c>
      <c r="U214" s="29">
        <f t="shared" si="39"/>
        <v>0.13298986097294163</v>
      </c>
    </row>
    <row r="215" spans="1:21" x14ac:dyDescent="0.2">
      <c r="A215" s="28" t="s">
        <v>351</v>
      </c>
      <c r="B215" s="28">
        <v>80.781762000000001</v>
      </c>
      <c r="C215" s="28">
        <v>110.739998</v>
      </c>
      <c r="D215" s="28">
        <v>48.043430000000001</v>
      </c>
      <c r="E215" s="28">
        <v>46.157054000000002</v>
      </c>
      <c r="F215" s="28">
        <v>296.23425900000001</v>
      </c>
      <c r="G215" s="28">
        <v>27.404024</v>
      </c>
      <c r="H215" s="28">
        <v>32.270000000000003</v>
      </c>
      <c r="I215" s="28">
        <v>20.172712000000001</v>
      </c>
      <c r="J215" s="28">
        <v>30.554728999999998</v>
      </c>
      <c r="K215" s="28">
        <v>76.557542999999995</v>
      </c>
      <c r="L215" s="25">
        <f t="shared" si="30"/>
        <v>0.63014470154796198</v>
      </c>
      <c r="M215" s="25">
        <f t="shared" si="31"/>
        <v>-0.27412166064658705</v>
      </c>
      <c r="N215" s="25">
        <f t="shared" si="32"/>
        <v>3.2664451411350992E-2</v>
      </c>
      <c r="O215" s="25">
        <f t="shared" si="33"/>
        <v>0.25980447547356778</v>
      </c>
      <c r="P215" s="29">
        <f t="shared" si="34"/>
        <v>-1.5749777320866465E-2</v>
      </c>
      <c r="Q215" s="29">
        <f t="shared" si="35"/>
        <v>0.14401167355101929</v>
      </c>
      <c r="R215" s="29">
        <f t="shared" si="36"/>
        <v>0.15704557752045822</v>
      </c>
      <c r="S215" s="29">
        <f t="shared" si="37"/>
        <v>-6.6147408881989334E-2</v>
      </c>
      <c r="T215" s="29">
        <f t="shared" si="38"/>
        <v>0.2297825754906242</v>
      </c>
      <c r="U215" s="29">
        <f t="shared" si="39"/>
        <v>5.6784425898895874E-2</v>
      </c>
    </row>
    <row r="216" spans="1:21" x14ac:dyDescent="0.2">
      <c r="A216" s="28" t="s">
        <v>197</v>
      </c>
      <c r="B216" s="28">
        <v>49.554963999999998</v>
      </c>
      <c r="C216" s="28">
        <v>152.55999800000001</v>
      </c>
      <c r="D216" s="28">
        <v>46.523757000000003</v>
      </c>
      <c r="E216" s="28">
        <v>36.638267999999997</v>
      </c>
      <c r="F216" s="28">
        <v>300.97454099999999</v>
      </c>
      <c r="G216" s="28">
        <v>23.954322000000001</v>
      </c>
      <c r="H216" s="28">
        <v>27.889999</v>
      </c>
      <c r="I216" s="28">
        <v>21.601602</v>
      </c>
      <c r="J216" s="28">
        <v>24.845635000000001</v>
      </c>
      <c r="K216" s="28">
        <v>72.443860000000001</v>
      </c>
      <c r="L216" s="25">
        <f t="shared" si="30"/>
        <v>0.53453038041021816</v>
      </c>
      <c r="M216" s="25">
        <f t="shared" si="31"/>
        <v>1.0927296819552899</v>
      </c>
      <c r="N216" s="25">
        <f t="shared" si="32"/>
        <v>0.51006171018660162</v>
      </c>
      <c r="O216" s="25">
        <f t="shared" si="33"/>
        <v>0.20001454234836635</v>
      </c>
      <c r="P216" s="29">
        <f t="shared" si="34"/>
        <v>0.29252646039425967</v>
      </c>
      <c r="Q216" s="29">
        <f t="shared" si="35"/>
        <v>0.1179293169592226</v>
      </c>
      <c r="R216" s="29">
        <f t="shared" si="36"/>
        <v>0.27293468735737103</v>
      </c>
      <c r="S216" s="29">
        <f t="shared" si="37"/>
        <v>0.26127234023521217</v>
      </c>
      <c r="T216" s="29">
        <f t="shared" si="38"/>
        <v>0.10448793389440802</v>
      </c>
      <c r="U216" s="29">
        <f t="shared" si="39"/>
        <v>0.46651889435225558</v>
      </c>
    </row>
    <row r="217" spans="1:21" x14ac:dyDescent="0.2">
      <c r="A217" s="28" t="s">
        <v>44</v>
      </c>
      <c r="B217" s="28">
        <v>32.293244000000001</v>
      </c>
      <c r="C217" s="28">
        <v>72.900002000000001</v>
      </c>
      <c r="D217" s="28">
        <v>30.809176000000001</v>
      </c>
      <c r="E217" s="28">
        <v>30.53152</v>
      </c>
      <c r="F217" s="28">
        <v>232.85754700000001</v>
      </c>
      <c r="G217" s="28">
        <v>21.427403000000002</v>
      </c>
      <c r="H217" s="28">
        <v>21.91</v>
      </c>
      <c r="I217" s="28">
        <v>17.126833999999999</v>
      </c>
      <c r="J217" s="28">
        <v>22.495162000000001</v>
      </c>
      <c r="K217" s="28">
        <v>49.398518000000003</v>
      </c>
      <c r="L217" s="25">
        <f t="shared" si="30"/>
        <v>-0.64489288449033311</v>
      </c>
      <c r="M217" s="25">
        <f t="shared" si="31"/>
        <v>-0.61866400186916359</v>
      </c>
      <c r="N217" s="25">
        <f t="shared" si="32"/>
        <v>-0.60696372261056442</v>
      </c>
      <c r="O217" s="25">
        <f t="shared" si="33"/>
        <v>-0.63260553662726604</v>
      </c>
      <c r="P217" s="29">
        <f t="shared" si="34"/>
        <v>-0.60869716332669166</v>
      </c>
      <c r="Q217" s="29">
        <f t="shared" si="35"/>
        <v>-0.49418350295898383</v>
      </c>
      <c r="R217" s="29">
        <f t="shared" si="36"/>
        <v>-0.90041814561552325</v>
      </c>
      <c r="S217" s="29">
        <f t="shared" si="37"/>
        <v>-0.59039488090759829</v>
      </c>
      <c r="T217" s="29">
        <f t="shared" si="38"/>
        <v>-0.5362556705194792</v>
      </c>
      <c r="U217" s="29">
        <f t="shared" si="39"/>
        <v>-0.48671026511451643</v>
      </c>
    </row>
    <row r="218" spans="1:21" x14ac:dyDescent="0.2">
      <c r="A218" s="28" t="s">
        <v>653</v>
      </c>
      <c r="B218" s="28">
        <v>90.939445000000006</v>
      </c>
      <c r="C218" s="28">
        <v>191.16999799999999</v>
      </c>
      <c r="D218" s="28">
        <v>78.387613999999999</v>
      </c>
      <c r="E218" s="28">
        <v>83.102830999999995</v>
      </c>
      <c r="F218" s="28">
        <v>595.08269600000006</v>
      </c>
      <c r="G218" s="28">
        <v>42.362009</v>
      </c>
      <c r="H218" s="28">
        <v>220.020004</v>
      </c>
      <c r="I218" s="28">
        <v>41.813037000000001</v>
      </c>
      <c r="J218" s="28">
        <v>48.507680999999998</v>
      </c>
      <c r="K218" s="28">
        <v>96.239052999999998</v>
      </c>
      <c r="L218" s="25">
        <f t="shared" si="30"/>
        <v>0.56805999550718944</v>
      </c>
      <c r="M218" s="25">
        <f t="shared" si="31"/>
        <v>0.71915470465345432</v>
      </c>
      <c r="N218" s="25">
        <f t="shared" si="32"/>
        <v>0.3480877449367179</v>
      </c>
      <c r="O218" s="25">
        <f t="shared" si="33"/>
        <v>0.31980225303056997</v>
      </c>
      <c r="P218" s="29">
        <f t="shared" si="34"/>
        <v>0.30820212548423354</v>
      </c>
      <c r="Q218" s="29">
        <f t="shared" si="35"/>
        <v>0.29821013016789388</v>
      </c>
      <c r="R218" s="29">
        <f t="shared" si="36"/>
        <v>0.84844161848644561</v>
      </c>
      <c r="S218" s="29">
        <f t="shared" si="37"/>
        <v>0.73380640432596622</v>
      </c>
      <c r="T218" s="29">
        <f t="shared" si="38"/>
        <v>0.18721934356921488</v>
      </c>
      <c r="U218" s="29">
        <f t="shared" si="39"/>
        <v>0.11881281213705286</v>
      </c>
    </row>
    <row r="219" spans="1:21" x14ac:dyDescent="0.2">
      <c r="A219" s="28" t="s">
        <v>500</v>
      </c>
      <c r="B219" s="28">
        <v>57.994875999999998</v>
      </c>
      <c r="C219" s="28">
        <v>111.199997</v>
      </c>
      <c r="D219" s="28">
        <v>58.147264</v>
      </c>
      <c r="E219" s="28">
        <v>62.966123000000003</v>
      </c>
      <c r="F219" s="28">
        <v>454.885896</v>
      </c>
      <c r="G219" s="28">
        <v>32.631087999999998</v>
      </c>
      <c r="H219" s="28">
        <v>119.029999</v>
      </c>
      <c r="I219" s="28">
        <v>24.116323999999999</v>
      </c>
      <c r="J219" s="28">
        <v>40.858229999999999</v>
      </c>
      <c r="K219" s="28">
        <v>86.018905000000004</v>
      </c>
      <c r="L219" s="25">
        <f t="shared" si="30"/>
        <v>-0.2725351092403856</v>
      </c>
      <c r="M219" s="25">
        <f t="shared" si="31"/>
        <v>3.489995444113414E-2</v>
      </c>
      <c r="N219" s="25">
        <f t="shared" si="32"/>
        <v>0.21591455484538713</v>
      </c>
      <c r="O219" s="25">
        <f t="shared" si="33"/>
        <v>0.35421987841466662</v>
      </c>
      <c r="P219" s="29">
        <f t="shared" si="34"/>
        <v>0.56808317550294229</v>
      </c>
      <c r="Q219" s="29">
        <f t="shared" si="35"/>
        <v>0.19934376802355458</v>
      </c>
      <c r="R219" s="29">
        <f t="shared" si="36"/>
        <v>2.7023325535096392</v>
      </c>
      <c r="S219" s="29">
        <f t="shared" si="37"/>
        <v>0.19549240578064064</v>
      </c>
      <c r="T219" s="29">
        <f t="shared" si="38"/>
        <v>0.34469621236378312</v>
      </c>
      <c r="U219" s="29">
        <f t="shared" si="39"/>
        <v>0.12358497450734562</v>
      </c>
    </row>
    <row r="220" spans="1:21" x14ac:dyDescent="0.2">
      <c r="A220" s="28" t="s">
        <v>350</v>
      </c>
      <c r="B220" s="28">
        <v>79.721890000000002</v>
      </c>
      <c r="C220" s="28">
        <v>107.449997</v>
      </c>
      <c r="D220" s="28">
        <v>47.821834000000003</v>
      </c>
      <c r="E220" s="28">
        <v>46.496232999999997</v>
      </c>
      <c r="F220" s="28">
        <v>290.09041300000001</v>
      </c>
      <c r="G220" s="28">
        <v>27.207452</v>
      </c>
      <c r="H220" s="28">
        <v>32.150002000000001</v>
      </c>
      <c r="I220" s="28">
        <v>20.172712000000001</v>
      </c>
      <c r="J220" s="28">
        <v>30.384729</v>
      </c>
      <c r="K220" s="28">
        <v>76.557542999999995</v>
      </c>
      <c r="L220" s="25">
        <f t="shared" si="30"/>
        <v>0.62188337535305949</v>
      </c>
      <c r="M220" s="25">
        <f t="shared" si="31"/>
        <v>-0.27462368613300192</v>
      </c>
      <c r="N220" s="25">
        <f t="shared" si="32"/>
        <v>2.7765231489759845E-2</v>
      </c>
      <c r="O220" s="25">
        <f t="shared" si="33"/>
        <v>0.29493450484362826</v>
      </c>
      <c r="P220" s="29">
        <f t="shared" si="34"/>
        <v>-2.383427920389547E-2</v>
      </c>
      <c r="Q220" s="29">
        <f t="shared" si="35"/>
        <v>0.1763853440049532</v>
      </c>
      <c r="R220" s="29">
        <f t="shared" si="36"/>
        <v>0.18068314359162696</v>
      </c>
      <c r="S220" s="29">
        <f t="shared" si="37"/>
        <v>-6.5727147027691224E-2</v>
      </c>
      <c r="T220" s="29">
        <f t="shared" si="38"/>
        <v>0.29254972542910607</v>
      </c>
      <c r="U220" s="29">
        <f t="shared" si="39"/>
        <v>6.9314906669529552E-2</v>
      </c>
    </row>
    <row r="221" spans="1:21" x14ac:dyDescent="0.2">
      <c r="A221" s="28" t="s">
        <v>196</v>
      </c>
      <c r="B221" s="28">
        <v>49.153897999999998</v>
      </c>
      <c r="C221" s="28">
        <v>148.13000500000001</v>
      </c>
      <c r="D221" s="28">
        <v>46.529919999999997</v>
      </c>
      <c r="E221" s="28">
        <v>35.906243000000003</v>
      </c>
      <c r="F221" s="28">
        <v>297.17332499999998</v>
      </c>
      <c r="G221" s="28">
        <v>23.12801</v>
      </c>
      <c r="H221" s="28">
        <v>27.23</v>
      </c>
      <c r="I221" s="28">
        <v>21.591885000000001</v>
      </c>
      <c r="J221" s="28">
        <v>23.50759</v>
      </c>
      <c r="K221" s="28">
        <v>71.594945999999993</v>
      </c>
      <c r="L221" s="25">
        <f t="shared" si="30"/>
        <v>-0.61301976957882998</v>
      </c>
      <c r="M221" s="25">
        <f t="shared" si="31"/>
        <v>-0.25352749694086374</v>
      </c>
      <c r="N221" s="25">
        <f t="shared" si="32"/>
        <v>-0.14805166422799931</v>
      </c>
      <c r="O221" s="25">
        <f t="shared" si="33"/>
        <v>-0.69376651747501528</v>
      </c>
      <c r="P221" s="29">
        <f t="shared" si="34"/>
        <v>-0.5583889437366778</v>
      </c>
      <c r="Q221" s="29">
        <f t="shared" si="35"/>
        <v>-0.490115232849334</v>
      </c>
      <c r="R221" s="29">
        <f t="shared" si="36"/>
        <v>-0.900859245600244</v>
      </c>
      <c r="S221" s="29">
        <f t="shared" si="37"/>
        <v>-0.3054371290030341</v>
      </c>
      <c r="T221" s="29">
        <f t="shared" si="38"/>
        <v>-0.58246597183965565</v>
      </c>
      <c r="U221" s="29">
        <f t="shared" si="39"/>
        <v>-0.1021111972066665</v>
      </c>
    </row>
    <row r="222" spans="1:21" x14ac:dyDescent="0.2">
      <c r="A222" s="28" t="s">
        <v>804</v>
      </c>
      <c r="B222" s="28">
        <v>127.01914499999999</v>
      </c>
      <c r="C222" s="28">
        <v>198.44000199999999</v>
      </c>
      <c r="D222" s="28">
        <v>54.615893999999997</v>
      </c>
      <c r="E222" s="28">
        <v>117.251199</v>
      </c>
      <c r="F222" s="28">
        <v>672.92999299999997</v>
      </c>
      <c r="G222" s="28">
        <v>45.359287999999999</v>
      </c>
      <c r="H222" s="28">
        <v>274.66000400000001</v>
      </c>
      <c r="I222" s="28">
        <v>31.087012999999999</v>
      </c>
      <c r="J222" s="28">
        <v>56.301015999999997</v>
      </c>
      <c r="K222" s="28">
        <v>79.736985000000004</v>
      </c>
      <c r="L222" s="25">
        <f t="shared" si="30"/>
        <v>0.41684997328413331</v>
      </c>
      <c r="M222" s="25">
        <f t="shared" si="31"/>
        <v>6.1687431133969683E-2</v>
      </c>
      <c r="N222" s="25">
        <f t="shared" si="32"/>
        <v>-0.3026003763048799</v>
      </c>
      <c r="O222" s="25">
        <f t="shared" si="33"/>
        <v>0.423859673111878</v>
      </c>
      <c r="P222" s="29">
        <f t="shared" si="34"/>
        <v>0.1728983460777116</v>
      </c>
      <c r="Q222" s="29">
        <f t="shared" si="35"/>
        <v>7.4601239923560048E-2</v>
      </c>
      <c r="R222" s="29">
        <f t="shared" si="36"/>
        <v>0.27511611722700424</v>
      </c>
      <c r="S222" s="29">
        <f t="shared" si="37"/>
        <v>-0.24991716084438442</v>
      </c>
      <c r="T222" s="29">
        <f t="shared" si="38"/>
        <v>0.17440290095227118</v>
      </c>
      <c r="U222" s="29">
        <f t="shared" si="39"/>
        <v>-0.16806825270042425</v>
      </c>
    </row>
    <row r="223" spans="1:21" x14ac:dyDescent="0.2">
      <c r="A223" s="28" t="s">
        <v>652</v>
      </c>
      <c r="B223" s="28">
        <v>89.648972999999998</v>
      </c>
      <c r="C223" s="28">
        <v>186.91000399999999</v>
      </c>
      <c r="D223" s="28">
        <v>78.313626999999997</v>
      </c>
      <c r="E223" s="28">
        <v>82.347440000000006</v>
      </c>
      <c r="F223" s="28">
        <v>573.73257899999999</v>
      </c>
      <c r="G223" s="28">
        <v>42.210343999999999</v>
      </c>
      <c r="H223" s="28">
        <v>215.39999399999999</v>
      </c>
      <c r="I223" s="28">
        <v>41.444772999999998</v>
      </c>
      <c r="J223" s="28">
        <v>47.94012</v>
      </c>
      <c r="K223" s="28">
        <v>95.845585</v>
      </c>
      <c r="L223" s="25">
        <f t="shared" si="30"/>
        <v>0.55101734235453881</v>
      </c>
      <c r="M223" s="25">
        <f t="shared" si="31"/>
        <v>0.72219668038511609</v>
      </c>
      <c r="N223" s="25">
        <f t="shared" si="32"/>
        <v>0.35574302832651528</v>
      </c>
      <c r="O223" s="25">
        <f t="shared" si="33"/>
        <v>0.31700970998192779</v>
      </c>
      <c r="P223" s="29">
        <f t="shared" si="34"/>
        <v>0.25046063628180626</v>
      </c>
      <c r="Q223" s="29">
        <f t="shared" si="35"/>
        <v>0.28270406034062989</v>
      </c>
      <c r="R223" s="29">
        <f t="shared" si="36"/>
        <v>0.79126814137214141</v>
      </c>
      <c r="S223" s="29">
        <f t="shared" si="37"/>
        <v>0.73704564240780113</v>
      </c>
      <c r="T223" s="29">
        <f t="shared" si="38"/>
        <v>0.19759857355724941</v>
      </c>
      <c r="U223" s="29">
        <f t="shared" si="39"/>
        <v>0.12520691230773506</v>
      </c>
    </row>
    <row r="224" spans="1:21" x14ac:dyDescent="0.2">
      <c r="A224" s="28" t="s">
        <v>499</v>
      </c>
      <c r="B224" s="28">
        <v>57.800109999999997</v>
      </c>
      <c r="C224" s="28">
        <v>108.529999</v>
      </c>
      <c r="D224" s="28">
        <v>57.764358999999999</v>
      </c>
      <c r="E224" s="28">
        <v>62.526069</v>
      </c>
      <c r="F224" s="28">
        <v>458.81698499999999</v>
      </c>
      <c r="G224" s="28">
        <v>32.907313000000002</v>
      </c>
      <c r="H224" s="28">
        <v>120.25</v>
      </c>
      <c r="I224" s="28">
        <v>23.859345999999999</v>
      </c>
      <c r="J224" s="28">
        <v>40.030208000000002</v>
      </c>
      <c r="K224" s="28">
        <v>85.180408999999997</v>
      </c>
      <c r="L224" s="25">
        <f t="shared" si="30"/>
        <v>-0.2757904228176804</v>
      </c>
      <c r="M224" s="25">
        <f t="shared" si="31"/>
        <v>3.3815925876854891E-2</v>
      </c>
      <c r="N224" s="25">
        <f t="shared" si="32"/>
        <v>0.21842429423890586</v>
      </c>
      <c r="O224" s="25">
        <f t="shared" si="33"/>
        <v>0.34475558482339852</v>
      </c>
      <c r="P224" s="29">
        <f t="shared" si="34"/>
        <v>0.59268638065181767</v>
      </c>
      <c r="Q224" s="29">
        <f t="shared" si="35"/>
        <v>0.24171150267774633</v>
      </c>
      <c r="R224" s="29">
        <f t="shared" si="36"/>
        <v>2.6056973676580131</v>
      </c>
      <c r="S224" s="29">
        <f t="shared" si="37"/>
        <v>0.18740773822883883</v>
      </c>
      <c r="T224" s="29">
        <f t="shared" si="38"/>
        <v>0.31126699409408798</v>
      </c>
      <c r="U224" s="29">
        <f t="shared" si="39"/>
        <v>0.11886203581815091</v>
      </c>
    </row>
    <row r="225" spans="1:21" x14ac:dyDescent="0.2">
      <c r="A225" s="28" t="s">
        <v>349</v>
      </c>
      <c r="B225" s="28">
        <v>79.811302999999995</v>
      </c>
      <c r="C225" s="28">
        <v>104.980003</v>
      </c>
      <c r="D225" s="28">
        <v>47.409067</v>
      </c>
      <c r="E225" s="28">
        <v>46.496232999999997</v>
      </c>
      <c r="F225" s="28">
        <v>288.07742100000002</v>
      </c>
      <c r="G225" s="28">
        <v>26.501577000000001</v>
      </c>
      <c r="H225" s="28">
        <v>33.349997999999999</v>
      </c>
      <c r="I225" s="28">
        <v>20.093641999999999</v>
      </c>
      <c r="J225" s="28">
        <v>30.527885000000001</v>
      </c>
      <c r="K225" s="28">
        <v>76.131288999999995</v>
      </c>
      <c r="L225" s="25">
        <f t="shared" si="30"/>
        <v>-0.36623199435610254</v>
      </c>
      <c r="M225" s="25">
        <f t="shared" si="31"/>
        <v>-0.44776433620943712</v>
      </c>
      <c r="N225" s="25">
        <f t="shared" si="32"/>
        <v>-0.1431891723004759</v>
      </c>
      <c r="O225" s="25">
        <f t="shared" si="33"/>
        <v>-0.60414708171124065</v>
      </c>
      <c r="P225" s="29">
        <f t="shared" si="34"/>
        <v>-0.50318628451577263</v>
      </c>
      <c r="Q225" s="29">
        <f t="shared" si="35"/>
        <v>-0.41624178205448104</v>
      </c>
      <c r="R225" s="29">
        <f t="shared" si="36"/>
        <v>-0.87494375702942218</v>
      </c>
      <c r="S225" s="29">
        <f t="shared" si="37"/>
        <v>-0.35404768154311228</v>
      </c>
      <c r="T225" s="29">
        <f t="shared" si="38"/>
        <v>-0.45991773232386679</v>
      </c>
      <c r="U225" s="29">
        <f t="shared" si="39"/>
        <v>-4.8674668052373415E-2</v>
      </c>
    </row>
    <row r="226" spans="1:21" x14ac:dyDescent="0.2">
      <c r="A226" s="28" t="s">
        <v>803</v>
      </c>
      <c r="B226" s="28">
        <v>125.931417</v>
      </c>
      <c r="C226" s="28">
        <v>190.10000600000001</v>
      </c>
      <c r="D226" s="28">
        <v>55.332011999999999</v>
      </c>
      <c r="E226" s="28">
        <v>117.45835599999999</v>
      </c>
      <c r="F226" s="28">
        <v>579.84997599999997</v>
      </c>
      <c r="G226" s="28">
        <v>45.398207999999997</v>
      </c>
      <c r="H226" s="28">
        <v>266.67999300000002</v>
      </c>
      <c r="I226" s="28">
        <v>31.107005000000001</v>
      </c>
      <c r="J226" s="28">
        <v>56.524509000000002</v>
      </c>
      <c r="K226" s="28">
        <v>80.026555000000002</v>
      </c>
      <c r="L226" s="25">
        <f t="shared" si="30"/>
        <v>0.37966956140937302</v>
      </c>
      <c r="M226" s="25">
        <f t="shared" si="31"/>
        <v>3.5899483010237709E-3</v>
      </c>
      <c r="N226" s="25">
        <f t="shared" si="32"/>
        <v>-0.30397706853248208</v>
      </c>
      <c r="O226" s="25">
        <f t="shared" si="33"/>
        <v>0.42102746490378395</v>
      </c>
      <c r="P226" s="29">
        <f t="shared" si="34"/>
        <v>-4.8272735684269374E-3</v>
      </c>
      <c r="Q226" s="29">
        <f t="shared" si="35"/>
        <v>8.6502927881981329E-2</v>
      </c>
      <c r="R226" s="29">
        <f t="shared" si="36"/>
        <v>0.22803457399089044</v>
      </c>
      <c r="S226" s="29">
        <f t="shared" si="37"/>
        <v>-0.25033492963182113</v>
      </c>
      <c r="T226" s="29">
        <f t="shared" si="38"/>
        <v>0.16777424551263476</v>
      </c>
      <c r="U226" s="29">
        <f t="shared" si="39"/>
        <v>-0.17679446960645884</v>
      </c>
    </row>
    <row r="227" spans="1:21" x14ac:dyDescent="0.2">
      <c r="A227" s="28" t="s">
        <v>651</v>
      </c>
      <c r="B227" s="28">
        <v>91.276505999999998</v>
      </c>
      <c r="C227" s="28">
        <v>189.41999799999999</v>
      </c>
      <c r="D227" s="28">
        <v>79.497398000000004</v>
      </c>
      <c r="E227" s="28">
        <v>82.657343999999995</v>
      </c>
      <c r="F227" s="28">
        <v>582.66264799999999</v>
      </c>
      <c r="G227" s="28">
        <v>41.783788000000001</v>
      </c>
      <c r="H227" s="28">
        <v>217.16000399999999</v>
      </c>
      <c r="I227" s="28">
        <v>41.494537000000001</v>
      </c>
      <c r="J227" s="28">
        <v>48.403627</v>
      </c>
      <c r="K227" s="28">
        <v>97.213335000000001</v>
      </c>
      <c r="L227" s="25">
        <f t="shared" si="30"/>
        <v>0.57957912953447877</v>
      </c>
      <c r="M227" s="25">
        <f t="shared" si="31"/>
        <v>0.79222248477202206</v>
      </c>
      <c r="N227" s="25">
        <f t="shared" si="32"/>
        <v>0.38916152585813113</v>
      </c>
      <c r="O227" s="25">
        <f t="shared" si="33"/>
        <v>0.32867456065528367</v>
      </c>
      <c r="P227" s="29">
        <f t="shared" si="34"/>
        <v>0.26846010892214367</v>
      </c>
      <c r="Q227" s="29">
        <f t="shared" si="35"/>
        <v>0.25118749476909996</v>
      </c>
      <c r="R227" s="29">
        <f t="shared" si="36"/>
        <v>0.99138008276808565</v>
      </c>
      <c r="S227" s="29">
        <f t="shared" si="37"/>
        <v>0.7135767546620897</v>
      </c>
      <c r="T227" s="29">
        <f t="shared" si="38"/>
        <v>0.22295002508754602</v>
      </c>
      <c r="U227" s="29">
        <f t="shared" si="39"/>
        <v>0.14322111072286381</v>
      </c>
    </row>
    <row r="228" spans="1:21" x14ac:dyDescent="0.2">
      <c r="A228" s="28" t="s">
        <v>498</v>
      </c>
      <c r="B228" s="28">
        <v>57.785333000000001</v>
      </c>
      <c r="C228" s="28">
        <v>105.69000200000001</v>
      </c>
      <c r="D228" s="28">
        <v>57.226892999999997</v>
      </c>
      <c r="E228" s="28">
        <v>62.210375999999997</v>
      </c>
      <c r="F228" s="28">
        <v>459.34645</v>
      </c>
      <c r="G228" s="28">
        <v>33.395305</v>
      </c>
      <c r="H228" s="28">
        <v>109.050003</v>
      </c>
      <c r="I228" s="28">
        <v>24.215160999999998</v>
      </c>
      <c r="J228" s="28">
        <v>39.579399000000002</v>
      </c>
      <c r="K228" s="28">
        <v>85.034587000000002</v>
      </c>
      <c r="L228" s="25">
        <f t="shared" si="30"/>
        <v>-0.27593983683009504</v>
      </c>
      <c r="M228" s="25">
        <f t="shared" si="31"/>
        <v>-1.5463400381246273E-2</v>
      </c>
      <c r="N228" s="25">
        <f t="shared" si="32"/>
        <v>0.22493481518180536</v>
      </c>
      <c r="O228" s="25">
        <f t="shared" si="33"/>
        <v>0.37962004149790385</v>
      </c>
      <c r="P228" s="29">
        <f t="shared" si="34"/>
        <v>0.59954423762599141</v>
      </c>
      <c r="Q228" s="29">
        <f t="shared" si="35"/>
        <v>0.26954186095003596</v>
      </c>
      <c r="R228" s="29">
        <f t="shared" si="36"/>
        <v>2.0325363190360486</v>
      </c>
      <c r="S228" s="29">
        <f t="shared" si="37"/>
        <v>0.18414689446277221</v>
      </c>
      <c r="T228" s="29">
        <f t="shared" si="38"/>
        <v>0.30031081777125435</v>
      </c>
      <c r="U228" s="29">
        <f t="shared" si="39"/>
        <v>0.12587695131933874</v>
      </c>
    </row>
    <row r="229" spans="1:21" x14ac:dyDescent="0.2">
      <c r="A229" s="28" t="s">
        <v>348</v>
      </c>
      <c r="B229" s="28">
        <v>79.807364000000007</v>
      </c>
      <c r="C229" s="28">
        <v>107.349998</v>
      </c>
      <c r="D229" s="28">
        <v>46.718316999999999</v>
      </c>
      <c r="E229" s="28">
        <v>45.092398000000003</v>
      </c>
      <c r="F229" s="28">
        <v>287.17333300000001</v>
      </c>
      <c r="G229" s="28">
        <v>26.305005000000001</v>
      </c>
      <c r="H229" s="28">
        <v>35.959999000000003</v>
      </c>
      <c r="I229" s="28">
        <v>20.449456999999999</v>
      </c>
      <c r="J229" s="28">
        <v>30.438414000000002</v>
      </c>
      <c r="K229" s="28">
        <v>75.527424999999994</v>
      </c>
      <c r="L229" s="25">
        <f t="shared" si="30"/>
        <v>1.4286114669669026</v>
      </c>
      <c r="M229" s="25">
        <f t="shared" si="31"/>
        <v>0.45994831306879247</v>
      </c>
      <c r="N229" s="25">
        <f t="shared" si="32"/>
        <v>0.51608431290121959</v>
      </c>
      <c r="O229" s="25">
        <f t="shared" si="33"/>
        <v>0.48943310183332578</v>
      </c>
      <c r="P229" s="29">
        <f t="shared" si="34"/>
        <v>0.25088666458476916</v>
      </c>
      <c r="Q229" s="29">
        <f t="shared" si="35"/>
        <v>0.24440343793053554</v>
      </c>
      <c r="R229" s="29">
        <f t="shared" si="36"/>
        <v>0.74224809797713664</v>
      </c>
      <c r="S229" s="29">
        <f t="shared" si="37"/>
        <v>0.20721637026504025</v>
      </c>
      <c r="T229" s="29">
        <f t="shared" si="38"/>
        <v>0.34176476298059755</v>
      </c>
      <c r="U229" s="29">
        <f t="shared" si="39"/>
        <v>0.54133940573330031</v>
      </c>
    </row>
    <row r="230" spans="1:21" x14ac:dyDescent="0.2">
      <c r="A230" s="28" t="s">
        <v>43</v>
      </c>
      <c r="B230" s="28">
        <v>32.861314</v>
      </c>
      <c r="C230" s="28">
        <v>73.529999000000004</v>
      </c>
      <c r="D230" s="28">
        <v>30.815117999999998</v>
      </c>
      <c r="E230" s="28">
        <v>30.274872999999999</v>
      </c>
      <c r="F230" s="28">
        <v>229.57582099999999</v>
      </c>
      <c r="G230" s="28">
        <v>21.138646999999999</v>
      </c>
      <c r="H230" s="28">
        <v>20.639999</v>
      </c>
      <c r="I230" s="28">
        <v>16.939347000000001</v>
      </c>
      <c r="J230" s="28">
        <v>22.685358000000001</v>
      </c>
      <c r="K230" s="28">
        <v>49.001164000000003</v>
      </c>
      <c r="L230" s="25">
        <f t="shared" si="30"/>
        <v>-0.73557653633484932</v>
      </c>
      <c r="M230" s="25">
        <f t="shared" si="31"/>
        <v>-0.60590632322964599</v>
      </c>
      <c r="N230" s="25">
        <f t="shared" si="32"/>
        <v>-0.44756742000147154</v>
      </c>
      <c r="O230" s="25">
        <f t="shared" si="33"/>
        <v>-0.74057250229055516</v>
      </c>
      <c r="P230" s="29">
        <f t="shared" si="34"/>
        <v>-0.59020414679218924</v>
      </c>
      <c r="Q230" s="29">
        <f t="shared" si="35"/>
        <v>-0.52521475412546059</v>
      </c>
      <c r="R230" s="29">
        <f t="shared" si="36"/>
        <v>-0.92156267453279583</v>
      </c>
      <c r="S230" s="29">
        <f t="shared" si="37"/>
        <v>-0.45050507796348938</v>
      </c>
      <c r="T230" s="29">
        <f t="shared" si="38"/>
        <v>-0.59595442145700539</v>
      </c>
      <c r="U230" s="29">
        <f t="shared" si="39"/>
        <v>-0.38657889027746883</v>
      </c>
    </row>
    <row r="231" spans="1:21" x14ac:dyDescent="0.2">
      <c r="A231" s="28" t="s">
        <v>802</v>
      </c>
      <c r="B231" s="28">
        <v>124.275333</v>
      </c>
      <c r="C231" s="28">
        <v>186.58000200000001</v>
      </c>
      <c r="D231" s="28">
        <v>55.780776000000003</v>
      </c>
      <c r="E231" s="28">
        <v>116.69878199999999</v>
      </c>
      <c r="F231" s="28">
        <v>560.21997099999999</v>
      </c>
      <c r="G231" s="28">
        <v>44.522544000000003</v>
      </c>
      <c r="H231" s="28">
        <v>263.14001500000001</v>
      </c>
      <c r="I231" s="28">
        <v>30.827121999999999</v>
      </c>
      <c r="J231" s="28">
        <v>56.145541999999999</v>
      </c>
      <c r="K231" s="28">
        <v>79.881770000000003</v>
      </c>
      <c r="L231" s="25">
        <f t="shared" si="30"/>
        <v>0.353812734958459</v>
      </c>
      <c r="M231" s="25">
        <f t="shared" si="31"/>
        <v>-1.7327608819919016E-2</v>
      </c>
      <c r="N231" s="25">
        <f t="shared" si="32"/>
        <v>-0.2819313342809785</v>
      </c>
      <c r="O231" s="25">
        <f t="shared" si="33"/>
        <v>0.39872747791533669</v>
      </c>
      <c r="P231" s="29">
        <f t="shared" si="34"/>
        <v>-4.2003105977874045E-2</v>
      </c>
      <c r="Q231" s="29">
        <f t="shared" si="35"/>
        <v>0.10646087769690959</v>
      </c>
      <c r="R231" s="29">
        <f t="shared" si="36"/>
        <v>0.19837878041371004</v>
      </c>
      <c r="S231" s="29">
        <f t="shared" si="37"/>
        <v>-0.25511464814738927</v>
      </c>
      <c r="T231" s="29">
        <f t="shared" si="38"/>
        <v>0.15587891076309801</v>
      </c>
      <c r="U231" s="29">
        <f t="shared" si="39"/>
        <v>-0.16720885159394228</v>
      </c>
    </row>
    <row r="232" spans="1:21" x14ac:dyDescent="0.2">
      <c r="A232" s="28" t="s">
        <v>650</v>
      </c>
      <c r="B232" s="28">
        <v>91.796546000000006</v>
      </c>
      <c r="C232" s="28">
        <v>189.86999499999999</v>
      </c>
      <c r="D232" s="28">
        <v>77.681674000000001</v>
      </c>
      <c r="E232" s="28">
        <v>83.432107999999999</v>
      </c>
      <c r="F232" s="28">
        <v>584.78265899999997</v>
      </c>
      <c r="G232" s="28">
        <v>40.238697000000002</v>
      </c>
      <c r="H232" s="28">
        <v>219.58000200000001</v>
      </c>
      <c r="I232" s="28">
        <v>41.385055999999999</v>
      </c>
      <c r="J232" s="28">
        <v>48.573895999999998</v>
      </c>
      <c r="K232" s="28">
        <v>95.920531999999994</v>
      </c>
      <c r="L232" s="25">
        <f t="shared" si="30"/>
        <v>0.59883612194430125</v>
      </c>
      <c r="M232" s="25">
        <f t="shared" si="31"/>
        <v>0.86898319200642549</v>
      </c>
      <c r="N232" s="25">
        <f t="shared" si="32"/>
        <v>0.35098481244402735</v>
      </c>
      <c r="O232" s="25">
        <f t="shared" si="33"/>
        <v>0.32282094340324452</v>
      </c>
      <c r="P232" s="29">
        <f t="shared" si="34"/>
        <v>0.26608144098196784</v>
      </c>
      <c r="Q232" s="29">
        <f t="shared" si="35"/>
        <v>0.20825211873599403</v>
      </c>
      <c r="R232" s="29">
        <f t="shared" si="36"/>
        <v>0.72544396156775171</v>
      </c>
      <c r="S232" s="29">
        <f t="shared" si="37"/>
        <v>0.71045190297177641</v>
      </c>
      <c r="T232" s="29">
        <f t="shared" si="38"/>
        <v>0.21790966397616374</v>
      </c>
      <c r="U232" s="29">
        <f t="shared" si="39"/>
        <v>0.12862273150530634</v>
      </c>
    </row>
    <row r="233" spans="1:21" x14ac:dyDescent="0.2">
      <c r="A233" s="28" t="s">
        <v>497</v>
      </c>
      <c r="B233" s="28">
        <v>57.414605999999999</v>
      </c>
      <c r="C233" s="28">
        <v>101.589996</v>
      </c>
      <c r="D233" s="28">
        <v>57.500034999999997</v>
      </c>
      <c r="E233" s="28">
        <v>63.071353999999999</v>
      </c>
      <c r="F233" s="28">
        <v>461.88391999999999</v>
      </c>
      <c r="G233" s="28">
        <v>33.303229000000002</v>
      </c>
      <c r="H233" s="28">
        <v>127.260002</v>
      </c>
      <c r="I233" s="28">
        <v>24.195392999999999</v>
      </c>
      <c r="J233" s="28">
        <v>39.883004</v>
      </c>
      <c r="K233" s="28">
        <v>84.989013</v>
      </c>
      <c r="L233" s="25">
        <f t="shared" si="30"/>
        <v>0.19648173813322756</v>
      </c>
      <c r="M233" s="25">
        <f t="shared" si="31"/>
        <v>-0.30858231239417533</v>
      </c>
      <c r="N233" s="25">
        <f t="shared" si="32"/>
        <v>0.21991746361704445</v>
      </c>
      <c r="O233" s="25">
        <f t="shared" si="33"/>
        <v>0.73329696977991388</v>
      </c>
      <c r="P233" s="29">
        <f t="shared" si="34"/>
        <v>0.54728753547826203</v>
      </c>
      <c r="Q233" s="29">
        <f t="shared" si="35"/>
        <v>0.42973591560104074</v>
      </c>
      <c r="R233" s="29">
        <f t="shared" si="36"/>
        <v>3.6142132704858598</v>
      </c>
      <c r="S233" s="29">
        <f t="shared" si="37"/>
        <v>9.8819284607828628E-2</v>
      </c>
      <c r="T233" s="29">
        <f t="shared" si="38"/>
        <v>0.67787475221343518</v>
      </c>
      <c r="U233" s="29">
        <f t="shared" si="39"/>
        <v>0.18207543089090095</v>
      </c>
    </row>
    <row r="234" spans="1:21" x14ac:dyDescent="0.2">
      <c r="A234" s="28" t="s">
        <v>195</v>
      </c>
      <c r="B234" s="28">
        <v>47.986195000000002</v>
      </c>
      <c r="C234" s="28">
        <v>146.929993</v>
      </c>
      <c r="D234" s="28">
        <v>47.134365000000003</v>
      </c>
      <c r="E234" s="28">
        <v>36.388083000000002</v>
      </c>
      <c r="F234" s="28">
        <v>298.51201500000002</v>
      </c>
      <c r="G234" s="28">
        <v>23.293272999999999</v>
      </c>
      <c r="H234" s="28">
        <v>27.58</v>
      </c>
      <c r="I234" s="28">
        <v>22.019447</v>
      </c>
      <c r="J234" s="28">
        <v>23.769953000000001</v>
      </c>
      <c r="K234" s="28">
        <v>71.898129999999995</v>
      </c>
      <c r="L234" s="25">
        <f t="shared" si="30"/>
        <v>0.45126263661104082</v>
      </c>
      <c r="M234" s="25">
        <f t="shared" si="31"/>
        <v>0.94249067877433457</v>
      </c>
      <c r="N234" s="25">
        <f t="shared" si="32"/>
        <v>0.5003598238238387</v>
      </c>
      <c r="O234" s="25">
        <f t="shared" si="33"/>
        <v>0.16591875505230047</v>
      </c>
      <c r="P234" s="29">
        <f t="shared" si="34"/>
        <v>0.20970818243303957</v>
      </c>
      <c r="Q234" s="29">
        <f t="shared" si="35"/>
        <v>7.5146768760947946E-2</v>
      </c>
      <c r="R234" s="29">
        <f t="shared" si="36"/>
        <v>0.38662651516473168</v>
      </c>
      <c r="S234" s="29">
        <f t="shared" si="37"/>
        <v>0.29416976571882714</v>
      </c>
      <c r="T234" s="29">
        <f t="shared" si="38"/>
        <v>-1.1343288076585134E-2</v>
      </c>
      <c r="U234" s="29">
        <f t="shared" si="39"/>
        <v>0.4348438234653158</v>
      </c>
    </row>
    <row r="235" spans="1:21" x14ac:dyDescent="0.2">
      <c r="A235" s="28" t="s">
        <v>42</v>
      </c>
      <c r="B235" s="28">
        <v>33.065134999999998</v>
      </c>
      <c r="C235" s="28">
        <v>75.639999000000003</v>
      </c>
      <c r="D235" s="28">
        <v>31.415374</v>
      </c>
      <c r="E235" s="28">
        <v>31.209793000000001</v>
      </c>
      <c r="F235" s="28">
        <v>246.76365699999999</v>
      </c>
      <c r="G235" s="28">
        <v>21.665203000000002</v>
      </c>
      <c r="H235" s="28">
        <v>19.889999</v>
      </c>
      <c r="I235" s="28">
        <v>17.014341999999999</v>
      </c>
      <c r="J235" s="28">
        <v>24.042676</v>
      </c>
      <c r="K235" s="28">
        <v>50.10868</v>
      </c>
      <c r="L235" s="25">
        <f t="shared" si="30"/>
        <v>-0.73137347284838305</v>
      </c>
      <c r="M235" s="25">
        <f t="shared" si="31"/>
        <v>-0.60455876518485341</v>
      </c>
      <c r="N235" s="25">
        <f t="shared" si="32"/>
        <v>-0.44730778938748939</v>
      </c>
      <c r="O235" s="25">
        <f t="shared" si="33"/>
        <v>-0.73153990420426951</v>
      </c>
      <c r="P235" s="29">
        <f t="shared" si="34"/>
        <v>-0.56021445810933335</v>
      </c>
      <c r="Q235" s="29">
        <f t="shared" si="35"/>
        <v>-0.51189470920676006</v>
      </c>
      <c r="R235" s="29">
        <f t="shared" si="36"/>
        <v>-0.9251270489394402</v>
      </c>
      <c r="S235" s="29">
        <f t="shared" si="37"/>
        <v>-0.44627683330218282</v>
      </c>
      <c r="T235" s="29">
        <f t="shared" si="38"/>
        <v>-0.56781512167733061</v>
      </c>
      <c r="U235" s="29">
        <f t="shared" si="39"/>
        <v>-0.37535611622875786</v>
      </c>
    </row>
    <row r="236" spans="1:21" x14ac:dyDescent="0.2">
      <c r="A236" s="28" t="s">
        <v>801</v>
      </c>
      <c r="B236" s="28">
        <v>123.089612</v>
      </c>
      <c r="C236" s="28">
        <v>191.279999</v>
      </c>
      <c r="D236" s="28">
        <v>56.840631000000002</v>
      </c>
      <c r="E236" s="28">
        <v>116.254868</v>
      </c>
      <c r="F236" s="28">
        <v>561.09997599999997</v>
      </c>
      <c r="G236" s="28">
        <v>44.386330999999998</v>
      </c>
      <c r="H236" s="28">
        <v>265.64999399999999</v>
      </c>
      <c r="I236" s="28">
        <v>30.727163000000001</v>
      </c>
      <c r="J236" s="28">
        <v>55.630535000000002</v>
      </c>
      <c r="K236" s="28">
        <v>80.219595999999996</v>
      </c>
      <c r="L236" s="25">
        <f t="shared" si="30"/>
        <v>0.32518612065725794</v>
      </c>
      <c r="M236" s="25">
        <f t="shared" si="31"/>
        <v>1.4640329627831017E-2</v>
      </c>
      <c r="N236" s="25">
        <f t="shared" si="32"/>
        <v>-0.27792002267946214</v>
      </c>
      <c r="O236" s="25">
        <f t="shared" si="33"/>
        <v>0.3836099018999175</v>
      </c>
      <c r="P236" s="29">
        <f t="shared" si="34"/>
        <v>-4.0645860145545831E-2</v>
      </c>
      <c r="Q236" s="29">
        <f t="shared" si="35"/>
        <v>0.11119049557434724</v>
      </c>
      <c r="R236" s="29">
        <f t="shared" si="36"/>
        <v>0.17181295772138894</v>
      </c>
      <c r="S236" s="29">
        <f t="shared" si="37"/>
        <v>-0.24757725913196926</v>
      </c>
      <c r="T236" s="29">
        <f t="shared" si="38"/>
        <v>0.14616913391467845</v>
      </c>
      <c r="U236" s="29">
        <f t="shared" si="39"/>
        <v>-0.16604893473182503</v>
      </c>
    </row>
    <row r="237" spans="1:21" x14ac:dyDescent="0.2">
      <c r="A237" s="28" t="s">
        <v>649</v>
      </c>
      <c r="B237" s="28">
        <v>92.884772999999996</v>
      </c>
      <c r="C237" s="28">
        <v>188.520004</v>
      </c>
      <c r="D237" s="28">
        <v>78.717916000000002</v>
      </c>
      <c r="E237" s="28">
        <v>84.022864999999996</v>
      </c>
      <c r="F237" s="28">
        <v>584.87262699999997</v>
      </c>
      <c r="G237" s="28">
        <v>39.944844000000003</v>
      </c>
      <c r="H237" s="28">
        <v>226.699997</v>
      </c>
      <c r="I237" s="28">
        <v>40.837631999999999</v>
      </c>
      <c r="J237" s="28">
        <v>48.536060999999997</v>
      </c>
      <c r="K237" s="28">
        <v>96.192210000000003</v>
      </c>
      <c r="L237" s="25">
        <f t="shared" si="30"/>
        <v>0.97433997930578009</v>
      </c>
      <c r="M237" s="25">
        <f t="shared" si="31"/>
        <v>0.33873025585064775</v>
      </c>
      <c r="N237" s="25">
        <f t="shared" si="32"/>
        <v>0.68796624681468899</v>
      </c>
      <c r="O237" s="25">
        <f t="shared" si="33"/>
        <v>1.290991133168685</v>
      </c>
      <c r="P237" s="29">
        <f t="shared" si="34"/>
        <v>1.2136972921929718</v>
      </c>
      <c r="Q237" s="29">
        <f t="shared" si="35"/>
        <v>0.73494964934508822</v>
      </c>
      <c r="R237" s="29">
        <f t="shared" si="36"/>
        <v>7.2107927848318436</v>
      </c>
      <c r="S237" s="29">
        <f t="shared" si="37"/>
        <v>0.82783630266534947</v>
      </c>
      <c r="T237" s="29">
        <f t="shared" si="38"/>
        <v>1.0344231458179842</v>
      </c>
      <c r="U237" s="29">
        <f t="shared" si="39"/>
        <v>0.35025970881663548</v>
      </c>
    </row>
    <row r="238" spans="1:21" x14ac:dyDescent="0.2">
      <c r="A238" s="28" t="s">
        <v>194</v>
      </c>
      <c r="B238" s="28">
        <v>47.045986999999997</v>
      </c>
      <c r="C238" s="28">
        <v>140.820007</v>
      </c>
      <c r="D238" s="28">
        <v>46.634768999999999</v>
      </c>
      <c r="E238" s="28">
        <v>36.675333999999999</v>
      </c>
      <c r="F238" s="28">
        <v>264.20623499999999</v>
      </c>
      <c r="G238" s="28">
        <v>23.023633</v>
      </c>
      <c r="H238" s="28">
        <v>27.610001</v>
      </c>
      <c r="I238" s="28">
        <v>22.342061999999999</v>
      </c>
      <c r="J238" s="28">
        <v>23.857406999999998</v>
      </c>
      <c r="K238" s="28">
        <v>71.239784</v>
      </c>
      <c r="L238" s="25">
        <f t="shared" si="30"/>
        <v>0.41562143469176771</v>
      </c>
      <c r="M238" s="25">
        <f t="shared" si="31"/>
        <v>0.87684937860654899</v>
      </c>
      <c r="N238" s="25">
        <f t="shared" si="32"/>
        <v>0.48614389812934244</v>
      </c>
      <c r="O238" s="25">
        <f t="shared" si="33"/>
        <v>0.16860174306952991</v>
      </c>
      <c r="P238" s="29">
        <f t="shared" si="34"/>
        <v>7.6525362750537784E-2</v>
      </c>
      <c r="Q238" s="29">
        <f t="shared" si="35"/>
        <v>6.5625113829635984E-2</v>
      </c>
      <c r="R238" s="29">
        <f t="shared" si="36"/>
        <v>0.39163311491935482</v>
      </c>
      <c r="S238" s="29">
        <f t="shared" si="37"/>
        <v>0.32407385018888535</v>
      </c>
      <c r="T238" s="29">
        <f t="shared" si="38"/>
        <v>-2.3246355245490902E-3</v>
      </c>
      <c r="U238" s="29">
        <f t="shared" si="39"/>
        <v>0.4219454188468299</v>
      </c>
    </row>
    <row r="239" spans="1:21" x14ac:dyDescent="0.2">
      <c r="A239" s="28" t="s">
        <v>41</v>
      </c>
      <c r="B239" s="28">
        <v>33.233452</v>
      </c>
      <c r="C239" s="28">
        <v>75.029999000000004</v>
      </c>
      <c r="D239" s="28">
        <v>31.379712999999999</v>
      </c>
      <c r="E239" s="28">
        <v>31.383946000000002</v>
      </c>
      <c r="F239" s="28">
        <v>245.42499799999999</v>
      </c>
      <c r="G239" s="28">
        <v>21.605753</v>
      </c>
      <c r="H239" s="28">
        <v>19.84</v>
      </c>
      <c r="I239" s="28">
        <v>16.873728</v>
      </c>
      <c r="J239" s="28">
        <v>23.912996</v>
      </c>
      <c r="K239" s="28">
        <v>50.100223999999997</v>
      </c>
      <c r="L239" s="25">
        <f t="shared" si="30"/>
        <v>-0.73011347569842666</v>
      </c>
      <c r="M239" s="25">
        <f t="shared" si="31"/>
        <v>-0.61178663296348867</v>
      </c>
      <c r="N239" s="25">
        <f t="shared" si="32"/>
        <v>-0.44231429740431372</v>
      </c>
      <c r="O239" s="25">
        <f t="shared" si="33"/>
        <v>-0.73049924833943614</v>
      </c>
      <c r="P239" s="29">
        <f t="shared" si="34"/>
        <v>-0.55095599050676403</v>
      </c>
      <c r="Q239" s="29">
        <f t="shared" si="35"/>
        <v>-0.51237900288919758</v>
      </c>
      <c r="R239" s="29">
        <f t="shared" si="36"/>
        <v>-0.92432102648274295</v>
      </c>
      <c r="S239" s="29">
        <f t="shared" si="37"/>
        <v>-0.46681057178046459</v>
      </c>
      <c r="T239" s="29">
        <f t="shared" si="38"/>
        <v>-0.56628254985348314</v>
      </c>
      <c r="U239" s="29">
        <f t="shared" si="39"/>
        <v>-0.3702330294555779</v>
      </c>
    </row>
    <row r="240" spans="1:21" x14ac:dyDescent="0.2">
      <c r="A240" s="28" t="s">
        <v>800</v>
      </c>
      <c r="B240" s="28">
        <v>123.13861199999999</v>
      </c>
      <c r="C240" s="28">
        <v>193.270004</v>
      </c>
      <c r="D240" s="28">
        <v>56.267738000000001</v>
      </c>
      <c r="E240" s="28">
        <v>116.45216499999999</v>
      </c>
      <c r="F240" s="28">
        <v>546.54998799999998</v>
      </c>
      <c r="G240" s="28">
        <v>44.308495999999998</v>
      </c>
      <c r="H240" s="28">
        <v>262.16000400000001</v>
      </c>
      <c r="I240" s="28">
        <v>31.646778999999999</v>
      </c>
      <c r="J240" s="28">
        <v>55.134963999999997</v>
      </c>
      <c r="K240" s="28">
        <v>79.553590999999997</v>
      </c>
      <c r="L240" s="25">
        <f t="shared" si="30"/>
        <v>0.54789593330823871</v>
      </c>
      <c r="M240" s="25">
        <f t="shared" si="31"/>
        <v>0.7616443875822112</v>
      </c>
      <c r="N240" s="25">
        <f t="shared" si="32"/>
        <v>0.21491918551756406</v>
      </c>
      <c r="O240" s="25">
        <f t="shared" si="33"/>
        <v>1.5648384953758772</v>
      </c>
      <c r="P240" s="29">
        <f t="shared" si="34"/>
        <v>0.89792411407145423</v>
      </c>
      <c r="Q240" s="29">
        <f t="shared" si="35"/>
        <v>0.68727884891612923</v>
      </c>
      <c r="R240" s="29">
        <f t="shared" si="36"/>
        <v>6.6543066861313873</v>
      </c>
      <c r="S240" s="29">
        <f t="shared" si="37"/>
        <v>0.51900152323600879</v>
      </c>
      <c r="T240" s="29">
        <f t="shared" si="38"/>
        <v>0.81723714249910517</v>
      </c>
      <c r="U240" s="29">
        <f t="shared" si="39"/>
        <v>4.8131407690378714E-2</v>
      </c>
    </row>
    <row r="241" spans="1:21" x14ac:dyDescent="0.2">
      <c r="A241" s="28" t="s">
        <v>347</v>
      </c>
      <c r="B241" s="28">
        <v>79.552255000000002</v>
      </c>
      <c r="C241" s="28">
        <v>109.709999</v>
      </c>
      <c r="D241" s="28">
        <v>46.313975999999997</v>
      </c>
      <c r="E241" s="28">
        <v>45.403312999999997</v>
      </c>
      <c r="F241" s="28">
        <v>287.97251899999998</v>
      </c>
      <c r="G241" s="28">
        <v>26.260328000000001</v>
      </c>
      <c r="H241" s="28">
        <v>34.25</v>
      </c>
      <c r="I241" s="28">
        <v>20.833935</v>
      </c>
      <c r="J241" s="28">
        <v>30.339994000000001</v>
      </c>
      <c r="K241" s="28">
        <v>75.900397999999996</v>
      </c>
      <c r="L241" s="25">
        <f t="shared" si="30"/>
        <v>0.6897659586489564</v>
      </c>
      <c r="M241" s="25">
        <f t="shared" si="31"/>
        <v>-0.22896897605441591</v>
      </c>
      <c r="N241" s="25">
        <f t="shared" si="32"/>
        <v>9.2726344825317941E-3</v>
      </c>
      <c r="O241" s="25">
        <f t="shared" si="33"/>
        <v>0.23860543641001275</v>
      </c>
      <c r="P241" s="29">
        <f t="shared" si="34"/>
        <v>7.108088749810948E-2</v>
      </c>
      <c r="Q241" s="29">
        <f t="shared" si="35"/>
        <v>0.13372851582155376</v>
      </c>
      <c r="R241" s="29">
        <f t="shared" si="36"/>
        <v>0.1958799300237406</v>
      </c>
      <c r="S241" s="29">
        <f t="shared" si="37"/>
        <v>-6.5907652618248713E-2</v>
      </c>
      <c r="T241" s="29">
        <f t="shared" si="38"/>
        <v>0.26017366143488196</v>
      </c>
      <c r="U241" s="29">
        <f t="shared" si="39"/>
        <v>6.2321275704838364E-2</v>
      </c>
    </row>
    <row r="242" spans="1:21" x14ac:dyDescent="0.2">
      <c r="A242" s="28" t="s">
        <v>193</v>
      </c>
      <c r="B242" s="28">
        <v>47.078859999999999</v>
      </c>
      <c r="C242" s="28">
        <v>142.28999300000001</v>
      </c>
      <c r="D242" s="28">
        <v>45.888469000000001</v>
      </c>
      <c r="E242" s="28">
        <v>36.656801000000002</v>
      </c>
      <c r="F242" s="28">
        <v>268.86159800000001</v>
      </c>
      <c r="G242" s="28">
        <v>23.162801000000002</v>
      </c>
      <c r="H242" s="28">
        <v>28.639999</v>
      </c>
      <c r="I242" s="28">
        <v>22.303934999999999</v>
      </c>
      <c r="J242" s="28">
        <v>24.076042000000001</v>
      </c>
      <c r="K242" s="28">
        <v>71.447687000000002</v>
      </c>
      <c r="L242" s="25">
        <f t="shared" si="30"/>
        <v>0.42184275161865359</v>
      </c>
      <c r="M242" s="25">
        <f t="shared" si="31"/>
        <v>0.91301423418987238</v>
      </c>
      <c r="N242" s="25">
        <f t="shared" si="32"/>
        <v>0.45082004893432459</v>
      </c>
      <c r="O242" s="25">
        <f t="shared" si="33"/>
        <v>0.16089127747789345</v>
      </c>
      <c r="P242" s="29">
        <f t="shared" si="34"/>
        <v>0.10028618893265828</v>
      </c>
      <c r="Q242" s="29">
        <f t="shared" si="35"/>
        <v>8.5291232624145064E-2</v>
      </c>
      <c r="R242" s="29">
        <f t="shared" si="36"/>
        <v>0.57883134392675539</v>
      </c>
      <c r="S242" s="29">
        <f t="shared" si="37"/>
        <v>0.28470074432105474</v>
      </c>
      <c r="T242" s="29">
        <f t="shared" si="38"/>
        <v>-3.2715290448802614E-3</v>
      </c>
      <c r="U242" s="29">
        <f t="shared" si="39"/>
        <v>0.42225511751223399</v>
      </c>
    </row>
    <row r="243" spans="1:21" x14ac:dyDescent="0.2">
      <c r="A243" s="28" t="s">
        <v>40</v>
      </c>
      <c r="B243" s="28">
        <v>33.111158000000003</v>
      </c>
      <c r="C243" s="28">
        <v>74.379997000000003</v>
      </c>
      <c r="D243" s="28">
        <v>31.629332000000002</v>
      </c>
      <c r="E243" s="28">
        <v>31.576429000000001</v>
      </c>
      <c r="F243" s="28">
        <v>244.35606000000001</v>
      </c>
      <c r="G243" s="28">
        <v>21.342475</v>
      </c>
      <c r="H243" s="28">
        <v>18.139999</v>
      </c>
      <c r="I243" s="28">
        <v>17.361191000000002</v>
      </c>
      <c r="J243" s="28">
        <v>24.155066000000001</v>
      </c>
      <c r="K243" s="28">
        <v>50.235492999999998</v>
      </c>
      <c r="L243" s="25">
        <f t="shared" si="30"/>
        <v>-0.65364896764955993</v>
      </c>
      <c r="M243" s="25">
        <f t="shared" si="31"/>
        <v>-0.54962155796384704</v>
      </c>
      <c r="N243" s="25">
        <f t="shared" si="32"/>
        <v>-0.27021572814073436</v>
      </c>
      <c r="O243" s="25">
        <f t="shared" si="33"/>
        <v>-0.67485374821469835</v>
      </c>
      <c r="P243" s="29">
        <f t="shared" si="34"/>
        <v>-0.64693531502159729</v>
      </c>
      <c r="Q243" s="29">
        <f t="shared" si="35"/>
        <v>-0.58291038041471099</v>
      </c>
      <c r="R243" s="29">
        <f t="shared" si="36"/>
        <v>-0.91454682925639175</v>
      </c>
      <c r="S243" s="29">
        <f t="shared" si="37"/>
        <v>-0.49903533405356493</v>
      </c>
      <c r="T243" s="29">
        <f t="shared" si="38"/>
        <v>-0.48964578535196346</v>
      </c>
      <c r="U243" s="29">
        <f t="shared" si="39"/>
        <v>-0.46409756697455873</v>
      </c>
    </row>
    <row r="244" spans="1:21" x14ac:dyDescent="0.2">
      <c r="A244" s="28" t="s">
        <v>952</v>
      </c>
      <c r="B244" s="28">
        <v>95.599997999999999</v>
      </c>
      <c r="C244" s="28">
        <v>165.14999399999999</v>
      </c>
      <c r="D244" s="28">
        <v>43.34066</v>
      </c>
      <c r="E244" s="28">
        <v>97.114541000000003</v>
      </c>
      <c r="F244" s="28">
        <v>692.09997599999997</v>
      </c>
      <c r="G244" s="28">
        <v>51.169998</v>
      </c>
      <c r="H244" s="28">
        <v>212.279999</v>
      </c>
      <c r="I244" s="28">
        <v>34.655520000000003</v>
      </c>
      <c r="J244" s="28">
        <v>47.330002</v>
      </c>
      <c r="K244" s="28">
        <v>93.739998</v>
      </c>
      <c r="L244" s="25">
        <f t="shared" si="30"/>
        <v>-0.22221552011360468</v>
      </c>
      <c r="M244" s="25">
        <f t="shared" si="31"/>
        <v>-0.17043403485599729</v>
      </c>
      <c r="N244" s="25">
        <f t="shared" si="32"/>
        <v>-0.26084859565077245</v>
      </c>
      <c r="O244" s="25">
        <f t="shared" si="33"/>
        <v>-0.13247225948241381</v>
      </c>
      <c r="P244" s="29">
        <f t="shared" si="34"/>
        <v>0.32965737969189113</v>
      </c>
      <c r="Q244" s="29">
        <f t="shared" si="35"/>
        <v>0.19121651798575212</v>
      </c>
      <c r="R244" s="29">
        <f t="shared" si="36"/>
        <v>-0.2086781812913524</v>
      </c>
      <c r="S244" s="29">
        <f t="shared" si="37"/>
        <v>5.8020455132310467E-3</v>
      </c>
      <c r="T244" s="29">
        <f t="shared" si="38"/>
        <v>-0.13392910274034109</v>
      </c>
      <c r="U244" s="29">
        <f t="shared" si="39"/>
        <v>0.16727837957450586</v>
      </c>
    </row>
    <row r="245" spans="1:21" x14ac:dyDescent="0.2">
      <c r="A245" s="28" t="s">
        <v>799</v>
      </c>
      <c r="B245" s="28">
        <v>122.913224</v>
      </c>
      <c r="C245" s="28">
        <v>199.08000200000001</v>
      </c>
      <c r="D245" s="28">
        <v>58.6357</v>
      </c>
      <c r="E245" s="28">
        <v>111.944018</v>
      </c>
      <c r="F245" s="28">
        <v>520.51000999999997</v>
      </c>
      <c r="G245" s="28">
        <v>42.956085000000002</v>
      </c>
      <c r="H245" s="28">
        <v>268.26001000000002</v>
      </c>
      <c r="I245" s="28">
        <v>34.455607000000001</v>
      </c>
      <c r="J245" s="28">
        <v>54.649107999999998</v>
      </c>
      <c r="K245" s="28">
        <v>80.306462999999994</v>
      </c>
      <c r="L245" s="25">
        <f t="shared" si="30"/>
        <v>0.37341049587500486</v>
      </c>
      <c r="M245" s="25">
        <f t="shared" si="31"/>
        <v>6.5681730803294647E-2</v>
      </c>
      <c r="N245" s="25">
        <f t="shared" si="32"/>
        <v>-0.25416050658426514</v>
      </c>
      <c r="O245" s="25">
        <f t="shared" si="33"/>
        <v>0.34815396006312516</v>
      </c>
      <c r="P245" s="29">
        <f t="shared" si="34"/>
        <v>-9.5209894108983395E-2</v>
      </c>
      <c r="Q245" s="29">
        <f t="shared" si="35"/>
        <v>8.6731919026235893E-2</v>
      </c>
      <c r="R245" s="29">
        <f t="shared" si="36"/>
        <v>0.1174706833080954</v>
      </c>
      <c r="S245" s="29">
        <f t="shared" si="37"/>
        <v>-0.11372479024868032</v>
      </c>
      <c r="T245" s="29">
        <f t="shared" si="38"/>
        <v>9.9170865691939891E-2</v>
      </c>
      <c r="U245" s="29">
        <f t="shared" si="39"/>
        <v>-0.14856156812964716</v>
      </c>
    </row>
    <row r="246" spans="1:21" x14ac:dyDescent="0.2">
      <c r="A246" s="28" t="s">
        <v>648</v>
      </c>
      <c r="B246" s="28">
        <v>89.494891999999993</v>
      </c>
      <c r="C246" s="28">
        <v>186.80999800000001</v>
      </c>
      <c r="D246" s="28">
        <v>78.617048999999994</v>
      </c>
      <c r="E246" s="28">
        <v>83.035039999999995</v>
      </c>
      <c r="F246" s="28">
        <v>575.28260599999999</v>
      </c>
      <c r="G246" s="28">
        <v>39.527766</v>
      </c>
      <c r="H246" s="28">
        <v>240.05999800000001</v>
      </c>
      <c r="I246" s="28">
        <v>38.876871000000001</v>
      </c>
      <c r="J246" s="28">
        <v>49.718482999999999</v>
      </c>
      <c r="K246" s="28">
        <v>94.318579</v>
      </c>
      <c r="L246" s="25">
        <f t="shared" si="30"/>
        <v>1.0275288891214824</v>
      </c>
      <c r="M246" s="25">
        <f t="shared" si="31"/>
        <v>0.33311918457435286</v>
      </c>
      <c r="N246" s="25">
        <f t="shared" si="32"/>
        <v>0.69521980097950364</v>
      </c>
      <c r="O246" s="25">
        <f t="shared" si="33"/>
        <v>1.2953732473858577</v>
      </c>
      <c r="P246" s="29">
        <f t="shared" si="34"/>
        <v>1.2744062146611062</v>
      </c>
      <c r="Q246" s="29">
        <f t="shared" si="35"/>
        <v>0.74786948403363884</v>
      </c>
      <c r="R246" s="29">
        <f t="shared" si="36"/>
        <v>7.2409888857188083</v>
      </c>
      <c r="S246" s="29">
        <f t="shared" si="37"/>
        <v>0.81196654135841229</v>
      </c>
      <c r="T246" s="29">
        <f t="shared" si="38"/>
        <v>1.0260555350127505</v>
      </c>
      <c r="U246" s="29">
        <f t="shared" si="39"/>
        <v>0.33795058544376633</v>
      </c>
    </row>
    <row r="247" spans="1:21" x14ac:dyDescent="0.2">
      <c r="A247" s="28" t="s">
        <v>192</v>
      </c>
      <c r="B247" s="28">
        <v>44.139885</v>
      </c>
      <c r="C247" s="28">
        <v>140.13000500000001</v>
      </c>
      <c r="D247" s="28">
        <v>46.375726</v>
      </c>
      <c r="E247" s="28">
        <v>36.174962000000001</v>
      </c>
      <c r="F247" s="28">
        <v>252.93749299999999</v>
      </c>
      <c r="G247" s="28">
        <v>22.614826999999998</v>
      </c>
      <c r="H247" s="28">
        <v>29.129999000000002</v>
      </c>
      <c r="I247" s="28">
        <v>21.455622999999999</v>
      </c>
      <c r="J247" s="28">
        <v>24.539546000000001</v>
      </c>
      <c r="K247" s="28">
        <v>70.494815000000003</v>
      </c>
      <c r="L247" s="25">
        <f t="shared" si="30"/>
        <v>0.33451280103145353</v>
      </c>
      <c r="M247" s="25">
        <f t="shared" si="31"/>
        <v>1.0583137615066467</v>
      </c>
      <c r="N247" s="25">
        <f t="shared" si="32"/>
        <v>0.58958075348272976</v>
      </c>
      <c r="O247" s="25">
        <f t="shared" si="33"/>
        <v>0.25292118838634514</v>
      </c>
      <c r="P247" s="29">
        <f t="shared" si="34"/>
        <v>0.13806042624434389</v>
      </c>
      <c r="Q247" s="29">
        <f t="shared" si="35"/>
        <v>0.15724243316803443</v>
      </c>
      <c r="R247" s="29">
        <f t="shared" si="36"/>
        <v>0.22240868652958468</v>
      </c>
      <c r="S247" s="29">
        <f t="shared" si="37"/>
        <v>0.33145569710588219</v>
      </c>
      <c r="T247" s="29">
        <f t="shared" si="38"/>
        <v>0.10877831605176524</v>
      </c>
      <c r="U247" s="29">
        <f t="shared" si="39"/>
        <v>0.46107083187180975</v>
      </c>
    </row>
    <row r="248" spans="1:21" x14ac:dyDescent="0.2">
      <c r="A248" s="28" t="s">
        <v>39</v>
      </c>
      <c r="B248" s="28">
        <v>33.075654999999998</v>
      </c>
      <c r="C248" s="28">
        <v>68.080001999999993</v>
      </c>
      <c r="D248" s="28">
        <v>29.174816</v>
      </c>
      <c r="E248" s="28">
        <v>28.872496000000002</v>
      </c>
      <c r="F248" s="28">
        <v>222.253131</v>
      </c>
      <c r="G248" s="28">
        <v>19.541996000000001</v>
      </c>
      <c r="H248" s="28">
        <v>23.83</v>
      </c>
      <c r="I248" s="28">
        <v>16.114409999999999</v>
      </c>
      <c r="J248" s="28">
        <v>22.132058000000001</v>
      </c>
      <c r="K248" s="28">
        <v>48.248731999999997</v>
      </c>
      <c r="L248" s="25">
        <f t="shared" si="30"/>
        <v>-0.64962230615206984</v>
      </c>
      <c r="M248" s="25">
        <f t="shared" si="31"/>
        <v>-0.58591326352622675</v>
      </c>
      <c r="N248" s="25">
        <f t="shared" si="32"/>
        <v>-0.33160123602888858</v>
      </c>
      <c r="O248" s="25">
        <f t="shared" si="33"/>
        <v>-0.70012136297069105</v>
      </c>
      <c r="P248" s="29">
        <f t="shared" si="34"/>
        <v>-0.67512076146644762</v>
      </c>
      <c r="Q248" s="29">
        <f t="shared" si="35"/>
        <v>-0.61333605830359983</v>
      </c>
      <c r="R248" s="29">
        <f t="shared" si="36"/>
        <v>-0.88662638672985028</v>
      </c>
      <c r="S248" s="29">
        <f t="shared" si="37"/>
        <v>-0.5210593585960912</v>
      </c>
      <c r="T248" s="29">
        <f t="shared" si="38"/>
        <v>-0.52880439580999794</v>
      </c>
      <c r="U248" s="29">
        <f t="shared" si="39"/>
        <v>-0.47816642308205093</v>
      </c>
    </row>
    <row r="249" spans="1:21" x14ac:dyDescent="0.2">
      <c r="A249" s="28" t="s">
        <v>951</v>
      </c>
      <c r="B249" s="28">
        <v>94.400002000000001</v>
      </c>
      <c r="C249" s="28">
        <v>164.41000399999999</v>
      </c>
      <c r="D249" s="28">
        <v>43.648817999999999</v>
      </c>
      <c r="E249" s="28">
        <v>96.280602999999999</v>
      </c>
      <c r="F249" s="28">
        <v>684.10998500000005</v>
      </c>
      <c r="G249" s="28">
        <v>50.540000999999997</v>
      </c>
      <c r="H249" s="28">
        <v>210.19000199999999</v>
      </c>
      <c r="I249" s="28">
        <v>33.645944</v>
      </c>
      <c r="J249" s="28">
        <v>46.970001000000003</v>
      </c>
      <c r="K249" s="28">
        <v>92.459998999999996</v>
      </c>
      <c r="L249" s="25">
        <f t="shared" si="30"/>
        <v>-0.22642783697402968</v>
      </c>
      <c r="M249" s="25">
        <f t="shared" si="31"/>
        <v>-0.17999998004987539</v>
      </c>
      <c r="N249" s="25">
        <f t="shared" si="32"/>
        <v>-0.25071255046175644</v>
      </c>
      <c r="O249" s="25">
        <f t="shared" si="33"/>
        <v>-0.13162923040725694</v>
      </c>
      <c r="P249" s="29">
        <f t="shared" si="34"/>
        <v>0.31176169421070354</v>
      </c>
      <c r="Q249" s="29">
        <f t="shared" si="35"/>
        <v>0.17071682405981914</v>
      </c>
      <c r="R249" s="29">
        <f t="shared" si="36"/>
        <v>-0.19780928622205241</v>
      </c>
      <c r="S249" s="29">
        <f t="shared" si="37"/>
        <v>-1.0291037162359684E-2</v>
      </c>
      <c r="T249" s="29">
        <f t="shared" si="38"/>
        <v>-0.13775692231839876</v>
      </c>
      <c r="U249" s="29">
        <f t="shared" si="39"/>
        <v>0.15662206608004858</v>
      </c>
    </row>
    <row r="250" spans="1:21" x14ac:dyDescent="0.2">
      <c r="A250" s="28" t="s">
        <v>798</v>
      </c>
      <c r="B250" s="28">
        <v>122.03128100000001</v>
      </c>
      <c r="C250" s="28">
        <v>200.5</v>
      </c>
      <c r="D250" s="28">
        <v>58.253768999999998</v>
      </c>
      <c r="E250" s="28">
        <v>110.874993</v>
      </c>
      <c r="F250" s="28">
        <v>521.52002000000005</v>
      </c>
      <c r="G250" s="28">
        <v>43.170133</v>
      </c>
      <c r="H250" s="28">
        <v>262.01998900000001</v>
      </c>
      <c r="I250" s="28">
        <v>33.995795999999999</v>
      </c>
      <c r="J250" s="28">
        <v>54.474198999999999</v>
      </c>
      <c r="K250" s="28">
        <v>79.939680999999993</v>
      </c>
      <c r="L250" s="25">
        <f t="shared" si="30"/>
        <v>0.58905766041523644</v>
      </c>
      <c r="M250" s="25">
        <f t="shared" si="31"/>
        <v>0.74378148172426117</v>
      </c>
      <c r="N250" s="25">
        <f t="shared" si="32"/>
        <v>0.23754297607768571</v>
      </c>
      <c r="O250" s="25">
        <f t="shared" si="33"/>
        <v>1.4263935126231995</v>
      </c>
      <c r="P250" s="29">
        <f t="shared" si="34"/>
        <v>0.79992293864508102</v>
      </c>
      <c r="Q250" s="29">
        <f t="shared" si="35"/>
        <v>0.57944077870836974</v>
      </c>
      <c r="R250" s="29">
        <f t="shared" si="36"/>
        <v>7.3739207614598676</v>
      </c>
      <c r="S250" s="29">
        <f t="shared" si="37"/>
        <v>0.5931122925968193</v>
      </c>
      <c r="T250" s="29">
        <f t="shared" si="38"/>
        <v>0.82069373946881541</v>
      </c>
      <c r="U250" s="29">
        <f t="shared" si="39"/>
        <v>5.1987386997265572E-2</v>
      </c>
    </row>
    <row r="251" spans="1:21" x14ac:dyDescent="0.2">
      <c r="A251" s="28" t="s">
        <v>346</v>
      </c>
      <c r="B251" s="28">
        <v>76.794747000000001</v>
      </c>
      <c r="C251" s="28">
        <v>114.980003</v>
      </c>
      <c r="D251" s="28">
        <v>47.072118000000003</v>
      </c>
      <c r="E251" s="28">
        <v>45.695388000000001</v>
      </c>
      <c r="F251" s="28">
        <v>289.74574899999999</v>
      </c>
      <c r="G251" s="28">
        <v>27.332543000000001</v>
      </c>
      <c r="H251" s="28">
        <v>31.290001</v>
      </c>
      <c r="I251" s="28">
        <v>21.339234000000001</v>
      </c>
      <c r="J251" s="28">
        <v>29.919474000000001</v>
      </c>
      <c r="K251" s="28">
        <v>75.989200999999994</v>
      </c>
      <c r="L251" s="25">
        <f t="shared" si="30"/>
        <v>0.74829362951756817</v>
      </c>
      <c r="M251" s="25">
        <f t="shared" si="31"/>
        <v>-0.16426805256188326</v>
      </c>
      <c r="N251" s="25">
        <f t="shared" si="32"/>
        <v>3.1060194318174306E-2</v>
      </c>
      <c r="O251" s="25">
        <f t="shared" si="33"/>
        <v>0.28590460996054179</v>
      </c>
      <c r="P251" s="29">
        <f t="shared" si="34"/>
        <v>0.16580581859464583</v>
      </c>
      <c r="Q251" s="29">
        <f t="shared" si="35"/>
        <v>0.22653793569401737</v>
      </c>
      <c r="R251" s="29">
        <f t="shared" si="36"/>
        <v>0.10604453495777544</v>
      </c>
      <c r="S251" s="29">
        <f t="shared" si="37"/>
        <v>4.391664869067391E-3</v>
      </c>
      <c r="T251" s="29">
        <f t="shared" si="38"/>
        <v>0.21880063997935184</v>
      </c>
      <c r="U251" s="29">
        <f t="shared" si="39"/>
        <v>9.3118727277071489E-2</v>
      </c>
    </row>
    <row r="252" spans="1:21" x14ac:dyDescent="0.2">
      <c r="A252" s="28" t="s">
        <v>191</v>
      </c>
      <c r="B252" s="28">
        <v>43.925542999999998</v>
      </c>
      <c r="C252" s="28">
        <v>137.58000200000001</v>
      </c>
      <c r="D252" s="28">
        <v>45.654093000000003</v>
      </c>
      <c r="E252" s="28">
        <v>35.535597000000003</v>
      </c>
      <c r="F252" s="28">
        <v>248.53688700000001</v>
      </c>
      <c r="G252" s="28">
        <v>22.284303000000001</v>
      </c>
      <c r="H252" s="28">
        <v>28.290001</v>
      </c>
      <c r="I252" s="28">
        <v>21.245929</v>
      </c>
      <c r="J252" s="28">
        <v>24.548292</v>
      </c>
      <c r="K252" s="28">
        <v>69.515962999999999</v>
      </c>
      <c r="L252" s="25">
        <f t="shared" si="30"/>
        <v>-0.53065984744779771</v>
      </c>
      <c r="M252" s="25">
        <f t="shared" si="31"/>
        <v>-0.14232280674963382</v>
      </c>
      <c r="N252" s="25">
        <f t="shared" si="32"/>
        <v>9.480985073623982E-2</v>
      </c>
      <c r="O252" s="25">
        <f t="shared" si="33"/>
        <v>-0.62734270322162722</v>
      </c>
      <c r="P252" s="29">
        <f t="shared" si="34"/>
        <v>-0.63452606458380889</v>
      </c>
      <c r="Q252" s="29">
        <f t="shared" si="35"/>
        <v>-0.54926570690262344</v>
      </c>
      <c r="R252" s="29">
        <f t="shared" si="36"/>
        <v>-0.85980473769083288</v>
      </c>
      <c r="S252" s="29">
        <f t="shared" si="37"/>
        <v>-0.36305647452888934</v>
      </c>
      <c r="T252" s="29">
        <f t="shared" si="38"/>
        <v>-0.46749906583510048</v>
      </c>
      <c r="U252" s="29">
        <f t="shared" si="39"/>
        <v>-0.23533208732451494</v>
      </c>
    </row>
    <row r="253" spans="1:21" x14ac:dyDescent="0.2">
      <c r="A253" s="28" t="s">
        <v>950</v>
      </c>
      <c r="B253" s="28">
        <v>93.589995999999999</v>
      </c>
      <c r="C253" s="28">
        <v>160.41000399999999</v>
      </c>
      <c r="D253" s="28">
        <v>41.700476999999999</v>
      </c>
      <c r="E253" s="28">
        <v>95.357309000000001</v>
      </c>
      <c r="F253" s="28">
        <v>680.03997800000002</v>
      </c>
      <c r="G253" s="28">
        <v>49.439999</v>
      </c>
      <c r="H253" s="28">
        <v>201.78999300000001</v>
      </c>
      <c r="I253" s="28">
        <v>33.356064000000003</v>
      </c>
      <c r="J253" s="28">
        <v>46.099997999999999</v>
      </c>
      <c r="K253" s="28">
        <v>90.910004000000001</v>
      </c>
      <c r="L253" s="25">
        <f t="shared" si="30"/>
        <v>0.75713910780323945</v>
      </c>
      <c r="M253" s="25">
        <f t="shared" si="31"/>
        <v>0.6956660400775061</v>
      </c>
      <c r="N253" s="25">
        <f t="shared" si="32"/>
        <v>-0.21771569292019044</v>
      </c>
      <c r="O253" s="25">
        <f t="shared" si="33"/>
        <v>0.57845259045267805</v>
      </c>
      <c r="P253" s="29">
        <f t="shared" si="34"/>
        <v>0.5464381281305033</v>
      </c>
      <c r="Q253" s="29">
        <f t="shared" si="35"/>
        <v>0.55459854598495673</v>
      </c>
      <c r="R253" s="29">
        <f t="shared" si="36"/>
        <v>0.87956400074921781</v>
      </c>
      <c r="S253" s="29">
        <f t="shared" si="37"/>
        <v>0.43977918018381468</v>
      </c>
      <c r="T253" s="29">
        <f t="shared" si="38"/>
        <v>0.21413688374715201</v>
      </c>
      <c r="U253" s="29">
        <f t="shared" si="39"/>
        <v>0.10400128861268931</v>
      </c>
    </row>
    <row r="254" spans="1:21" x14ac:dyDescent="0.2">
      <c r="A254" s="28" t="s">
        <v>496</v>
      </c>
      <c r="B254" s="28">
        <v>53.262712999999998</v>
      </c>
      <c r="C254" s="28">
        <v>94.599997999999999</v>
      </c>
      <c r="D254" s="28">
        <v>53.306038000000001</v>
      </c>
      <c r="E254" s="28">
        <v>60.411892999999999</v>
      </c>
      <c r="F254" s="28">
        <v>439.74599799999999</v>
      </c>
      <c r="G254" s="28">
        <v>31.802422</v>
      </c>
      <c r="H254" s="28">
        <v>107.360001</v>
      </c>
      <c r="I254" s="28">
        <v>23.167486</v>
      </c>
      <c r="J254" s="28">
        <v>37.969358</v>
      </c>
      <c r="K254" s="28">
        <v>82.345922000000002</v>
      </c>
      <c r="L254" s="25">
        <f t="shared" si="30"/>
        <v>-0.2882061798357185</v>
      </c>
      <c r="M254" s="25">
        <f t="shared" si="31"/>
        <v>-0.12907387785654911</v>
      </c>
      <c r="N254" s="25">
        <f t="shared" si="32"/>
        <v>0.1604691029621157</v>
      </c>
      <c r="O254" s="25">
        <f t="shared" si="33"/>
        <v>0.34085632778459796</v>
      </c>
      <c r="P254" s="29">
        <f t="shared" si="34"/>
        <v>0.56008226467582989</v>
      </c>
      <c r="Q254" s="29">
        <f t="shared" si="35"/>
        <v>0.18998973057204394</v>
      </c>
      <c r="R254" s="29">
        <f t="shared" si="36"/>
        <v>2.4180197707736388</v>
      </c>
      <c r="S254" s="29">
        <f t="shared" si="37"/>
        <v>0.10735877934693727</v>
      </c>
      <c r="T254" s="29">
        <f t="shared" si="38"/>
        <v>0.30656051402755957</v>
      </c>
      <c r="U254" s="29">
        <f t="shared" si="39"/>
        <v>0.11586263122571072</v>
      </c>
    </row>
    <row r="255" spans="1:21" x14ac:dyDescent="0.2">
      <c r="A255" s="28" t="s">
        <v>345</v>
      </c>
      <c r="B255" s="28">
        <v>74.828850000000003</v>
      </c>
      <c r="C255" s="28">
        <v>108.620003</v>
      </c>
      <c r="D255" s="28">
        <v>45.934905000000001</v>
      </c>
      <c r="E255" s="28">
        <v>45.05471</v>
      </c>
      <c r="F255" s="28">
        <v>281.87359600000002</v>
      </c>
      <c r="G255" s="28">
        <v>26.724955000000001</v>
      </c>
      <c r="H255" s="28">
        <v>31.41</v>
      </c>
      <c r="I255" s="28">
        <v>20.921391</v>
      </c>
      <c r="J255" s="28">
        <v>29.060542999999999</v>
      </c>
      <c r="K255" s="28">
        <v>73.795751999999993</v>
      </c>
      <c r="L255" s="25">
        <f t="shared" si="30"/>
        <v>0.69733927375672411</v>
      </c>
      <c r="M255" s="25">
        <f t="shared" si="31"/>
        <v>-0.20232059487876319</v>
      </c>
      <c r="N255" s="25">
        <f t="shared" si="32"/>
        <v>1.6588699268140994E-2</v>
      </c>
      <c r="O255" s="25">
        <f t="shared" si="33"/>
        <v>0.28225271979206745</v>
      </c>
      <c r="P255" s="29">
        <f t="shared" si="34"/>
        <v>0.14313781344741505</v>
      </c>
      <c r="Q255" s="29">
        <f t="shared" si="35"/>
        <v>0.19090568964673649</v>
      </c>
      <c r="R255" s="29">
        <f t="shared" si="36"/>
        <v>0.11739590475290274</v>
      </c>
      <c r="S255" s="29">
        <f t="shared" si="37"/>
        <v>-1.3869393150924836E-3</v>
      </c>
      <c r="T255" s="29">
        <f t="shared" si="38"/>
        <v>0.20878797394074855</v>
      </c>
      <c r="U255" s="29">
        <f t="shared" si="39"/>
        <v>6.9830958428005907E-2</v>
      </c>
    </row>
    <row r="256" spans="1:21" x14ac:dyDescent="0.2">
      <c r="A256" s="28" t="s">
        <v>190</v>
      </c>
      <c r="B256" s="28">
        <v>44.085971000000001</v>
      </c>
      <c r="C256" s="28">
        <v>136.16999799999999</v>
      </c>
      <c r="D256" s="28">
        <v>45.185338999999999</v>
      </c>
      <c r="E256" s="28">
        <v>35.137152999999998</v>
      </c>
      <c r="F256" s="28">
        <v>246.57884000000001</v>
      </c>
      <c r="G256" s="28">
        <v>22.440866</v>
      </c>
      <c r="H256" s="28">
        <v>28.110001</v>
      </c>
      <c r="I256" s="28">
        <v>20.950448000000002</v>
      </c>
      <c r="J256" s="28">
        <v>24.041059000000001</v>
      </c>
      <c r="K256" s="28">
        <v>68.978890000000007</v>
      </c>
      <c r="L256" s="25">
        <f t="shared" si="30"/>
        <v>-0.52101292350051143</v>
      </c>
      <c r="M256" s="25">
        <f t="shared" si="31"/>
        <v>-0.13223298664584482</v>
      </c>
      <c r="N256" s="25">
        <f t="shared" si="32"/>
        <v>0.11465710927830308</v>
      </c>
      <c r="O256" s="25">
        <f t="shared" si="33"/>
        <v>-0.62500108992221692</v>
      </c>
      <c r="P256" s="29">
        <f t="shared" si="34"/>
        <v>-0.63101362297588326</v>
      </c>
      <c r="Q256" s="29">
        <f t="shared" si="35"/>
        <v>-0.53663295478009498</v>
      </c>
      <c r="R256" s="29">
        <f t="shared" si="36"/>
        <v>-0.85842356799158548</v>
      </c>
      <c r="S256" s="29">
        <f t="shared" si="37"/>
        <v>-0.34949721090861463</v>
      </c>
      <c r="T256" s="29">
        <f t="shared" si="38"/>
        <v>-0.46587291561310451</v>
      </c>
      <c r="U256" s="29">
        <f t="shared" si="39"/>
        <v>-0.22373521017628606</v>
      </c>
    </row>
    <row r="257" spans="1:21" x14ac:dyDescent="0.2">
      <c r="A257" s="28" t="s">
        <v>949</v>
      </c>
      <c r="B257" s="28">
        <v>92.040001000000004</v>
      </c>
      <c r="C257" s="28">
        <v>156.91999799999999</v>
      </c>
      <c r="D257" s="28">
        <v>40.537433999999998</v>
      </c>
      <c r="E257" s="28">
        <v>93.699347000000003</v>
      </c>
      <c r="F257" s="28">
        <v>668.26000999999997</v>
      </c>
      <c r="G257" s="28">
        <v>48.43</v>
      </c>
      <c r="H257" s="28">
        <v>198.550003</v>
      </c>
      <c r="I257" s="28">
        <v>32.206546000000003</v>
      </c>
      <c r="J257" s="28">
        <v>45.009998000000003</v>
      </c>
      <c r="K257" s="28">
        <v>88.860000999999997</v>
      </c>
      <c r="L257" s="25">
        <f t="shared" si="30"/>
        <v>3.9060618314892714E-2</v>
      </c>
      <c r="M257" s="25">
        <f t="shared" si="31"/>
        <v>-0.15160038894245931</v>
      </c>
      <c r="N257" s="25">
        <f t="shared" si="32"/>
        <v>-0.48598723800760146</v>
      </c>
      <c r="O257" s="25">
        <f t="shared" si="33"/>
        <v>0.13425209038548691</v>
      </c>
      <c r="P257" s="29">
        <f t="shared" si="34"/>
        <v>0.15767611911242208</v>
      </c>
      <c r="Q257" s="29">
        <f t="shared" si="35"/>
        <v>0.20926517352505791</v>
      </c>
      <c r="R257" s="29">
        <f t="shared" si="36"/>
        <v>-0.1694553473559387</v>
      </c>
      <c r="S257" s="29">
        <f t="shared" si="37"/>
        <v>-0.16322065055152801</v>
      </c>
      <c r="T257" s="29">
        <f t="shared" si="38"/>
        <v>-0.10052145777000998</v>
      </c>
      <c r="U257" s="29">
        <f t="shared" si="39"/>
        <v>-6.2807397008218802E-2</v>
      </c>
    </row>
    <row r="258" spans="1:21" x14ac:dyDescent="0.2">
      <c r="A258" s="28" t="s">
        <v>647</v>
      </c>
      <c r="B258" s="28">
        <v>88.580010999999999</v>
      </c>
      <c r="C258" s="28">
        <v>184.96000699999999</v>
      </c>
      <c r="D258" s="28">
        <v>78.864644999999996</v>
      </c>
      <c r="E258" s="28">
        <v>82.608925999999997</v>
      </c>
      <c r="F258" s="28">
        <v>577.24263199999996</v>
      </c>
      <c r="G258" s="28">
        <v>40.049115</v>
      </c>
      <c r="H258" s="28">
        <v>239.05999800000001</v>
      </c>
      <c r="I258" s="28">
        <v>38.488695999999997</v>
      </c>
      <c r="J258" s="28">
        <v>50.040101999999997</v>
      </c>
      <c r="K258" s="28">
        <v>94.815089999999998</v>
      </c>
      <c r="L258" s="25">
        <f t="shared" si="30"/>
        <v>0.67469170589467953</v>
      </c>
      <c r="M258" s="25">
        <f t="shared" si="31"/>
        <v>0.96369044561651007</v>
      </c>
      <c r="N258" s="25">
        <f t="shared" si="32"/>
        <v>0.48339229843478204</v>
      </c>
      <c r="O258" s="25">
        <f t="shared" si="33"/>
        <v>0.35519603614196171</v>
      </c>
      <c r="P258" s="29">
        <f t="shared" si="34"/>
        <v>0.31761178825580227</v>
      </c>
      <c r="Q258" s="29">
        <f t="shared" si="35"/>
        <v>0.25640025373257935</v>
      </c>
      <c r="R258" s="29">
        <f t="shared" si="36"/>
        <v>1.1881922013729977</v>
      </c>
      <c r="S258" s="29">
        <f t="shared" si="37"/>
        <v>0.68504677618922383</v>
      </c>
      <c r="T258" s="29">
        <f t="shared" si="38"/>
        <v>0.30871128658663105</v>
      </c>
      <c r="U258" s="29">
        <f t="shared" si="39"/>
        <v>0.1553884559992631</v>
      </c>
    </row>
    <row r="259" spans="1:21" x14ac:dyDescent="0.2">
      <c r="A259" s="28" t="s">
        <v>495</v>
      </c>
      <c r="B259" s="28">
        <v>52.893324</v>
      </c>
      <c r="C259" s="28">
        <v>94.190002000000007</v>
      </c>
      <c r="D259" s="28">
        <v>53.165063000000004</v>
      </c>
      <c r="E259" s="28">
        <v>60.957177999999999</v>
      </c>
      <c r="F259" s="28">
        <v>438.09765299999998</v>
      </c>
      <c r="G259" s="28">
        <v>31.876080000000002</v>
      </c>
      <c r="H259" s="28">
        <v>109.25</v>
      </c>
      <c r="I259" s="28">
        <v>22.841322000000002</v>
      </c>
      <c r="J259" s="28">
        <v>38.236165999999997</v>
      </c>
      <c r="K259" s="28">
        <v>82.063387000000006</v>
      </c>
      <c r="L259" s="25">
        <f t="shared" si="30"/>
        <v>-0.29984824777285912</v>
      </c>
      <c r="M259" s="25">
        <f t="shared" si="31"/>
        <v>-0.1544883275675345</v>
      </c>
      <c r="N259" s="25">
        <f t="shared" si="32"/>
        <v>0.15910054950435959</v>
      </c>
      <c r="O259" s="25">
        <f t="shared" si="33"/>
        <v>0.3515459177277509</v>
      </c>
      <c r="P259" s="29">
        <f t="shared" si="34"/>
        <v>0.54061132642978227</v>
      </c>
      <c r="Q259" s="29">
        <f t="shared" si="35"/>
        <v>0.18246700667144777</v>
      </c>
      <c r="R259" s="29">
        <f t="shared" si="36"/>
        <v>2.4183355262307735</v>
      </c>
      <c r="S259" s="29">
        <f t="shared" si="37"/>
        <v>0.10407616408522458</v>
      </c>
      <c r="T259" s="29">
        <f t="shared" si="38"/>
        <v>0.30569166885527399</v>
      </c>
      <c r="U259" s="29">
        <f t="shared" si="39"/>
        <v>0.11069746729472052</v>
      </c>
    </row>
    <row r="260" spans="1:21" x14ac:dyDescent="0.2">
      <c r="A260" s="28" t="s">
        <v>344</v>
      </c>
      <c r="B260" s="28">
        <v>75.545513999999997</v>
      </c>
      <c r="C260" s="28">
        <v>111.400002</v>
      </c>
      <c r="D260" s="28">
        <v>45.867516000000002</v>
      </c>
      <c r="E260" s="28">
        <v>45.101818000000002</v>
      </c>
      <c r="F260" s="28">
        <v>284.36611199999999</v>
      </c>
      <c r="G260" s="28">
        <v>26.957267999999999</v>
      </c>
      <c r="H260" s="28">
        <v>31.959999</v>
      </c>
      <c r="I260" s="28">
        <v>20.688175999999999</v>
      </c>
      <c r="J260" s="28">
        <v>29.284223000000001</v>
      </c>
      <c r="K260" s="28">
        <v>73.884553999999994</v>
      </c>
      <c r="L260" s="25">
        <f t="shared" ref="L260:L323" si="40">B260/B261-1</f>
        <v>0.73021325257151171</v>
      </c>
      <c r="M260" s="25">
        <f t="shared" ref="M260:M323" si="41">C260/C261-1</f>
        <v>-0.16347522960839866</v>
      </c>
      <c r="N260" s="25">
        <f t="shared" ref="N260:N323" si="42">D260/D261-1</f>
        <v>3.6027123380526938E-2</v>
      </c>
      <c r="O260" s="25">
        <f t="shared" ref="O260:O323" si="43">E260/E261-1</f>
        <v>0.27853583329267795</v>
      </c>
      <c r="P260" s="29">
        <f t="shared" ref="P260:P323" si="44">F260/F261-1</f>
        <v>0.17916318143513221</v>
      </c>
      <c r="Q260" s="29">
        <f t="shared" ref="Q260:Q323" si="45">G260/G261-1</f>
        <v>0.22985920836578799</v>
      </c>
      <c r="R260" s="29">
        <f t="shared" ref="R260:R323" si="46">H260/H261-1</f>
        <v>0.16387473284321685</v>
      </c>
      <c r="S260" s="29">
        <f t="shared" ref="S260:S323" si="47">I260/I261-1</f>
        <v>4.3886282890679418E-3</v>
      </c>
      <c r="T260" s="29">
        <f t="shared" ref="T260:T323" si="48">J260/J261-1</f>
        <v>0.21986697619382167</v>
      </c>
      <c r="U260" s="29">
        <f t="shared" ref="U260:U323" si="49">K260/K261-1</f>
        <v>9.4624645706005373E-2</v>
      </c>
    </row>
    <row r="261" spans="1:21" x14ac:dyDescent="0.2">
      <c r="A261" s="28" t="s">
        <v>189</v>
      </c>
      <c r="B261" s="28">
        <v>43.662545000000001</v>
      </c>
      <c r="C261" s="28">
        <v>133.16999799999999</v>
      </c>
      <c r="D261" s="28">
        <v>44.272505000000002</v>
      </c>
      <c r="E261" s="28">
        <v>35.276147000000002</v>
      </c>
      <c r="F261" s="28">
        <v>241.15925300000001</v>
      </c>
      <c r="G261" s="28">
        <v>21.918987000000001</v>
      </c>
      <c r="H261" s="28">
        <v>27.459999</v>
      </c>
      <c r="I261" s="28">
        <v>20.59778</v>
      </c>
      <c r="J261" s="28">
        <v>24.006079</v>
      </c>
      <c r="K261" s="28">
        <v>67.497615999999994</v>
      </c>
      <c r="L261" s="25">
        <f t="shared" si="40"/>
        <v>-0.64846878635898797</v>
      </c>
      <c r="M261" s="25">
        <f t="shared" si="41"/>
        <v>-0.34515146860173362</v>
      </c>
      <c r="N261" s="25">
        <f t="shared" si="42"/>
        <v>-0.25430649425407192</v>
      </c>
      <c r="O261" s="25">
        <f t="shared" si="43"/>
        <v>-0.68720625998430207</v>
      </c>
      <c r="P261" s="29">
        <f t="shared" si="44"/>
        <v>-0.54642883617736338</v>
      </c>
      <c r="Q261" s="29">
        <f t="shared" si="45"/>
        <v>-0.50224919052145101</v>
      </c>
      <c r="R261" s="29">
        <f t="shared" si="46"/>
        <v>-0.89718821591505804</v>
      </c>
      <c r="S261" s="29">
        <f t="shared" si="47"/>
        <v>-0.40955920047763206</v>
      </c>
      <c r="T261" s="29">
        <f t="shared" si="48"/>
        <v>-0.56990038190341119</v>
      </c>
      <c r="U261" s="29">
        <f t="shared" si="49"/>
        <v>-0.16611457177550482</v>
      </c>
    </row>
    <row r="262" spans="1:21" x14ac:dyDescent="0.2">
      <c r="A262" s="28" t="s">
        <v>797</v>
      </c>
      <c r="B262" s="28">
        <v>124.206737</v>
      </c>
      <c r="C262" s="28">
        <v>203.36000100000001</v>
      </c>
      <c r="D262" s="28">
        <v>59.370913999999999</v>
      </c>
      <c r="E262" s="28">
        <v>112.777663</v>
      </c>
      <c r="F262" s="28">
        <v>531.69000200000005</v>
      </c>
      <c r="G262" s="28">
        <v>44.036065000000001</v>
      </c>
      <c r="H262" s="28">
        <v>267.08999599999999</v>
      </c>
      <c r="I262" s="28">
        <v>34.885427999999997</v>
      </c>
      <c r="J262" s="28">
        <v>55.815159999999999</v>
      </c>
      <c r="K262" s="28">
        <v>80.943512999999996</v>
      </c>
      <c r="L262" s="25">
        <f t="shared" si="40"/>
        <v>0.41885806375607038</v>
      </c>
      <c r="M262" s="25">
        <f t="shared" si="41"/>
        <v>0.10696202303231095</v>
      </c>
      <c r="N262" s="25">
        <f t="shared" si="42"/>
        <v>-0.24682927554527823</v>
      </c>
      <c r="O262" s="25">
        <f t="shared" si="43"/>
        <v>0.37894049153021014</v>
      </c>
      <c r="P262" s="29">
        <f t="shared" si="44"/>
        <v>-7.6931243285815798E-2</v>
      </c>
      <c r="Q262" s="29">
        <f t="shared" si="45"/>
        <v>0.11351989324021128</v>
      </c>
      <c r="R262" s="29">
        <f t="shared" si="46"/>
        <v>0.13365869778458306</v>
      </c>
      <c r="S262" s="29">
        <f t="shared" si="47"/>
        <v>-0.10450288467950941</v>
      </c>
      <c r="T262" s="29">
        <f t="shared" si="48"/>
        <v>0.12669691140590467</v>
      </c>
      <c r="U262" s="29">
        <f t="shared" si="49"/>
        <v>-0.15316240775923184</v>
      </c>
    </row>
    <row r="263" spans="1:21" x14ac:dyDescent="0.2">
      <c r="A263" s="28" t="s">
        <v>646</v>
      </c>
      <c r="B263" s="28">
        <v>87.539930999999996</v>
      </c>
      <c r="C263" s="28">
        <v>183.71000699999999</v>
      </c>
      <c r="D263" s="28">
        <v>78.827962999999997</v>
      </c>
      <c r="E263" s="28">
        <v>81.785736</v>
      </c>
      <c r="F263" s="28">
        <v>576.00259800000003</v>
      </c>
      <c r="G263" s="28">
        <v>39.546725000000002</v>
      </c>
      <c r="H263" s="28">
        <v>235.60000600000001</v>
      </c>
      <c r="I263" s="28">
        <v>38.956493999999999</v>
      </c>
      <c r="J263" s="28">
        <v>49.538753</v>
      </c>
      <c r="K263" s="28">
        <v>95.583278000000007</v>
      </c>
      <c r="L263" s="25">
        <f t="shared" si="40"/>
        <v>0.63719172510208888</v>
      </c>
      <c r="M263" s="25">
        <f t="shared" si="41"/>
        <v>0.96020065129960885</v>
      </c>
      <c r="N263" s="25">
        <f t="shared" si="42"/>
        <v>0.48294804596275731</v>
      </c>
      <c r="O263" s="25">
        <f t="shared" si="43"/>
        <v>0.3525169115185065</v>
      </c>
      <c r="P263" s="29">
        <f t="shared" si="44"/>
        <v>0.31992814701056904</v>
      </c>
      <c r="Q263" s="29">
        <f t="shared" si="45"/>
        <v>0.25039131319951236</v>
      </c>
      <c r="R263" s="29">
        <f t="shared" si="46"/>
        <v>1.2285282233396879</v>
      </c>
      <c r="S263" s="29">
        <f t="shared" si="47"/>
        <v>0.73556733188330314</v>
      </c>
      <c r="T263" s="29">
        <f t="shared" si="48"/>
        <v>0.31265510335206614</v>
      </c>
      <c r="U263" s="29">
        <f t="shared" si="49"/>
        <v>0.16786224673375427</v>
      </c>
    </row>
    <row r="264" spans="1:21" x14ac:dyDescent="0.2">
      <c r="A264" s="28" t="s">
        <v>494</v>
      </c>
      <c r="B264" s="28">
        <v>53.469566</v>
      </c>
      <c r="C264" s="28">
        <v>93.720000999999996</v>
      </c>
      <c r="D264" s="28">
        <v>53.156253999999997</v>
      </c>
      <c r="E264" s="28">
        <v>60.469289000000003</v>
      </c>
      <c r="F264" s="28">
        <v>436.38935900000001</v>
      </c>
      <c r="G264" s="28">
        <v>31.627479000000001</v>
      </c>
      <c r="H264" s="28">
        <v>105.720001</v>
      </c>
      <c r="I264" s="28">
        <v>22.445971</v>
      </c>
      <c r="J264" s="28">
        <v>37.739351999999997</v>
      </c>
      <c r="K264" s="28">
        <v>81.844650999999999</v>
      </c>
      <c r="L264" s="25">
        <f t="shared" si="40"/>
        <v>-0.28916438567942959</v>
      </c>
      <c r="M264" s="25">
        <f t="shared" si="41"/>
        <v>-0.15254539841017811</v>
      </c>
      <c r="N264" s="25">
        <f t="shared" si="42"/>
        <v>0.17640882671551572</v>
      </c>
      <c r="O264" s="25">
        <f t="shared" si="43"/>
        <v>0.35688516806321058</v>
      </c>
      <c r="P264" s="29">
        <f t="shared" si="44"/>
        <v>0.54715943270037859</v>
      </c>
      <c r="Q264" s="29">
        <f t="shared" si="45"/>
        <v>0.17910724587281446</v>
      </c>
      <c r="R264" s="29">
        <f t="shared" si="46"/>
        <v>2.3445111564533008</v>
      </c>
      <c r="S264" s="29">
        <f t="shared" si="47"/>
        <v>7.3370357628949279E-2</v>
      </c>
      <c r="T264" s="29">
        <f t="shared" si="48"/>
        <v>0.30467100983684903</v>
      </c>
      <c r="U264" s="29">
        <f t="shared" si="49"/>
        <v>0.11849161718765888</v>
      </c>
    </row>
    <row r="265" spans="1:21" x14ac:dyDescent="0.2">
      <c r="A265" s="28" t="s">
        <v>343</v>
      </c>
      <c r="B265" s="28">
        <v>75.220719000000003</v>
      </c>
      <c r="C265" s="28">
        <v>110.589996</v>
      </c>
      <c r="D265" s="28">
        <v>45.185187999999997</v>
      </c>
      <c r="E265" s="28">
        <v>44.564779999999999</v>
      </c>
      <c r="F265" s="28">
        <v>282.05842899999999</v>
      </c>
      <c r="G265" s="28">
        <v>26.823242</v>
      </c>
      <c r="H265" s="28">
        <v>31.610001</v>
      </c>
      <c r="I265" s="28">
        <v>20.911674000000001</v>
      </c>
      <c r="J265" s="28">
        <v>28.926335999999999</v>
      </c>
      <c r="K265" s="28">
        <v>73.174130000000005</v>
      </c>
      <c r="L265" s="25">
        <f t="shared" si="40"/>
        <v>-0.39795339566726518</v>
      </c>
      <c r="M265" s="25">
        <f t="shared" si="41"/>
        <v>-0.46716456563963527</v>
      </c>
      <c r="N265" s="25">
        <f t="shared" si="42"/>
        <v>-0.2394232210993642</v>
      </c>
      <c r="O265" s="25">
        <f t="shared" si="43"/>
        <v>-0.60297947976861099</v>
      </c>
      <c r="P265" s="29">
        <f t="shared" si="44"/>
        <v>-0.47301451798346572</v>
      </c>
      <c r="Q265" s="29">
        <f t="shared" si="45"/>
        <v>-0.39608405367835153</v>
      </c>
      <c r="R265" s="29">
        <f t="shared" si="46"/>
        <v>-0.88239889898586221</v>
      </c>
      <c r="S265" s="29">
        <f t="shared" si="47"/>
        <v>-0.40193223058960703</v>
      </c>
      <c r="T265" s="29">
        <f t="shared" si="48"/>
        <v>-0.47930009716702471</v>
      </c>
      <c r="U265" s="29">
        <f t="shared" si="49"/>
        <v>-9.673921386405937E-2</v>
      </c>
    </row>
    <row r="266" spans="1:21" x14ac:dyDescent="0.2">
      <c r="A266" s="28" t="s">
        <v>796</v>
      </c>
      <c r="B266" s="28">
        <v>124.941688</v>
      </c>
      <c r="C266" s="28">
        <v>207.550003</v>
      </c>
      <c r="D266" s="28">
        <v>59.409108000000003</v>
      </c>
      <c r="E266" s="28">
        <v>112.248052</v>
      </c>
      <c r="F266" s="28">
        <v>535.22997999999995</v>
      </c>
      <c r="G266" s="28">
        <v>44.415522000000003</v>
      </c>
      <c r="H266" s="28">
        <v>268.790009</v>
      </c>
      <c r="I266" s="28">
        <v>34.965392000000001</v>
      </c>
      <c r="J266" s="28">
        <v>55.552796999999998</v>
      </c>
      <c r="K266" s="28">
        <v>81.011077999999998</v>
      </c>
      <c r="L266" s="25">
        <f t="shared" si="40"/>
        <v>0.43578309009833172</v>
      </c>
      <c r="M266" s="25">
        <f t="shared" si="41"/>
        <v>0.12517616352470373</v>
      </c>
      <c r="N266" s="25">
        <f t="shared" si="42"/>
        <v>-0.24335198447963113</v>
      </c>
      <c r="O266" s="25">
        <f t="shared" si="43"/>
        <v>0.38146191408937402</v>
      </c>
      <c r="P266" s="29">
        <f t="shared" si="44"/>
        <v>-7.5040957171702449E-2</v>
      </c>
      <c r="Q266" s="29">
        <f t="shared" si="45"/>
        <v>0.11483137768045215</v>
      </c>
      <c r="R266" s="29">
        <f t="shared" si="46"/>
        <v>0.13466170009144207</v>
      </c>
      <c r="S266" s="29">
        <f t="shared" si="47"/>
        <v>-0.10792034875547796</v>
      </c>
      <c r="T266" s="29">
        <f t="shared" si="48"/>
        <v>0.11649734612597329</v>
      </c>
      <c r="U266" s="29">
        <f t="shared" si="49"/>
        <v>-0.15336831450603572</v>
      </c>
    </row>
    <row r="267" spans="1:21" x14ac:dyDescent="0.2">
      <c r="A267" s="28" t="s">
        <v>645</v>
      </c>
      <c r="B267" s="28">
        <v>87.019891000000001</v>
      </c>
      <c r="C267" s="28">
        <v>184.46000699999999</v>
      </c>
      <c r="D267" s="28">
        <v>78.516175000000004</v>
      </c>
      <c r="E267" s="28">
        <v>81.253091999999995</v>
      </c>
      <c r="F267" s="28">
        <v>578.65262700000005</v>
      </c>
      <c r="G267" s="28">
        <v>39.840573999999997</v>
      </c>
      <c r="H267" s="28">
        <v>236.88999899999999</v>
      </c>
      <c r="I267" s="28">
        <v>39.195369999999997</v>
      </c>
      <c r="J267" s="28">
        <v>49.756318</v>
      </c>
      <c r="K267" s="28">
        <v>95.686329000000001</v>
      </c>
      <c r="L267" s="25">
        <f t="shared" si="40"/>
        <v>0.60903391020100317</v>
      </c>
      <c r="M267" s="25">
        <f t="shared" si="41"/>
        <v>1.0250303556935054</v>
      </c>
      <c r="N267" s="25">
        <f t="shared" si="42"/>
        <v>0.48942654815524822</v>
      </c>
      <c r="O267" s="25">
        <f t="shared" si="43"/>
        <v>0.35745257963729204</v>
      </c>
      <c r="P267" s="29">
        <f t="shared" si="44"/>
        <v>0.33740541947174041</v>
      </c>
      <c r="Q267" s="29">
        <f t="shared" si="45"/>
        <v>0.28512280503687326</v>
      </c>
      <c r="R267" s="29">
        <f t="shared" si="46"/>
        <v>1.3133788513011941</v>
      </c>
      <c r="S267" s="29">
        <f t="shared" si="47"/>
        <v>0.67680418812491583</v>
      </c>
      <c r="T267" s="29">
        <f t="shared" si="48"/>
        <v>0.34197498638911195</v>
      </c>
      <c r="U267" s="29">
        <f t="shared" si="49"/>
        <v>0.17817417860015516</v>
      </c>
    </row>
    <row r="268" spans="1:21" x14ac:dyDescent="0.2">
      <c r="A268" s="28" t="s">
        <v>493</v>
      </c>
      <c r="B268" s="28">
        <v>54.082073999999999</v>
      </c>
      <c r="C268" s="28">
        <v>91.089995999999999</v>
      </c>
      <c r="D268" s="28">
        <v>52.715707999999999</v>
      </c>
      <c r="E268" s="28">
        <v>59.857039</v>
      </c>
      <c r="F268" s="28">
        <v>432.66807399999999</v>
      </c>
      <c r="G268" s="28">
        <v>31.001374999999999</v>
      </c>
      <c r="H268" s="28">
        <v>102.400002</v>
      </c>
      <c r="I268" s="28">
        <v>23.375043000000002</v>
      </c>
      <c r="J268" s="28">
        <v>37.076934000000001</v>
      </c>
      <c r="K268" s="28">
        <v>81.215774999999994</v>
      </c>
      <c r="L268" s="25">
        <f t="shared" si="40"/>
        <v>-0.27943439261253522</v>
      </c>
      <c r="M268" s="25">
        <f t="shared" si="41"/>
        <v>-0.17951721796569675</v>
      </c>
      <c r="N268" s="25">
        <f t="shared" si="42"/>
        <v>0.18163878803930844</v>
      </c>
      <c r="O268" s="25">
        <f t="shared" si="43"/>
        <v>0.36040342024974525</v>
      </c>
      <c r="P268" s="29">
        <f t="shared" si="44"/>
        <v>0.54485466220642165</v>
      </c>
      <c r="Q268" s="29">
        <f t="shared" si="45"/>
        <v>0.16156938298859669</v>
      </c>
      <c r="R268" s="29">
        <f t="shared" si="46"/>
        <v>2.0927211992533619</v>
      </c>
      <c r="S268" s="29">
        <f t="shared" si="47"/>
        <v>0.12196966151617539</v>
      </c>
      <c r="T268" s="29">
        <f t="shared" si="48"/>
        <v>0.28614682774339895</v>
      </c>
      <c r="U268" s="29">
        <f t="shared" si="49"/>
        <v>0.1257453062108207</v>
      </c>
    </row>
    <row r="269" spans="1:21" x14ac:dyDescent="0.2">
      <c r="A269" s="28" t="s">
        <v>342</v>
      </c>
      <c r="B269" s="28">
        <v>75.055031</v>
      </c>
      <c r="C269" s="28">
        <v>111.019997</v>
      </c>
      <c r="D269" s="28">
        <v>44.612371000000003</v>
      </c>
      <c r="E269" s="28">
        <v>43.999476999999999</v>
      </c>
      <c r="F269" s="28">
        <v>280.07040699999999</v>
      </c>
      <c r="G269" s="28">
        <v>26.689215000000001</v>
      </c>
      <c r="H269" s="28">
        <v>33.110000999999997</v>
      </c>
      <c r="I269" s="28">
        <v>20.833935</v>
      </c>
      <c r="J269" s="28">
        <v>28.827916999999999</v>
      </c>
      <c r="K269" s="28">
        <v>72.144005000000007</v>
      </c>
      <c r="L269" s="25">
        <f t="shared" si="40"/>
        <v>-0.19641296153291299</v>
      </c>
      <c r="M269" s="25">
        <f t="shared" si="41"/>
        <v>-0.30228757862894595</v>
      </c>
      <c r="N269" s="25">
        <f t="shared" si="42"/>
        <v>3.9595096317409872E-2</v>
      </c>
      <c r="O269" s="25">
        <f t="shared" si="43"/>
        <v>-0.53699229799630932</v>
      </c>
      <c r="P269" s="29">
        <f t="shared" si="44"/>
        <v>-0.58521604954128348</v>
      </c>
      <c r="Q269" s="29">
        <f t="shared" si="45"/>
        <v>-0.4643946632793633</v>
      </c>
      <c r="R269" s="29">
        <f t="shared" si="46"/>
        <v>-0.82857881424526481</v>
      </c>
      <c r="S269" s="29">
        <f t="shared" si="47"/>
        <v>-0.38499146604363865</v>
      </c>
      <c r="T269" s="29">
        <f t="shared" si="48"/>
        <v>-0.3693301765331477</v>
      </c>
      <c r="U269" s="29">
        <f t="shared" si="49"/>
        <v>-0.19292979296263324</v>
      </c>
    </row>
    <row r="270" spans="1:21" x14ac:dyDescent="0.2">
      <c r="A270" s="28" t="s">
        <v>948</v>
      </c>
      <c r="B270" s="28">
        <v>93.400002000000001</v>
      </c>
      <c r="C270" s="28">
        <v>159.11999499999999</v>
      </c>
      <c r="D270" s="28">
        <v>42.913218000000001</v>
      </c>
      <c r="E270" s="28">
        <v>95.029686999999996</v>
      </c>
      <c r="F270" s="28">
        <v>675.21997099999999</v>
      </c>
      <c r="G270" s="28">
        <v>49.830002</v>
      </c>
      <c r="H270" s="28">
        <v>193.14999399999999</v>
      </c>
      <c r="I270" s="28">
        <v>33.875847</v>
      </c>
      <c r="J270" s="28">
        <v>45.709999000000003</v>
      </c>
      <c r="K270" s="28">
        <v>89.389999000000003</v>
      </c>
      <c r="L270" s="25">
        <f t="shared" si="40"/>
        <v>-0.2560107381067126</v>
      </c>
      <c r="M270" s="25">
        <f t="shared" si="41"/>
        <v>-0.24343861875204298</v>
      </c>
      <c r="N270" s="25">
        <f t="shared" si="42"/>
        <v>-0.28467897087708238</v>
      </c>
      <c r="O270" s="25">
        <f t="shared" si="43"/>
        <v>-0.14833553313770775</v>
      </c>
      <c r="P270" s="29">
        <f t="shared" si="44"/>
        <v>0.25542900696009374</v>
      </c>
      <c r="Q270" s="29">
        <f t="shared" si="45"/>
        <v>0.1221510077852459</v>
      </c>
      <c r="R270" s="29">
        <f t="shared" si="46"/>
        <v>-0.27159940969645013</v>
      </c>
      <c r="S270" s="29">
        <f t="shared" si="47"/>
        <v>-3.143761942325729E-2</v>
      </c>
      <c r="T270" s="29">
        <f t="shared" si="48"/>
        <v>-0.18247018953761052</v>
      </c>
      <c r="U270" s="29">
        <f t="shared" si="49"/>
        <v>9.3656396426725186E-2</v>
      </c>
    </row>
    <row r="271" spans="1:21" x14ac:dyDescent="0.2">
      <c r="A271" s="28" t="s">
        <v>795</v>
      </c>
      <c r="B271" s="28">
        <v>125.539449</v>
      </c>
      <c r="C271" s="28">
        <v>210.320007</v>
      </c>
      <c r="D271" s="28">
        <v>59.991551000000001</v>
      </c>
      <c r="E271" s="28">
        <v>111.58113400000001</v>
      </c>
      <c r="F271" s="28">
        <v>537.84002699999996</v>
      </c>
      <c r="G271" s="28">
        <v>44.405790000000003</v>
      </c>
      <c r="H271" s="28">
        <v>265.17001299999998</v>
      </c>
      <c r="I271" s="28">
        <v>34.975389999999997</v>
      </c>
      <c r="J271" s="28">
        <v>55.912332999999997</v>
      </c>
      <c r="K271" s="28">
        <v>81.734994</v>
      </c>
      <c r="L271" s="25">
        <f t="shared" si="40"/>
        <v>0.44393075193328735</v>
      </c>
      <c r="M271" s="25">
        <f t="shared" si="41"/>
        <v>0.16077048776675884</v>
      </c>
      <c r="N271" s="25">
        <f t="shared" si="42"/>
        <v>-0.22854549376190547</v>
      </c>
      <c r="O271" s="25">
        <f t="shared" si="43"/>
        <v>0.39351732537312256</v>
      </c>
      <c r="P271" s="29">
        <f t="shared" si="44"/>
        <v>-4.7434421378392932E-2</v>
      </c>
      <c r="Q271" s="29">
        <f t="shared" si="45"/>
        <v>0.12206214397965431</v>
      </c>
      <c r="R271" s="29">
        <f t="shared" si="46"/>
        <v>0.14051618494623641</v>
      </c>
      <c r="S271" s="29">
        <f t="shared" si="47"/>
        <v>-0.11441173933342685</v>
      </c>
      <c r="T271" s="29">
        <f t="shared" si="48"/>
        <v>0.12607812799205864</v>
      </c>
      <c r="U271" s="29">
        <f t="shared" si="49"/>
        <v>-0.15070866293748753</v>
      </c>
    </row>
    <row r="272" spans="1:21" x14ac:dyDescent="0.2">
      <c r="A272" s="28" t="s">
        <v>644</v>
      </c>
      <c r="B272" s="28">
        <v>86.942846000000003</v>
      </c>
      <c r="C272" s="28">
        <v>181.19000199999999</v>
      </c>
      <c r="D272" s="28">
        <v>77.764211000000003</v>
      </c>
      <c r="E272" s="28">
        <v>80.071579999999997</v>
      </c>
      <c r="F272" s="28">
        <v>564.62257199999999</v>
      </c>
      <c r="G272" s="28">
        <v>39.575161000000001</v>
      </c>
      <c r="H272" s="28">
        <v>232.5</v>
      </c>
      <c r="I272" s="28">
        <v>39.493963000000001</v>
      </c>
      <c r="J272" s="28">
        <v>49.652267999999999</v>
      </c>
      <c r="K272" s="28">
        <v>96.239052999999998</v>
      </c>
      <c r="L272" s="25">
        <f t="shared" si="40"/>
        <v>0.60796868695381789</v>
      </c>
      <c r="M272" s="25">
        <f t="shared" si="41"/>
        <v>1.0156858829200788</v>
      </c>
      <c r="N272" s="25">
        <f t="shared" si="42"/>
        <v>0.48709266389943973</v>
      </c>
      <c r="O272" s="25">
        <f t="shared" si="43"/>
        <v>0.34049881409128258</v>
      </c>
      <c r="P272" s="29">
        <f t="shared" si="44"/>
        <v>0.29959236621236629</v>
      </c>
      <c r="Q272" s="29">
        <f t="shared" si="45"/>
        <v>0.27466847078895307</v>
      </c>
      <c r="R272" s="29">
        <f t="shared" si="46"/>
        <v>1.2908661403264587</v>
      </c>
      <c r="S272" s="29">
        <f t="shared" si="47"/>
        <v>0.7343108700914136</v>
      </c>
      <c r="T272" s="29">
        <f t="shared" si="48"/>
        <v>0.3559923645140799</v>
      </c>
      <c r="U272" s="29">
        <f t="shared" si="49"/>
        <v>0.19341712128217114</v>
      </c>
    </row>
    <row r="273" spans="1:21" x14ac:dyDescent="0.2">
      <c r="A273" s="28" t="s">
        <v>492</v>
      </c>
      <c r="B273" s="28">
        <v>54.069986999999998</v>
      </c>
      <c r="C273" s="28">
        <v>89.889999000000003</v>
      </c>
      <c r="D273" s="28">
        <v>52.292780999999998</v>
      </c>
      <c r="E273" s="28">
        <v>59.732675</v>
      </c>
      <c r="F273" s="28">
        <v>434.46128700000003</v>
      </c>
      <c r="G273" s="28">
        <v>31.047415000000001</v>
      </c>
      <c r="H273" s="28">
        <v>101.489998</v>
      </c>
      <c r="I273" s="28">
        <v>22.772136</v>
      </c>
      <c r="J273" s="28">
        <v>36.616923</v>
      </c>
      <c r="K273" s="28">
        <v>80.641588999999996</v>
      </c>
      <c r="L273" s="25">
        <f t="shared" si="40"/>
        <v>0.25995193912522208</v>
      </c>
      <c r="M273" s="25">
        <f t="shared" si="41"/>
        <v>-0.30144541583865325</v>
      </c>
      <c r="N273" s="25">
        <f t="shared" si="42"/>
        <v>0.18694461680467556</v>
      </c>
      <c r="O273" s="25">
        <f t="shared" si="43"/>
        <v>0.71536642755803292</v>
      </c>
      <c r="P273" s="29">
        <f t="shared" si="44"/>
        <v>0.8315995337145714</v>
      </c>
      <c r="Q273" s="29">
        <f t="shared" si="45"/>
        <v>0.4689237617136317</v>
      </c>
      <c r="R273" s="29">
        <f t="shared" si="46"/>
        <v>2.6811751178817556</v>
      </c>
      <c r="S273" s="29">
        <f t="shared" si="47"/>
        <v>0.1200754319964763</v>
      </c>
      <c r="T273" s="29">
        <f t="shared" si="48"/>
        <v>0.53595016861636591</v>
      </c>
      <c r="U273" s="29">
        <f t="shared" si="49"/>
        <v>0.2124713239041891</v>
      </c>
    </row>
    <row r="274" spans="1:21" x14ac:dyDescent="0.2">
      <c r="A274" s="28" t="s">
        <v>188</v>
      </c>
      <c r="B274" s="28">
        <v>42.914324999999998</v>
      </c>
      <c r="C274" s="28">
        <v>128.679993</v>
      </c>
      <c r="D274" s="28">
        <v>44.056631000000003</v>
      </c>
      <c r="E274" s="28">
        <v>34.822108</v>
      </c>
      <c r="F274" s="28">
        <v>237.20320899999999</v>
      </c>
      <c r="G274" s="28">
        <v>21.136164999999998</v>
      </c>
      <c r="H274" s="28">
        <v>27.57</v>
      </c>
      <c r="I274" s="28">
        <v>20.330895000000002</v>
      </c>
      <c r="J274" s="28">
        <v>23.839915999999999</v>
      </c>
      <c r="K274" s="28">
        <v>66.510099999999994</v>
      </c>
      <c r="L274" s="25">
        <f t="shared" si="40"/>
        <v>-0.55344093763664803</v>
      </c>
      <c r="M274" s="25">
        <f t="shared" si="41"/>
        <v>-0.21498295162253478</v>
      </c>
      <c r="N274" s="25">
        <f t="shared" si="42"/>
        <v>-2.8703649240580331E-2</v>
      </c>
      <c r="O274" s="25">
        <f t="shared" si="43"/>
        <v>-0.64577798822296328</v>
      </c>
      <c r="P274" s="29">
        <f t="shared" si="44"/>
        <v>-0.66204110349524203</v>
      </c>
      <c r="Q274" s="29">
        <f t="shared" si="45"/>
        <v>-0.59283057214409562</v>
      </c>
      <c r="R274" s="29">
        <f t="shared" si="46"/>
        <v>-0.85962321363411043</v>
      </c>
      <c r="S274" s="29">
        <f t="shared" si="47"/>
        <v>-0.44714901068502699</v>
      </c>
      <c r="T274" s="29">
        <f t="shared" si="48"/>
        <v>-0.50240208724692126</v>
      </c>
      <c r="U274" s="29">
        <f t="shared" si="49"/>
        <v>-0.2754891304306385</v>
      </c>
    </row>
    <row r="275" spans="1:21" x14ac:dyDescent="0.2">
      <c r="A275" s="28" t="s">
        <v>947</v>
      </c>
      <c r="B275" s="28">
        <v>96.099997999999999</v>
      </c>
      <c r="C275" s="28">
        <v>163.91999799999999</v>
      </c>
      <c r="D275" s="28">
        <v>45.358587999999997</v>
      </c>
      <c r="E275" s="28">
        <v>98.305884000000006</v>
      </c>
      <c r="F275" s="28">
        <v>701.86999500000002</v>
      </c>
      <c r="G275" s="28">
        <v>51.91</v>
      </c>
      <c r="H275" s="28">
        <v>196.39999399999999</v>
      </c>
      <c r="I275" s="28">
        <v>36.774638000000003</v>
      </c>
      <c r="J275" s="28">
        <v>47.91</v>
      </c>
      <c r="K275" s="28">
        <v>91.800003000000004</v>
      </c>
      <c r="L275" s="25">
        <f t="shared" si="40"/>
        <v>-0.22799538159674948</v>
      </c>
      <c r="M275" s="25">
        <f t="shared" si="41"/>
        <v>-0.2267194966830739</v>
      </c>
      <c r="N275" s="25">
        <f t="shared" si="42"/>
        <v>-0.24798648163883441</v>
      </c>
      <c r="O275" s="25">
        <f t="shared" si="43"/>
        <v>-0.12390240810642805</v>
      </c>
      <c r="P275" s="29">
        <f t="shared" si="44"/>
        <v>0.29860498255643075</v>
      </c>
      <c r="Q275" s="29">
        <f t="shared" si="45"/>
        <v>0.16211676647490791</v>
      </c>
      <c r="R275" s="29">
        <f t="shared" si="46"/>
        <v>-0.26626075218967471</v>
      </c>
      <c r="S275" s="29">
        <f t="shared" si="47"/>
        <v>4.4280484089751049E-2</v>
      </c>
      <c r="T275" s="29">
        <f t="shared" si="48"/>
        <v>-0.14830347509781405</v>
      </c>
      <c r="U275" s="29">
        <f t="shared" si="49"/>
        <v>0.11799298830869231</v>
      </c>
    </row>
    <row r="276" spans="1:21" x14ac:dyDescent="0.2">
      <c r="A276" s="28" t="s">
        <v>794</v>
      </c>
      <c r="B276" s="28">
        <v>124.481118</v>
      </c>
      <c r="C276" s="28">
        <v>211.979996</v>
      </c>
      <c r="D276" s="28">
        <v>60.316186999999999</v>
      </c>
      <c r="E276" s="28">
        <v>112.208828</v>
      </c>
      <c r="F276" s="28">
        <v>540.47997999999995</v>
      </c>
      <c r="G276" s="28">
        <v>44.668489000000001</v>
      </c>
      <c r="H276" s="28">
        <v>267.67001299999998</v>
      </c>
      <c r="I276" s="28">
        <v>35.215288000000001</v>
      </c>
      <c r="J276" s="28">
        <v>56.252431000000001</v>
      </c>
      <c r="K276" s="28">
        <v>82.111429999999999</v>
      </c>
      <c r="L276" s="25">
        <f t="shared" si="40"/>
        <v>0.42308831214850828</v>
      </c>
      <c r="M276" s="25">
        <f t="shared" si="41"/>
        <v>0.19398447875347147</v>
      </c>
      <c r="N276" s="25">
        <f t="shared" si="42"/>
        <v>-0.23608183438478769</v>
      </c>
      <c r="O276" s="25">
        <f t="shared" si="43"/>
        <v>0.40000183158734059</v>
      </c>
      <c r="P276" s="29">
        <f t="shared" si="44"/>
        <v>-4.3317970232684022E-2</v>
      </c>
      <c r="Q276" s="29">
        <f t="shared" si="45"/>
        <v>0.12224883965041533</v>
      </c>
      <c r="R276" s="29">
        <f t="shared" si="46"/>
        <v>0.12836190823555382</v>
      </c>
      <c r="S276" s="29">
        <f t="shared" si="47"/>
        <v>-9.3255495646850872E-2</v>
      </c>
      <c r="T276" s="29">
        <f t="shared" si="48"/>
        <v>0.1224495879790346</v>
      </c>
      <c r="U276" s="29">
        <f t="shared" si="49"/>
        <v>-0.16028425810544999</v>
      </c>
    </row>
    <row r="277" spans="1:21" x14ac:dyDescent="0.2">
      <c r="A277" s="28" t="s">
        <v>643</v>
      </c>
      <c r="B277" s="28">
        <v>87.472517999999994</v>
      </c>
      <c r="C277" s="28">
        <v>177.53999300000001</v>
      </c>
      <c r="D277" s="28">
        <v>78.956345999999996</v>
      </c>
      <c r="E277" s="28">
        <v>80.149057999999997</v>
      </c>
      <c r="F277" s="28">
        <v>564.95257900000001</v>
      </c>
      <c r="G277" s="28">
        <v>39.802660000000003</v>
      </c>
      <c r="H277" s="28">
        <v>237.220001</v>
      </c>
      <c r="I277" s="28">
        <v>38.837057000000001</v>
      </c>
      <c r="J277" s="28">
        <v>50.115774999999999</v>
      </c>
      <c r="K277" s="28">
        <v>97.784792999999993</v>
      </c>
      <c r="L277" s="25">
        <f t="shared" si="40"/>
        <v>1.0082755007428932</v>
      </c>
      <c r="M277" s="25">
        <f t="shared" si="41"/>
        <v>0.3739358584279846</v>
      </c>
      <c r="N277" s="25">
        <f t="shared" si="42"/>
        <v>0.75361209504644289</v>
      </c>
      <c r="O277" s="25">
        <f t="shared" si="43"/>
        <v>1.2870657024485985</v>
      </c>
      <c r="P277" s="29">
        <f t="shared" si="44"/>
        <v>1.3552395837196096</v>
      </c>
      <c r="Q277" s="29">
        <f t="shared" si="45"/>
        <v>0.85792327280346892</v>
      </c>
      <c r="R277" s="29">
        <f t="shared" si="46"/>
        <v>7.5608087174597163</v>
      </c>
      <c r="S277" s="29">
        <f t="shared" si="47"/>
        <v>0.91743981453732926</v>
      </c>
      <c r="T277" s="29">
        <f t="shared" si="48"/>
        <v>1.1192826663669311</v>
      </c>
      <c r="U277" s="29">
        <f t="shared" si="49"/>
        <v>0.4391107614453662</v>
      </c>
    </row>
    <row r="278" spans="1:21" x14ac:dyDescent="0.2">
      <c r="A278" s="28" t="s">
        <v>187</v>
      </c>
      <c r="B278" s="28">
        <v>43.556035000000001</v>
      </c>
      <c r="C278" s="28">
        <v>129.220001</v>
      </c>
      <c r="D278" s="28">
        <v>45.024977999999997</v>
      </c>
      <c r="E278" s="28">
        <v>35.044493000000003</v>
      </c>
      <c r="F278" s="28">
        <v>239.87053499999999</v>
      </c>
      <c r="G278" s="28">
        <v>21.423199</v>
      </c>
      <c r="H278" s="28">
        <v>27.709999</v>
      </c>
      <c r="I278" s="28">
        <v>20.254642</v>
      </c>
      <c r="J278" s="28">
        <v>23.647518000000002</v>
      </c>
      <c r="K278" s="28">
        <v>67.948065999999997</v>
      </c>
      <c r="L278" s="25">
        <f t="shared" si="40"/>
        <v>-0.54415454073821434</v>
      </c>
      <c r="M278" s="25">
        <f t="shared" si="41"/>
        <v>-0.20342744295754256</v>
      </c>
      <c r="N278" s="25">
        <f t="shared" si="42"/>
        <v>2.9652026154935118E-2</v>
      </c>
      <c r="O278" s="25">
        <f t="shared" si="43"/>
        <v>-0.64268587386264864</v>
      </c>
      <c r="P278" s="29">
        <f t="shared" si="44"/>
        <v>-0.65607987922783051</v>
      </c>
      <c r="Q278" s="29">
        <f t="shared" si="45"/>
        <v>-0.57985490959580654</v>
      </c>
      <c r="R278" s="29">
        <f t="shared" si="46"/>
        <v>-0.859096926490452</v>
      </c>
      <c r="S278" s="29">
        <f t="shared" si="47"/>
        <v>-0.43478090766386457</v>
      </c>
      <c r="T278" s="29">
        <f t="shared" si="48"/>
        <v>-0.49653997239642389</v>
      </c>
      <c r="U278" s="29">
        <f t="shared" si="49"/>
        <v>-0.25471023921707237</v>
      </c>
    </row>
    <row r="279" spans="1:21" x14ac:dyDescent="0.2">
      <c r="A279" s="28" t="s">
        <v>946</v>
      </c>
      <c r="B279" s="28">
        <v>95.550003000000004</v>
      </c>
      <c r="C279" s="28">
        <v>162.220001</v>
      </c>
      <c r="D279" s="28">
        <v>43.728344</v>
      </c>
      <c r="E279" s="28">
        <v>98.077546999999996</v>
      </c>
      <c r="F279" s="28">
        <v>697.46002199999998</v>
      </c>
      <c r="G279" s="28">
        <v>50.990001999999997</v>
      </c>
      <c r="H279" s="28">
        <v>196.66000399999999</v>
      </c>
      <c r="I279" s="28">
        <v>35.835028000000001</v>
      </c>
      <c r="J279" s="28">
        <v>46.970001000000003</v>
      </c>
      <c r="K279" s="28">
        <v>91.169998000000007</v>
      </c>
      <c r="L279" s="25">
        <f t="shared" si="40"/>
        <v>-0.23590244860030685</v>
      </c>
      <c r="M279" s="25">
        <f t="shared" si="41"/>
        <v>-0.22619728213221368</v>
      </c>
      <c r="N279" s="25">
        <f t="shared" si="42"/>
        <v>-0.2681797159616417</v>
      </c>
      <c r="O279" s="25">
        <f t="shared" si="43"/>
        <v>-0.11916221789651726</v>
      </c>
      <c r="P279" s="29">
        <f t="shared" si="44"/>
        <v>0.29593641540743443</v>
      </c>
      <c r="Q279" s="29">
        <f t="shared" si="45"/>
        <v>0.13361914288925236</v>
      </c>
      <c r="R279" s="29">
        <f t="shared" si="46"/>
        <v>-0.24300397556859088</v>
      </c>
      <c r="S279" s="29">
        <f t="shared" si="47"/>
        <v>7.8717719229728367E-3</v>
      </c>
      <c r="T279" s="29">
        <f t="shared" si="48"/>
        <v>-0.16530223113624842</v>
      </c>
      <c r="U279" s="29">
        <f t="shared" si="49"/>
        <v>0.10901679084545024</v>
      </c>
    </row>
    <row r="280" spans="1:21" x14ac:dyDescent="0.2">
      <c r="A280" s="28" t="s">
        <v>793</v>
      </c>
      <c r="B280" s="28">
        <v>125.049482</v>
      </c>
      <c r="C280" s="28">
        <v>209.63999899999999</v>
      </c>
      <c r="D280" s="28">
        <v>59.752845000000001</v>
      </c>
      <c r="E280" s="28">
        <v>111.345754</v>
      </c>
      <c r="F280" s="28">
        <v>538.19000200000005</v>
      </c>
      <c r="G280" s="28">
        <v>44.979835000000001</v>
      </c>
      <c r="H280" s="28">
        <v>259.790009</v>
      </c>
      <c r="I280" s="28">
        <v>35.555146000000001</v>
      </c>
      <c r="J280" s="28">
        <v>56.271866000000003</v>
      </c>
      <c r="K280" s="28">
        <v>82.207950999999994</v>
      </c>
      <c r="L280" s="25">
        <f t="shared" si="40"/>
        <v>0.63367492326301189</v>
      </c>
      <c r="M280" s="25">
        <f t="shared" si="41"/>
        <v>0.82915973449821356</v>
      </c>
      <c r="N280" s="25">
        <f t="shared" si="42"/>
        <v>0.32809357388456228</v>
      </c>
      <c r="O280" s="25">
        <f t="shared" si="43"/>
        <v>1.4895668192012108</v>
      </c>
      <c r="P280" s="29">
        <f t="shared" si="44"/>
        <v>0.88537576774833049</v>
      </c>
      <c r="Q280" s="29">
        <f t="shared" si="45"/>
        <v>0.63975479414950254</v>
      </c>
      <c r="R280" s="29">
        <f t="shared" si="46"/>
        <v>6.6883693788585568</v>
      </c>
      <c r="S280" s="29">
        <f t="shared" si="47"/>
        <v>0.67764587921518316</v>
      </c>
      <c r="T280" s="29">
        <f t="shared" si="48"/>
        <v>0.91689077341508174</v>
      </c>
      <c r="U280" s="29">
        <f t="shared" si="49"/>
        <v>0.12742438971165382</v>
      </c>
    </row>
    <row r="281" spans="1:21" x14ac:dyDescent="0.2">
      <c r="A281" s="28" t="s">
        <v>341</v>
      </c>
      <c r="B281" s="28">
        <v>76.544899000000001</v>
      </c>
      <c r="C281" s="28">
        <v>114.610001</v>
      </c>
      <c r="D281" s="28">
        <v>44.991441999999999</v>
      </c>
      <c r="E281" s="28">
        <v>44.724950999999997</v>
      </c>
      <c r="F281" s="28">
        <v>285.45503300000001</v>
      </c>
      <c r="G281" s="28">
        <v>27.43083</v>
      </c>
      <c r="H281" s="28">
        <v>33.790000999999997</v>
      </c>
      <c r="I281" s="28">
        <v>21.193474999999999</v>
      </c>
      <c r="J281" s="28">
        <v>29.355802000000001</v>
      </c>
      <c r="K281" s="28">
        <v>72.916597999999993</v>
      </c>
      <c r="L281" s="25">
        <f t="shared" si="40"/>
        <v>0.80434579066279932</v>
      </c>
      <c r="M281" s="25">
        <f t="shared" si="41"/>
        <v>-8.2165466112786079E-2</v>
      </c>
      <c r="N281" s="25">
        <f t="shared" si="42"/>
        <v>-4.6987156534172847E-3</v>
      </c>
      <c r="O281" s="25">
        <f t="shared" si="43"/>
        <v>0.25990976810733168</v>
      </c>
      <c r="P281" s="29">
        <f t="shared" si="44"/>
        <v>0.17344614370362943</v>
      </c>
      <c r="Q281" s="29">
        <f t="shared" si="45"/>
        <v>0.27938753565374475</v>
      </c>
      <c r="R281" s="29">
        <f t="shared" si="46"/>
        <v>0.2418229416325961</v>
      </c>
      <c r="S281" s="29">
        <f t="shared" si="47"/>
        <v>5.3789966412036705E-2</v>
      </c>
      <c r="T281" s="29">
        <f t="shared" si="48"/>
        <v>0.22642295015615743</v>
      </c>
      <c r="U281" s="29">
        <f t="shared" si="49"/>
        <v>5.4569427357993083E-2</v>
      </c>
    </row>
    <row r="282" spans="1:21" x14ac:dyDescent="0.2">
      <c r="A282" s="28" t="s">
        <v>186</v>
      </c>
      <c r="B282" s="28">
        <v>42.422522000000001</v>
      </c>
      <c r="C282" s="28">
        <v>124.870003</v>
      </c>
      <c r="D282" s="28">
        <v>45.203842000000002</v>
      </c>
      <c r="E282" s="28">
        <v>35.498534999999997</v>
      </c>
      <c r="F282" s="28">
        <v>243.26215099999999</v>
      </c>
      <c r="G282" s="28">
        <v>21.440594999999998</v>
      </c>
      <c r="H282" s="28">
        <v>27.209999</v>
      </c>
      <c r="I282" s="28">
        <v>20.111668999999999</v>
      </c>
      <c r="J282" s="28">
        <v>23.936115999999998</v>
      </c>
      <c r="K282" s="28">
        <v>69.143478000000002</v>
      </c>
      <c r="L282" s="25">
        <f t="shared" si="40"/>
        <v>-0.55768407641813877</v>
      </c>
      <c r="M282" s="25">
        <f t="shared" si="41"/>
        <v>-0.23298525369191792</v>
      </c>
      <c r="N282" s="25">
        <f t="shared" si="42"/>
        <v>1.5052009247056297E-2</v>
      </c>
      <c r="O282" s="25">
        <f t="shared" si="43"/>
        <v>-0.6381663290415337</v>
      </c>
      <c r="P282" s="29">
        <f t="shared" si="44"/>
        <v>-0.6504552830690713</v>
      </c>
      <c r="Q282" s="29">
        <f t="shared" si="45"/>
        <v>-0.58115656536738758</v>
      </c>
      <c r="R282" s="29">
        <f t="shared" si="46"/>
        <v>-0.87609854343564253</v>
      </c>
      <c r="S282" s="29">
        <f t="shared" si="47"/>
        <v>-0.4387706631623115</v>
      </c>
      <c r="T282" s="29">
        <f t="shared" si="48"/>
        <v>-0.49320101630319713</v>
      </c>
      <c r="U282" s="29">
        <f t="shared" si="49"/>
        <v>-0.24458124379527202</v>
      </c>
    </row>
    <row r="283" spans="1:21" x14ac:dyDescent="0.2">
      <c r="A283" s="28" t="s">
        <v>945</v>
      </c>
      <c r="B283" s="28">
        <v>95.910004000000001</v>
      </c>
      <c r="C283" s="28">
        <v>162.800003</v>
      </c>
      <c r="D283" s="28">
        <v>44.533523000000002</v>
      </c>
      <c r="E283" s="28">
        <v>98.107328999999993</v>
      </c>
      <c r="F283" s="28">
        <v>695.94000200000005</v>
      </c>
      <c r="G283" s="28">
        <v>51.189999</v>
      </c>
      <c r="H283" s="28">
        <v>219.61000100000001</v>
      </c>
      <c r="I283" s="28">
        <v>35.835028000000001</v>
      </c>
      <c r="J283" s="28">
        <v>47.23</v>
      </c>
      <c r="K283" s="28">
        <v>91.529999000000004</v>
      </c>
      <c r="L283" s="25">
        <f t="shared" si="40"/>
        <v>0.72679649933659407</v>
      </c>
      <c r="M283" s="25">
        <f t="shared" si="41"/>
        <v>0.74285404162920288</v>
      </c>
      <c r="N283" s="25">
        <f t="shared" si="42"/>
        <v>-0.16263118038077273</v>
      </c>
      <c r="O283" s="25">
        <f t="shared" si="43"/>
        <v>0.6348468962775633</v>
      </c>
      <c r="P283" s="29">
        <f t="shared" si="44"/>
        <v>0.58158935007359092</v>
      </c>
      <c r="Q283" s="29">
        <f t="shared" si="45"/>
        <v>0.67106928196577043</v>
      </c>
      <c r="R283" s="29">
        <f t="shared" si="46"/>
        <v>1.2060270656144532</v>
      </c>
      <c r="S283" s="29">
        <f t="shared" si="47"/>
        <v>0.52787820200235247</v>
      </c>
      <c r="T283" s="29">
        <f t="shared" si="48"/>
        <v>0.25331206886714952</v>
      </c>
      <c r="U283" s="29">
        <f t="shared" si="49"/>
        <v>0.12233760867166144</v>
      </c>
    </row>
    <row r="284" spans="1:21" x14ac:dyDescent="0.2">
      <c r="A284" s="28" t="s">
        <v>491</v>
      </c>
      <c r="B284" s="28">
        <v>55.542158000000001</v>
      </c>
      <c r="C284" s="28">
        <v>93.410004000000001</v>
      </c>
      <c r="D284" s="28">
        <v>53.182685999999997</v>
      </c>
      <c r="E284" s="28">
        <v>60.010102000000003</v>
      </c>
      <c r="F284" s="28">
        <v>440.02572600000002</v>
      </c>
      <c r="G284" s="28">
        <v>30.63308</v>
      </c>
      <c r="H284" s="28">
        <v>99.550003000000004</v>
      </c>
      <c r="I284" s="28">
        <v>23.454113</v>
      </c>
      <c r="J284" s="28">
        <v>37.684150000000002</v>
      </c>
      <c r="K284" s="28">
        <v>81.552999999999997</v>
      </c>
      <c r="L284" s="25">
        <f t="shared" si="40"/>
        <v>-0.26882003394233533</v>
      </c>
      <c r="M284" s="25">
        <f t="shared" si="41"/>
        <v>-0.17394762691992161</v>
      </c>
      <c r="N284" s="25">
        <f t="shared" si="42"/>
        <v>0.19662525520378571</v>
      </c>
      <c r="O284" s="25">
        <f t="shared" si="43"/>
        <v>0.34374041836450475</v>
      </c>
      <c r="P284" s="29">
        <f t="shared" si="44"/>
        <v>0.55858883288714667</v>
      </c>
      <c r="Q284" s="29">
        <f t="shared" si="45"/>
        <v>0.13748809805045314</v>
      </c>
      <c r="R284" s="29">
        <f t="shared" si="46"/>
        <v>2.0925755232238434</v>
      </c>
      <c r="S284" s="29">
        <f t="shared" si="47"/>
        <v>0.13636536737070526</v>
      </c>
      <c r="T284" s="29">
        <f t="shared" si="48"/>
        <v>0.30235986640807577</v>
      </c>
      <c r="U284" s="29">
        <f t="shared" si="49"/>
        <v>0.11844219611013673</v>
      </c>
    </row>
    <row r="285" spans="1:21" x14ac:dyDescent="0.2">
      <c r="A285" s="28" t="s">
        <v>340</v>
      </c>
      <c r="B285" s="28">
        <v>75.962362999999996</v>
      </c>
      <c r="C285" s="28">
        <v>113.08000199999999</v>
      </c>
      <c r="D285" s="28">
        <v>44.443894</v>
      </c>
      <c r="E285" s="28">
        <v>44.658999000000001</v>
      </c>
      <c r="F285" s="28">
        <v>282.32316100000003</v>
      </c>
      <c r="G285" s="28">
        <v>26.930461999999999</v>
      </c>
      <c r="H285" s="28">
        <v>32.189999</v>
      </c>
      <c r="I285" s="28">
        <v>20.639588</v>
      </c>
      <c r="J285" s="28">
        <v>28.935282000000001</v>
      </c>
      <c r="K285" s="28">
        <v>72.916597999999993</v>
      </c>
      <c r="L285" s="25">
        <f t="shared" si="40"/>
        <v>0.77580697232693385</v>
      </c>
      <c r="M285" s="25">
        <f t="shared" si="41"/>
        <v>-0.11455639428828124</v>
      </c>
      <c r="N285" s="25">
        <f t="shared" si="42"/>
        <v>-2.2679028679086555E-2</v>
      </c>
      <c r="O285" s="25">
        <f t="shared" si="43"/>
        <v>0.24280481006853649</v>
      </c>
      <c r="P285" s="29">
        <f t="shared" si="44"/>
        <v>0.14647056094163924</v>
      </c>
      <c r="Q285" s="29">
        <f t="shared" si="45"/>
        <v>0.25046988165176587</v>
      </c>
      <c r="R285" s="29">
        <f t="shared" si="46"/>
        <v>0.16926980859898988</v>
      </c>
      <c r="S285" s="29">
        <f t="shared" si="47"/>
        <v>1.5659628736517162E-2</v>
      </c>
      <c r="T285" s="29">
        <f t="shared" si="48"/>
        <v>0.20489257822137596</v>
      </c>
      <c r="U285" s="29">
        <f t="shared" si="49"/>
        <v>4.4752780931541114E-2</v>
      </c>
    </row>
    <row r="286" spans="1:21" x14ac:dyDescent="0.2">
      <c r="A286" s="28" t="s">
        <v>185</v>
      </c>
      <c r="B286" s="28">
        <v>42.776249999999997</v>
      </c>
      <c r="C286" s="28">
        <v>127.709999</v>
      </c>
      <c r="D286" s="28">
        <v>45.475228000000001</v>
      </c>
      <c r="E286" s="28">
        <v>35.934041000000001</v>
      </c>
      <c r="F286" s="28">
        <v>246.25417400000001</v>
      </c>
      <c r="G286" s="28">
        <v>21.536273999999999</v>
      </c>
      <c r="H286" s="28">
        <v>27.530000999999999</v>
      </c>
      <c r="I286" s="28">
        <v>20.321363000000002</v>
      </c>
      <c r="J286" s="28">
        <v>24.014823</v>
      </c>
      <c r="K286" s="28">
        <v>69.79316</v>
      </c>
      <c r="L286" s="25">
        <f t="shared" si="40"/>
        <v>-0.55019715142370451</v>
      </c>
      <c r="M286" s="25">
        <f t="shared" si="41"/>
        <v>-0.23311115254375281</v>
      </c>
      <c r="N286" s="25">
        <f t="shared" si="42"/>
        <v>2.3659436617137652E-2</v>
      </c>
      <c r="O286" s="25">
        <f t="shared" si="43"/>
        <v>-0.63648616030927885</v>
      </c>
      <c r="P286" s="29">
        <f t="shared" si="44"/>
        <v>-0.6450185723279056</v>
      </c>
      <c r="Q286" s="29">
        <f t="shared" si="45"/>
        <v>-0.56987669263031759</v>
      </c>
      <c r="R286" s="29">
        <f t="shared" si="46"/>
        <v>-0.87469275659571355</v>
      </c>
      <c r="S286" s="29">
        <f t="shared" si="47"/>
        <v>-0.43005737495695906</v>
      </c>
      <c r="T286" s="29">
        <f t="shared" si="48"/>
        <v>-0.48828418921798422</v>
      </c>
      <c r="U286" s="29">
        <f t="shared" si="49"/>
        <v>-0.23405226402374013</v>
      </c>
    </row>
    <row r="287" spans="1:21" x14ac:dyDescent="0.2">
      <c r="A287" s="28" t="s">
        <v>944</v>
      </c>
      <c r="B287" s="28">
        <v>95.099997999999999</v>
      </c>
      <c r="C287" s="28">
        <v>166.529999</v>
      </c>
      <c r="D287" s="28">
        <v>44.424177</v>
      </c>
      <c r="E287" s="28">
        <v>98.851920000000007</v>
      </c>
      <c r="F287" s="28">
        <v>693.71002199999998</v>
      </c>
      <c r="G287" s="28">
        <v>50.07</v>
      </c>
      <c r="H287" s="28">
        <v>219.699997</v>
      </c>
      <c r="I287" s="28">
        <v>35.655102999999997</v>
      </c>
      <c r="J287" s="28">
        <v>46.93</v>
      </c>
      <c r="K287" s="28">
        <v>91.120002999999997</v>
      </c>
      <c r="L287" s="25">
        <f t="shared" si="40"/>
        <v>8.6241835381862364E-2</v>
      </c>
      <c r="M287" s="25">
        <f t="shared" si="41"/>
        <v>-4.5673358166189115E-2</v>
      </c>
      <c r="N287" s="25">
        <f t="shared" si="42"/>
        <v>-0.43248012021194371</v>
      </c>
      <c r="O287" s="25">
        <f t="shared" si="43"/>
        <v>0.23245750507345608</v>
      </c>
      <c r="P287" s="29">
        <f t="shared" si="44"/>
        <v>0.24686698326169698</v>
      </c>
      <c r="Q287" s="29">
        <f t="shared" si="45"/>
        <v>0.26731234209850108</v>
      </c>
      <c r="R287" s="29">
        <f t="shared" si="46"/>
        <v>-4.3076785453665889E-2</v>
      </c>
      <c r="S287" s="29">
        <f t="shared" si="47"/>
        <v>-7.8150886937543129E-2</v>
      </c>
      <c r="T287" s="29">
        <f t="shared" si="48"/>
        <v>-6.197484057819691E-2</v>
      </c>
      <c r="U287" s="29">
        <f t="shared" si="49"/>
        <v>-6.3221697470808635E-2</v>
      </c>
    </row>
    <row r="288" spans="1:21" x14ac:dyDescent="0.2">
      <c r="A288" s="28" t="s">
        <v>642</v>
      </c>
      <c r="B288" s="28">
        <v>87.549563000000006</v>
      </c>
      <c r="C288" s="28">
        <v>174.5</v>
      </c>
      <c r="D288" s="28">
        <v>78.277745999999993</v>
      </c>
      <c r="E288" s="28">
        <v>80.207162999999994</v>
      </c>
      <c r="F288" s="28">
        <v>556.36249199999997</v>
      </c>
      <c r="G288" s="28">
        <v>39.508808000000002</v>
      </c>
      <c r="H288" s="28">
        <v>229.58999600000001</v>
      </c>
      <c r="I288" s="28">
        <v>38.677807999999999</v>
      </c>
      <c r="J288" s="28">
        <v>50.030641000000003</v>
      </c>
      <c r="K288" s="28">
        <v>97.269548999999998</v>
      </c>
      <c r="L288" s="25">
        <f t="shared" si="40"/>
        <v>0.56364213309141764</v>
      </c>
      <c r="M288" s="25">
        <f t="shared" si="41"/>
        <v>0.8717150529320481</v>
      </c>
      <c r="N288" s="25">
        <f t="shared" si="42"/>
        <v>0.4738186409423053</v>
      </c>
      <c r="O288" s="25">
        <f t="shared" si="43"/>
        <v>0.35273431410630329</v>
      </c>
      <c r="P288" s="29">
        <f t="shared" si="44"/>
        <v>0.25894138772951902</v>
      </c>
      <c r="Q288" s="29">
        <f t="shared" si="45"/>
        <v>0.28127072682509913</v>
      </c>
      <c r="R288" s="29">
        <f t="shared" si="46"/>
        <v>1.2810729402668071</v>
      </c>
      <c r="S288" s="29">
        <f t="shared" si="47"/>
        <v>0.6652242085829605</v>
      </c>
      <c r="T288" s="29">
        <f t="shared" si="48"/>
        <v>0.35644201386356533</v>
      </c>
      <c r="U288" s="29">
        <f t="shared" si="49"/>
        <v>0.19847509939275954</v>
      </c>
    </row>
    <row r="289" spans="1:21" x14ac:dyDescent="0.2">
      <c r="A289" s="28" t="s">
        <v>490</v>
      </c>
      <c r="B289" s="28">
        <v>55.990792999999996</v>
      </c>
      <c r="C289" s="28">
        <v>93.230002999999996</v>
      </c>
      <c r="D289" s="28">
        <v>53.112197000000002</v>
      </c>
      <c r="E289" s="28">
        <v>59.292620999999997</v>
      </c>
      <c r="F289" s="28">
        <v>441.92882800000001</v>
      </c>
      <c r="G289" s="28">
        <v>30.835643999999998</v>
      </c>
      <c r="H289" s="28">
        <v>100.650002</v>
      </c>
      <c r="I289" s="28">
        <v>23.226787000000002</v>
      </c>
      <c r="J289" s="28">
        <v>36.88373</v>
      </c>
      <c r="K289" s="28">
        <v>81.161092999999994</v>
      </c>
      <c r="L289" s="25">
        <f t="shared" si="40"/>
        <v>-0.27306915282583466</v>
      </c>
      <c r="M289" s="25">
        <f t="shared" si="41"/>
        <v>-0.205741988560453</v>
      </c>
      <c r="N289" s="25">
        <f t="shared" si="42"/>
        <v>0.15816070144085503</v>
      </c>
      <c r="O289" s="25">
        <f t="shared" si="43"/>
        <v>0.31849531666882869</v>
      </c>
      <c r="P289" s="29">
        <f t="shared" si="44"/>
        <v>0.53199072956127491</v>
      </c>
      <c r="Q289" s="29">
        <f t="shared" si="45"/>
        <v>0.11576446922888262</v>
      </c>
      <c r="R289" s="29">
        <f t="shared" si="46"/>
        <v>1.9795738596676693</v>
      </c>
      <c r="S289" s="29">
        <f t="shared" si="47"/>
        <v>7.4267945612414454E-2</v>
      </c>
      <c r="T289" s="29">
        <f t="shared" si="48"/>
        <v>0.25643748380643805</v>
      </c>
      <c r="U289" s="29">
        <f t="shared" si="49"/>
        <v>7.5602777716042402E-2</v>
      </c>
    </row>
    <row r="290" spans="1:21" x14ac:dyDescent="0.2">
      <c r="A290" s="28" t="s">
        <v>339</v>
      </c>
      <c r="B290" s="28">
        <v>77.023548000000005</v>
      </c>
      <c r="C290" s="28">
        <v>117.379997</v>
      </c>
      <c r="D290" s="28">
        <v>45.859090999999999</v>
      </c>
      <c r="E290" s="28">
        <v>44.969914000000003</v>
      </c>
      <c r="F290" s="28">
        <v>288.467038</v>
      </c>
      <c r="G290" s="28">
        <v>27.636337999999999</v>
      </c>
      <c r="H290" s="28">
        <v>33.779998999999997</v>
      </c>
      <c r="I290" s="28">
        <v>21.621037000000001</v>
      </c>
      <c r="J290" s="28">
        <v>29.355802000000001</v>
      </c>
      <c r="K290" s="28">
        <v>75.456380999999993</v>
      </c>
      <c r="L290" s="25">
        <f t="shared" si="40"/>
        <v>0.857604866575151</v>
      </c>
      <c r="M290" s="25">
        <f t="shared" si="41"/>
        <v>-7.609080213130559E-3</v>
      </c>
      <c r="N290" s="25">
        <f t="shared" si="42"/>
        <v>2.8813657424284989E-2</v>
      </c>
      <c r="O290" s="25">
        <f t="shared" si="43"/>
        <v>0.26946141422732195</v>
      </c>
      <c r="P290" s="29">
        <f t="shared" si="44"/>
        <v>0.19177438597993901</v>
      </c>
      <c r="Q290" s="29">
        <f t="shared" si="45"/>
        <v>0.29845413211435368</v>
      </c>
      <c r="R290" s="29">
        <f t="shared" si="46"/>
        <v>0.29873121876201436</v>
      </c>
      <c r="S290" s="29">
        <f t="shared" si="47"/>
        <v>7.3523124972257214E-2</v>
      </c>
      <c r="T290" s="29">
        <f t="shared" si="48"/>
        <v>0.24553602833575394</v>
      </c>
      <c r="U290" s="29">
        <f t="shared" si="49"/>
        <v>9.2807500199389548E-2</v>
      </c>
    </row>
    <row r="291" spans="1:21" x14ac:dyDescent="0.2">
      <c r="A291" s="28" t="s">
        <v>184</v>
      </c>
      <c r="B291" s="28">
        <v>41.463903000000002</v>
      </c>
      <c r="C291" s="28">
        <v>118.279999</v>
      </c>
      <c r="D291" s="28">
        <v>44.574730000000002</v>
      </c>
      <c r="E291" s="28">
        <v>35.424404000000003</v>
      </c>
      <c r="F291" s="28">
        <v>242.048362</v>
      </c>
      <c r="G291" s="28">
        <v>21.284030999999999</v>
      </c>
      <c r="H291" s="28">
        <v>26.01</v>
      </c>
      <c r="I291" s="28">
        <v>20.140262</v>
      </c>
      <c r="J291" s="28">
        <v>23.568809999999999</v>
      </c>
      <c r="K291" s="28">
        <v>69.048191000000003</v>
      </c>
      <c r="L291" s="25">
        <f t="shared" si="40"/>
        <v>-0.66577472276946303</v>
      </c>
      <c r="M291" s="25">
        <f t="shared" si="41"/>
        <v>-0.43908568404907489</v>
      </c>
      <c r="N291" s="25">
        <f t="shared" si="42"/>
        <v>-0.25126305926075032</v>
      </c>
      <c r="O291" s="25">
        <f t="shared" si="43"/>
        <v>-0.67928151331696718</v>
      </c>
      <c r="P291" s="29">
        <f t="shared" si="44"/>
        <v>-0.54899781792469471</v>
      </c>
      <c r="Q291" s="29">
        <f t="shared" si="45"/>
        <v>-0.5254751094399861</v>
      </c>
      <c r="R291" s="29">
        <f t="shared" si="46"/>
        <v>-0.90091806403877706</v>
      </c>
      <c r="S291" s="29">
        <f t="shared" si="47"/>
        <v>-0.4205155152362875</v>
      </c>
      <c r="T291" s="29">
        <f t="shared" si="48"/>
        <v>-0.57484796213996803</v>
      </c>
      <c r="U291" s="29">
        <f t="shared" si="49"/>
        <v>-0.16047321419311378</v>
      </c>
    </row>
    <row r="292" spans="1:21" x14ac:dyDescent="0.2">
      <c r="A292" s="28" t="s">
        <v>792</v>
      </c>
      <c r="B292" s="28">
        <v>124.059746</v>
      </c>
      <c r="C292" s="28">
        <v>210.86999499999999</v>
      </c>
      <c r="D292" s="28">
        <v>59.533231999999998</v>
      </c>
      <c r="E292" s="28">
        <v>110.453265</v>
      </c>
      <c r="F292" s="28">
        <v>536.69000200000005</v>
      </c>
      <c r="G292" s="28">
        <v>44.853349999999999</v>
      </c>
      <c r="H292" s="28">
        <v>262.51001000000002</v>
      </c>
      <c r="I292" s="28">
        <v>34.755481000000003</v>
      </c>
      <c r="J292" s="28">
        <v>55.436191999999998</v>
      </c>
      <c r="K292" s="28">
        <v>82.246561</v>
      </c>
      <c r="L292" s="25">
        <f t="shared" si="40"/>
        <v>0.40236845890310469</v>
      </c>
      <c r="M292" s="25">
        <f t="shared" si="41"/>
        <v>0.20918628481671142</v>
      </c>
      <c r="N292" s="25">
        <f t="shared" si="42"/>
        <v>-0.23416820375716008</v>
      </c>
      <c r="O292" s="25">
        <f t="shared" si="43"/>
        <v>0.3614827083433152</v>
      </c>
      <c r="P292" s="29">
        <f t="shared" si="44"/>
        <v>-3.2821068861836666E-2</v>
      </c>
      <c r="Q292" s="29">
        <f t="shared" si="45"/>
        <v>0.13992417490838904</v>
      </c>
      <c r="R292" s="29">
        <f t="shared" si="46"/>
        <v>0.15242116891412349</v>
      </c>
      <c r="S292" s="29">
        <f t="shared" si="47"/>
        <v>-0.11529777257182561</v>
      </c>
      <c r="T292" s="29">
        <f t="shared" si="48"/>
        <v>0.12657610572789491</v>
      </c>
      <c r="U292" s="29">
        <f t="shared" si="49"/>
        <v>-0.14456032129515217</v>
      </c>
    </row>
    <row r="293" spans="1:21" x14ac:dyDescent="0.2">
      <c r="A293" s="28" t="s">
        <v>641</v>
      </c>
      <c r="B293" s="28">
        <v>88.464444</v>
      </c>
      <c r="C293" s="28">
        <v>174.38999899999999</v>
      </c>
      <c r="D293" s="28">
        <v>77.736694</v>
      </c>
      <c r="E293" s="28">
        <v>81.127189000000001</v>
      </c>
      <c r="F293" s="28">
        <v>554.90249500000004</v>
      </c>
      <c r="G293" s="28">
        <v>39.347661000000002</v>
      </c>
      <c r="H293" s="28">
        <v>227.78999300000001</v>
      </c>
      <c r="I293" s="28">
        <v>39.284948</v>
      </c>
      <c r="J293" s="28">
        <v>49.207675999999999</v>
      </c>
      <c r="K293" s="28">
        <v>96.145365999999996</v>
      </c>
      <c r="L293" s="25">
        <f t="shared" si="40"/>
        <v>0.55697333253030457</v>
      </c>
      <c r="M293" s="25">
        <f t="shared" si="41"/>
        <v>0.84442087220240469</v>
      </c>
      <c r="N293" s="25">
        <f t="shared" si="42"/>
        <v>0.42971507586658597</v>
      </c>
      <c r="O293" s="25">
        <f t="shared" si="43"/>
        <v>0.31826822658749743</v>
      </c>
      <c r="P293" s="29">
        <f t="shared" si="44"/>
        <v>0.23341572323643067</v>
      </c>
      <c r="Q293" s="29">
        <f t="shared" si="45"/>
        <v>0.23546514448312883</v>
      </c>
      <c r="R293" s="29">
        <f t="shared" si="46"/>
        <v>1.1760603076041267</v>
      </c>
      <c r="S293" s="29">
        <f t="shared" si="47"/>
        <v>0.61836527547488895</v>
      </c>
      <c r="T293" s="29">
        <f t="shared" si="48"/>
        <v>0.31542685772987977</v>
      </c>
      <c r="U293" s="29">
        <f t="shared" si="49"/>
        <v>0.15923909255960522</v>
      </c>
    </row>
    <row r="294" spans="1:21" x14ac:dyDescent="0.2">
      <c r="A294" s="28" t="s">
        <v>489</v>
      </c>
      <c r="B294" s="28">
        <v>56.818213999999998</v>
      </c>
      <c r="C294" s="28">
        <v>94.550003000000004</v>
      </c>
      <c r="D294" s="28">
        <v>54.372157999999999</v>
      </c>
      <c r="E294" s="28">
        <v>61.540730000000003</v>
      </c>
      <c r="F294" s="28">
        <v>449.89088800000002</v>
      </c>
      <c r="G294" s="28">
        <v>31.848458999999998</v>
      </c>
      <c r="H294" s="28">
        <v>104.68</v>
      </c>
      <c r="I294" s="28">
        <v>24.274463000000001</v>
      </c>
      <c r="J294" s="28">
        <v>37.408143000000003</v>
      </c>
      <c r="K294" s="28">
        <v>82.938339999999997</v>
      </c>
      <c r="L294" s="25">
        <f t="shared" si="40"/>
        <v>-0.26442397045506527</v>
      </c>
      <c r="M294" s="25">
        <f t="shared" si="41"/>
        <v>-0.22321720158382186</v>
      </c>
      <c r="N294" s="25">
        <f t="shared" si="42"/>
        <v>0.16006444726861857</v>
      </c>
      <c r="O294" s="25">
        <f t="shared" si="43"/>
        <v>0.37482366710538817</v>
      </c>
      <c r="P294" s="29">
        <f t="shared" si="44"/>
        <v>0.54881097999575967</v>
      </c>
      <c r="Q294" s="29">
        <f t="shared" si="45"/>
        <v>0.16104612948277541</v>
      </c>
      <c r="R294" s="29">
        <f t="shared" si="46"/>
        <v>2.2620754129012153</v>
      </c>
      <c r="S294" s="29">
        <f t="shared" si="47"/>
        <v>0.14327753246285346</v>
      </c>
      <c r="T294" s="29">
        <f t="shared" si="48"/>
        <v>0.26850230084712101</v>
      </c>
      <c r="U294" s="29">
        <f t="shared" si="49"/>
        <v>0.10553137314636674</v>
      </c>
    </row>
    <row r="295" spans="1:21" x14ac:dyDescent="0.2">
      <c r="A295" s="28" t="s">
        <v>338</v>
      </c>
      <c r="B295" s="28">
        <v>77.243155999999999</v>
      </c>
      <c r="C295" s="28">
        <v>121.720001</v>
      </c>
      <c r="D295" s="28">
        <v>46.869945999999999</v>
      </c>
      <c r="E295" s="28">
        <v>44.762635000000003</v>
      </c>
      <c r="F295" s="28">
        <v>290.47501199999999</v>
      </c>
      <c r="G295" s="28">
        <v>27.43083</v>
      </c>
      <c r="H295" s="28">
        <v>32.090000000000003</v>
      </c>
      <c r="I295" s="28">
        <v>21.232344999999999</v>
      </c>
      <c r="J295" s="28">
        <v>29.490008</v>
      </c>
      <c r="K295" s="28">
        <v>75.021244999999993</v>
      </c>
      <c r="L295" s="25">
        <f t="shared" si="40"/>
        <v>-0.38360344095783472</v>
      </c>
      <c r="M295" s="25">
        <f t="shared" si="41"/>
        <v>-0.42230658408599786</v>
      </c>
      <c r="N295" s="25">
        <f t="shared" si="42"/>
        <v>-0.21996569908794961</v>
      </c>
      <c r="O295" s="25">
        <f t="shared" si="43"/>
        <v>-0.59688453132750463</v>
      </c>
      <c r="P295" s="29">
        <f t="shared" si="44"/>
        <v>-0.45880606110357391</v>
      </c>
      <c r="Q295" s="29">
        <f t="shared" si="45"/>
        <v>-0.39654883012991782</v>
      </c>
      <c r="R295" s="29">
        <f t="shared" si="46"/>
        <v>-0.87746764610326977</v>
      </c>
      <c r="S295" s="29">
        <f t="shared" si="47"/>
        <v>-0.39945672534040166</v>
      </c>
      <c r="T295" s="29">
        <f t="shared" si="48"/>
        <v>-0.47402957993345451</v>
      </c>
      <c r="U295" s="29">
        <f t="shared" si="49"/>
        <v>-9.0730654637005914E-2</v>
      </c>
    </row>
    <row r="296" spans="1:21" x14ac:dyDescent="0.2">
      <c r="A296" s="28" t="s">
        <v>791</v>
      </c>
      <c r="B296" s="28">
        <v>125.314061</v>
      </c>
      <c r="C296" s="28">
        <v>210.699997</v>
      </c>
      <c r="D296" s="28">
        <v>60.087032000000001</v>
      </c>
      <c r="E296" s="28">
        <v>111.04172</v>
      </c>
      <c r="F296" s="28">
        <v>536.72997999999995</v>
      </c>
      <c r="G296" s="28">
        <v>45.456586000000001</v>
      </c>
      <c r="H296" s="28">
        <v>261.89001500000001</v>
      </c>
      <c r="I296" s="28">
        <v>35.355229000000001</v>
      </c>
      <c r="J296" s="28">
        <v>56.067807000000002</v>
      </c>
      <c r="K296" s="28">
        <v>82.507175000000004</v>
      </c>
      <c r="L296" s="25">
        <f t="shared" si="40"/>
        <v>0.41162971260900671</v>
      </c>
      <c r="M296" s="25">
        <f t="shared" si="41"/>
        <v>0.19255153581537665</v>
      </c>
      <c r="N296" s="25">
        <f t="shared" si="42"/>
        <v>-0.22218107910495899</v>
      </c>
      <c r="O296" s="25">
        <f t="shared" si="43"/>
        <v>0.37184762231010704</v>
      </c>
      <c r="P296" s="29">
        <f t="shared" si="44"/>
        <v>-3.0074681288678073E-2</v>
      </c>
      <c r="Q296" s="29">
        <f t="shared" si="45"/>
        <v>0.15137180448481602</v>
      </c>
      <c r="R296" s="29">
        <f t="shared" si="46"/>
        <v>0.15309096849883264</v>
      </c>
      <c r="S296" s="29">
        <f t="shared" si="47"/>
        <v>-0.10139712715815463</v>
      </c>
      <c r="T296" s="29">
        <f t="shared" si="48"/>
        <v>0.138973902216881</v>
      </c>
      <c r="U296" s="29">
        <f t="shared" si="49"/>
        <v>-0.142685090635711</v>
      </c>
    </row>
    <row r="297" spans="1:21" x14ac:dyDescent="0.2">
      <c r="A297" s="28" t="s">
        <v>640</v>
      </c>
      <c r="B297" s="28">
        <v>88.772615000000002</v>
      </c>
      <c r="C297" s="28">
        <v>176.679993</v>
      </c>
      <c r="D297" s="28">
        <v>77.250669000000002</v>
      </c>
      <c r="E297" s="28">
        <v>80.943188000000006</v>
      </c>
      <c r="F297" s="28">
        <v>553.37248099999999</v>
      </c>
      <c r="G297" s="28">
        <v>39.480370999999998</v>
      </c>
      <c r="H297" s="28">
        <v>227.11999499999999</v>
      </c>
      <c r="I297" s="28">
        <v>39.344664999999999</v>
      </c>
      <c r="J297" s="28">
        <v>49.226595000000003</v>
      </c>
      <c r="K297" s="28">
        <v>96.239052999999998</v>
      </c>
      <c r="L297" s="25">
        <f t="shared" si="40"/>
        <v>0.53066213731385048</v>
      </c>
      <c r="M297" s="25">
        <f t="shared" si="41"/>
        <v>0.83468315156750306</v>
      </c>
      <c r="N297" s="25">
        <f t="shared" si="42"/>
        <v>0.41185348658905241</v>
      </c>
      <c r="O297" s="25">
        <f t="shared" si="43"/>
        <v>0.29593896678474674</v>
      </c>
      <c r="P297" s="29">
        <f t="shared" si="44"/>
        <v>0.23009686378633232</v>
      </c>
      <c r="Q297" s="29">
        <f t="shared" si="45"/>
        <v>0.225811135948629</v>
      </c>
      <c r="R297" s="29">
        <f t="shared" si="46"/>
        <v>1.1967307979178914</v>
      </c>
      <c r="S297" s="29">
        <f t="shared" si="47"/>
        <v>0.57466249026358418</v>
      </c>
      <c r="T297" s="29">
        <f t="shared" si="48"/>
        <v>0.31013267561170643</v>
      </c>
      <c r="U297" s="29">
        <f t="shared" si="49"/>
        <v>0.14862993977797134</v>
      </c>
    </row>
    <row r="298" spans="1:21" x14ac:dyDescent="0.2">
      <c r="A298" s="28" t="s">
        <v>488</v>
      </c>
      <c r="B298" s="28">
        <v>57.996217999999999</v>
      </c>
      <c r="C298" s="28">
        <v>96.300003000000004</v>
      </c>
      <c r="D298" s="28">
        <v>54.715783000000002</v>
      </c>
      <c r="E298" s="28">
        <v>62.459105000000001</v>
      </c>
      <c r="F298" s="28">
        <v>449.86089900000002</v>
      </c>
      <c r="G298" s="28">
        <v>32.207548000000003</v>
      </c>
      <c r="H298" s="28">
        <v>103.389999</v>
      </c>
      <c r="I298" s="28">
        <v>24.986094000000001</v>
      </c>
      <c r="J298" s="28">
        <v>37.573748000000002</v>
      </c>
      <c r="K298" s="28">
        <v>83.785951999999995</v>
      </c>
      <c r="L298" s="25">
        <f t="shared" si="40"/>
        <v>-0.24708405198221428</v>
      </c>
      <c r="M298" s="25">
        <f t="shared" si="41"/>
        <v>-0.20655845250329274</v>
      </c>
      <c r="N298" s="25">
        <f t="shared" si="42"/>
        <v>0.17947899742594231</v>
      </c>
      <c r="O298" s="25">
        <f t="shared" si="43"/>
        <v>0.40748649776105927</v>
      </c>
      <c r="P298" s="29">
        <f t="shared" si="44"/>
        <v>0.57768231110939428</v>
      </c>
      <c r="Q298" s="29">
        <f t="shared" si="45"/>
        <v>0.20797591845508046</v>
      </c>
      <c r="R298" s="29">
        <f t="shared" si="46"/>
        <v>2.2471733354271359</v>
      </c>
      <c r="S298" s="29">
        <f t="shared" si="47"/>
        <v>0.19262279706176599</v>
      </c>
      <c r="T298" s="29">
        <f t="shared" si="48"/>
        <v>0.29374387624709719</v>
      </c>
      <c r="U298" s="29">
        <f t="shared" si="49"/>
        <v>0.1352397195005397</v>
      </c>
    </row>
    <row r="299" spans="1:21" x14ac:dyDescent="0.2">
      <c r="A299" s="28" t="s">
        <v>337</v>
      </c>
      <c r="B299" s="28">
        <v>77.028807999999998</v>
      </c>
      <c r="C299" s="28">
        <v>121.370003</v>
      </c>
      <c r="D299" s="28">
        <v>46.389789999999998</v>
      </c>
      <c r="E299" s="28">
        <v>44.376344000000003</v>
      </c>
      <c r="F299" s="28">
        <v>285.14035799999999</v>
      </c>
      <c r="G299" s="28">
        <v>26.662409</v>
      </c>
      <c r="H299" s="28">
        <v>31.84</v>
      </c>
      <c r="I299" s="28">
        <v>20.950541999999999</v>
      </c>
      <c r="J299" s="28">
        <v>29.042648</v>
      </c>
      <c r="K299" s="28">
        <v>73.804633999999993</v>
      </c>
      <c r="L299" s="25">
        <f t="shared" si="40"/>
        <v>-0.19197727489820038</v>
      </c>
      <c r="M299" s="25">
        <f t="shared" si="41"/>
        <v>-0.25393405321820983</v>
      </c>
      <c r="N299" s="25">
        <f t="shared" si="42"/>
        <v>5.7018607986548897E-2</v>
      </c>
      <c r="O299" s="25">
        <f t="shared" si="43"/>
        <v>-0.54849795491283992</v>
      </c>
      <c r="P299" s="29">
        <f t="shared" si="44"/>
        <v>-0.58778064830515064</v>
      </c>
      <c r="Q299" s="29">
        <f t="shared" si="45"/>
        <v>-0.46813468046808937</v>
      </c>
      <c r="R299" s="29">
        <f t="shared" si="46"/>
        <v>-0.85223000950373595</v>
      </c>
      <c r="S299" s="29">
        <f t="shared" si="47"/>
        <v>-0.39824021267335374</v>
      </c>
      <c r="T299" s="29">
        <f t="shared" si="48"/>
        <v>-0.37676718355223959</v>
      </c>
      <c r="U299" s="29">
        <f t="shared" si="49"/>
        <v>-0.18645686522865013</v>
      </c>
    </row>
    <row r="300" spans="1:21" x14ac:dyDescent="0.2">
      <c r="A300" s="28" t="s">
        <v>943</v>
      </c>
      <c r="B300" s="28">
        <v>95.330001999999993</v>
      </c>
      <c r="C300" s="28">
        <v>162.679993</v>
      </c>
      <c r="D300" s="28">
        <v>43.887391999999998</v>
      </c>
      <c r="E300" s="28">
        <v>98.286030999999994</v>
      </c>
      <c r="F300" s="28">
        <v>691.71997099999999</v>
      </c>
      <c r="G300" s="28">
        <v>50.130001</v>
      </c>
      <c r="H300" s="28">
        <v>215.470001</v>
      </c>
      <c r="I300" s="28">
        <v>34.815457000000002</v>
      </c>
      <c r="J300" s="28">
        <v>46.599997999999999</v>
      </c>
      <c r="K300" s="28">
        <v>90.720000999999996</v>
      </c>
      <c r="L300" s="25">
        <f t="shared" si="40"/>
        <v>-0.23580533694526806</v>
      </c>
      <c r="M300" s="25">
        <f t="shared" si="41"/>
        <v>-0.22352156516446864</v>
      </c>
      <c r="N300" s="25">
        <f t="shared" si="42"/>
        <v>-0.27145525359702793</v>
      </c>
      <c r="O300" s="25">
        <f t="shared" si="43"/>
        <v>-0.10113832272954115</v>
      </c>
      <c r="P300" s="29">
        <f t="shared" si="44"/>
        <v>0.30695680370787892</v>
      </c>
      <c r="Q300" s="29">
        <f t="shared" si="45"/>
        <v>0.12080284718348699</v>
      </c>
      <c r="R300" s="29">
        <f t="shared" si="46"/>
        <v>-0.17257402676434819</v>
      </c>
      <c r="S300" s="29">
        <f t="shared" si="47"/>
        <v>2.8794057017245134E-3</v>
      </c>
      <c r="T300" s="29">
        <f t="shared" si="48"/>
        <v>-0.161158384158407</v>
      </c>
      <c r="U300" s="29">
        <f t="shared" si="49"/>
        <v>0.10927350191893792</v>
      </c>
    </row>
    <row r="301" spans="1:21" x14ac:dyDescent="0.2">
      <c r="A301" s="28" t="s">
        <v>790</v>
      </c>
      <c r="B301" s="28">
        <v>124.745705</v>
      </c>
      <c r="C301" s="28">
        <v>209.509995</v>
      </c>
      <c r="D301" s="28">
        <v>60.239803000000002</v>
      </c>
      <c r="E301" s="28">
        <v>109.345001</v>
      </c>
      <c r="F301" s="28">
        <v>529.26000999999997</v>
      </c>
      <c r="G301" s="28">
        <v>44.726868000000003</v>
      </c>
      <c r="H301" s="28">
        <v>260.41000400000001</v>
      </c>
      <c r="I301" s="28">
        <v>34.715496999999999</v>
      </c>
      <c r="J301" s="28">
        <v>55.552796999999998</v>
      </c>
      <c r="K301" s="28">
        <v>81.783258000000004</v>
      </c>
      <c r="L301" s="25">
        <f t="shared" si="40"/>
        <v>0.40675340211765465</v>
      </c>
      <c r="M301" s="25">
        <f t="shared" si="41"/>
        <v>0.17556948616558476</v>
      </c>
      <c r="N301" s="25">
        <f t="shared" si="42"/>
        <v>-0.21564109733783898</v>
      </c>
      <c r="O301" s="25">
        <f t="shared" si="43"/>
        <v>0.35770839883163452</v>
      </c>
      <c r="P301" s="29">
        <f t="shared" si="44"/>
        <v>-2.5326223404466552E-2</v>
      </c>
      <c r="Q301" s="29">
        <f t="shared" si="45"/>
        <v>0.13207333412843036</v>
      </c>
      <c r="R301" s="29">
        <f t="shared" si="46"/>
        <v>0.12405579595161909</v>
      </c>
      <c r="S301" s="29">
        <f t="shared" si="47"/>
        <v>-0.11452080408879195</v>
      </c>
      <c r="T301" s="29">
        <f t="shared" si="48"/>
        <v>0.13681298462782898</v>
      </c>
      <c r="U301" s="29">
        <f t="shared" si="49"/>
        <v>-0.14763501171606019</v>
      </c>
    </row>
    <row r="302" spans="1:21" x14ac:dyDescent="0.2">
      <c r="A302" s="28" t="s">
        <v>639</v>
      </c>
      <c r="B302" s="28">
        <v>88.676312999999993</v>
      </c>
      <c r="C302" s="28">
        <v>178.220001</v>
      </c>
      <c r="D302" s="28">
        <v>76.801325000000006</v>
      </c>
      <c r="E302" s="28">
        <v>80.536439999999999</v>
      </c>
      <c r="F302" s="28">
        <v>543.01246500000002</v>
      </c>
      <c r="G302" s="28">
        <v>39.508808000000002</v>
      </c>
      <c r="H302" s="28">
        <v>231.66999799999999</v>
      </c>
      <c r="I302" s="28">
        <v>39.205322000000002</v>
      </c>
      <c r="J302" s="28">
        <v>48.867137999999997</v>
      </c>
      <c r="K302" s="28">
        <v>95.948635999999993</v>
      </c>
      <c r="L302" s="25">
        <f t="shared" si="40"/>
        <v>0.52818754694572601</v>
      </c>
      <c r="M302" s="25">
        <f t="shared" si="41"/>
        <v>0.84187678086240636</v>
      </c>
      <c r="N302" s="25">
        <f t="shared" si="42"/>
        <v>0.407266975634619</v>
      </c>
      <c r="O302" s="25">
        <f t="shared" si="43"/>
        <v>0.30542217142798589</v>
      </c>
      <c r="P302" s="29">
        <f t="shared" si="44"/>
        <v>0.22663927042417975</v>
      </c>
      <c r="Q302" s="29">
        <f t="shared" si="45"/>
        <v>0.22599309134687462</v>
      </c>
      <c r="R302" s="29">
        <f t="shared" si="46"/>
        <v>1.2668297925683891</v>
      </c>
      <c r="S302" s="29">
        <f t="shared" si="47"/>
        <v>0.54464511730085641</v>
      </c>
      <c r="T302" s="29">
        <f t="shared" si="48"/>
        <v>0.30793188174457753</v>
      </c>
      <c r="U302" s="29">
        <f t="shared" si="49"/>
        <v>0.15041965855466799</v>
      </c>
    </row>
    <row r="303" spans="1:21" x14ac:dyDescent="0.2">
      <c r="A303" s="28" t="s">
        <v>487</v>
      </c>
      <c r="B303" s="28">
        <v>58.027113999999997</v>
      </c>
      <c r="C303" s="28">
        <v>96.760002</v>
      </c>
      <c r="D303" s="28">
        <v>54.574807999999997</v>
      </c>
      <c r="E303" s="28">
        <v>61.693789000000002</v>
      </c>
      <c r="F303" s="28">
        <v>442.68309199999999</v>
      </c>
      <c r="G303" s="28">
        <v>32.225963</v>
      </c>
      <c r="H303" s="28">
        <v>102.199997</v>
      </c>
      <c r="I303" s="28">
        <v>25.381443000000001</v>
      </c>
      <c r="J303" s="28">
        <v>37.362143000000003</v>
      </c>
      <c r="K303" s="28">
        <v>83.403160999999997</v>
      </c>
      <c r="L303" s="25">
        <f t="shared" si="40"/>
        <v>0.37787441081838358</v>
      </c>
      <c r="M303" s="25">
        <f t="shared" si="41"/>
        <v>-0.17777020734194426</v>
      </c>
      <c r="N303" s="25">
        <f t="shared" si="42"/>
        <v>0.23013137556287577</v>
      </c>
      <c r="O303" s="25">
        <f t="shared" si="43"/>
        <v>0.75026038808229023</v>
      </c>
      <c r="P303" s="29">
        <f t="shared" si="44"/>
        <v>0.82724435071303892</v>
      </c>
      <c r="Q303" s="29">
        <f t="shared" si="45"/>
        <v>0.5271973758675621</v>
      </c>
      <c r="R303" s="29">
        <f t="shared" si="46"/>
        <v>2.8566036603773584</v>
      </c>
      <c r="S303" s="29">
        <f t="shared" si="47"/>
        <v>0.23224167847214616</v>
      </c>
      <c r="T303" s="29">
        <f t="shared" si="48"/>
        <v>0.56319547696755645</v>
      </c>
      <c r="U303" s="29">
        <f t="shared" si="49"/>
        <v>0.2184451966313401</v>
      </c>
    </row>
    <row r="304" spans="1:21" x14ac:dyDescent="0.2">
      <c r="A304" s="28" t="s">
        <v>183</v>
      </c>
      <c r="B304" s="28">
        <v>42.113500000000002</v>
      </c>
      <c r="C304" s="28">
        <v>117.68</v>
      </c>
      <c r="D304" s="28">
        <v>44.365023999999998</v>
      </c>
      <c r="E304" s="28">
        <v>35.248348999999997</v>
      </c>
      <c r="F304" s="28">
        <v>242.26814100000001</v>
      </c>
      <c r="G304" s="28">
        <v>21.101374</v>
      </c>
      <c r="H304" s="28">
        <v>26.5</v>
      </c>
      <c r="I304" s="28">
        <v>20.59778</v>
      </c>
      <c r="J304" s="28">
        <v>23.901133000000002</v>
      </c>
      <c r="K304" s="28">
        <v>68.450481999999994</v>
      </c>
      <c r="L304" s="25">
        <f t="shared" si="40"/>
        <v>-0.56828807068309373</v>
      </c>
      <c r="M304" s="25">
        <f t="shared" si="41"/>
        <v>-0.28902853337292089</v>
      </c>
      <c r="N304" s="25">
        <f t="shared" si="42"/>
        <v>3.4070705877748964E-2</v>
      </c>
      <c r="O304" s="25">
        <f t="shared" si="43"/>
        <v>-0.63910956737192914</v>
      </c>
      <c r="P304" s="29">
        <f t="shared" si="44"/>
        <v>-0.65895018565833208</v>
      </c>
      <c r="Q304" s="29">
        <f t="shared" si="45"/>
        <v>-0.58123884860565289</v>
      </c>
      <c r="R304" s="29">
        <f t="shared" si="46"/>
        <v>-0.87840131761946139</v>
      </c>
      <c r="S304" s="29">
        <f t="shared" si="47"/>
        <v>-0.39975578501084608</v>
      </c>
      <c r="T304" s="29">
        <f t="shared" si="48"/>
        <v>-0.48983705399517841</v>
      </c>
      <c r="U304" s="29">
        <f t="shared" si="49"/>
        <v>-0.24961103650941641</v>
      </c>
    </row>
    <row r="305" spans="1:21" x14ac:dyDescent="0.2">
      <c r="A305" s="28" t="s">
        <v>942</v>
      </c>
      <c r="B305" s="28">
        <v>97.550003000000004</v>
      </c>
      <c r="C305" s="28">
        <v>165.520004</v>
      </c>
      <c r="D305" s="28">
        <v>42.903278999999998</v>
      </c>
      <c r="E305" s="28">
        <v>97.670500000000004</v>
      </c>
      <c r="F305" s="28">
        <v>710.35998500000005</v>
      </c>
      <c r="G305" s="28">
        <v>50.389999000000003</v>
      </c>
      <c r="H305" s="28">
        <v>217.929993</v>
      </c>
      <c r="I305" s="28">
        <v>34.315666</v>
      </c>
      <c r="J305" s="28">
        <v>46.849997999999999</v>
      </c>
      <c r="K305" s="28">
        <v>91.220000999999996</v>
      </c>
      <c r="L305" s="25">
        <f t="shared" si="40"/>
        <v>-0.21984762756910448</v>
      </c>
      <c r="M305" s="25">
        <f t="shared" si="41"/>
        <v>-0.1925853463414634</v>
      </c>
      <c r="N305" s="25">
        <f t="shared" si="42"/>
        <v>-0.29160945144001404</v>
      </c>
      <c r="O305" s="25">
        <f t="shared" si="43"/>
        <v>-0.10330917889963531</v>
      </c>
      <c r="P305" s="29">
        <f t="shared" si="44"/>
        <v>0.3449965970275144</v>
      </c>
      <c r="Q305" s="29">
        <f t="shared" si="45"/>
        <v>0.13005738534228772</v>
      </c>
      <c r="R305" s="29">
        <f t="shared" si="46"/>
        <v>-0.13902497904205469</v>
      </c>
      <c r="S305" s="29">
        <f t="shared" si="47"/>
        <v>-6.6550647928248496E-3</v>
      </c>
      <c r="T305" s="29">
        <f t="shared" si="48"/>
        <v>-0.15739512603867689</v>
      </c>
      <c r="U305" s="29">
        <f t="shared" si="49"/>
        <v>0.11604585179268501</v>
      </c>
    </row>
    <row r="306" spans="1:21" x14ac:dyDescent="0.2">
      <c r="A306" s="28" t="s">
        <v>789</v>
      </c>
      <c r="B306" s="28">
        <v>125.03968</v>
      </c>
      <c r="C306" s="28">
        <v>205</v>
      </c>
      <c r="D306" s="28">
        <v>60.564442999999997</v>
      </c>
      <c r="E306" s="28">
        <v>108.92327400000001</v>
      </c>
      <c r="F306" s="28">
        <v>528.15002400000003</v>
      </c>
      <c r="G306" s="28">
        <v>44.590654999999998</v>
      </c>
      <c r="H306" s="28">
        <v>253.11999499999999</v>
      </c>
      <c r="I306" s="28">
        <v>34.545569</v>
      </c>
      <c r="J306" s="28">
        <v>55.601385000000001</v>
      </c>
      <c r="K306" s="28">
        <v>81.734994</v>
      </c>
      <c r="L306" s="25">
        <f t="shared" si="40"/>
        <v>0.40823340226456772</v>
      </c>
      <c r="M306" s="25">
        <f t="shared" si="41"/>
        <v>0.15897780532061834</v>
      </c>
      <c r="N306" s="25">
        <f t="shared" si="42"/>
        <v>-0.21084875407553827</v>
      </c>
      <c r="O306" s="25">
        <f t="shared" si="43"/>
        <v>0.3501988663405653</v>
      </c>
      <c r="P306" s="29">
        <f t="shared" si="44"/>
        <v>-2.9639873329894706E-2</v>
      </c>
      <c r="Q306" s="29">
        <f t="shared" si="45"/>
        <v>0.13352093223215378</v>
      </c>
      <c r="R306" s="29">
        <f t="shared" si="46"/>
        <v>0.12693109778313016</v>
      </c>
      <c r="S306" s="29">
        <f t="shared" si="47"/>
        <v>-0.10430202008005374</v>
      </c>
      <c r="T306" s="29">
        <f t="shared" si="48"/>
        <v>0.15050152961161989</v>
      </c>
      <c r="U306" s="29">
        <f t="shared" si="49"/>
        <v>-0.15227649120083475</v>
      </c>
    </row>
    <row r="307" spans="1:21" x14ac:dyDescent="0.2">
      <c r="A307" s="28" t="s">
        <v>638</v>
      </c>
      <c r="B307" s="28">
        <v>88.791871999999998</v>
      </c>
      <c r="C307" s="28">
        <v>176.88000500000001</v>
      </c>
      <c r="D307" s="28">
        <v>76.746306000000004</v>
      </c>
      <c r="E307" s="28">
        <v>80.672022999999996</v>
      </c>
      <c r="F307" s="28">
        <v>544.28248799999994</v>
      </c>
      <c r="G307" s="28">
        <v>39.338183999999998</v>
      </c>
      <c r="H307" s="28">
        <v>224.61000100000001</v>
      </c>
      <c r="I307" s="28">
        <v>38.568322999999999</v>
      </c>
      <c r="J307" s="28">
        <v>48.327953999999998</v>
      </c>
      <c r="K307" s="28">
        <v>96.417043000000007</v>
      </c>
      <c r="L307" s="25">
        <f t="shared" si="40"/>
        <v>1.0766220183245925</v>
      </c>
      <c r="M307" s="25">
        <f t="shared" si="41"/>
        <v>0.52167935343563943</v>
      </c>
      <c r="N307" s="25">
        <f t="shared" si="42"/>
        <v>0.73737082280862287</v>
      </c>
      <c r="O307" s="25">
        <f t="shared" si="43"/>
        <v>1.2904817664960806</v>
      </c>
      <c r="P307" s="29">
        <f t="shared" si="44"/>
        <v>1.1776918487615844</v>
      </c>
      <c r="Q307" s="29">
        <f t="shared" si="45"/>
        <v>0.88444359282355034</v>
      </c>
      <c r="R307" s="29">
        <f t="shared" si="46"/>
        <v>7.4758490943396225</v>
      </c>
      <c r="S307" s="29">
        <f t="shared" si="47"/>
        <v>0.86211031221372503</v>
      </c>
      <c r="T307" s="29">
        <f t="shared" si="48"/>
        <v>1.0619815308094118</v>
      </c>
      <c r="U307" s="29">
        <f t="shared" si="49"/>
        <v>0.40501015290132725</v>
      </c>
    </row>
    <row r="308" spans="1:21" x14ac:dyDescent="0.2">
      <c r="A308" s="28" t="s">
        <v>182</v>
      </c>
      <c r="B308" s="28">
        <v>42.757840000000002</v>
      </c>
      <c r="C308" s="28">
        <v>116.239998</v>
      </c>
      <c r="D308" s="28">
        <v>44.173819999999999</v>
      </c>
      <c r="E308" s="28">
        <v>35.220548000000001</v>
      </c>
      <c r="F308" s="28">
        <v>249.93549400000001</v>
      </c>
      <c r="G308" s="28">
        <v>20.875225</v>
      </c>
      <c r="H308" s="28">
        <v>26.5</v>
      </c>
      <c r="I308" s="28">
        <v>20.712157999999999</v>
      </c>
      <c r="J308" s="28">
        <v>23.437626999999999</v>
      </c>
      <c r="K308" s="28">
        <v>68.623733999999999</v>
      </c>
      <c r="L308" s="25">
        <f t="shared" si="40"/>
        <v>-0.55983281408104602</v>
      </c>
      <c r="M308" s="25">
        <f t="shared" si="41"/>
        <v>-0.27814693708095972</v>
      </c>
      <c r="N308" s="25">
        <f t="shared" si="42"/>
        <v>1.6658547757162578E-2</v>
      </c>
      <c r="O308" s="25">
        <f t="shared" si="43"/>
        <v>-0.63899055745396893</v>
      </c>
      <c r="P308" s="29">
        <f t="shared" si="44"/>
        <v>-0.65234588005602845</v>
      </c>
      <c r="Q308" s="29">
        <f t="shared" si="45"/>
        <v>-0.5798908146486379</v>
      </c>
      <c r="R308" s="29">
        <f t="shared" si="46"/>
        <v>-0.87827285087192719</v>
      </c>
      <c r="S308" s="29">
        <f t="shared" si="47"/>
        <v>-0.38948699436234813</v>
      </c>
      <c r="T308" s="29">
        <f t="shared" si="48"/>
        <v>-0.49898188326169057</v>
      </c>
      <c r="U308" s="29">
        <f t="shared" si="49"/>
        <v>-0.23886722542736361</v>
      </c>
    </row>
    <row r="309" spans="1:21" x14ac:dyDescent="0.2">
      <c r="A309" s="28" t="s">
        <v>941</v>
      </c>
      <c r="B309" s="28">
        <v>97.139999000000003</v>
      </c>
      <c r="C309" s="28">
        <v>161.029999</v>
      </c>
      <c r="D309" s="28">
        <v>43.450006000000002</v>
      </c>
      <c r="E309" s="28">
        <v>97.561293000000006</v>
      </c>
      <c r="F309" s="28">
        <v>718.919983</v>
      </c>
      <c r="G309" s="28">
        <v>49.689999</v>
      </c>
      <c r="H309" s="28">
        <v>217.699997</v>
      </c>
      <c r="I309" s="28">
        <v>33.925826000000001</v>
      </c>
      <c r="J309" s="28">
        <v>46.779998999999997</v>
      </c>
      <c r="K309" s="28">
        <v>90.160004000000001</v>
      </c>
      <c r="L309" s="25">
        <f t="shared" si="40"/>
        <v>-0.21896435766241962</v>
      </c>
      <c r="M309" s="25">
        <f t="shared" si="41"/>
        <v>-0.21727505890779286</v>
      </c>
      <c r="N309" s="25">
        <f t="shared" si="42"/>
        <v>-0.28076802774139409</v>
      </c>
      <c r="O309" s="25">
        <f t="shared" si="43"/>
        <v>-9.7158003778393676E-2</v>
      </c>
      <c r="P309" s="29">
        <f t="shared" si="44"/>
        <v>0.36365699286061459</v>
      </c>
      <c r="Q309" s="29">
        <f t="shared" si="45"/>
        <v>0.12293486139256982</v>
      </c>
      <c r="R309" s="29">
        <f t="shared" si="46"/>
        <v>-0.13052163650208415</v>
      </c>
      <c r="S309" s="29">
        <f t="shared" si="47"/>
        <v>-1.2798188795763665E-2</v>
      </c>
      <c r="T309" s="29">
        <f t="shared" si="48"/>
        <v>-0.15511030136392623</v>
      </c>
      <c r="U309" s="29">
        <f t="shared" si="49"/>
        <v>0.11572589091067309</v>
      </c>
    </row>
    <row r="310" spans="1:21" x14ac:dyDescent="0.2">
      <c r="A310" s="28" t="s">
        <v>788</v>
      </c>
      <c r="B310" s="28">
        <v>124.373324</v>
      </c>
      <c r="C310" s="28">
        <v>205.729996</v>
      </c>
      <c r="D310" s="28">
        <v>60.411672000000003</v>
      </c>
      <c r="E310" s="28">
        <v>108.06020700000001</v>
      </c>
      <c r="F310" s="28">
        <v>527.20001200000002</v>
      </c>
      <c r="G310" s="28">
        <v>44.250117000000003</v>
      </c>
      <c r="H310" s="28">
        <v>250.38000500000001</v>
      </c>
      <c r="I310" s="28">
        <v>34.365644000000003</v>
      </c>
      <c r="J310" s="28">
        <v>55.368172999999999</v>
      </c>
      <c r="K310" s="28">
        <v>80.808381999999995</v>
      </c>
      <c r="L310" s="25">
        <f t="shared" si="40"/>
        <v>0.64739730897417447</v>
      </c>
      <c r="M310" s="25">
        <f t="shared" si="41"/>
        <v>0.72332049899448392</v>
      </c>
      <c r="N310" s="25">
        <f t="shared" si="42"/>
        <v>0.29310462960384487</v>
      </c>
      <c r="O310" s="25">
        <f t="shared" si="43"/>
        <v>1.4356028603650777</v>
      </c>
      <c r="P310" s="29">
        <f t="shared" si="44"/>
        <v>0.86967921915785662</v>
      </c>
      <c r="Q310" s="29">
        <f t="shared" si="45"/>
        <v>0.64969309079044213</v>
      </c>
      <c r="R310" s="29">
        <f t="shared" si="46"/>
        <v>7.3711135071882321</v>
      </c>
      <c r="S310" s="29">
        <f t="shared" si="47"/>
        <v>0.65568114428669189</v>
      </c>
      <c r="T310" s="29">
        <f t="shared" si="48"/>
        <v>0.90703111163708972</v>
      </c>
      <c r="U310" s="29">
        <f t="shared" si="49"/>
        <v>9.3448543792631789E-2</v>
      </c>
    </row>
    <row r="311" spans="1:21" x14ac:dyDescent="0.2">
      <c r="A311" s="28" t="s">
        <v>336</v>
      </c>
      <c r="B311" s="28">
        <v>75.496859999999998</v>
      </c>
      <c r="C311" s="28">
        <v>119.379997</v>
      </c>
      <c r="D311" s="28">
        <v>46.718316999999999</v>
      </c>
      <c r="E311" s="28">
        <v>44.366923999999997</v>
      </c>
      <c r="F311" s="28">
        <v>281.97350999999998</v>
      </c>
      <c r="G311" s="28">
        <v>26.823242</v>
      </c>
      <c r="H311" s="28">
        <v>29.91</v>
      </c>
      <c r="I311" s="28">
        <v>20.756197</v>
      </c>
      <c r="J311" s="28">
        <v>29.033702000000002</v>
      </c>
      <c r="K311" s="28">
        <v>73.902317999999994</v>
      </c>
      <c r="L311" s="25">
        <f t="shared" si="40"/>
        <v>0.75709262481246919</v>
      </c>
      <c r="M311" s="25">
        <f t="shared" si="41"/>
        <v>4.5439331721284226E-3</v>
      </c>
      <c r="N311" s="25">
        <f t="shared" si="42"/>
        <v>7.33377793909058E-2</v>
      </c>
      <c r="O311" s="25">
        <f t="shared" si="43"/>
        <v>0.24721967672815692</v>
      </c>
      <c r="P311" s="29">
        <f t="shared" si="44"/>
        <v>0.12239782843860603</v>
      </c>
      <c r="Q311" s="29">
        <f t="shared" si="45"/>
        <v>0.29900440586279009</v>
      </c>
      <c r="R311" s="29">
        <f t="shared" si="46"/>
        <v>9.4802342606149281E-2</v>
      </c>
      <c r="S311" s="29">
        <f t="shared" si="47"/>
        <v>1.665259928123719E-3</v>
      </c>
      <c r="T311" s="29">
        <f t="shared" si="48"/>
        <v>0.25042899147262765</v>
      </c>
      <c r="U311" s="29">
        <f t="shared" si="49"/>
        <v>8.4587511579332864E-2</v>
      </c>
    </row>
    <row r="312" spans="1:21" x14ac:dyDescent="0.2">
      <c r="A312" s="28" t="s">
        <v>181</v>
      </c>
      <c r="B312" s="28">
        <v>42.966920999999999</v>
      </c>
      <c r="C312" s="28">
        <v>118.839996</v>
      </c>
      <c r="D312" s="28">
        <v>43.526201999999998</v>
      </c>
      <c r="E312" s="28">
        <v>35.572662000000001</v>
      </c>
      <c r="F312" s="28">
        <v>251.22421199999999</v>
      </c>
      <c r="G312" s="28">
        <v>20.649076999999998</v>
      </c>
      <c r="H312" s="28">
        <v>27.32</v>
      </c>
      <c r="I312" s="28">
        <v>20.721689999999999</v>
      </c>
      <c r="J312" s="28">
        <v>23.218993000000001</v>
      </c>
      <c r="K312" s="28">
        <v>68.138639999999995</v>
      </c>
      <c r="L312" s="25">
        <f t="shared" si="40"/>
        <v>-0.55913275763526327</v>
      </c>
      <c r="M312" s="25">
        <f t="shared" si="41"/>
        <v>-0.26112907886419001</v>
      </c>
      <c r="N312" s="25">
        <f t="shared" si="42"/>
        <v>-1.2034057542495757E-2</v>
      </c>
      <c r="O312" s="25">
        <f t="shared" si="43"/>
        <v>-0.63586312917671717</v>
      </c>
      <c r="P312" s="29">
        <f t="shared" si="44"/>
        <v>-0.65023709050253831</v>
      </c>
      <c r="Q312" s="29">
        <f t="shared" si="45"/>
        <v>-0.58560954904236207</v>
      </c>
      <c r="R312" s="29">
        <f t="shared" si="46"/>
        <v>-0.87290659141074556</v>
      </c>
      <c r="S312" s="29">
        <f t="shared" si="47"/>
        <v>-0.37877292716550737</v>
      </c>
      <c r="T312" s="29">
        <f t="shared" si="48"/>
        <v>-0.50471432370489921</v>
      </c>
      <c r="U312" s="29">
        <f t="shared" si="49"/>
        <v>-0.24650403627114903</v>
      </c>
    </row>
    <row r="313" spans="1:21" x14ac:dyDescent="0.2">
      <c r="A313" s="28" t="s">
        <v>940</v>
      </c>
      <c r="B313" s="28">
        <v>97.459998999999996</v>
      </c>
      <c r="C313" s="28">
        <v>160.83999600000001</v>
      </c>
      <c r="D313" s="28">
        <v>44.056379</v>
      </c>
      <c r="E313" s="28">
        <v>97.690359999999998</v>
      </c>
      <c r="F313" s="28">
        <v>718.27002000000005</v>
      </c>
      <c r="G313" s="28">
        <v>49.830002</v>
      </c>
      <c r="H313" s="28">
        <v>214.96000699999999</v>
      </c>
      <c r="I313" s="28">
        <v>33.356064000000003</v>
      </c>
      <c r="J313" s="28">
        <v>46.880001</v>
      </c>
      <c r="K313" s="28">
        <v>90.43</v>
      </c>
      <c r="L313" s="25">
        <f t="shared" si="40"/>
        <v>0.68717536891511077</v>
      </c>
      <c r="M313" s="25">
        <f t="shared" si="41"/>
        <v>0.64122444897959197</v>
      </c>
      <c r="N313" s="25">
        <f t="shared" si="42"/>
        <v>-0.18069725121420099</v>
      </c>
      <c r="O313" s="25">
        <f t="shared" si="43"/>
        <v>0.60059683740663439</v>
      </c>
      <c r="P313" s="29">
        <f t="shared" si="44"/>
        <v>0.64332383267345783</v>
      </c>
      <c r="Q313" s="29">
        <f t="shared" si="45"/>
        <v>0.57323857825838687</v>
      </c>
      <c r="R313" s="29">
        <f t="shared" si="46"/>
        <v>1.1431704942222183</v>
      </c>
      <c r="S313" s="29">
        <f t="shared" si="47"/>
        <v>0.33077381819644214</v>
      </c>
      <c r="T313" s="29">
        <f t="shared" si="48"/>
        <v>0.2688057139126816</v>
      </c>
      <c r="U313" s="29">
        <f t="shared" si="49"/>
        <v>9.5383653794324008E-2</v>
      </c>
    </row>
    <row r="314" spans="1:21" x14ac:dyDescent="0.2">
      <c r="A314" s="28" t="s">
        <v>486</v>
      </c>
      <c r="B314" s="28">
        <v>57.765186</v>
      </c>
      <c r="C314" s="28">
        <v>98</v>
      </c>
      <c r="D314" s="28">
        <v>53.773015000000001</v>
      </c>
      <c r="E314" s="28">
        <v>61.033707999999997</v>
      </c>
      <c r="F314" s="28">
        <v>437.08367500000003</v>
      </c>
      <c r="G314" s="28">
        <v>31.673518999999999</v>
      </c>
      <c r="H314" s="28">
        <v>100.300003</v>
      </c>
      <c r="I314" s="28">
        <v>25.065163999999999</v>
      </c>
      <c r="J314" s="28">
        <v>36.948132000000001</v>
      </c>
      <c r="K314" s="28">
        <v>82.555549999999997</v>
      </c>
      <c r="L314" s="25">
        <f t="shared" si="40"/>
        <v>-0.23138563100920884</v>
      </c>
      <c r="M314" s="25">
        <f t="shared" si="41"/>
        <v>-0.16695000991967024</v>
      </c>
      <c r="N314" s="25">
        <f t="shared" si="42"/>
        <v>0.16742380685479685</v>
      </c>
      <c r="O314" s="25">
        <f t="shared" si="43"/>
        <v>0.37303366438913943</v>
      </c>
      <c r="P314" s="29">
        <f t="shared" si="44"/>
        <v>0.56522682742133457</v>
      </c>
      <c r="Q314" s="29">
        <f t="shared" si="45"/>
        <v>0.20819111391198231</v>
      </c>
      <c r="R314" s="29">
        <f t="shared" si="46"/>
        <v>2.4127256350025736</v>
      </c>
      <c r="S314" s="29">
        <f t="shared" si="47"/>
        <v>0.24670452366002382</v>
      </c>
      <c r="T314" s="29">
        <f t="shared" si="48"/>
        <v>0.28928184138435453</v>
      </c>
      <c r="U314" s="29">
        <f t="shared" si="49"/>
        <v>0.13191580110750545</v>
      </c>
    </row>
    <row r="315" spans="1:21" x14ac:dyDescent="0.2">
      <c r="A315" s="28" t="s">
        <v>335</v>
      </c>
      <c r="B315" s="28">
        <v>75.154965000000004</v>
      </c>
      <c r="C315" s="28">
        <v>117.639999</v>
      </c>
      <c r="D315" s="28">
        <v>46.061262999999997</v>
      </c>
      <c r="E315" s="28">
        <v>44.451720000000002</v>
      </c>
      <c r="F315" s="28">
        <v>279.24621999999999</v>
      </c>
      <c r="G315" s="28">
        <v>26.215653</v>
      </c>
      <c r="H315" s="28">
        <v>29.389999</v>
      </c>
      <c r="I315" s="28">
        <v>20.105136000000002</v>
      </c>
      <c r="J315" s="28">
        <v>28.657917000000001</v>
      </c>
      <c r="K315" s="28">
        <v>72.934355999999994</v>
      </c>
      <c r="L315" s="25">
        <f t="shared" si="40"/>
        <v>0.71919739213498235</v>
      </c>
      <c r="M315" s="25">
        <f t="shared" si="41"/>
        <v>-5.7522840890882776E-2</v>
      </c>
      <c r="N315" s="25">
        <f t="shared" si="42"/>
        <v>3.9100533581314822E-2</v>
      </c>
      <c r="O315" s="25">
        <f t="shared" si="43"/>
        <v>0.24312705978463112</v>
      </c>
      <c r="P315" s="29">
        <f t="shared" si="44"/>
        <v>9.9691119854116161E-2</v>
      </c>
      <c r="Q315" s="29">
        <f t="shared" si="45"/>
        <v>0.24441896860245138</v>
      </c>
      <c r="R315" s="29">
        <f t="shared" si="46"/>
        <v>2.7622342657342536E-2</v>
      </c>
      <c r="S315" s="29">
        <f t="shared" si="47"/>
        <v>-4.4261584286502176E-2</v>
      </c>
      <c r="T315" s="29">
        <f t="shared" si="48"/>
        <v>0.21277546572418227</v>
      </c>
      <c r="U315" s="29">
        <f t="shared" si="49"/>
        <v>4.7477406257879107E-2</v>
      </c>
    </row>
    <row r="316" spans="1:21" x14ac:dyDescent="0.2">
      <c r="A316" s="28" t="s">
        <v>180</v>
      </c>
      <c r="B316" s="28">
        <v>43.715145999999997</v>
      </c>
      <c r="C316" s="28">
        <v>124.82</v>
      </c>
      <c r="D316" s="28">
        <v>44.328014000000003</v>
      </c>
      <c r="E316" s="28">
        <v>35.757986000000002</v>
      </c>
      <c r="F316" s="28">
        <v>253.93150399999999</v>
      </c>
      <c r="G316" s="28">
        <v>21.066580999999999</v>
      </c>
      <c r="H316" s="28">
        <v>28.6</v>
      </c>
      <c r="I316" s="28">
        <v>21.036232999999999</v>
      </c>
      <c r="J316" s="28">
        <v>23.630026999999998</v>
      </c>
      <c r="K316" s="28">
        <v>69.628572000000005</v>
      </c>
      <c r="L316" s="25">
        <f t="shared" si="40"/>
        <v>-0.55090252931590422</v>
      </c>
      <c r="M316" s="25">
        <f t="shared" si="41"/>
        <v>-0.23680832949908293</v>
      </c>
      <c r="N316" s="25">
        <f t="shared" si="42"/>
        <v>1.6254775413565792E-2</v>
      </c>
      <c r="O316" s="25">
        <f t="shared" si="43"/>
        <v>-0.63085232162782967</v>
      </c>
      <c r="P316" s="29">
        <f t="shared" si="44"/>
        <v>-0.64651218149351686</v>
      </c>
      <c r="Q316" s="29">
        <f t="shared" si="45"/>
        <v>-0.57984480613970502</v>
      </c>
      <c r="R316" s="29">
        <f t="shared" si="46"/>
        <v>-0.86872905560033631</v>
      </c>
      <c r="S316" s="29">
        <f t="shared" si="47"/>
        <v>-0.37291357681620751</v>
      </c>
      <c r="T316" s="29">
        <f t="shared" si="48"/>
        <v>-0.50739990603710861</v>
      </c>
      <c r="U316" s="29">
        <f t="shared" si="49"/>
        <v>-0.23138784551883629</v>
      </c>
    </row>
    <row r="317" spans="1:21" x14ac:dyDescent="0.2">
      <c r="A317" s="28" t="s">
        <v>939</v>
      </c>
      <c r="B317" s="28">
        <v>97.339995999999999</v>
      </c>
      <c r="C317" s="28">
        <v>163.550003</v>
      </c>
      <c r="D317" s="28">
        <v>43.618997</v>
      </c>
      <c r="E317" s="28">
        <v>96.866343999999998</v>
      </c>
      <c r="F317" s="28">
        <v>718.35998500000005</v>
      </c>
      <c r="G317" s="28">
        <v>50.139999000000003</v>
      </c>
      <c r="H317" s="28">
        <v>217.86999499999999</v>
      </c>
      <c r="I317" s="28">
        <v>33.545986999999997</v>
      </c>
      <c r="J317" s="28">
        <v>47.970001000000003</v>
      </c>
      <c r="K317" s="28">
        <v>90.589995999999999</v>
      </c>
      <c r="L317" s="25">
        <f t="shared" si="40"/>
        <v>0.10732063535089309</v>
      </c>
      <c r="M317" s="25">
        <f t="shared" si="41"/>
        <v>-8.1437796999082379E-2</v>
      </c>
      <c r="N317" s="25">
        <f t="shared" si="42"/>
        <v>-0.42747391917696309</v>
      </c>
      <c r="O317" s="25">
        <f t="shared" si="43"/>
        <v>0.20799358036984095</v>
      </c>
      <c r="P317" s="29">
        <f t="shared" si="44"/>
        <v>0.30193700649903765</v>
      </c>
      <c r="Q317" s="29">
        <f t="shared" si="45"/>
        <v>0.2829353879541423</v>
      </c>
      <c r="R317" s="29">
        <f t="shared" si="46"/>
        <v>5.546941726062804E-2</v>
      </c>
      <c r="S317" s="29">
        <f t="shared" si="47"/>
        <v>-0.11746510814371458</v>
      </c>
      <c r="T317" s="29">
        <f t="shared" si="48"/>
        <v>-2.2898118340539897E-2</v>
      </c>
      <c r="U317" s="29">
        <f t="shared" si="49"/>
        <v>-5.7964559042435249E-2</v>
      </c>
    </row>
    <row r="318" spans="1:21" x14ac:dyDescent="0.2">
      <c r="A318" s="28" t="s">
        <v>637</v>
      </c>
      <c r="B318" s="28">
        <v>87.905880999999994</v>
      </c>
      <c r="C318" s="28">
        <v>178.050003</v>
      </c>
      <c r="D318" s="28">
        <v>76.186916999999994</v>
      </c>
      <c r="E318" s="28">
        <v>80.187797000000003</v>
      </c>
      <c r="F318" s="28">
        <v>551.76247499999999</v>
      </c>
      <c r="G318" s="28">
        <v>39.082248</v>
      </c>
      <c r="H318" s="28">
        <v>206.41999799999999</v>
      </c>
      <c r="I318" s="28">
        <v>38.010947000000002</v>
      </c>
      <c r="J318" s="28">
        <v>49.094164999999997</v>
      </c>
      <c r="K318" s="28">
        <v>96.164106000000004</v>
      </c>
      <c r="L318" s="25">
        <f t="shared" si="40"/>
        <v>0.50114995933931739</v>
      </c>
      <c r="M318" s="25">
        <f t="shared" si="41"/>
        <v>0.78657431119509091</v>
      </c>
      <c r="N318" s="25">
        <f t="shared" si="42"/>
        <v>0.40257561153132793</v>
      </c>
      <c r="O318" s="25">
        <f t="shared" si="43"/>
        <v>0.30361157634981084</v>
      </c>
      <c r="P318" s="29">
        <f t="shared" si="44"/>
        <v>0.25955144432243626</v>
      </c>
      <c r="Q318" s="29">
        <f t="shared" si="45"/>
        <v>0.22253682695992838</v>
      </c>
      <c r="R318" s="29">
        <f t="shared" si="46"/>
        <v>1.1024648400896311</v>
      </c>
      <c r="S318" s="29">
        <f t="shared" si="47"/>
        <v>0.53219372831209832</v>
      </c>
      <c r="T318" s="29">
        <f t="shared" si="48"/>
        <v>0.30341666642551024</v>
      </c>
      <c r="U318" s="29">
        <f t="shared" si="49"/>
        <v>0.15527556056073499</v>
      </c>
    </row>
    <row r="319" spans="1:21" x14ac:dyDescent="0.2">
      <c r="A319" s="28" t="s">
        <v>485</v>
      </c>
      <c r="B319" s="28">
        <v>58.559027</v>
      </c>
      <c r="C319" s="28">
        <v>99.660004000000001</v>
      </c>
      <c r="D319" s="28">
        <v>54.319293999999999</v>
      </c>
      <c r="E319" s="28">
        <v>61.512031999999998</v>
      </c>
      <c r="F319" s="28">
        <v>438.06267500000001</v>
      </c>
      <c r="G319" s="28">
        <v>31.968156</v>
      </c>
      <c r="H319" s="28">
        <v>98.18</v>
      </c>
      <c r="I319" s="28">
        <v>24.808185999999999</v>
      </c>
      <c r="J319" s="28">
        <v>37.665748999999998</v>
      </c>
      <c r="K319" s="28">
        <v>83.239107000000004</v>
      </c>
      <c r="L319" s="25">
        <f t="shared" si="40"/>
        <v>-0.22168088832779986</v>
      </c>
      <c r="M319" s="25">
        <f t="shared" si="41"/>
        <v>-0.14616172767167812</v>
      </c>
      <c r="N319" s="25">
        <f t="shared" si="42"/>
        <v>0.19192664587965225</v>
      </c>
      <c r="O319" s="25">
        <f t="shared" si="43"/>
        <v>0.41223039280679385</v>
      </c>
      <c r="P319" s="29">
        <f t="shared" si="44"/>
        <v>0.5630290524529451</v>
      </c>
      <c r="Q319" s="29">
        <f t="shared" si="45"/>
        <v>0.2282210533534732</v>
      </c>
      <c r="R319" s="29">
        <f t="shared" si="46"/>
        <v>2.2979509573396038</v>
      </c>
      <c r="S319" s="29">
        <f t="shared" si="47"/>
        <v>0.20651532846097642</v>
      </c>
      <c r="T319" s="29">
        <f t="shared" si="48"/>
        <v>0.33305103815235482</v>
      </c>
      <c r="U319" s="29">
        <f t="shared" si="49"/>
        <v>0.16251996810772962</v>
      </c>
    </row>
    <row r="320" spans="1:21" x14ac:dyDescent="0.2">
      <c r="A320" s="28" t="s">
        <v>334</v>
      </c>
      <c r="B320" s="28">
        <v>75.237812000000005</v>
      </c>
      <c r="C320" s="28">
        <v>116.720001</v>
      </c>
      <c r="D320" s="28">
        <v>45.572682</v>
      </c>
      <c r="E320" s="28">
        <v>43.556654999999999</v>
      </c>
      <c r="F320" s="28">
        <v>280.26521600000001</v>
      </c>
      <c r="G320" s="28">
        <v>26.028015</v>
      </c>
      <c r="H320" s="28">
        <v>29.77</v>
      </c>
      <c r="I320" s="28">
        <v>20.561848999999999</v>
      </c>
      <c r="J320" s="28">
        <v>28.255293999999999</v>
      </c>
      <c r="K320" s="28">
        <v>71.602303000000006</v>
      </c>
      <c r="L320" s="25">
        <f t="shared" si="40"/>
        <v>0.75186777027921603</v>
      </c>
      <c r="M320" s="25">
        <f t="shared" si="41"/>
        <v>-1.1098856317028449E-2</v>
      </c>
      <c r="N320" s="25">
        <f t="shared" si="42"/>
        <v>4.4353395265322115E-2</v>
      </c>
      <c r="O320" s="25">
        <f t="shared" si="43"/>
        <v>0.22508003992785075</v>
      </c>
      <c r="P320" s="29">
        <f t="shared" si="44"/>
        <v>0.11166365981773607</v>
      </c>
      <c r="Q320" s="29">
        <f t="shared" si="45"/>
        <v>0.24476291699031538</v>
      </c>
      <c r="R320" s="29">
        <f t="shared" si="46"/>
        <v>4.71333098839255E-2</v>
      </c>
      <c r="S320" s="29">
        <f t="shared" si="47"/>
        <v>-2.3877669449757666E-2</v>
      </c>
      <c r="T320" s="29">
        <f t="shared" si="48"/>
        <v>0.20107101008192019</v>
      </c>
      <c r="U320" s="29">
        <f t="shared" si="49"/>
        <v>4.3272639257046164E-2</v>
      </c>
    </row>
    <row r="321" spans="1:21" x14ac:dyDescent="0.2">
      <c r="A321" s="28" t="s">
        <v>179</v>
      </c>
      <c r="B321" s="28">
        <v>42.947198</v>
      </c>
      <c r="C321" s="28">
        <v>118.029999</v>
      </c>
      <c r="D321" s="28">
        <v>43.637222999999999</v>
      </c>
      <c r="E321" s="28">
        <v>35.554130000000001</v>
      </c>
      <c r="F321" s="28">
        <v>252.11331999999999</v>
      </c>
      <c r="G321" s="28">
        <v>20.910018000000001</v>
      </c>
      <c r="H321" s="28">
        <v>28.43</v>
      </c>
      <c r="I321" s="28">
        <v>21.064827999999999</v>
      </c>
      <c r="J321" s="28">
        <v>23.525082000000001</v>
      </c>
      <c r="K321" s="28">
        <v>68.632397999999995</v>
      </c>
      <c r="L321" s="25">
        <f t="shared" si="40"/>
        <v>-0.56992592058956615</v>
      </c>
      <c r="M321" s="25">
        <f t="shared" si="41"/>
        <v>-0.33891562883616788</v>
      </c>
      <c r="N321" s="25">
        <f t="shared" si="42"/>
        <v>2.4739755989104939E-3</v>
      </c>
      <c r="O321" s="25">
        <f t="shared" si="43"/>
        <v>-0.63906065722150251</v>
      </c>
      <c r="P321" s="29">
        <f t="shared" si="44"/>
        <v>-0.65732434902191883</v>
      </c>
      <c r="Q321" s="29">
        <f t="shared" si="45"/>
        <v>-0.60547135849056599</v>
      </c>
      <c r="R321" s="29">
        <f t="shared" si="46"/>
        <v>-0.87264256368127158</v>
      </c>
      <c r="S321" s="29">
        <f t="shared" si="47"/>
        <v>-0.37074867658240229</v>
      </c>
      <c r="T321" s="29">
        <f t="shared" si="48"/>
        <v>-0.53617741450754308</v>
      </c>
      <c r="U321" s="29">
        <f t="shared" si="49"/>
        <v>-0.22902268801469416</v>
      </c>
    </row>
    <row r="322" spans="1:21" x14ac:dyDescent="0.2">
      <c r="A322" s="28" t="s">
        <v>938</v>
      </c>
      <c r="B322" s="28">
        <v>99.860000999999997</v>
      </c>
      <c r="C322" s="28">
        <v>178.53999300000001</v>
      </c>
      <c r="D322" s="28">
        <v>43.529532000000003</v>
      </c>
      <c r="E322" s="28">
        <v>98.504446000000002</v>
      </c>
      <c r="F322" s="28">
        <v>735.71997099999999</v>
      </c>
      <c r="G322" s="28">
        <v>53</v>
      </c>
      <c r="H322" s="28">
        <v>223.229996</v>
      </c>
      <c r="I322" s="28">
        <v>33.476016999999999</v>
      </c>
      <c r="J322" s="28">
        <v>50.720001000000003</v>
      </c>
      <c r="K322" s="28">
        <v>89.019997000000004</v>
      </c>
      <c r="L322" s="25">
        <f t="shared" si="40"/>
        <v>0.65307464431498774</v>
      </c>
      <c r="M322" s="25">
        <f t="shared" si="41"/>
        <v>0.84747511224622429</v>
      </c>
      <c r="N322" s="25">
        <f t="shared" si="42"/>
        <v>-0.19458596083292135</v>
      </c>
      <c r="O322" s="25">
        <f t="shared" si="43"/>
        <v>0.63235667461563616</v>
      </c>
      <c r="P322" s="29">
        <f t="shared" si="44"/>
        <v>0.69062786691031852</v>
      </c>
      <c r="Q322" s="29">
        <f t="shared" si="45"/>
        <v>0.64934902061343958</v>
      </c>
      <c r="R322" s="29">
        <f t="shared" si="46"/>
        <v>1.283449175870516</v>
      </c>
      <c r="S322" s="29">
        <f t="shared" si="47"/>
        <v>0.23477176154103963</v>
      </c>
      <c r="T322" s="29">
        <f t="shared" si="48"/>
        <v>0.35953259634802559</v>
      </c>
      <c r="U322" s="29">
        <f t="shared" si="49"/>
        <v>7.9615300383259813E-2</v>
      </c>
    </row>
    <row r="323" spans="1:21" x14ac:dyDescent="0.2">
      <c r="A323" s="28" t="s">
        <v>484</v>
      </c>
      <c r="B323" s="28">
        <v>60.408645999999997</v>
      </c>
      <c r="C323" s="28">
        <v>96.639999000000003</v>
      </c>
      <c r="D323" s="28">
        <v>54.046154999999999</v>
      </c>
      <c r="E323" s="28">
        <v>60.344928000000003</v>
      </c>
      <c r="F323" s="28">
        <v>435.17558500000001</v>
      </c>
      <c r="G323" s="28">
        <v>32.133890000000001</v>
      </c>
      <c r="H323" s="28">
        <v>97.760002</v>
      </c>
      <c r="I323" s="28">
        <v>27.111097000000001</v>
      </c>
      <c r="J323" s="28">
        <v>37.306939999999997</v>
      </c>
      <c r="K323" s="28">
        <v>82.455293999999995</v>
      </c>
      <c r="L323" s="25">
        <f t="shared" si="40"/>
        <v>-0.20483819351615729</v>
      </c>
      <c r="M323" s="25">
        <f t="shared" si="41"/>
        <v>-0.17941749629152148</v>
      </c>
      <c r="N323" s="25">
        <f t="shared" si="42"/>
        <v>0.23004186217871769</v>
      </c>
      <c r="O323" s="25">
        <f t="shared" si="43"/>
        <v>0.40119615320635948</v>
      </c>
      <c r="P323" s="29">
        <f t="shared" si="44"/>
        <v>0.49987955484468727</v>
      </c>
      <c r="Q323" s="29">
        <f t="shared" si="45"/>
        <v>0.23205082259630494</v>
      </c>
      <c r="R323" s="29">
        <f t="shared" si="46"/>
        <v>2.313898372881356</v>
      </c>
      <c r="S323" s="29">
        <f t="shared" si="47"/>
        <v>0.34198005079617122</v>
      </c>
      <c r="T323" s="29">
        <f t="shared" si="48"/>
        <v>0.30098983770712384</v>
      </c>
      <c r="U323" s="29">
        <f t="shared" si="49"/>
        <v>0.18086414859103361</v>
      </c>
    </row>
    <row r="324" spans="1:21" x14ac:dyDescent="0.2">
      <c r="A324" s="28" t="s">
        <v>333</v>
      </c>
      <c r="B324" s="28">
        <v>75.970256000000006</v>
      </c>
      <c r="C324" s="28">
        <v>117.769997</v>
      </c>
      <c r="D324" s="28">
        <v>43.938468</v>
      </c>
      <c r="E324" s="28">
        <v>43.066724000000001</v>
      </c>
      <c r="F324" s="28">
        <v>290.140354</v>
      </c>
      <c r="G324" s="28">
        <v>26.081627000000001</v>
      </c>
      <c r="H324" s="28">
        <v>29.5</v>
      </c>
      <c r="I324" s="28">
        <v>20.202310000000001</v>
      </c>
      <c r="J324" s="28">
        <v>28.675812000000001</v>
      </c>
      <c r="K324" s="28">
        <v>69.826232000000005</v>
      </c>
      <c r="L324" s="25">
        <f t="shared" ref="L324:L387" si="50">B324/B325-1</f>
        <v>0.66095517478165644</v>
      </c>
      <c r="M324" s="25">
        <f t="shared" ref="M324:M387" si="51">C324/C325-1</f>
        <v>-0.13219371508837952</v>
      </c>
      <c r="N324" s="25">
        <f t="shared" ref="N324:N387" si="52">D324/D325-1</f>
        <v>-2.7063394477172098E-2</v>
      </c>
      <c r="O324" s="25">
        <f t="shared" ref="O324:O387" si="53">E324/E325-1</f>
        <v>0.11644453468161631</v>
      </c>
      <c r="P324" s="29">
        <f t="shared" ref="P324:P387" si="54">F324/F325-1</f>
        <v>9.7992527052451539E-2</v>
      </c>
      <c r="Q324" s="29">
        <f t="shared" ref="Q324:Q387" si="55">G324/G325-1</f>
        <v>0.19894998208122905</v>
      </c>
      <c r="R324" s="29">
        <f t="shared" ref="R324:R387" si="56">H324/H325-1</f>
        <v>-2.1234207738361266E-2</v>
      </c>
      <c r="S324" s="29">
        <f t="shared" ref="S324:S387" si="57">I324/I325-1</f>
        <v>-0.12525394503248033</v>
      </c>
      <c r="T324" s="29">
        <f t="shared" ref="T324:T387" si="58">J324/J325-1</f>
        <v>0.15578621990375585</v>
      </c>
      <c r="U324" s="29">
        <f t="shared" ref="U324:U387" si="59">K324/K325-1</f>
        <v>-3.4285649876257263E-2</v>
      </c>
    </row>
    <row r="325" spans="1:21" x14ac:dyDescent="0.2">
      <c r="A325" s="28" t="s">
        <v>178</v>
      </c>
      <c r="B325" s="28">
        <v>45.738895999999997</v>
      </c>
      <c r="C325" s="28">
        <v>135.71000699999999</v>
      </c>
      <c r="D325" s="28">
        <v>45.160668999999999</v>
      </c>
      <c r="E325" s="28">
        <v>38.574888999999999</v>
      </c>
      <c r="F325" s="28">
        <v>264.24620099999999</v>
      </c>
      <c r="G325" s="28">
        <v>21.753723999999998</v>
      </c>
      <c r="H325" s="28">
        <v>30.139999</v>
      </c>
      <c r="I325" s="28">
        <v>23.095057000000001</v>
      </c>
      <c r="J325" s="28">
        <v>24.810654</v>
      </c>
      <c r="K325" s="28">
        <v>72.305265000000006</v>
      </c>
      <c r="L325" s="25">
        <f t="shared" si="50"/>
        <v>-0.47478431331886006</v>
      </c>
      <c r="M325" s="25">
        <f t="shared" si="51"/>
        <v>-0.18153302794201842</v>
      </c>
      <c r="N325" s="25">
        <f t="shared" si="52"/>
        <v>-0.38395518403104534</v>
      </c>
      <c r="O325" s="25">
        <f t="shared" si="53"/>
        <v>-0.52587183202655696</v>
      </c>
      <c r="P325" s="29">
        <f t="shared" si="54"/>
        <v>-0.52804123442547846</v>
      </c>
      <c r="Q325" s="29">
        <f t="shared" si="55"/>
        <v>-0.43944325603853329</v>
      </c>
      <c r="R325" s="29">
        <f t="shared" si="56"/>
        <v>-0.85493575386368093</v>
      </c>
      <c r="S325" s="29">
        <f t="shared" si="57"/>
        <v>-0.3769106900871767</v>
      </c>
      <c r="T325" s="29">
        <f t="shared" si="58"/>
        <v>-0.4834849015020638</v>
      </c>
      <c r="U325" s="29">
        <f t="shared" si="59"/>
        <v>-0.23224932814762411</v>
      </c>
    </row>
    <row r="326" spans="1:21" x14ac:dyDescent="0.2">
      <c r="A326" s="28" t="s">
        <v>636</v>
      </c>
      <c r="B326" s="28">
        <v>87.085928999999993</v>
      </c>
      <c r="C326" s="28">
        <v>165.80999800000001</v>
      </c>
      <c r="D326" s="28">
        <v>73.307440999999997</v>
      </c>
      <c r="E326" s="28">
        <v>81.359622999999999</v>
      </c>
      <c r="F326" s="28">
        <v>559.89255900000001</v>
      </c>
      <c r="G326" s="28">
        <v>38.807353999999997</v>
      </c>
      <c r="H326" s="28">
        <v>207.770004</v>
      </c>
      <c r="I326" s="28">
        <v>37.065404000000001</v>
      </c>
      <c r="J326" s="28">
        <v>48.034711999999999</v>
      </c>
      <c r="K326" s="28">
        <v>94.178055000000001</v>
      </c>
      <c r="L326" s="25">
        <f t="shared" si="50"/>
        <v>0.43570782327864155</v>
      </c>
      <c r="M326" s="25">
        <f t="shared" si="51"/>
        <v>0.69591902513815151</v>
      </c>
      <c r="N326" s="25">
        <f t="shared" si="52"/>
        <v>0.33591379073440097</v>
      </c>
      <c r="O326" s="25">
        <f t="shared" si="53"/>
        <v>0.31550137836434855</v>
      </c>
      <c r="P326" s="29">
        <f t="shared" si="54"/>
        <v>0.28726972484219804</v>
      </c>
      <c r="Q326" s="29">
        <f t="shared" si="55"/>
        <v>0.20319509298563543</v>
      </c>
      <c r="R326" s="29">
        <f t="shared" si="56"/>
        <v>0.97970471595154041</v>
      </c>
      <c r="S326" s="29">
        <f t="shared" si="57"/>
        <v>0.3080361810898038</v>
      </c>
      <c r="T326" s="29">
        <f t="shared" si="58"/>
        <v>0.2657048938186195</v>
      </c>
      <c r="U326" s="29">
        <f t="shared" si="59"/>
        <v>0.12207868977009828</v>
      </c>
    </row>
    <row r="327" spans="1:21" x14ac:dyDescent="0.2">
      <c r="A327" s="28" t="s">
        <v>483</v>
      </c>
      <c r="B327" s="28">
        <v>60.657139000000001</v>
      </c>
      <c r="C327" s="28">
        <v>97.769997000000004</v>
      </c>
      <c r="D327" s="28">
        <v>54.874380000000002</v>
      </c>
      <c r="E327" s="28">
        <v>61.846854999999998</v>
      </c>
      <c r="F327" s="28">
        <v>434.94579900000002</v>
      </c>
      <c r="G327" s="28">
        <v>32.253583999999996</v>
      </c>
      <c r="H327" s="28">
        <v>104.949997</v>
      </c>
      <c r="I327" s="28">
        <v>28.336680999999999</v>
      </c>
      <c r="J327" s="28">
        <v>37.950957000000002</v>
      </c>
      <c r="K327" s="28">
        <v>83.931774000000004</v>
      </c>
      <c r="L327" s="25">
        <f t="shared" si="50"/>
        <v>-0.20355239476672737</v>
      </c>
      <c r="M327" s="25">
        <f t="shared" si="51"/>
        <v>-0.17256268034655786</v>
      </c>
      <c r="N327" s="25">
        <f t="shared" si="52"/>
        <v>0.25177131920098161</v>
      </c>
      <c r="O327" s="25">
        <f t="shared" si="53"/>
        <v>0.45227394928565845</v>
      </c>
      <c r="P327" s="29">
        <f t="shared" si="54"/>
        <v>0.48030536031865401</v>
      </c>
      <c r="Q327" s="29">
        <f t="shared" si="55"/>
        <v>0.23031777999197645</v>
      </c>
      <c r="R327" s="29">
        <f t="shared" si="56"/>
        <v>2.4511672804998352</v>
      </c>
      <c r="S327" s="29">
        <f t="shared" si="57"/>
        <v>0.39928042686508425</v>
      </c>
      <c r="T327" s="29">
        <f t="shared" si="58"/>
        <v>0.33806052260047115</v>
      </c>
      <c r="U327" s="29">
        <f t="shared" si="59"/>
        <v>0.18453415809302975</v>
      </c>
    </row>
    <row r="328" spans="1:21" x14ac:dyDescent="0.2">
      <c r="A328" s="28" t="s">
        <v>332</v>
      </c>
      <c r="B328" s="28">
        <v>76.159610000000001</v>
      </c>
      <c r="C328" s="28">
        <v>118.160004</v>
      </c>
      <c r="D328" s="28">
        <v>43.837384</v>
      </c>
      <c r="E328" s="28">
        <v>42.586218000000002</v>
      </c>
      <c r="F328" s="28">
        <v>293.82167399999997</v>
      </c>
      <c r="G328" s="28">
        <v>26.215653</v>
      </c>
      <c r="H328" s="28">
        <v>30.41</v>
      </c>
      <c r="I328" s="28">
        <v>20.250895</v>
      </c>
      <c r="J328" s="28">
        <v>28.362660999999999</v>
      </c>
      <c r="K328" s="28">
        <v>70.856356000000005</v>
      </c>
      <c r="L328" s="25">
        <f t="shared" si="50"/>
        <v>-0.40344597562328033</v>
      </c>
      <c r="M328" s="25">
        <f t="shared" si="51"/>
        <v>-0.40141840125891792</v>
      </c>
      <c r="N328" s="25">
        <f t="shared" si="52"/>
        <v>-0.27902773588256091</v>
      </c>
      <c r="O328" s="25">
        <f t="shared" si="53"/>
        <v>-0.6065813051194221</v>
      </c>
      <c r="P328" s="29">
        <f t="shared" si="54"/>
        <v>-0.44781777774758358</v>
      </c>
      <c r="Q328" s="29">
        <f t="shared" si="55"/>
        <v>-0.42500454019055633</v>
      </c>
      <c r="R328" s="29">
        <f t="shared" si="56"/>
        <v>-0.87874800782996798</v>
      </c>
      <c r="S328" s="29">
        <f t="shared" si="57"/>
        <v>-0.4710351105890016</v>
      </c>
      <c r="T328" s="29">
        <f t="shared" si="58"/>
        <v>-0.47840727810307249</v>
      </c>
      <c r="U328" s="29">
        <f t="shared" si="59"/>
        <v>-0.13838738047854082</v>
      </c>
    </row>
    <row r="329" spans="1:21" x14ac:dyDescent="0.2">
      <c r="A329" s="28" t="s">
        <v>787</v>
      </c>
      <c r="B329" s="28">
        <v>127.66590600000001</v>
      </c>
      <c r="C329" s="28">
        <v>197.39999399999999</v>
      </c>
      <c r="D329" s="28">
        <v>60.803148999999998</v>
      </c>
      <c r="E329" s="28">
        <v>108.246554</v>
      </c>
      <c r="F329" s="28">
        <v>532.10998500000005</v>
      </c>
      <c r="G329" s="28">
        <v>45.592799999999997</v>
      </c>
      <c r="H329" s="28">
        <v>250.800003</v>
      </c>
      <c r="I329" s="28">
        <v>38.284005999999998</v>
      </c>
      <c r="J329" s="28">
        <v>54.377026000000001</v>
      </c>
      <c r="K329" s="28">
        <v>82.236906000000005</v>
      </c>
      <c r="L329" s="25">
        <f t="shared" si="50"/>
        <v>0.46048510641228435</v>
      </c>
      <c r="M329" s="25">
        <f t="shared" si="51"/>
        <v>0.17850742686567167</v>
      </c>
      <c r="N329" s="25">
        <f t="shared" si="52"/>
        <v>-0.16650697008774484</v>
      </c>
      <c r="O329" s="25">
        <f t="shared" si="53"/>
        <v>0.33015360181180919</v>
      </c>
      <c r="P329" s="29">
        <f t="shared" si="54"/>
        <v>-4.9943619559470021E-2</v>
      </c>
      <c r="Q329" s="29">
        <f t="shared" si="55"/>
        <v>0.19232364376415245</v>
      </c>
      <c r="R329" s="29">
        <f t="shared" si="56"/>
        <v>0.19292236032814025</v>
      </c>
      <c r="S329" s="29">
        <f t="shared" si="57"/>
        <v>2.1086946404012208E-2</v>
      </c>
      <c r="T329" s="29">
        <f t="shared" si="58"/>
        <v>0.14352077928536988</v>
      </c>
      <c r="U329" s="29">
        <f t="shared" si="59"/>
        <v>-0.1331740094161461</v>
      </c>
    </row>
    <row r="330" spans="1:21" x14ac:dyDescent="0.2">
      <c r="A330" s="28" t="s">
        <v>635</v>
      </c>
      <c r="B330" s="28">
        <v>87.413357000000005</v>
      </c>
      <c r="C330" s="28">
        <v>167.5</v>
      </c>
      <c r="D330" s="28">
        <v>72.949798999999999</v>
      </c>
      <c r="E330" s="28">
        <v>81.378988000000007</v>
      </c>
      <c r="F330" s="28">
        <v>560.08253400000001</v>
      </c>
      <c r="G330" s="28">
        <v>38.238610999999999</v>
      </c>
      <c r="H330" s="28">
        <v>210.240005</v>
      </c>
      <c r="I330" s="28">
        <v>37.493385000000004</v>
      </c>
      <c r="J330" s="28">
        <v>47.552284999999998</v>
      </c>
      <c r="K330" s="28">
        <v>94.871296999999998</v>
      </c>
      <c r="L330" s="25">
        <f t="shared" si="50"/>
        <v>0.46257913054858779</v>
      </c>
      <c r="M330" s="25">
        <f t="shared" si="51"/>
        <v>0.73485235417341199</v>
      </c>
      <c r="N330" s="25">
        <f t="shared" si="52"/>
        <v>0.31880860364539942</v>
      </c>
      <c r="O330" s="25">
        <f t="shared" si="53"/>
        <v>0.28384252883964578</v>
      </c>
      <c r="P330" s="29">
        <f t="shared" si="54"/>
        <v>0.29133986921549382</v>
      </c>
      <c r="Q330" s="29">
        <f t="shared" si="55"/>
        <v>0.19065998556770514</v>
      </c>
      <c r="R330" s="29">
        <f t="shared" si="56"/>
        <v>1.0093664439271657</v>
      </c>
      <c r="S330" s="29">
        <f t="shared" si="57"/>
        <v>0.33901914506650099</v>
      </c>
      <c r="T330" s="29">
        <f t="shared" si="58"/>
        <v>0.2683671679023516</v>
      </c>
      <c r="U330" s="29">
        <f t="shared" si="59"/>
        <v>0.13046096665304896</v>
      </c>
    </row>
    <row r="331" spans="1:21" x14ac:dyDescent="0.2">
      <c r="A331" s="28" t="s">
        <v>482</v>
      </c>
      <c r="B331" s="28">
        <v>59.766582999999997</v>
      </c>
      <c r="C331" s="28">
        <v>96.550003000000004</v>
      </c>
      <c r="D331" s="28">
        <v>55.314925000000002</v>
      </c>
      <c r="E331" s="28">
        <v>63.387048</v>
      </c>
      <c r="F331" s="28">
        <v>433.72201799999999</v>
      </c>
      <c r="G331" s="28">
        <v>32.115475000000004</v>
      </c>
      <c r="H331" s="28">
        <v>104.629997</v>
      </c>
      <c r="I331" s="28">
        <v>28.000634000000002</v>
      </c>
      <c r="J331" s="28">
        <v>37.490946000000001</v>
      </c>
      <c r="K331" s="28">
        <v>83.922664999999995</v>
      </c>
      <c r="L331" s="25">
        <f t="shared" si="50"/>
        <v>-0.20578367388030494</v>
      </c>
      <c r="M331" s="25">
        <f t="shared" si="51"/>
        <v>-0.20593793752571543</v>
      </c>
      <c r="N331" s="25">
        <f t="shared" si="52"/>
        <v>0.23268552499426787</v>
      </c>
      <c r="O331" s="25">
        <f t="shared" si="53"/>
        <v>0.47927680322240174</v>
      </c>
      <c r="P331" s="29">
        <f t="shared" si="54"/>
        <v>0.46096504457308751</v>
      </c>
      <c r="Q331" s="29">
        <f t="shared" si="55"/>
        <v>0.21593220563583726</v>
      </c>
      <c r="R331" s="29">
        <f t="shared" si="56"/>
        <v>2.3016722530239115</v>
      </c>
      <c r="S331" s="29">
        <f t="shared" si="57"/>
        <v>0.24525419910220991</v>
      </c>
      <c r="T331" s="29">
        <f t="shared" si="58"/>
        <v>0.29929862171426369</v>
      </c>
      <c r="U331" s="29">
        <f t="shared" si="59"/>
        <v>0.15346909658638941</v>
      </c>
    </row>
    <row r="332" spans="1:21" x14ac:dyDescent="0.2">
      <c r="A332" s="28" t="s">
        <v>331</v>
      </c>
      <c r="B332" s="28">
        <v>75.252272000000005</v>
      </c>
      <c r="C332" s="28">
        <v>121.589996</v>
      </c>
      <c r="D332" s="28">
        <v>44.873508999999999</v>
      </c>
      <c r="E332" s="28">
        <v>42.850025000000002</v>
      </c>
      <c r="F332" s="28">
        <v>296.87364500000001</v>
      </c>
      <c r="G332" s="28">
        <v>26.412224999999999</v>
      </c>
      <c r="H332" s="28">
        <v>31.690000999999999</v>
      </c>
      <c r="I332" s="28">
        <v>22.485878</v>
      </c>
      <c r="J332" s="28">
        <v>28.854756999999999</v>
      </c>
      <c r="K332" s="28">
        <v>72.756752000000006</v>
      </c>
      <c r="L332" s="25">
        <f t="shared" si="50"/>
        <v>-0.41726254579984501</v>
      </c>
      <c r="M332" s="25">
        <f t="shared" si="51"/>
        <v>-0.39286965810416619</v>
      </c>
      <c r="N332" s="25">
        <f t="shared" si="52"/>
        <v>-0.26406729825101982</v>
      </c>
      <c r="O332" s="25">
        <f t="shared" si="53"/>
        <v>-0.60471722713825993</v>
      </c>
      <c r="P332" s="29">
        <f t="shared" si="54"/>
        <v>-0.45000995025697776</v>
      </c>
      <c r="Q332" s="29">
        <f t="shared" si="55"/>
        <v>-0.42789625325274017</v>
      </c>
      <c r="R332" s="29">
        <f t="shared" si="56"/>
        <v>-0.87397096290281517</v>
      </c>
      <c r="S332" s="29">
        <f t="shared" si="57"/>
        <v>-0.41722090720842253</v>
      </c>
      <c r="T332" s="29">
        <f t="shared" si="58"/>
        <v>-0.4717176620104806</v>
      </c>
      <c r="U332" s="29">
        <f t="shared" si="59"/>
        <v>-0.11434307274835165</v>
      </c>
    </row>
    <row r="333" spans="1:21" x14ac:dyDescent="0.2">
      <c r="A333" s="28" t="s">
        <v>786</v>
      </c>
      <c r="B333" s="28">
        <v>129.135808</v>
      </c>
      <c r="C333" s="28">
        <v>200.270004</v>
      </c>
      <c r="D333" s="28">
        <v>60.975017000000001</v>
      </c>
      <c r="E333" s="28">
        <v>108.40347199999999</v>
      </c>
      <c r="F333" s="28">
        <v>539.78002900000001</v>
      </c>
      <c r="G333" s="28">
        <v>46.166845000000002</v>
      </c>
      <c r="H333" s="28">
        <v>251.449997</v>
      </c>
      <c r="I333" s="28">
        <v>38.583879000000003</v>
      </c>
      <c r="J333" s="28">
        <v>54.619954</v>
      </c>
      <c r="K333" s="28">
        <v>82.150040000000004</v>
      </c>
      <c r="L333" s="25">
        <f t="shared" si="50"/>
        <v>0.50421827877899505</v>
      </c>
      <c r="M333" s="25">
        <f t="shared" si="51"/>
        <v>0.2052115689379741</v>
      </c>
      <c r="N333" s="25">
        <f t="shared" si="52"/>
        <v>-0.16436105529184608</v>
      </c>
      <c r="O333" s="25">
        <f t="shared" si="53"/>
        <v>0.3389334531121635</v>
      </c>
      <c r="P333" s="29">
        <f t="shared" si="54"/>
        <v>-3.899450758097589E-2</v>
      </c>
      <c r="Q333" s="29">
        <f t="shared" si="55"/>
        <v>0.21729393229131455</v>
      </c>
      <c r="R333" s="29">
        <f t="shared" si="56"/>
        <v>0.19601403643421711</v>
      </c>
      <c r="S333" s="29">
        <f t="shared" si="57"/>
        <v>1.1784070797837831E-3</v>
      </c>
      <c r="T333" s="29">
        <f t="shared" si="58"/>
        <v>0.14475819037763915</v>
      </c>
      <c r="U333" s="29">
        <f t="shared" si="59"/>
        <v>-0.13229029219949096</v>
      </c>
    </row>
    <row r="334" spans="1:21" x14ac:dyDescent="0.2">
      <c r="A334" s="28" t="s">
        <v>634</v>
      </c>
      <c r="B334" s="28">
        <v>85.849114999999998</v>
      </c>
      <c r="C334" s="28">
        <v>166.16999799999999</v>
      </c>
      <c r="D334" s="28">
        <v>72.968136999999999</v>
      </c>
      <c r="E334" s="28">
        <v>80.962553999999997</v>
      </c>
      <c r="F334" s="28">
        <v>561.68256399999996</v>
      </c>
      <c r="G334" s="28">
        <v>37.925798999999998</v>
      </c>
      <c r="H334" s="28">
        <v>210.240005</v>
      </c>
      <c r="I334" s="28">
        <v>38.538465000000002</v>
      </c>
      <c r="J334" s="28">
        <v>47.713093000000001</v>
      </c>
      <c r="K334" s="28">
        <v>94.674565999999999</v>
      </c>
      <c r="L334" s="25">
        <f t="shared" si="50"/>
        <v>0.44782778480149665</v>
      </c>
      <c r="M334" s="25">
        <f t="shared" si="51"/>
        <v>0.70816200357896775</v>
      </c>
      <c r="N334" s="25">
        <f t="shared" si="52"/>
        <v>0.31788056493204553</v>
      </c>
      <c r="O334" s="25">
        <f t="shared" si="53"/>
        <v>0.26903729441256874</v>
      </c>
      <c r="P334" s="29">
        <f t="shared" si="54"/>
        <v>0.27598415326148085</v>
      </c>
      <c r="Q334" s="29">
        <f t="shared" si="55"/>
        <v>0.17619880898307305</v>
      </c>
      <c r="R334" s="29">
        <f t="shared" si="56"/>
        <v>0.90555606987118531</v>
      </c>
      <c r="S334" s="29">
        <f t="shared" si="57"/>
        <v>0.45220799988966709</v>
      </c>
      <c r="T334" s="29">
        <f t="shared" si="58"/>
        <v>0.27988026934274401</v>
      </c>
      <c r="U334" s="29">
        <f t="shared" si="59"/>
        <v>0.1244533178051368</v>
      </c>
    </row>
    <row r="335" spans="1:21" x14ac:dyDescent="0.2">
      <c r="A335" s="28" t="s">
        <v>481</v>
      </c>
      <c r="B335" s="28">
        <v>59.295115000000003</v>
      </c>
      <c r="C335" s="28">
        <v>97.279999000000004</v>
      </c>
      <c r="D335" s="28">
        <v>55.367792000000001</v>
      </c>
      <c r="E335" s="28">
        <v>63.798403999999998</v>
      </c>
      <c r="F335" s="28">
        <v>440.19556399999999</v>
      </c>
      <c r="G335" s="28">
        <v>32.244377999999998</v>
      </c>
      <c r="H335" s="28">
        <v>110.33000199999999</v>
      </c>
      <c r="I335" s="28">
        <v>26.537841</v>
      </c>
      <c r="J335" s="28">
        <v>37.279341000000002</v>
      </c>
      <c r="K335" s="28">
        <v>84.196083999999999</v>
      </c>
      <c r="L335" s="25">
        <f t="shared" si="50"/>
        <v>-0.40911692893107976</v>
      </c>
      <c r="M335" s="25">
        <f t="shared" si="51"/>
        <v>-0.47419057548755672</v>
      </c>
      <c r="N335" s="25">
        <f t="shared" si="52"/>
        <v>0.25646504503972545</v>
      </c>
      <c r="O335" s="25">
        <f t="shared" si="53"/>
        <v>-0.35923973157740274</v>
      </c>
      <c r="P335" s="29">
        <f t="shared" si="54"/>
        <v>-0.39918163920222793</v>
      </c>
      <c r="Q335" s="29">
        <f t="shared" si="55"/>
        <v>-0.38370837155963311</v>
      </c>
      <c r="R335" s="29">
        <f t="shared" si="56"/>
        <v>-0.50533534136185176</v>
      </c>
      <c r="S335" s="29">
        <f t="shared" si="57"/>
        <v>-0.10909636591522875</v>
      </c>
      <c r="T335" s="29">
        <f t="shared" si="58"/>
        <v>-0.26687625435108175</v>
      </c>
      <c r="U335" s="29">
        <f t="shared" si="59"/>
        <v>-6.4591910574560374E-2</v>
      </c>
    </row>
    <row r="336" spans="1:21" x14ac:dyDescent="0.2">
      <c r="A336" s="28" t="s">
        <v>937</v>
      </c>
      <c r="B336" s="28">
        <v>100.349998</v>
      </c>
      <c r="C336" s="28">
        <v>185.009995</v>
      </c>
      <c r="D336" s="28">
        <v>44.066321000000002</v>
      </c>
      <c r="E336" s="28">
        <v>99.566728999999995</v>
      </c>
      <c r="F336" s="28">
        <v>732.65997300000004</v>
      </c>
      <c r="G336" s="28">
        <v>52.32</v>
      </c>
      <c r="H336" s="28">
        <v>223.03999300000001</v>
      </c>
      <c r="I336" s="28">
        <v>29.787555000000001</v>
      </c>
      <c r="J336" s="28">
        <v>50.849997999999999</v>
      </c>
      <c r="K336" s="28">
        <v>90.010002</v>
      </c>
      <c r="L336" s="25">
        <f t="shared" si="50"/>
        <v>-0.22444127426704763</v>
      </c>
      <c r="M336" s="25">
        <f t="shared" si="51"/>
        <v>-8.160835068168304E-2</v>
      </c>
      <c r="N336" s="25">
        <f t="shared" si="52"/>
        <v>-0.27685235121541618</v>
      </c>
      <c r="O336" s="25">
        <f t="shared" si="53"/>
        <v>-8.0185693486371945E-2</v>
      </c>
      <c r="P336" s="29">
        <f t="shared" si="54"/>
        <v>0.35730562415147316</v>
      </c>
      <c r="Q336" s="29">
        <f t="shared" si="55"/>
        <v>0.12947227955095175</v>
      </c>
      <c r="R336" s="29">
        <f t="shared" si="56"/>
        <v>-9.8573336660927713E-2</v>
      </c>
      <c r="S336" s="29">
        <f t="shared" si="57"/>
        <v>-0.21372037268859623</v>
      </c>
      <c r="T336" s="29">
        <f t="shared" si="58"/>
        <v>-6.669706095826633E-2</v>
      </c>
      <c r="U336" s="29">
        <f t="shared" si="59"/>
        <v>9.567812748478266E-2</v>
      </c>
    </row>
    <row r="337" spans="1:21" x14ac:dyDescent="0.2">
      <c r="A337" s="28" t="s">
        <v>785</v>
      </c>
      <c r="B337" s="28">
        <v>129.39058600000001</v>
      </c>
      <c r="C337" s="28">
        <v>201.449997</v>
      </c>
      <c r="D337" s="28">
        <v>60.936824000000001</v>
      </c>
      <c r="E337" s="28">
        <v>108.246554</v>
      </c>
      <c r="F337" s="28">
        <v>539.78997800000002</v>
      </c>
      <c r="G337" s="28">
        <v>46.322518000000002</v>
      </c>
      <c r="H337" s="28">
        <v>247.429993</v>
      </c>
      <c r="I337" s="28">
        <v>37.884174999999999</v>
      </c>
      <c r="J337" s="28">
        <v>54.483915000000003</v>
      </c>
      <c r="K337" s="28">
        <v>82.150040000000004</v>
      </c>
      <c r="L337" s="25">
        <f t="shared" si="50"/>
        <v>0.50328329223847068</v>
      </c>
      <c r="M337" s="25">
        <f t="shared" si="51"/>
        <v>0.18975896923982516</v>
      </c>
      <c r="N337" s="25">
        <f t="shared" si="52"/>
        <v>-0.15928464059221459</v>
      </c>
      <c r="O337" s="25">
        <f t="shared" si="53"/>
        <v>0.33476005743510506</v>
      </c>
      <c r="P337" s="29">
        <f t="shared" si="54"/>
        <v>-4.6227543005701532E-2</v>
      </c>
      <c r="Q337" s="29">
        <f t="shared" si="55"/>
        <v>0.21592827757083644</v>
      </c>
      <c r="R337" s="29">
        <f t="shared" si="56"/>
        <v>0.1695499874224804</v>
      </c>
      <c r="S337" s="29">
        <f t="shared" si="57"/>
        <v>-4.1726370888528486E-2</v>
      </c>
      <c r="T337" s="29">
        <f t="shared" si="58"/>
        <v>0.13942211985169273</v>
      </c>
      <c r="U337" s="29">
        <f t="shared" si="59"/>
        <v>-0.13485852453126146</v>
      </c>
    </row>
    <row r="338" spans="1:21" x14ac:dyDescent="0.2">
      <c r="A338" s="28" t="s">
        <v>633</v>
      </c>
      <c r="B338" s="28">
        <v>86.071990999999997</v>
      </c>
      <c r="C338" s="28">
        <v>169.320007</v>
      </c>
      <c r="D338" s="28">
        <v>72.482111000000003</v>
      </c>
      <c r="E338" s="28">
        <v>81.098136999999994</v>
      </c>
      <c r="F338" s="28">
        <v>565.95257500000002</v>
      </c>
      <c r="G338" s="28">
        <v>38.096423000000001</v>
      </c>
      <c r="H338" s="28">
        <v>211.55999800000001</v>
      </c>
      <c r="I338" s="28">
        <v>39.533776000000003</v>
      </c>
      <c r="J338" s="28">
        <v>47.817146999999999</v>
      </c>
      <c r="K338" s="28">
        <v>94.955613999999997</v>
      </c>
      <c r="L338" s="25">
        <f t="shared" si="50"/>
        <v>0.93992639719420135</v>
      </c>
      <c r="M338" s="25">
        <f t="shared" si="51"/>
        <v>0.26424263308966212</v>
      </c>
      <c r="N338" s="25">
        <f t="shared" si="52"/>
        <v>0.61779842037566701</v>
      </c>
      <c r="O338" s="25">
        <f t="shared" si="53"/>
        <v>1.1079255376262824</v>
      </c>
      <c r="P338" s="29">
        <f t="shared" si="54"/>
        <v>1.1751489827109518</v>
      </c>
      <c r="Q338" s="29">
        <f t="shared" si="55"/>
        <v>0.76894215777529595</v>
      </c>
      <c r="R338" s="29">
        <f t="shared" si="56"/>
        <v>6.1593910375428447</v>
      </c>
      <c r="S338" s="29">
        <f t="shared" si="57"/>
        <v>0.70685411111357688</v>
      </c>
      <c r="T338" s="29">
        <f t="shared" si="58"/>
        <v>0.94303539335140729</v>
      </c>
      <c r="U338" s="29">
        <f t="shared" si="59"/>
        <v>0.32661042171031718</v>
      </c>
    </row>
    <row r="339" spans="1:21" x14ac:dyDescent="0.2">
      <c r="A339" s="28" t="s">
        <v>177</v>
      </c>
      <c r="B339" s="28">
        <v>44.368689000000003</v>
      </c>
      <c r="C339" s="28">
        <v>133.929993</v>
      </c>
      <c r="D339" s="28">
        <v>44.802931000000001</v>
      </c>
      <c r="E339" s="28">
        <v>38.472960999999998</v>
      </c>
      <c r="F339" s="28">
        <v>260.19025799999997</v>
      </c>
      <c r="G339" s="28">
        <v>21.536273999999999</v>
      </c>
      <c r="H339" s="28">
        <v>29.549999</v>
      </c>
      <c r="I339" s="28">
        <v>23.161778000000002</v>
      </c>
      <c r="J339" s="28">
        <v>24.609508999999999</v>
      </c>
      <c r="K339" s="28">
        <v>71.577618000000001</v>
      </c>
      <c r="L339" s="25">
        <f t="shared" si="50"/>
        <v>-0.55812481592969565</v>
      </c>
      <c r="M339" s="25">
        <f t="shared" si="51"/>
        <v>-0.24618678163096508</v>
      </c>
      <c r="N339" s="25">
        <f t="shared" si="52"/>
        <v>7.6239532529056575E-3</v>
      </c>
      <c r="O339" s="25">
        <f t="shared" si="53"/>
        <v>-0.61173793122420894</v>
      </c>
      <c r="P339" s="29">
        <f t="shared" si="54"/>
        <v>-0.64068074380407081</v>
      </c>
      <c r="Q339" s="29">
        <f t="shared" si="55"/>
        <v>-0.5849629135664467</v>
      </c>
      <c r="R339" s="29">
        <f t="shared" si="56"/>
        <v>-0.86873667530065468</v>
      </c>
      <c r="S339" s="29">
        <f t="shared" si="57"/>
        <v>-0.22060362576568715</v>
      </c>
      <c r="T339" s="29">
        <f t="shared" si="58"/>
        <v>-0.51316499531483672</v>
      </c>
      <c r="U339" s="29">
        <f t="shared" si="59"/>
        <v>-0.20292187518078375</v>
      </c>
    </row>
    <row r="340" spans="1:21" x14ac:dyDescent="0.2">
      <c r="A340" s="28" t="s">
        <v>936</v>
      </c>
      <c r="B340" s="28">
        <v>100.410004</v>
      </c>
      <c r="C340" s="28">
        <v>177.66999799999999</v>
      </c>
      <c r="D340" s="28">
        <v>44.463940000000001</v>
      </c>
      <c r="E340" s="28">
        <v>99.090187</v>
      </c>
      <c r="F340" s="28">
        <v>724.11999500000002</v>
      </c>
      <c r="G340" s="28">
        <v>51.889999000000003</v>
      </c>
      <c r="H340" s="28">
        <v>225.11999499999999</v>
      </c>
      <c r="I340" s="28">
        <v>29.717585</v>
      </c>
      <c r="J340" s="28">
        <v>50.549999</v>
      </c>
      <c r="K340" s="28">
        <v>89.800003000000004</v>
      </c>
      <c r="L340" s="25">
        <f t="shared" si="50"/>
        <v>-0.20948921518878116</v>
      </c>
      <c r="M340" s="25">
        <f t="shared" si="51"/>
        <v>-0.11249315038220542</v>
      </c>
      <c r="N340" s="25">
        <f t="shared" si="52"/>
        <v>-0.27055584969342017</v>
      </c>
      <c r="O340" s="25">
        <f t="shared" si="53"/>
        <v>-7.6809070221501852E-2</v>
      </c>
      <c r="P340" s="29">
        <f t="shared" si="54"/>
        <v>0.36030956093671662</v>
      </c>
      <c r="Q340" s="29">
        <f t="shared" si="55"/>
        <v>0.14471395067043868</v>
      </c>
      <c r="R340" s="29">
        <f t="shared" si="56"/>
        <v>-9.0277262458818286E-2</v>
      </c>
      <c r="S340" s="29">
        <f t="shared" si="57"/>
        <v>-0.21432348111324184</v>
      </c>
      <c r="T340" s="29">
        <f t="shared" si="58"/>
        <v>-6.5368964883443015E-2</v>
      </c>
      <c r="U340" s="29">
        <f t="shared" si="59"/>
        <v>9.004806662684306E-2</v>
      </c>
    </row>
    <row r="341" spans="1:21" x14ac:dyDescent="0.2">
      <c r="A341" s="28" t="s">
        <v>784</v>
      </c>
      <c r="B341" s="28">
        <v>127.01914499999999</v>
      </c>
      <c r="C341" s="28">
        <v>200.19000199999999</v>
      </c>
      <c r="D341" s="28">
        <v>60.955920999999996</v>
      </c>
      <c r="E341" s="28">
        <v>107.334446</v>
      </c>
      <c r="F341" s="28">
        <v>532.32000700000003</v>
      </c>
      <c r="G341" s="28">
        <v>45.330100999999999</v>
      </c>
      <c r="H341" s="28">
        <v>247.46000699999999</v>
      </c>
      <c r="I341" s="28">
        <v>37.824199</v>
      </c>
      <c r="J341" s="28">
        <v>54.085512999999999</v>
      </c>
      <c r="K341" s="28">
        <v>82.381691000000004</v>
      </c>
      <c r="L341" s="25">
        <f t="shared" si="50"/>
        <v>1.8834054405201006</v>
      </c>
      <c r="M341" s="25">
        <f t="shared" si="51"/>
        <v>0.54051563387108037</v>
      </c>
      <c r="N341" s="25">
        <f t="shared" si="52"/>
        <v>0.36617628578375805</v>
      </c>
      <c r="O341" s="25">
        <f t="shared" si="53"/>
        <v>1.8259398473871391</v>
      </c>
      <c r="P341" s="29">
        <f t="shared" si="54"/>
        <v>1.0568251056427664</v>
      </c>
      <c r="Q341" s="29">
        <f t="shared" si="55"/>
        <v>1.1125043293892549</v>
      </c>
      <c r="R341" s="29">
        <f t="shared" si="56"/>
        <v>7.3941657734056978</v>
      </c>
      <c r="S341" s="29">
        <f t="shared" si="57"/>
        <v>0.59113722215926234</v>
      </c>
      <c r="T341" s="29">
        <f t="shared" si="58"/>
        <v>1.2326585664812622</v>
      </c>
      <c r="U341" s="29">
        <f t="shared" si="59"/>
        <v>0.1542947043326679</v>
      </c>
    </row>
    <row r="342" spans="1:21" x14ac:dyDescent="0.2">
      <c r="A342" s="28" t="s">
        <v>176</v>
      </c>
      <c r="B342" s="28">
        <v>44.051780999999998</v>
      </c>
      <c r="C342" s="28">
        <v>129.949997</v>
      </c>
      <c r="D342" s="28">
        <v>44.617902999999998</v>
      </c>
      <c r="E342" s="28">
        <v>37.981858000000003</v>
      </c>
      <c r="F342" s="28">
        <v>258.806646</v>
      </c>
      <c r="G342" s="28">
        <v>21.457992000000001</v>
      </c>
      <c r="H342" s="28">
        <v>29.48</v>
      </c>
      <c r="I342" s="28">
        <v>23.771802000000001</v>
      </c>
      <c r="J342" s="28">
        <v>24.224713000000001</v>
      </c>
      <c r="K342" s="28">
        <v>71.369720999999998</v>
      </c>
      <c r="L342" s="25">
        <f t="shared" si="50"/>
        <v>-0.55780185029707341</v>
      </c>
      <c r="M342" s="25">
        <f t="shared" si="51"/>
        <v>-0.26461438598664078</v>
      </c>
      <c r="N342" s="25">
        <f t="shared" si="52"/>
        <v>-3.3670206422253823E-4</v>
      </c>
      <c r="O342" s="25">
        <f t="shared" si="53"/>
        <v>-0.61688598820474072</v>
      </c>
      <c r="P342" s="29">
        <f t="shared" si="54"/>
        <v>-0.64315821850736365</v>
      </c>
      <c r="Q342" s="29">
        <f t="shared" si="55"/>
        <v>-0.5882963850402223</v>
      </c>
      <c r="R342" s="29">
        <f t="shared" si="56"/>
        <v>-0.86574369372671744</v>
      </c>
      <c r="S342" s="29">
        <f t="shared" si="57"/>
        <v>-0.20249049678593134</v>
      </c>
      <c r="T342" s="29">
        <f t="shared" si="58"/>
        <v>-0.52030271287128715</v>
      </c>
      <c r="U342" s="29">
        <f t="shared" si="59"/>
        <v>-0.2092873984203989</v>
      </c>
    </row>
    <row r="343" spans="1:21" x14ac:dyDescent="0.2">
      <c r="A343" s="28" t="s">
        <v>935</v>
      </c>
      <c r="B343" s="28">
        <v>99.620002999999997</v>
      </c>
      <c r="C343" s="28">
        <v>176.71000699999999</v>
      </c>
      <c r="D343" s="28">
        <v>44.632930999999999</v>
      </c>
      <c r="E343" s="28">
        <v>99.139830000000003</v>
      </c>
      <c r="F343" s="28">
        <v>725.27002000000005</v>
      </c>
      <c r="G343" s="28">
        <v>52.119999</v>
      </c>
      <c r="H343" s="28">
        <v>219.58000200000001</v>
      </c>
      <c r="I343" s="28">
        <v>29.807547</v>
      </c>
      <c r="J343" s="28">
        <v>50.5</v>
      </c>
      <c r="K343" s="28">
        <v>90.260002</v>
      </c>
      <c r="L343" s="25">
        <f t="shared" si="50"/>
        <v>0.34731003581623865</v>
      </c>
      <c r="M343" s="25">
        <f t="shared" si="51"/>
        <v>0.50276395111026284</v>
      </c>
      <c r="N343" s="25">
        <f t="shared" si="52"/>
        <v>1.6780005626891636E-2</v>
      </c>
      <c r="O343" s="25">
        <f t="shared" si="53"/>
        <v>1.3645991565851028</v>
      </c>
      <c r="P343" s="29">
        <f t="shared" si="54"/>
        <v>1.4546312561966941</v>
      </c>
      <c r="Q343" s="29">
        <f t="shared" si="55"/>
        <v>1.0072812472595816</v>
      </c>
      <c r="R343" s="29">
        <f t="shared" si="56"/>
        <v>6.3659848831259609</v>
      </c>
      <c r="S343" s="29">
        <f t="shared" si="57"/>
        <v>0.28668862231920689</v>
      </c>
      <c r="T343" s="29">
        <f t="shared" si="58"/>
        <v>0.77156830030755841</v>
      </c>
      <c r="U343" s="29">
        <f t="shared" si="59"/>
        <v>0.23830503510511014</v>
      </c>
    </row>
    <row r="344" spans="1:21" x14ac:dyDescent="0.2">
      <c r="A344" s="28" t="s">
        <v>330</v>
      </c>
      <c r="B344" s="28">
        <v>73.939925000000002</v>
      </c>
      <c r="C344" s="28">
        <v>117.589996</v>
      </c>
      <c r="D344" s="28">
        <v>43.896349999999998</v>
      </c>
      <c r="E344" s="28">
        <v>41.926696</v>
      </c>
      <c r="F344" s="28">
        <v>295.47005000000001</v>
      </c>
      <c r="G344" s="28">
        <v>25.965468999999999</v>
      </c>
      <c r="H344" s="28">
        <v>29.809999000000001</v>
      </c>
      <c r="I344" s="28">
        <v>23.166091999999999</v>
      </c>
      <c r="J344" s="28">
        <v>28.505815999999999</v>
      </c>
      <c r="K344" s="28">
        <v>72.889957999999993</v>
      </c>
      <c r="L344" s="25">
        <f t="shared" si="50"/>
        <v>0.66960628164597513</v>
      </c>
      <c r="M344" s="25">
        <f t="shared" si="51"/>
        <v>-9.224948005053546E-2</v>
      </c>
      <c r="N344" s="25">
        <f t="shared" si="52"/>
        <v>-1.1113841975467831E-2</v>
      </c>
      <c r="O344" s="25">
        <f t="shared" si="53"/>
        <v>0.10010376635365681</v>
      </c>
      <c r="P344" s="29">
        <f t="shared" si="54"/>
        <v>0.13828009301049304</v>
      </c>
      <c r="Q344" s="29">
        <f t="shared" si="55"/>
        <v>0.23407161468878468</v>
      </c>
      <c r="R344" s="29">
        <f t="shared" si="56"/>
        <v>2.8640407177363825E-2</v>
      </c>
      <c r="S344" s="29">
        <f t="shared" si="57"/>
        <v>-3.1692245046011203E-2</v>
      </c>
      <c r="T344" s="29">
        <f t="shared" si="58"/>
        <v>0.18270219863459358</v>
      </c>
      <c r="U344" s="29">
        <f t="shared" si="59"/>
        <v>2.6659079704749455E-2</v>
      </c>
    </row>
    <row r="345" spans="1:21" x14ac:dyDescent="0.2">
      <c r="A345" s="28" t="s">
        <v>175</v>
      </c>
      <c r="B345" s="28">
        <v>44.285845000000002</v>
      </c>
      <c r="C345" s="28">
        <v>129.53999300000001</v>
      </c>
      <c r="D345" s="28">
        <v>44.389690000000002</v>
      </c>
      <c r="E345" s="28">
        <v>38.111583000000003</v>
      </c>
      <c r="F345" s="28">
        <v>259.575874</v>
      </c>
      <c r="G345" s="28">
        <v>21.040488</v>
      </c>
      <c r="H345" s="28">
        <v>28.98</v>
      </c>
      <c r="I345" s="28">
        <v>23.924306999999999</v>
      </c>
      <c r="J345" s="28">
        <v>24.102277000000001</v>
      </c>
      <c r="K345" s="28">
        <v>70.997236999999998</v>
      </c>
      <c r="L345" s="25">
        <f t="shared" si="50"/>
        <v>-0.54764204192763954</v>
      </c>
      <c r="M345" s="25">
        <f t="shared" si="51"/>
        <v>-0.26360076144390276</v>
      </c>
      <c r="N345" s="25">
        <f t="shared" si="52"/>
        <v>2.7503585871359038E-2</v>
      </c>
      <c r="O345" s="25">
        <f t="shared" si="53"/>
        <v>-0.61422538211585298</v>
      </c>
      <c r="P345" s="29">
        <f t="shared" si="54"/>
        <v>-0.6395230259174246</v>
      </c>
      <c r="Q345" s="29">
        <f t="shared" si="55"/>
        <v>-0.59215956580732709</v>
      </c>
      <c r="R345" s="29">
        <f t="shared" si="56"/>
        <v>-0.86700931821377047</v>
      </c>
      <c r="S345" s="29">
        <f t="shared" si="57"/>
        <v>-0.17892617730210292</v>
      </c>
      <c r="T345" s="29">
        <f t="shared" si="58"/>
        <v>-0.5101163310951965</v>
      </c>
      <c r="U345" s="29">
        <f t="shared" si="59"/>
        <v>-0.20823866863474227</v>
      </c>
    </row>
    <row r="346" spans="1:21" x14ac:dyDescent="0.2">
      <c r="A346" s="28" t="s">
        <v>934</v>
      </c>
      <c r="B346" s="28">
        <v>97.900002000000001</v>
      </c>
      <c r="C346" s="28">
        <v>175.91000399999999</v>
      </c>
      <c r="D346" s="28">
        <v>43.201493999999997</v>
      </c>
      <c r="E346" s="28">
        <v>98.792355000000001</v>
      </c>
      <c r="F346" s="28">
        <v>720.09002699999996</v>
      </c>
      <c r="G346" s="28">
        <v>51.59</v>
      </c>
      <c r="H346" s="28">
        <v>217.91000399999999</v>
      </c>
      <c r="I346" s="28">
        <v>29.137827000000001</v>
      </c>
      <c r="J346" s="28">
        <v>49.200001</v>
      </c>
      <c r="K346" s="28">
        <v>89.669998000000007</v>
      </c>
      <c r="L346" s="25">
        <f t="shared" si="50"/>
        <v>0.63730317074205201</v>
      </c>
      <c r="M346" s="25">
        <f t="shared" si="51"/>
        <v>0.82384665081949149</v>
      </c>
      <c r="N346" s="25">
        <f t="shared" si="52"/>
        <v>-0.21586775399057334</v>
      </c>
      <c r="O346" s="25">
        <f t="shared" si="53"/>
        <v>0.57688231349728958</v>
      </c>
      <c r="P346" s="29">
        <f t="shared" si="54"/>
        <v>0.65073261701869978</v>
      </c>
      <c r="Q346" s="29">
        <f t="shared" si="55"/>
        <v>0.63498418670169343</v>
      </c>
      <c r="R346" s="29">
        <f t="shared" si="56"/>
        <v>1.2446435878730204</v>
      </c>
      <c r="S346" s="29">
        <f t="shared" si="57"/>
        <v>0.15158475452085085</v>
      </c>
      <c r="T346" s="29">
        <f t="shared" si="58"/>
        <v>0.32894908896084973</v>
      </c>
      <c r="U346" s="29">
        <f t="shared" si="59"/>
        <v>7.4904184942405916E-2</v>
      </c>
    </row>
    <row r="347" spans="1:21" x14ac:dyDescent="0.2">
      <c r="A347" s="28" t="s">
        <v>480</v>
      </c>
      <c r="B347" s="28">
        <v>59.793447999999998</v>
      </c>
      <c r="C347" s="28">
        <v>96.449996999999996</v>
      </c>
      <c r="D347" s="28">
        <v>55.094653000000001</v>
      </c>
      <c r="E347" s="28">
        <v>62.65043</v>
      </c>
      <c r="F347" s="28">
        <v>436.22451000000001</v>
      </c>
      <c r="G347" s="28">
        <v>31.553822</v>
      </c>
      <c r="H347" s="28">
        <v>97.080001999999993</v>
      </c>
      <c r="I347" s="28">
        <v>25.302372999999999</v>
      </c>
      <c r="J347" s="28">
        <v>37.021735</v>
      </c>
      <c r="K347" s="28">
        <v>83.421386999999996</v>
      </c>
      <c r="L347" s="25">
        <f t="shared" si="50"/>
        <v>-0.19565830656463046</v>
      </c>
      <c r="M347" s="25">
        <f t="shared" si="51"/>
        <v>-0.18442418933833604</v>
      </c>
      <c r="N347" s="25">
        <f t="shared" si="52"/>
        <v>0.25438569309634529</v>
      </c>
      <c r="O347" s="25">
        <f t="shared" si="53"/>
        <v>0.49630247447800779</v>
      </c>
      <c r="P347" s="29">
        <f t="shared" si="54"/>
        <v>0.44670841553411167</v>
      </c>
      <c r="Q347" s="29">
        <f t="shared" si="55"/>
        <v>0.21480446673579112</v>
      </c>
      <c r="R347" s="29">
        <f t="shared" si="56"/>
        <v>2.2060765783990561</v>
      </c>
      <c r="S347" s="29">
        <f t="shared" si="57"/>
        <v>9.3132977826257068E-2</v>
      </c>
      <c r="T347" s="29">
        <f t="shared" si="58"/>
        <v>0.3007846610453524</v>
      </c>
      <c r="U347" s="29">
        <f t="shared" si="59"/>
        <v>0.13714131026380705</v>
      </c>
    </row>
    <row r="348" spans="1:21" x14ac:dyDescent="0.2">
      <c r="A348" s="28" t="s">
        <v>329</v>
      </c>
      <c r="B348" s="28">
        <v>74.338367000000005</v>
      </c>
      <c r="C348" s="28">
        <v>118.260002</v>
      </c>
      <c r="D348" s="28">
        <v>43.921621000000002</v>
      </c>
      <c r="E348" s="28">
        <v>41.870164000000003</v>
      </c>
      <c r="F348" s="28">
        <v>301.528978</v>
      </c>
      <c r="G348" s="28">
        <v>25.974404</v>
      </c>
      <c r="H348" s="28">
        <v>30.280000999999999</v>
      </c>
      <c r="I348" s="28">
        <v>23.146656</v>
      </c>
      <c r="J348" s="28">
        <v>28.461079000000002</v>
      </c>
      <c r="K348" s="28">
        <v>73.360615999999993</v>
      </c>
      <c r="L348" s="25">
        <f t="shared" si="50"/>
        <v>0.70179717300418831</v>
      </c>
      <c r="M348" s="25">
        <f t="shared" si="51"/>
        <v>-8.5099747992408603E-2</v>
      </c>
      <c r="N348" s="25">
        <f t="shared" si="52"/>
        <v>-9.7189834103388328E-3</v>
      </c>
      <c r="O348" s="25">
        <f t="shared" si="53"/>
        <v>9.9689957984234079E-2</v>
      </c>
      <c r="P348" s="29">
        <f t="shared" si="54"/>
        <v>0.16478207329841243</v>
      </c>
      <c r="Q348" s="29">
        <f t="shared" si="55"/>
        <v>0.23654104279815558</v>
      </c>
      <c r="R348" s="29">
        <f t="shared" si="56"/>
        <v>0.13323361277071899</v>
      </c>
      <c r="S348" s="29">
        <f t="shared" si="57"/>
        <v>-2.3557185904574673E-2</v>
      </c>
      <c r="T348" s="29">
        <f t="shared" si="58"/>
        <v>0.17785445267145561</v>
      </c>
      <c r="U348" s="29">
        <f t="shared" si="59"/>
        <v>4.1804763336778406E-2</v>
      </c>
    </row>
    <row r="349" spans="1:21" x14ac:dyDescent="0.2">
      <c r="A349" s="28" t="s">
        <v>174</v>
      </c>
      <c r="B349" s="28">
        <v>43.682271999999998</v>
      </c>
      <c r="C349" s="28">
        <v>129.259995</v>
      </c>
      <c r="D349" s="28">
        <v>44.352684000000004</v>
      </c>
      <c r="E349" s="28">
        <v>38.074517</v>
      </c>
      <c r="F349" s="28">
        <v>258.87158199999999</v>
      </c>
      <c r="G349" s="28">
        <v>21.005694999999999</v>
      </c>
      <c r="H349" s="28">
        <v>26.719999000000001</v>
      </c>
      <c r="I349" s="28">
        <v>23.705081</v>
      </c>
      <c r="J349" s="28">
        <v>24.163494</v>
      </c>
      <c r="K349" s="28">
        <v>70.416855999999996</v>
      </c>
      <c r="L349" s="25">
        <f t="shared" si="50"/>
        <v>-0.54700537177227004</v>
      </c>
      <c r="M349" s="25">
        <f t="shared" si="51"/>
        <v>-0.23861699973806916</v>
      </c>
      <c r="N349" s="25">
        <f t="shared" si="52"/>
        <v>2.3585183362169415E-2</v>
      </c>
      <c r="O349" s="25">
        <f t="shared" si="53"/>
        <v>-0.61331823635455107</v>
      </c>
      <c r="P349" s="29">
        <f t="shared" si="54"/>
        <v>-0.63240999421234234</v>
      </c>
      <c r="Q349" s="29">
        <f t="shared" si="55"/>
        <v>-0.58013800879748167</v>
      </c>
      <c r="R349" s="29">
        <f t="shared" si="56"/>
        <v>-0.87642216780861082</v>
      </c>
      <c r="S349" s="29">
        <f t="shared" si="57"/>
        <v>-0.1545460018490431</v>
      </c>
      <c r="T349" s="29">
        <f t="shared" si="58"/>
        <v>-0.50382970218008827</v>
      </c>
      <c r="U349" s="29">
        <f t="shared" si="59"/>
        <v>-0.21409757174324939</v>
      </c>
    </row>
    <row r="350" spans="1:21" x14ac:dyDescent="0.2">
      <c r="A350" s="28" t="s">
        <v>933</v>
      </c>
      <c r="B350" s="28">
        <v>96.43</v>
      </c>
      <c r="C350" s="28">
        <v>169.770004</v>
      </c>
      <c r="D350" s="28">
        <v>43.330720999999997</v>
      </c>
      <c r="E350" s="28">
        <v>98.464734000000007</v>
      </c>
      <c r="F350" s="28">
        <v>704.23999000000003</v>
      </c>
      <c r="G350" s="28">
        <v>50.029998999999997</v>
      </c>
      <c r="H350" s="28">
        <v>216.220001</v>
      </c>
      <c r="I350" s="28">
        <v>28.038285999999999</v>
      </c>
      <c r="J350" s="28">
        <v>48.700001</v>
      </c>
      <c r="K350" s="28">
        <v>89.599997999999999</v>
      </c>
      <c r="L350" s="25">
        <f t="shared" si="50"/>
        <v>0.14132041741625367</v>
      </c>
      <c r="M350" s="25">
        <f t="shared" si="51"/>
        <v>1.2766204952388893E-2</v>
      </c>
      <c r="N350" s="25">
        <f t="shared" si="52"/>
        <v>-0.39753780453414989</v>
      </c>
      <c r="O350" s="25">
        <f t="shared" si="53"/>
        <v>0.22026321792527326</v>
      </c>
      <c r="P350" s="29">
        <f t="shared" si="54"/>
        <v>0.27417552877615758</v>
      </c>
      <c r="Q350" s="29">
        <f t="shared" si="55"/>
        <v>0.31553791512873874</v>
      </c>
      <c r="R350" s="29">
        <f t="shared" si="56"/>
        <v>4.3029415682159788E-2</v>
      </c>
      <c r="S350" s="29">
        <f t="shared" si="57"/>
        <v>-0.30785354559500966</v>
      </c>
      <c r="T350" s="29">
        <f t="shared" si="58"/>
        <v>2.6381783835486283E-2</v>
      </c>
      <c r="U350" s="29">
        <f t="shared" si="59"/>
        <v>-5.6028721169630979E-2</v>
      </c>
    </row>
    <row r="351" spans="1:21" x14ac:dyDescent="0.2">
      <c r="A351" s="28" t="s">
        <v>632</v>
      </c>
      <c r="B351" s="28">
        <v>84.489857999999998</v>
      </c>
      <c r="C351" s="28">
        <v>167.63000500000001</v>
      </c>
      <c r="D351" s="28">
        <v>71.922721999999993</v>
      </c>
      <c r="E351" s="28">
        <v>80.691389000000001</v>
      </c>
      <c r="F351" s="28">
        <v>552.70249200000001</v>
      </c>
      <c r="G351" s="28">
        <v>38.030070000000002</v>
      </c>
      <c r="H351" s="28">
        <v>207.300003</v>
      </c>
      <c r="I351" s="28">
        <v>40.509180999999998</v>
      </c>
      <c r="J351" s="28">
        <v>47.448231999999997</v>
      </c>
      <c r="K351" s="28">
        <v>94.918139999999994</v>
      </c>
      <c r="L351" s="25">
        <f t="shared" si="50"/>
        <v>0.42264830611536564</v>
      </c>
      <c r="M351" s="25">
        <f t="shared" si="51"/>
        <v>0.78538722745113687</v>
      </c>
      <c r="N351" s="25">
        <f t="shared" si="52"/>
        <v>0.30003366728401448</v>
      </c>
      <c r="O351" s="25">
        <f t="shared" si="53"/>
        <v>0.29309581889816516</v>
      </c>
      <c r="P351" s="29">
        <f t="shared" si="54"/>
        <v>0.25342205867510481</v>
      </c>
      <c r="Q351" s="29">
        <f t="shared" si="55"/>
        <v>0.20947956727489525</v>
      </c>
      <c r="R351" s="29">
        <f t="shared" si="56"/>
        <v>1.2355224446611959</v>
      </c>
      <c r="S351" s="29">
        <f t="shared" si="57"/>
        <v>0.55425411904852706</v>
      </c>
      <c r="T351" s="29">
        <f t="shared" si="58"/>
        <v>0.28899941040681543</v>
      </c>
      <c r="U351" s="29">
        <f t="shared" si="59"/>
        <v>0.13459247435596833</v>
      </c>
    </row>
    <row r="352" spans="1:21" x14ac:dyDescent="0.2">
      <c r="A352" s="28" t="s">
        <v>479</v>
      </c>
      <c r="B352" s="28">
        <v>59.389139</v>
      </c>
      <c r="C352" s="28">
        <v>93.889999000000003</v>
      </c>
      <c r="D352" s="28">
        <v>55.323737999999999</v>
      </c>
      <c r="E352" s="28">
        <v>62.401708999999997</v>
      </c>
      <c r="F352" s="28">
        <v>440.954815</v>
      </c>
      <c r="G352" s="28">
        <v>31.443334</v>
      </c>
      <c r="H352" s="28">
        <v>92.730002999999996</v>
      </c>
      <c r="I352" s="28">
        <v>26.063421999999999</v>
      </c>
      <c r="J352" s="28">
        <v>36.810127000000001</v>
      </c>
      <c r="K352" s="28">
        <v>83.658355</v>
      </c>
      <c r="L352" s="25">
        <f t="shared" si="50"/>
        <v>-0.20843411483304419</v>
      </c>
      <c r="M352" s="25">
        <f t="shared" si="51"/>
        <v>-0.23223486603782106</v>
      </c>
      <c r="N352" s="25">
        <f t="shared" si="52"/>
        <v>0.26081052606294386</v>
      </c>
      <c r="O352" s="25">
        <f t="shared" si="53"/>
        <v>0.49811567897172537</v>
      </c>
      <c r="P352" s="29">
        <f t="shared" si="54"/>
        <v>0.44847897834359829</v>
      </c>
      <c r="Q352" s="29">
        <f t="shared" si="55"/>
        <v>0.20888725499656946</v>
      </c>
      <c r="R352" s="29">
        <f t="shared" si="56"/>
        <v>1.9893617988394583</v>
      </c>
      <c r="S352" s="29">
        <f t="shared" si="57"/>
        <v>0.1250677067154875</v>
      </c>
      <c r="T352" s="29">
        <f t="shared" si="58"/>
        <v>0.2962020214554677</v>
      </c>
      <c r="U352" s="29">
        <f t="shared" si="59"/>
        <v>0.1482945938940492</v>
      </c>
    </row>
    <row r="353" spans="1:21" x14ac:dyDescent="0.2">
      <c r="A353" s="28" t="s">
        <v>328</v>
      </c>
      <c r="B353" s="28">
        <v>75.027411000000001</v>
      </c>
      <c r="C353" s="28">
        <v>122.290001</v>
      </c>
      <c r="D353" s="28">
        <v>43.879502000000002</v>
      </c>
      <c r="E353" s="28">
        <v>41.653464999999997</v>
      </c>
      <c r="F353" s="28">
        <v>304.426106</v>
      </c>
      <c r="G353" s="28">
        <v>26.010145999999999</v>
      </c>
      <c r="H353" s="28">
        <v>31.02</v>
      </c>
      <c r="I353" s="28">
        <v>23.166091999999999</v>
      </c>
      <c r="J353" s="28">
        <v>28.398448999999999</v>
      </c>
      <c r="K353" s="28">
        <v>72.854436000000007</v>
      </c>
      <c r="L353" s="25">
        <f t="shared" si="50"/>
        <v>0.70622008383349</v>
      </c>
      <c r="M353" s="25">
        <f t="shared" si="51"/>
        <v>-5.5456862165313425E-2</v>
      </c>
      <c r="N353" s="25">
        <f t="shared" si="52"/>
        <v>-2.6242327103186414E-3</v>
      </c>
      <c r="O353" s="25">
        <f t="shared" si="53"/>
        <v>9.2137968682238558E-2</v>
      </c>
      <c r="P353" s="29">
        <f t="shared" si="54"/>
        <v>0.17567853445839576</v>
      </c>
      <c r="Q353" s="29">
        <f t="shared" si="55"/>
        <v>0.23721797142009216</v>
      </c>
      <c r="R353" s="29">
        <f t="shared" si="56"/>
        <v>0.15659955257270686</v>
      </c>
      <c r="S353" s="29">
        <f t="shared" si="57"/>
        <v>-2.7040612094274774E-2</v>
      </c>
      <c r="T353" s="29">
        <f t="shared" si="58"/>
        <v>0.17953146119283225</v>
      </c>
      <c r="U353" s="29">
        <f t="shared" si="59"/>
        <v>4.2568148787754501E-2</v>
      </c>
    </row>
    <row r="354" spans="1:21" x14ac:dyDescent="0.2">
      <c r="A354" s="28" t="s">
        <v>173</v>
      </c>
      <c r="B354" s="28">
        <v>43.972880000000004</v>
      </c>
      <c r="C354" s="28">
        <v>129.470001</v>
      </c>
      <c r="D354" s="28">
        <v>43.994954999999997</v>
      </c>
      <c r="E354" s="28">
        <v>38.139380000000003</v>
      </c>
      <c r="F354" s="28">
        <v>258.93651799999998</v>
      </c>
      <c r="G354" s="28">
        <v>21.023091000000001</v>
      </c>
      <c r="H354" s="28">
        <v>26.82</v>
      </c>
      <c r="I354" s="28">
        <v>23.809926999999998</v>
      </c>
      <c r="J354" s="28">
        <v>24.076042000000001</v>
      </c>
      <c r="K354" s="28">
        <v>69.879783000000003</v>
      </c>
      <c r="L354" s="25">
        <f t="shared" si="50"/>
        <v>-0.66143599650364893</v>
      </c>
      <c r="M354" s="25">
        <f t="shared" si="51"/>
        <v>-0.36472031847811115</v>
      </c>
      <c r="N354" s="25">
        <f t="shared" si="52"/>
        <v>-0.29232775860114601</v>
      </c>
      <c r="O354" s="25">
        <f t="shared" si="53"/>
        <v>-0.64731043945704159</v>
      </c>
      <c r="P354" s="29">
        <f t="shared" si="54"/>
        <v>-0.5205855748065833</v>
      </c>
      <c r="Q354" s="29">
        <f t="shared" si="55"/>
        <v>-0.53928777042127207</v>
      </c>
      <c r="R354" s="29">
        <f t="shared" si="56"/>
        <v>-0.89173696995498275</v>
      </c>
      <c r="S354" s="29">
        <f t="shared" si="57"/>
        <v>-0.42142640285573729</v>
      </c>
      <c r="T354" s="29">
        <f t="shared" si="58"/>
        <v>-0.55755497543502686</v>
      </c>
      <c r="U354" s="29">
        <f t="shared" si="59"/>
        <v>-0.16322659485848079</v>
      </c>
    </row>
    <row r="355" spans="1:21" x14ac:dyDescent="0.2">
      <c r="A355" s="28" t="s">
        <v>783</v>
      </c>
      <c r="B355" s="28">
        <v>129.88055299999999</v>
      </c>
      <c r="C355" s="28">
        <v>203.800003</v>
      </c>
      <c r="D355" s="28">
        <v>62.168546999999997</v>
      </c>
      <c r="E355" s="28">
        <v>108.13867</v>
      </c>
      <c r="F355" s="28">
        <v>540.10998500000005</v>
      </c>
      <c r="G355" s="28">
        <v>45.631718999999997</v>
      </c>
      <c r="H355" s="28">
        <v>247.729996</v>
      </c>
      <c r="I355" s="28">
        <v>41.152805999999998</v>
      </c>
      <c r="J355" s="28">
        <v>54.415894999999999</v>
      </c>
      <c r="K355" s="28">
        <v>83.510998999999998</v>
      </c>
      <c r="L355" s="25">
        <f t="shared" si="50"/>
        <v>0.55459780997504593</v>
      </c>
      <c r="M355" s="25">
        <f t="shared" si="51"/>
        <v>0.24625453584207513</v>
      </c>
      <c r="N355" s="25">
        <f t="shared" si="52"/>
        <v>-0.13595070826178857</v>
      </c>
      <c r="O355" s="25">
        <f t="shared" si="53"/>
        <v>0.35593696603604474</v>
      </c>
      <c r="P355" s="29">
        <f t="shared" si="54"/>
        <v>-9.0860669602635946E-3</v>
      </c>
      <c r="Q355" s="29">
        <f t="shared" si="55"/>
        <v>0.20048369541211253</v>
      </c>
      <c r="R355" s="29">
        <f t="shared" si="56"/>
        <v>0.20914676861707404</v>
      </c>
      <c r="S355" s="29">
        <f t="shared" si="57"/>
        <v>5.1275258103687271E-2</v>
      </c>
      <c r="T355" s="29">
        <f t="shared" si="58"/>
        <v>0.15074771254192232</v>
      </c>
      <c r="U355" s="29">
        <f t="shared" si="59"/>
        <v>-0.12173900075916977</v>
      </c>
    </row>
    <row r="356" spans="1:21" x14ac:dyDescent="0.2">
      <c r="A356" s="28" t="s">
        <v>631</v>
      </c>
      <c r="B356" s="28">
        <v>83.546080000000003</v>
      </c>
      <c r="C356" s="28">
        <v>163.529999</v>
      </c>
      <c r="D356" s="28">
        <v>71.950232</v>
      </c>
      <c r="E356" s="28">
        <v>79.751988999999995</v>
      </c>
      <c r="F356" s="28">
        <v>545.06245899999999</v>
      </c>
      <c r="G356" s="28">
        <v>38.011111</v>
      </c>
      <c r="H356" s="28">
        <v>204.88000500000001</v>
      </c>
      <c r="I356" s="28">
        <v>39.145605000000003</v>
      </c>
      <c r="J356" s="28">
        <v>47.287424000000001</v>
      </c>
      <c r="K356" s="28">
        <v>95.086766999999995</v>
      </c>
      <c r="L356" s="25">
        <f t="shared" si="50"/>
        <v>0.40927493847142493</v>
      </c>
      <c r="M356" s="25">
        <f t="shared" si="51"/>
        <v>0.71883540801803036</v>
      </c>
      <c r="N356" s="25">
        <f t="shared" si="52"/>
        <v>0.30156735338790996</v>
      </c>
      <c r="O356" s="25">
        <f t="shared" si="53"/>
        <v>0.27141479813074953</v>
      </c>
      <c r="P356" s="29">
        <f t="shared" si="54"/>
        <v>0.22688174276727646</v>
      </c>
      <c r="Q356" s="29">
        <f t="shared" si="55"/>
        <v>0.19280953004678159</v>
      </c>
      <c r="R356" s="29">
        <f t="shared" si="56"/>
        <v>1.3484641184884025</v>
      </c>
      <c r="S356" s="29">
        <f t="shared" si="57"/>
        <v>0.50593416216842568</v>
      </c>
      <c r="T356" s="29">
        <f t="shared" si="58"/>
        <v>0.28174762161063427</v>
      </c>
      <c r="U356" s="29">
        <f t="shared" si="59"/>
        <v>0.13167652193381851</v>
      </c>
    </row>
    <row r="357" spans="1:21" x14ac:dyDescent="0.2">
      <c r="A357" s="28" t="s">
        <v>478</v>
      </c>
      <c r="B357" s="28">
        <v>59.283023999999997</v>
      </c>
      <c r="C357" s="28">
        <v>95.139999000000003</v>
      </c>
      <c r="D357" s="28">
        <v>55.279684000000003</v>
      </c>
      <c r="E357" s="28">
        <v>62.726962999999998</v>
      </c>
      <c r="F357" s="28">
        <v>444.26650100000001</v>
      </c>
      <c r="G357" s="28">
        <v>31.866873999999999</v>
      </c>
      <c r="H357" s="28">
        <v>87.239998</v>
      </c>
      <c r="I357" s="28">
        <v>25.994233999999999</v>
      </c>
      <c r="J357" s="28">
        <v>36.892929000000002</v>
      </c>
      <c r="K357" s="28">
        <v>84.022920999999997</v>
      </c>
      <c r="L357" s="25">
        <f t="shared" si="50"/>
        <v>-0.1905689268789923</v>
      </c>
      <c r="M357" s="25">
        <f t="shared" si="51"/>
        <v>-0.20278194914636993</v>
      </c>
      <c r="N357" s="25">
        <f t="shared" si="52"/>
        <v>0.27004692537756192</v>
      </c>
      <c r="O357" s="25">
        <f t="shared" si="53"/>
        <v>0.49981777993458909</v>
      </c>
      <c r="P357" s="29">
        <f t="shared" si="54"/>
        <v>0.48039283931406263</v>
      </c>
      <c r="Q357" s="29">
        <f t="shared" si="55"/>
        <v>0.19841150335181967</v>
      </c>
      <c r="R357" s="29">
        <f t="shared" si="56"/>
        <v>1.8324675594956998</v>
      </c>
      <c r="S357" s="29">
        <f t="shared" si="57"/>
        <v>0.10951526476772266</v>
      </c>
      <c r="T357" s="29">
        <f t="shared" si="58"/>
        <v>0.30198915372800772</v>
      </c>
      <c r="U357" s="29">
        <f t="shared" si="59"/>
        <v>0.15456527504706363</v>
      </c>
    </row>
    <row r="358" spans="1:21" x14ac:dyDescent="0.2">
      <c r="A358" s="28" t="s">
        <v>327</v>
      </c>
      <c r="B358" s="28">
        <v>73.240360999999993</v>
      </c>
      <c r="C358" s="28">
        <v>119.339996</v>
      </c>
      <c r="D358" s="28">
        <v>43.525702000000003</v>
      </c>
      <c r="E358" s="28">
        <v>41.823056000000001</v>
      </c>
      <c r="F358" s="28">
        <v>300.10041200000001</v>
      </c>
      <c r="G358" s="28">
        <v>26.590928000000002</v>
      </c>
      <c r="H358" s="28">
        <v>30.799999</v>
      </c>
      <c r="I358" s="28">
        <v>23.428460000000001</v>
      </c>
      <c r="J358" s="28">
        <v>28.335819000000001</v>
      </c>
      <c r="K358" s="28">
        <v>72.774508999999995</v>
      </c>
      <c r="L358" s="25">
        <f t="shared" si="50"/>
        <v>-0.43115888286306547</v>
      </c>
      <c r="M358" s="25">
        <f t="shared" si="51"/>
        <v>-0.40368763794314599</v>
      </c>
      <c r="N358" s="25">
        <f t="shared" si="52"/>
        <v>-0.30489351068470427</v>
      </c>
      <c r="O358" s="25">
        <f t="shared" si="53"/>
        <v>-0.61370151409998208</v>
      </c>
      <c r="P358" s="29">
        <f t="shared" si="54"/>
        <v>-0.44682972393449472</v>
      </c>
      <c r="Q358" s="29">
        <f t="shared" si="55"/>
        <v>-0.42366102966570418</v>
      </c>
      <c r="R358" s="29">
        <f t="shared" si="56"/>
        <v>-0.87460304687328083</v>
      </c>
      <c r="S358" s="29">
        <f t="shared" si="57"/>
        <v>-0.43097236189777532</v>
      </c>
      <c r="T358" s="29">
        <f t="shared" si="58"/>
        <v>-0.47936607416986232</v>
      </c>
      <c r="U358" s="29">
        <f t="shared" si="59"/>
        <v>-0.13545856139690404</v>
      </c>
    </row>
    <row r="359" spans="1:21" x14ac:dyDescent="0.2">
      <c r="A359" s="28" t="s">
        <v>782</v>
      </c>
      <c r="B359" s="28">
        <v>128.75363400000001</v>
      </c>
      <c r="C359" s="28">
        <v>200.13000500000001</v>
      </c>
      <c r="D359" s="28">
        <v>62.617314999999998</v>
      </c>
      <c r="E359" s="28">
        <v>108.266166</v>
      </c>
      <c r="F359" s="28">
        <v>542.51000999999997</v>
      </c>
      <c r="G359" s="28">
        <v>46.137653999999998</v>
      </c>
      <c r="H359" s="28">
        <v>245.61999499999999</v>
      </c>
      <c r="I359" s="28">
        <v>41.172798</v>
      </c>
      <c r="J359" s="28">
        <v>54.425609999999999</v>
      </c>
      <c r="K359" s="28">
        <v>84.177004999999994</v>
      </c>
      <c r="L359" s="25">
        <f t="shared" si="50"/>
        <v>0.54354926708355111</v>
      </c>
      <c r="M359" s="25">
        <f t="shared" si="51"/>
        <v>0.22052816844222622</v>
      </c>
      <c r="N359" s="25">
        <f t="shared" si="52"/>
        <v>-0.13048926142907158</v>
      </c>
      <c r="O359" s="25">
        <f t="shared" si="53"/>
        <v>0.36017827597385166</v>
      </c>
      <c r="P359" s="29">
        <f t="shared" si="54"/>
        <v>6.6195284871457538E-3</v>
      </c>
      <c r="Q359" s="29">
        <f t="shared" si="55"/>
        <v>0.20627347437602617</v>
      </c>
      <c r="R359" s="29">
        <f t="shared" si="56"/>
        <v>0.23148658157162072</v>
      </c>
      <c r="S359" s="29">
        <f t="shared" si="57"/>
        <v>1.5383932450113713E-2</v>
      </c>
      <c r="T359" s="29">
        <f t="shared" si="58"/>
        <v>0.15836827040007329</v>
      </c>
      <c r="U359" s="29">
        <f t="shared" si="59"/>
        <v>-0.11933335243011867</v>
      </c>
    </row>
    <row r="360" spans="1:21" x14ac:dyDescent="0.2">
      <c r="A360" s="28" t="s">
        <v>630</v>
      </c>
      <c r="B360" s="28">
        <v>83.414010000000005</v>
      </c>
      <c r="C360" s="28">
        <v>163.970001</v>
      </c>
      <c r="D360" s="28">
        <v>72.014424000000005</v>
      </c>
      <c r="E360" s="28">
        <v>79.597041000000004</v>
      </c>
      <c r="F360" s="28">
        <v>538.94246499999997</v>
      </c>
      <c r="G360" s="28">
        <v>38.248088000000003</v>
      </c>
      <c r="H360" s="28">
        <v>199.449997</v>
      </c>
      <c r="I360" s="28">
        <v>40.548994999999998</v>
      </c>
      <c r="J360" s="28">
        <v>46.984721</v>
      </c>
      <c r="K360" s="28">
        <v>95.583278000000007</v>
      </c>
      <c r="L360" s="25">
        <f t="shared" si="50"/>
        <v>0.41245566497708452</v>
      </c>
      <c r="M360" s="25">
        <f t="shared" si="51"/>
        <v>0.65576090735899117</v>
      </c>
      <c r="N360" s="25">
        <f t="shared" si="52"/>
        <v>0.28410360105542898</v>
      </c>
      <c r="O360" s="25">
        <f t="shared" si="53"/>
        <v>0.26393277266409387</v>
      </c>
      <c r="P360" s="29">
        <f t="shared" si="54"/>
        <v>0.18963249973536667</v>
      </c>
      <c r="Q360" s="29">
        <f t="shared" si="55"/>
        <v>0.19198039133192157</v>
      </c>
      <c r="R360" s="29">
        <f t="shared" si="56"/>
        <v>1.2770864951289642</v>
      </c>
      <c r="S360" s="29">
        <f t="shared" si="57"/>
        <v>0.53828141368948068</v>
      </c>
      <c r="T360" s="29">
        <f t="shared" si="58"/>
        <v>0.25538497489909839</v>
      </c>
      <c r="U360" s="29">
        <f t="shared" si="59"/>
        <v>0.13010808064358215</v>
      </c>
    </row>
    <row r="361" spans="1:21" x14ac:dyDescent="0.2">
      <c r="A361" s="28" t="s">
        <v>477</v>
      </c>
      <c r="B361" s="28">
        <v>59.056019999999997</v>
      </c>
      <c r="C361" s="28">
        <v>99.029999000000004</v>
      </c>
      <c r="D361" s="28">
        <v>56.081474999999998</v>
      </c>
      <c r="E361" s="28">
        <v>62.975692000000002</v>
      </c>
      <c r="F361" s="28">
        <v>453.032735</v>
      </c>
      <c r="G361" s="28">
        <v>32.087850000000003</v>
      </c>
      <c r="H361" s="28">
        <v>87.589995999999999</v>
      </c>
      <c r="I361" s="28">
        <v>26.359933000000002</v>
      </c>
      <c r="J361" s="28">
        <v>37.426544</v>
      </c>
      <c r="K361" s="28">
        <v>84.578881999999993</v>
      </c>
      <c r="L361" s="25">
        <f t="shared" si="50"/>
        <v>-0.1998600243274663</v>
      </c>
      <c r="M361" s="25">
        <f t="shared" si="51"/>
        <v>-0.1866119178644764</v>
      </c>
      <c r="N361" s="25">
        <f t="shared" si="52"/>
        <v>0.2859791532393956</v>
      </c>
      <c r="O361" s="25">
        <f t="shared" si="53"/>
        <v>0.5057649541439535</v>
      </c>
      <c r="P361" s="29">
        <f t="shared" si="54"/>
        <v>0.47688518628324861</v>
      </c>
      <c r="Q361" s="29">
        <f t="shared" si="55"/>
        <v>0.20712732111546339</v>
      </c>
      <c r="R361" s="29">
        <f t="shared" si="56"/>
        <v>2.0444906499826208</v>
      </c>
      <c r="S361" s="29">
        <f t="shared" si="57"/>
        <v>0.10721436841954501</v>
      </c>
      <c r="T361" s="29">
        <f t="shared" si="58"/>
        <v>0.33217836365342301</v>
      </c>
      <c r="U361" s="29">
        <f t="shared" si="59"/>
        <v>0.1609297476408984</v>
      </c>
    </row>
    <row r="362" spans="1:21" x14ac:dyDescent="0.2">
      <c r="A362" s="28" t="s">
        <v>326</v>
      </c>
      <c r="B362" s="28">
        <v>73.807111000000006</v>
      </c>
      <c r="C362" s="28">
        <v>121.75</v>
      </c>
      <c r="D362" s="28">
        <v>43.609940999999999</v>
      </c>
      <c r="E362" s="28">
        <v>41.823056000000001</v>
      </c>
      <c r="F362" s="28">
        <v>306.748784</v>
      </c>
      <c r="G362" s="28">
        <v>26.581993000000001</v>
      </c>
      <c r="H362" s="28">
        <v>28.77</v>
      </c>
      <c r="I362" s="28">
        <v>23.807434000000001</v>
      </c>
      <c r="J362" s="28">
        <v>28.094244</v>
      </c>
      <c r="K362" s="28">
        <v>72.854436000000007</v>
      </c>
      <c r="L362" s="25">
        <f t="shared" si="50"/>
        <v>-0.22487806947197986</v>
      </c>
      <c r="M362" s="25">
        <f t="shared" si="51"/>
        <v>-0.2840341202463843</v>
      </c>
      <c r="N362" s="25">
        <f t="shared" si="52"/>
        <v>6.6748333398043425E-3</v>
      </c>
      <c r="O362" s="25">
        <f t="shared" si="53"/>
        <v>-0.57780249333727229</v>
      </c>
      <c r="P362" s="29">
        <f t="shared" si="54"/>
        <v>-0.56780118307832705</v>
      </c>
      <c r="Q362" s="29">
        <f t="shared" si="55"/>
        <v>-0.47487172016735912</v>
      </c>
      <c r="R362" s="29">
        <f t="shared" si="56"/>
        <v>-0.86939349858994686</v>
      </c>
      <c r="S362" s="29">
        <f t="shared" si="57"/>
        <v>-0.17128113138966383</v>
      </c>
      <c r="T362" s="29">
        <f t="shared" si="58"/>
        <v>-0.42370781538461544</v>
      </c>
      <c r="U362" s="29">
        <f t="shared" si="59"/>
        <v>-0.18816093577358883</v>
      </c>
    </row>
    <row r="363" spans="1:21" x14ac:dyDescent="0.2">
      <c r="A363" s="28" t="s">
        <v>932</v>
      </c>
      <c r="B363" s="28">
        <v>95.220000999999996</v>
      </c>
      <c r="C363" s="28">
        <v>170.050003</v>
      </c>
      <c r="D363" s="28">
        <v>43.320782000000001</v>
      </c>
      <c r="E363" s="28">
        <v>99.060405000000003</v>
      </c>
      <c r="F363" s="28">
        <v>709.73999000000003</v>
      </c>
      <c r="G363" s="28">
        <v>50.619999</v>
      </c>
      <c r="H363" s="28">
        <v>220.279999</v>
      </c>
      <c r="I363" s="28">
        <v>28.727997999999999</v>
      </c>
      <c r="J363" s="28">
        <v>48.75</v>
      </c>
      <c r="K363" s="28">
        <v>89.739998</v>
      </c>
      <c r="L363" s="25">
        <f t="shared" si="50"/>
        <v>-0.25288534585778477</v>
      </c>
      <c r="M363" s="25">
        <f t="shared" si="51"/>
        <v>-0.13022348039035037</v>
      </c>
      <c r="N363" s="25">
        <f t="shared" si="52"/>
        <v>-0.299622253910384</v>
      </c>
      <c r="O363" s="25">
        <f t="shared" si="53"/>
        <v>-8.3451416586846738E-2</v>
      </c>
      <c r="P363" s="29">
        <f t="shared" si="54"/>
        <v>0.31611245512962127</v>
      </c>
      <c r="Q363" s="29">
        <f t="shared" si="55"/>
        <v>9.3462015079450511E-2</v>
      </c>
      <c r="R363" s="29">
        <f t="shared" si="56"/>
        <v>-9.8506267276293857E-2</v>
      </c>
      <c r="S363" s="29">
        <f t="shared" si="57"/>
        <v>-0.29816851481326756</v>
      </c>
      <c r="T363" s="29">
        <f t="shared" si="58"/>
        <v>-0.10540009132075867</v>
      </c>
      <c r="U363" s="29">
        <f t="shared" si="59"/>
        <v>6.7065724365407142E-2</v>
      </c>
    </row>
    <row r="364" spans="1:21" x14ac:dyDescent="0.2">
      <c r="A364" s="28" t="s">
        <v>781</v>
      </c>
      <c r="B364" s="28">
        <v>127.45031899999999</v>
      </c>
      <c r="C364" s="28">
        <v>195.509995</v>
      </c>
      <c r="D364" s="28">
        <v>61.853453000000002</v>
      </c>
      <c r="E364" s="28">
        <v>108.079819</v>
      </c>
      <c r="F364" s="28">
        <v>539.27002000000005</v>
      </c>
      <c r="G364" s="28">
        <v>46.293331000000002</v>
      </c>
      <c r="H364" s="28">
        <v>244.35000600000001</v>
      </c>
      <c r="I364" s="28">
        <v>40.932899999999997</v>
      </c>
      <c r="J364" s="28">
        <v>54.493634</v>
      </c>
      <c r="K364" s="28">
        <v>84.099784999999997</v>
      </c>
      <c r="L364" s="25">
        <f t="shared" si="50"/>
        <v>0.53196729952163557</v>
      </c>
      <c r="M364" s="25">
        <f t="shared" si="51"/>
        <v>0.23412446325116099</v>
      </c>
      <c r="N364" s="25">
        <f t="shared" si="52"/>
        <v>-0.13359401196024556</v>
      </c>
      <c r="O364" s="25">
        <f t="shared" si="53"/>
        <v>0.37625655247818401</v>
      </c>
      <c r="P364" s="29">
        <f t="shared" si="54"/>
        <v>1.7927701928793116E-2</v>
      </c>
      <c r="Q364" s="29">
        <f t="shared" si="55"/>
        <v>0.23078037053740297</v>
      </c>
      <c r="R364" s="29">
        <f t="shared" si="56"/>
        <v>0.25115208523575916</v>
      </c>
      <c r="S364" s="29">
        <f t="shared" si="57"/>
        <v>8.4776087514180087E-3</v>
      </c>
      <c r="T364" s="29">
        <f t="shared" si="58"/>
        <v>0.17663527037033533</v>
      </c>
      <c r="U364" s="29">
        <f t="shared" si="59"/>
        <v>-0.10825479407848704</v>
      </c>
    </row>
    <row r="365" spans="1:21" x14ac:dyDescent="0.2">
      <c r="A365" s="28" t="s">
        <v>629</v>
      </c>
      <c r="B365" s="28">
        <v>83.193889999999996</v>
      </c>
      <c r="C365" s="28">
        <v>158.41999799999999</v>
      </c>
      <c r="D365" s="28">
        <v>71.390842000000006</v>
      </c>
      <c r="E365" s="28">
        <v>78.531738000000004</v>
      </c>
      <c r="F365" s="28">
        <v>529.77241800000002</v>
      </c>
      <c r="G365" s="28">
        <v>37.612991000000001</v>
      </c>
      <c r="H365" s="28">
        <v>195.300003</v>
      </c>
      <c r="I365" s="28">
        <v>40.588804000000003</v>
      </c>
      <c r="J365" s="28">
        <v>46.313105999999998</v>
      </c>
      <c r="K365" s="28">
        <v>94.309208999999996</v>
      </c>
      <c r="L365" s="25">
        <f t="shared" si="50"/>
        <v>0.398328175891139</v>
      </c>
      <c r="M365" s="25">
        <f t="shared" si="51"/>
        <v>0.57647528264454739</v>
      </c>
      <c r="N365" s="25">
        <f t="shared" si="52"/>
        <v>0.27855106609556457</v>
      </c>
      <c r="O365" s="25">
        <f t="shared" si="53"/>
        <v>0.24154728243519519</v>
      </c>
      <c r="P365" s="29">
        <f t="shared" si="54"/>
        <v>0.16738308599484508</v>
      </c>
      <c r="Q365" s="29">
        <f t="shared" si="55"/>
        <v>0.16450244126680857</v>
      </c>
      <c r="R365" s="29">
        <f t="shared" si="56"/>
        <v>1.1714476168234906</v>
      </c>
      <c r="S365" s="29">
        <f t="shared" si="57"/>
        <v>0.48093195579373593</v>
      </c>
      <c r="T365" s="29">
        <f t="shared" si="58"/>
        <v>0.25221549002130139</v>
      </c>
      <c r="U365" s="29">
        <f t="shared" si="59"/>
        <v>0.11841902395129078</v>
      </c>
    </row>
    <row r="366" spans="1:21" x14ac:dyDescent="0.2">
      <c r="A366" s="28" t="s">
        <v>476</v>
      </c>
      <c r="B366" s="28">
        <v>59.495254000000003</v>
      </c>
      <c r="C366" s="28">
        <v>100.489998</v>
      </c>
      <c r="D366" s="28">
        <v>55.837302000000001</v>
      </c>
      <c r="E366" s="28">
        <v>63.253118999999998</v>
      </c>
      <c r="F366" s="28">
        <v>453.81196999999997</v>
      </c>
      <c r="G366" s="28">
        <v>32.299624000000001</v>
      </c>
      <c r="H366" s="28">
        <v>89.940002000000007</v>
      </c>
      <c r="I366" s="28">
        <v>27.407609000000001</v>
      </c>
      <c r="J366" s="28">
        <v>36.984932999999998</v>
      </c>
      <c r="K366" s="28">
        <v>84.323680999999993</v>
      </c>
      <c r="L366" s="25">
        <f t="shared" si="50"/>
        <v>0.34968907375382408</v>
      </c>
      <c r="M366" s="25">
        <f t="shared" si="51"/>
        <v>-0.25391642655109614</v>
      </c>
      <c r="N366" s="25">
        <f t="shared" si="52"/>
        <v>0.24680147257405527</v>
      </c>
      <c r="O366" s="25">
        <f t="shared" si="53"/>
        <v>0.64488518721433064</v>
      </c>
      <c r="P366" s="29">
        <f t="shared" si="54"/>
        <v>0.73373669982907774</v>
      </c>
      <c r="Q366" s="29">
        <f t="shared" si="55"/>
        <v>0.51631268646931505</v>
      </c>
      <c r="R366" s="29">
        <f t="shared" si="56"/>
        <v>2.2155883166102366</v>
      </c>
      <c r="S366" s="29">
        <f t="shared" si="57"/>
        <v>0.12762662518811019</v>
      </c>
      <c r="T366" s="29">
        <f t="shared" si="58"/>
        <v>0.51038596934856328</v>
      </c>
      <c r="U366" s="29">
        <f t="shared" si="59"/>
        <v>0.19338230185726313</v>
      </c>
    </row>
    <row r="367" spans="1:21" x14ac:dyDescent="0.2">
      <c r="A367" s="28" t="s">
        <v>172</v>
      </c>
      <c r="B367" s="28">
        <v>44.080711000000001</v>
      </c>
      <c r="C367" s="28">
        <v>134.69000199999999</v>
      </c>
      <c r="D367" s="28">
        <v>44.784436999999997</v>
      </c>
      <c r="E367" s="28">
        <v>38.454428</v>
      </c>
      <c r="F367" s="28">
        <v>261.75368500000002</v>
      </c>
      <c r="G367" s="28">
        <v>21.301427</v>
      </c>
      <c r="H367" s="28">
        <v>27.969999000000001</v>
      </c>
      <c r="I367" s="28">
        <v>24.305571</v>
      </c>
      <c r="J367" s="28">
        <v>24.487074</v>
      </c>
      <c r="K367" s="28">
        <v>70.659402999999998</v>
      </c>
      <c r="L367" s="25">
        <f t="shared" si="50"/>
        <v>-0.53205188530950798</v>
      </c>
      <c r="M367" s="25">
        <f t="shared" si="51"/>
        <v>-0.20070021959231565</v>
      </c>
      <c r="N367" s="25">
        <f t="shared" si="52"/>
        <v>3.9031680366311772E-2</v>
      </c>
      <c r="O367" s="25">
        <f t="shared" si="53"/>
        <v>-0.60640415703986139</v>
      </c>
      <c r="P367" s="29">
        <f t="shared" si="54"/>
        <v>-0.62623703109484352</v>
      </c>
      <c r="Q367" s="29">
        <f t="shared" si="55"/>
        <v>-0.57668070349761524</v>
      </c>
      <c r="R367" s="29">
        <f t="shared" si="56"/>
        <v>-0.87003392923080947</v>
      </c>
      <c r="S367" s="29">
        <f t="shared" si="57"/>
        <v>-0.14501670950921697</v>
      </c>
      <c r="T367" s="29">
        <f t="shared" si="58"/>
        <v>-0.4938595805320467</v>
      </c>
      <c r="U367" s="29">
        <f t="shared" si="59"/>
        <v>-0.2158539316851189</v>
      </c>
    </row>
    <row r="368" spans="1:21" x14ac:dyDescent="0.2">
      <c r="A368" s="28" t="s">
        <v>931</v>
      </c>
      <c r="B368" s="28">
        <v>94.199996999999996</v>
      </c>
      <c r="C368" s="28">
        <v>168.509995</v>
      </c>
      <c r="D368" s="28">
        <v>43.102089999999997</v>
      </c>
      <c r="E368" s="28">
        <v>97.700289999999995</v>
      </c>
      <c r="F368" s="28">
        <v>700.32000700000003</v>
      </c>
      <c r="G368" s="28">
        <v>50.32</v>
      </c>
      <c r="H368" s="28">
        <v>215.21000699999999</v>
      </c>
      <c r="I368" s="28">
        <v>28.428124</v>
      </c>
      <c r="J368" s="28">
        <v>48.380001</v>
      </c>
      <c r="K368" s="28">
        <v>90.110000999999997</v>
      </c>
      <c r="L368" s="25">
        <f t="shared" si="50"/>
        <v>-0.26094537579626476</v>
      </c>
      <c r="M368" s="25">
        <f t="shared" si="51"/>
        <v>-0.127524097170571</v>
      </c>
      <c r="N368" s="25">
        <f t="shared" si="52"/>
        <v>-0.29893729740615971</v>
      </c>
      <c r="O368" s="25">
        <f t="shared" si="53"/>
        <v>-9.8979218418529191E-2</v>
      </c>
      <c r="P368" s="29">
        <f t="shared" si="54"/>
        <v>0.30326043350622767</v>
      </c>
      <c r="Q368" s="29">
        <f t="shared" si="55"/>
        <v>8.6981621607656656E-2</v>
      </c>
      <c r="R368" s="29">
        <f t="shared" si="56"/>
        <v>-0.12919799356315442</v>
      </c>
      <c r="S368" s="29">
        <f t="shared" si="57"/>
        <v>-0.30735510480447814</v>
      </c>
      <c r="T368" s="29">
        <f t="shared" si="58"/>
        <v>-0.11722706173047837</v>
      </c>
      <c r="U368" s="29">
        <f t="shared" si="59"/>
        <v>7.3189677251696006E-2</v>
      </c>
    </row>
    <row r="369" spans="1:21" x14ac:dyDescent="0.2">
      <c r="A369" s="28" t="s">
        <v>780</v>
      </c>
      <c r="B369" s="28">
        <v>127.460128</v>
      </c>
      <c r="C369" s="28">
        <v>193.13999899999999</v>
      </c>
      <c r="D369" s="28">
        <v>61.481076999999999</v>
      </c>
      <c r="E369" s="28">
        <v>108.43289300000001</v>
      </c>
      <c r="F369" s="28">
        <v>537.35998500000005</v>
      </c>
      <c r="G369" s="28">
        <v>46.293331000000002</v>
      </c>
      <c r="H369" s="28">
        <v>247.13999899999999</v>
      </c>
      <c r="I369" s="28">
        <v>41.042855000000003</v>
      </c>
      <c r="J369" s="28">
        <v>54.804580999999999</v>
      </c>
      <c r="K369" s="28">
        <v>83.964654999999993</v>
      </c>
      <c r="L369" s="25">
        <f t="shared" si="50"/>
        <v>0.53238929222837639</v>
      </c>
      <c r="M369" s="25">
        <f t="shared" si="51"/>
        <v>0.22511897463186714</v>
      </c>
      <c r="N369" s="25">
        <f t="shared" si="52"/>
        <v>-0.13760218105957878</v>
      </c>
      <c r="O369" s="25">
        <f t="shared" si="53"/>
        <v>0.38143380084801692</v>
      </c>
      <c r="P369" s="29">
        <f t="shared" si="54"/>
        <v>1.6067684419632133E-2</v>
      </c>
      <c r="Q369" s="29">
        <f t="shared" si="55"/>
        <v>0.22861294430675483</v>
      </c>
      <c r="R369" s="29">
        <f t="shared" si="56"/>
        <v>0.26033966057095514</v>
      </c>
      <c r="S369" s="29">
        <f t="shared" si="57"/>
        <v>7.2347258595466535E-3</v>
      </c>
      <c r="T369" s="29">
        <f t="shared" si="58"/>
        <v>0.1706764716154443</v>
      </c>
      <c r="U369" s="29">
        <f t="shared" si="59"/>
        <v>-0.11145293772337328</v>
      </c>
    </row>
    <row r="370" spans="1:21" x14ac:dyDescent="0.2">
      <c r="A370" s="28" t="s">
        <v>628</v>
      </c>
      <c r="B370" s="28">
        <v>83.177380999999997</v>
      </c>
      <c r="C370" s="28">
        <v>157.64999399999999</v>
      </c>
      <c r="D370" s="28">
        <v>71.290853999999996</v>
      </c>
      <c r="E370" s="28">
        <v>78.493007000000006</v>
      </c>
      <c r="F370" s="28">
        <v>528.862391</v>
      </c>
      <c r="G370" s="28">
        <v>37.679344999999998</v>
      </c>
      <c r="H370" s="28">
        <v>196.08999600000001</v>
      </c>
      <c r="I370" s="28">
        <v>40.748054000000003</v>
      </c>
      <c r="J370" s="28">
        <v>46.814455000000002</v>
      </c>
      <c r="K370" s="28">
        <v>94.496576000000005</v>
      </c>
      <c r="L370" s="25">
        <f t="shared" si="50"/>
        <v>0.8575101278021946</v>
      </c>
      <c r="M370" s="25">
        <f t="shared" si="51"/>
        <v>0.16021480864679072</v>
      </c>
      <c r="N370" s="25">
        <f t="shared" si="52"/>
        <v>0.58989624897142456</v>
      </c>
      <c r="O370" s="25">
        <f t="shared" si="53"/>
        <v>1.0471148288057903</v>
      </c>
      <c r="P370" s="29">
        <f t="shared" si="54"/>
        <v>0.99299897363617129</v>
      </c>
      <c r="Q370" s="29">
        <f t="shared" si="55"/>
        <v>0.75240696210647084</v>
      </c>
      <c r="R370" s="29">
        <f t="shared" si="56"/>
        <v>5.9535457108671741</v>
      </c>
      <c r="S370" s="29">
        <f t="shared" si="57"/>
        <v>0.64932495066562645</v>
      </c>
      <c r="T370" s="29">
        <f t="shared" si="58"/>
        <v>0.8710407284126489</v>
      </c>
      <c r="U370" s="29">
        <f t="shared" si="59"/>
        <v>0.32500783220177065</v>
      </c>
    </row>
    <row r="371" spans="1:21" x14ac:dyDescent="0.2">
      <c r="A371" s="28" t="s">
        <v>171</v>
      </c>
      <c r="B371" s="28">
        <v>44.778964999999999</v>
      </c>
      <c r="C371" s="28">
        <v>135.88000500000001</v>
      </c>
      <c r="D371" s="28">
        <v>44.839941000000003</v>
      </c>
      <c r="E371" s="28">
        <v>38.343235999999997</v>
      </c>
      <c r="F371" s="28">
        <v>265.36009200000001</v>
      </c>
      <c r="G371" s="28">
        <v>21.501480999999998</v>
      </c>
      <c r="H371" s="28">
        <v>28.200001</v>
      </c>
      <c r="I371" s="28">
        <v>24.705898000000001</v>
      </c>
      <c r="J371" s="28">
        <v>25.020543</v>
      </c>
      <c r="K371" s="28">
        <v>71.317749000000006</v>
      </c>
      <c r="L371" s="25">
        <f t="shared" si="50"/>
        <v>-0.52644917568631922</v>
      </c>
      <c r="M371" s="25">
        <f t="shared" si="51"/>
        <v>-0.1981114936225109</v>
      </c>
      <c r="N371" s="25">
        <f t="shared" si="52"/>
        <v>4.0799510554333729E-2</v>
      </c>
      <c r="O371" s="25">
        <f t="shared" si="53"/>
        <v>-0.60988112339178691</v>
      </c>
      <c r="P371" s="29">
        <f t="shared" si="54"/>
        <v>-0.62447095350840642</v>
      </c>
      <c r="Q371" s="29">
        <f t="shared" si="55"/>
        <v>-0.57682581033603997</v>
      </c>
      <c r="R371" s="29">
        <f t="shared" si="56"/>
        <v>-0.8664582977360259</v>
      </c>
      <c r="S371" s="29">
        <f t="shared" si="57"/>
        <v>-0.13549425204180232</v>
      </c>
      <c r="T371" s="29">
        <f t="shared" si="58"/>
        <v>-0.48570314550038463</v>
      </c>
      <c r="U371" s="29">
        <f t="shared" si="59"/>
        <v>-0.20181588588284016</v>
      </c>
    </row>
    <row r="372" spans="1:21" x14ac:dyDescent="0.2">
      <c r="A372" s="28" t="s">
        <v>930</v>
      </c>
      <c r="B372" s="28">
        <v>94.559997999999993</v>
      </c>
      <c r="C372" s="28">
        <v>169.449997</v>
      </c>
      <c r="D372" s="28">
        <v>43.082208000000001</v>
      </c>
      <c r="E372" s="28">
        <v>98.286030999999994</v>
      </c>
      <c r="F372" s="28">
        <v>706.63000499999998</v>
      </c>
      <c r="G372" s="28">
        <v>50.810001</v>
      </c>
      <c r="H372" s="28">
        <v>211.16999799999999</v>
      </c>
      <c r="I372" s="28">
        <v>28.578061000000002</v>
      </c>
      <c r="J372" s="28">
        <v>48.650002000000001</v>
      </c>
      <c r="K372" s="28">
        <v>89.349997999999999</v>
      </c>
      <c r="L372" s="25">
        <f t="shared" si="50"/>
        <v>-0.25880474298505241</v>
      </c>
      <c r="M372" s="25">
        <f t="shared" si="51"/>
        <v>-0.11431114990498614</v>
      </c>
      <c r="N372" s="25">
        <f t="shared" si="52"/>
        <v>-0.30902262265563096</v>
      </c>
      <c r="O372" s="25">
        <f t="shared" si="53"/>
        <v>-9.1687805639550035E-2</v>
      </c>
      <c r="P372" s="29">
        <f t="shared" si="54"/>
        <v>0.32750332693977069</v>
      </c>
      <c r="Q372" s="29">
        <f t="shared" si="55"/>
        <v>9.4805240809529234E-2</v>
      </c>
      <c r="R372" s="29">
        <f t="shared" si="56"/>
        <v>-0.15107538492462314</v>
      </c>
      <c r="S372" s="29">
        <f t="shared" si="57"/>
        <v>-0.31438849992683993</v>
      </c>
      <c r="T372" s="29">
        <f t="shared" si="58"/>
        <v>-0.10195057250602502</v>
      </c>
      <c r="U372" s="29">
        <f t="shared" si="59"/>
        <v>6.5853576837678229E-2</v>
      </c>
    </row>
    <row r="373" spans="1:21" x14ac:dyDescent="0.2">
      <c r="A373" s="28" t="s">
        <v>779</v>
      </c>
      <c r="B373" s="28">
        <v>127.577716</v>
      </c>
      <c r="C373" s="28">
        <v>191.320007</v>
      </c>
      <c r="D373" s="28">
        <v>62.349665000000002</v>
      </c>
      <c r="E373" s="28">
        <v>108.207323</v>
      </c>
      <c r="F373" s="28">
        <v>532.29998799999998</v>
      </c>
      <c r="G373" s="28">
        <v>46.410082000000003</v>
      </c>
      <c r="H373" s="28">
        <v>248.75</v>
      </c>
      <c r="I373" s="28">
        <v>41.682586999999998</v>
      </c>
      <c r="J373" s="28">
        <v>54.172967</v>
      </c>
      <c r="K373" s="28">
        <v>83.829524000000006</v>
      </c>
      <c r="L373" s="25">
        <f t="shared" si="50"/>
        <v>0.82923303508329016</v>
      </c>
      <c r="M373" s="25">
        <f t="shared" si="51"/>
        <v>0.65831673767053656</v>
      </c>
      <c r="N373" s="25">
        <f t="shared" si="52"/>
        <v>0.45643843970713083</v>
      </c>
      <c r="O373" s="25">
        <f t="shared" si="53"/>
        <v>1.621517475834612</v>
      </c>
      <c r="P373" s="29">
        <f t="shared" si="54"/>
        <v>0.77492129517640351</v>
      </c>
      <c r="Q373" s="29">
        <f t="shared" si="55"/>
        <v>0.77455328730158168</v>
      </c>
      <c r="R373" s="29">
        <f t="shared" si="56"/>
        <v>8.0257623013701842</v>
      </c>
      <c r="S373" s="29">
        <f t="shared" si="57"/>
        <v>0.83077868884500394</v>
      </c>
      <c r="T373" s="29">
        <f t="shared" si="58"/>
        <v>0.9569268834696707</v>
      </c>
      <c r="U373" s="29">
        <f t="shared" si="59"/>
        <v>0.15869446804633403</v>
      </c>
    </row>
    <row r="374" spans="1:21" x14ac:dyDescent="0.2">
      <c r="A374" s="28" t="s">
        <v>325</v>
      </c>
      <c r="B374" s="28">
        <v>69.743829000000005</v>
      </c>
      <c r="C374" s="28">
        <v>115.370003</v>
      </c>
      <c r="D374" s="28">
        <v>42.809680999999998</v>
      </c>
      <c r="E374" s="28">
        <v>41.276598</v>
      </c>
      <c r="F374" s="28">
        <v>299.90061500000002</v>
      </c>
      <c r="G374" s="28">
        <v>26.153106999999999</v>
      </c>
      <c r="H374" s="28">
        <v>27.559999000000001</v>
      </c>
      <c r="I374" s="28">
        <v>22.767682000000001</v>
      </c>
      <c r="J374" s="28">
        <v>27.682673000000001</v>
      </c>
      <c r="K374" s="28">
        <v>72.348256000000006</v>
      </c>
      <c r="L374" s="25">
        <f t="shared" si="50"/>
        <v>0.56053784718550514</v>
      </c>
      <c r="M374" s="25">
        <f t="shared" si="51"/>
        <v>-0.12492410118094976</v>
      </c>
      <c r="N374" s="25">
        <f t="shared" si="52"/>
        <v>-3.8000153480680088E-2</v>
      </c>
      <c r="O374" s="25">
        <f t="shared" si="53"/>
        <v>7.5463197289400874E-2</v>
      </c>
      <c r="P374" s="29">
        <f t="shared" si="54"/>
        <v>0.13323647827765472</v>
      </c>
      <c r="Q374" s="29">
        <f t="shared" si="55"/>
        <v>0.2178176710939983</v>
      </c>
      <c r="R374" s="29">
        <f t="shared" si="56"/>
        <v>4.5920265654648906E-2</v>
      </c>
      <c r="S374" s="29">
        <f t="shared" si="57"/>
        <v>-7.951693208346744E-2</v>
      </c>
      <c r="T374" s="29">
        <f t="shared" si="58"/>
        <v>9.4538082510950527E-2</v>
      </c>
      <c r="U374" s="29">
        <f t="shared" si="59"/>
        <v>2.177187790606494E-2</v>
      </c>
    </row>
    <row r="375" spans="1:21" x14ac:dyDescent="0.2">
      <c r="A375" s="28" t="s">
        <v>170</v>
      </c>
      <c r="B375" s="28">
        <v>44.692174000000001</v>
      </c>
      <c r="C375" s="28">
        <v>131.83999600000001</v>
      </c>
      <c r="D375" s="28">
        <v>44.500715</v>
      </c>
      <c r="E375" s="28">
        <v>38.380298000000003</v>
      </c>
      <c r="F375" s="28">
        <v>264.640806</v>
      </c>
      <c r="G375" s="28">
        <v>21.475387999999999</v>
      </c>
      <c r="H375" s="28">
        <v>26.35</v>
      </c>
      <c r="I375" s="28">
        <v>24.734493000000001</v>
      </c>
      <c r="J375" s="28">
        <v>25.291649</v>
      </c>
      <c r="K375" s="28">
        <v>70.806662000000003</v>
      </c>
      <c r="L375" s="25">
        <f t="shared" si="50"/>
        <v>-0.52195769648000212</v>
      </c>
      <c r="M375" s="25">
        <f t="shared" si="51"/>
        <v>-0.22918614712525154</v>
      </c>
      <c r="N375" s="25">
        <f t="shared" si="52"/>
        <v>2.8417064164659722E-2</v>
      </c>
      <c r="O375" s="25">
        <f t="shared" si="53"/>
        <v>-0.61317691812944974</v>
      </c>
      <c r="P375" s="29">
        <f t="shared" si="54"/>
        <v>-0.62527673209228529</v>
      </c>
      <c r="Q375" s="29">
        <f t="shared" si="55"/>
        <v>-0.57482896752440982</v>
      </c>
      <c r="R375" s="29">
        <f t="shared" si="56"/>
        <v>-0.8712498803625548</v>
      </c>
      <c r="S375" s="29">
        <f t="shared" si="57"/>
        <v>-0.12345637361631467</v>
      </c>
      <c r="T375" s="29">
        <f t="shared" si="58"/>
        <v>-0.46888598212696309</v>
      </c>
      <c r="U375" s="29">
        <f t="shared" si="59"/>
        <v>-0.20912919925309059</v>
      </c>
    </row>
    <row r="376" spans="1:21" x14ac:dyDescent="0.2">
      <c r="A376" s="28" t="s">
        <v>929</v>
      </c>
      <c r="B376" s="28">
        <v>93.489998</v>
      </c>
      <c r="C376" s="28">
        <v>171.03999300000001</v>
      </c>
      <c r="D376" s="28">
        <v>43.271078000000003</v>
      </c>
      <c r="E376" s="28">
        <v>99.219255000000004</v>
      </c>
      <c r="F376" s="28">
        <v>706.22997999999995</v>
      </c>
      <c r="G376" s="28">
        <v>50.509998000000003</v>
      </c>
      <c r="H376" s="28">
        <v>204.66000399999999</v>
      </c>
      <c r="I376" s="28">
        <v>28.218211</v>
      </c>
      <c r="J376" s="28">
        <v>47.619999</v>
      </c>
      <c r="K376" s="28">
        <v>89.529999000000004</v>
      </c>
      <c r="L376" s="25">
        <f t="shared" si="50"/>
        <v>0.60645782657197111</v>
      </c>
      <c r="M376" s="25">
        <f t="shared" si="51"/>
        <v>0.805743150277205</v>
      </c>
      <c r="N376" s="25">
        <f t="shared" si="52"/>
        <v>-0.21623753797562362</v>
      </c>
      <c r="O376" s="25">
        <f t="shared" si="53"/>
        <v>0.55776907204795712</v>
      </c>
      <c r="P376" s="29">
        <f t="shared" si="54"/>
        <v>0.55510456697316868</v>
      </c>
      <c r="Q376" s="29">
        <f t="shared" si="55"/>
        <v>0.57321314079977848</v>
      </c>
      <c r="R376" s="29">
        <f t="shared" si="56"/>
        <v>1.2367213551912566</v>
      </c>
      <c r="S376" s="29">
        <f t="shared" si="57"/>
        <v>2.4403885837143147E-2</v>
      </c>
      <c r="T376" s="29">
        <f t="shared" si="58"/>
        <v>0.2978827013818226</v>
      </c>
      <c r="U376" s="29">
        <f t="shared" si="59"/>
        <v>7.0535854079205818E-2</v>
      </c>
    </row>
    <row r="377" spans="1:21" x14ac:dyDescent="0.2">
      <c r="A377" s="28" t="s">
        <v>475</v>
      </c>
      <c r="B377" s="28">
        <v>58.196359999999999</v>
      </c>
      <c r="C377" s="28">
        <v>94.720000999999996</v>
      </c>
      <c r="D377" s="28">
        <v>55.209429</v>
      </c>
      <c r="E377" s="28">
        <v>63.693173000000002</v>
      </c>
      <c r="F377" s="28">
        <v>454.13665099999997</v>
      </c>
      <c r="G377" s="28">
        <v>32.106265</v>
      </c>
      <c r="H377" s="28">
        <v>91.5</v>
      </c>
      <c r="I377" s="28">
        <v>27.545981999999999</v>
      </c>
      <c r="J377" s="28">
        <v>36.690525999999998</v>
      </c>
      <c r="K377" s="28">
        <v>83.631013999999993</v>
      </c>
      <c r="L377" s="25">
        <f t="shared" si="50"/>
        <v>-0.16516053833700661</v>
      </c>
      <c r="M377" s="25">
        <f t="shared" si="51"/>
        <v>-0.19318569517571216</v>
      </c>
      <c r="N377" s="25">
        <f t="shared" si="52"/>
        <v>0.28032671047480862</v>
      </c>
      <c r="O377" s="25">
        <f t="shared" si="53"/>
        <v>0.52498127208467027</v>
      </c>
      <c r="P377" s="29">
        <f t="shared" si="54"/>
        <v>0.45924082877855676</v>
      </c>
      <c r="Q377" s="29">
        <f t="shared" si="55"/>
        <v>0.20903931122759567</v>
      </c>
      <c r="R377" s="29">
        <f t="shared" si="56"/>
        <v>2.2026601330066504</v>
      </c>
      <c r="S377" s="29">
        <f t="shared" si="57"/>
        <v>0.17526128418605258</v>
      </c>
      <c r="T377" s="29">
        <f t="shared" si="58"/>
        <v>0.30431862628813833</v>
      </c>
      <c r="U377" s="29">
        <f t="shared" si="59"/>
        <v>0.14974114159456198</v>
      </c>
    </row>
    <row r="378" spans="1:21" x14ac:dyDescent="0.2">
      <c r="A378" s="28" t="s">
        <v>324</v>
      </c>
      <c r="B378" s="28">
        <v>69.709642000000002</v>
      </c>
      <c r="C378" s="28">
        <v>117.400002</v>
      </c>
      <c r="D378" s="28">
        <v>43.121360000000003</v>
      </c>
      <c r="E378" s="28">
        <v>41.766528000000001</v>
      </c>
      <c r="F378" s="28">
        <v>311.21432600000003</v>
      </c>
      <c r="G378" s="28">
        <v>26.555187</v>
      </c>
      <c r="H378" s="28">
        <v>28.57</v>
      </c>
      <c r="I378" s="28">
        <v>23.438177</v>
      </c>
      <c r="J378" s="28">
        <v>28.130033000000001</v>
      </c>
      <c r="K378" s="28">
        <v>72.738994000000005</v>
      </c>
      <c r="L378" s="25">
        <f t="shared" si="50"/>
        <v>0.57708099292497628</v>
      </c>
      <c r="M378" s="25">
        <f t="shared" si="51"/>
        <v>-0.10932399832067374</v>
      </c>
      <c r="N378" s="25">
        <f t="shared" si="52"/>
        <v>-1.3794232460853761E-2</v>
      </c>
      <c r="O378" s="25">
        <f t="shared" si="53"/>
        <v>9.9107964347836752E-2</v>
      </c>
      <c r="P378" s="29">
        <f t="shared" si="54"/>
        <v>0.17454665331564501</v>
      </c>
      <c r="Q378" s="29">
        <f t="shared" si="55"/>
        <v>0.24511356734270406</v>
      </c>
      <c r="R378" s="29">
        <f t="shared" si="56"/>
        <v>0.10053933361091416</v>
      </c>
      <c r="S378" s="29">
        <f t="shared" si="57"/>
        <v>-5.9656553764787734E-2</v>
      </c>
      <c r="T378" s="29">
        <f t="shared" si="58"/>
        <v>0.11880275280040431</v>
      </c>
      <c r="U378" s="29">
        <f t="shared" si="59"/>
        <v>4.4281792586027935E-2</v>
      </c>
    </row>
    <row r="379" spans="1:21" x14ac:dyDescent="0.2">
      <c r="A379" s="28" t="s">
        <v>169</v>
      </c>
      <c r="B379" s="28">
        <v>44.201687999999997</v>
      </c>
      <c r="C379" s="28">
        <v>131.80999800000001</v>
      </c>
      <c r="D379" s="28">
        <v>43.724505999999998</v>
      </c>
      <c r="E379" s="28">
        <v>38.000387000000003</v>
      </c>
      <c r="F379" s="28">
        <v>264.965487</v>
      </c>
      <c r="G379" s="28">
        <v>21.327521999999998</v>
      </c>
      <c r="H379" s="28">
        <v>25.959999</v>
      </c>
      <c r="I379" s="28">
        <v>24.925124</v>
      </c>
      <c r="J379" s="28">
        <v>25.142977999999999</v>
      </c>
      <c r="K379" s="28">
        <v>69.654565000000005</v>
      </c>
      <c r="L379" s="25">
        <f t="shared" si="50"/>
        <v>-0.52916819969647</v>
      </c>
      <c r="M379" s="25">
        <f t="shared" si="51"/>
        <v>-0.21522986123714549</v>
      </c>
      <c r="N379" s="25">
        <f t="shared" si="52"/>
        <v>3.601599014202872E-3</v>
      </c>
      <c r="O379" s="25">
        <f t="shared" si="53"/>
        <v>-0.61860872005747625</v>
      </c>
      <c r="P379" s="29">
        <f t="shared" si="54"/>
        <v>-0.63018954807728722</v>
      </c>
      <c r="Q379" s="29">
        <f t="shared" si="55"/>
        <v>-0.5856319958953955</v>
      </c>
      <c r="R379" s="29">
        <f t="shared" si="56"/>
        <v>-0.87536607675626543</v>
      </c>
      <c r="S379" s="29">
        <f t="shared" si="57"/>
        <v>-0.14895776953133055</v>
      </c>
      <c r="T379" s="29">
        <f t="shared" si="58"/>
        <v>-0.4791179200331469</v>
      </c>
      <c r="U379" s="29">
        <f t="shared" si="59"/>
        <v>-0.22234492575639153</v>
      </c>
    </row>
    <row r="380" spans="1:21" x14ac:dyDescent="0.2">
      <c r="A380" s="28" t="s">
        <v>928</v>
      </c>
      <c r="B380" s="28">
        <v>93.879997000000003</v>
      </c>
      <c r="C380" s="28">
        <v>167.96000699999999</v>
      </c>
      <c r="D380" s="28">
        <v>43.567593000000002</v>
      </c>
      <c r="E380" s="28">
        <v>99.636223999999999</v>
      </c>
      <c r="F380" s="28">
        <v>716.48999000000003</v>
      </c>
      <c r="G380" s="28">
        <v>51.470002000000001</v>
      </c>
      <c r="H380" s="28">
        <v>208.28999300000001</v>
      </c>
      <c r="I380" s="28">
        <v>29.287763999999999</v>
      </c>
      <c r="J380" s="28">
        <v>48.27</v>
      </c>
      <c r="K380" s="28">
        <v>89.57</v>
      </c>
      <c r="L380" s="25">
        <f t="shared" si="50"/>
        <v>0.1420460305146487</v>
      </c>
      <c r="M380" s="25">
        <f t="shared" si="51"/>
        <v>8.5223251657989163E-2</v>
      </c>
      <c r="N380" s="25">
        <f t="shared" si="52"/>
        <v>-0.38597870515133137</v>
      </c>
      <c r="O380" s="25">
        <f t="shared" si="53"/>
        <v>0.27978585509446696</v>
      </c>
      <c r="P380" s="29">
        <f t="shared" si="54"/>
        <v>0.3761918049957873</v>
      </c>
      <c r="Q380" s="29">
        <f t="shared" si="55"/>
        <v>0.3632567335993826</v>
      </c>
      <c r="R380" s="29">
        <f t="shared" si="56"/>
        <v>8.7335535470197678E-2</v>
      </c>
      <c r="S380" s="29">
        <f t="shared" si="57"/>
        <v>-0.27665376267304775</v>
      </c>
      <c r="T380" s="29">
        <f t="shared" si="58"/>
        <v>3.9705215677875882E-2</v>
      </c>
      <c r="U380" s="29">
        <f t="shared" si="59"/>
        <v>-5.0911745123445984E-2</v>
      </c>
    </row>
    <row r="381" spans="1:21" x14ac:dyDescent="0.2">
      <c r="A381" s="28" t="s">
        <v>627</v>
      </c>
      <c r="B381" s="28">
        <v>82.203339</v>
      </c>
      <c r="C381" s="28">
        <v>154.770004</v>
      </c>
      <c r="D381" s="28">
        <v>70.954531000000003</v>
      </c>
      <c r="E381" s="28">
        <v>77.853825000000001</v>
      </c>
      <c r="F381" s="28">
        <v>520.63236199999994</v>
      </c>
      <c r="G381" s="28">
        <v>37.755178999999998</v>
      </c>
      <c r="H381" s="28">
        <v>191.55999800000001</v>
      </c>
      <c r="I381" s="28">
        <v>40.489274000000002</v>
      </c>
      <c r="J381" s="28">
        <v>46.426620999999997</v>
      </c>
      <c r="K381" s="28">
        <v>94.374785000000003</v>
      </c>
      <c r="L381" s="25">
        <f t="shared" si="50"/>
        <v>0.40822642525141384</v>
      </c>
      <c r="M381" s="25">
        <f t="shared" si="51"/>
        <v>0.66975942022312163</v>
      </c>
      <c r="N381" s="25">
        <f t="shared" si="52"/>
        <v>0.30330440500697753</v>
      </c>
      <c r="O381" s="25">
        <f t="shared" si="53"/>
        <v>0.22434887104853951</v>
      </c>
      <c r="P381" s="29">
        <f t="shared" si="54"/>
        <v>0.15315716933539281</v>
      </c>
      <c r="Q381" s="29">
        <f t="shared" si="55"/>
        <v>0.20320344746508168</v>
      </c>
      <c r="R381" s="29">
        <f t="shared" si="56"/>
        <v>1.0765311436314362</v>
      </c>
      <c r="S381" s="29">
        <f t="shared" si="57"/>
        <v>0.48803273510208678</v>
      </c>
      <c r="T381" s="29">
        <f t="shared" si="58"/>
        <v>0.28534000271150894</v>
      </c>
      <c r="U381" s="29">
        <f t="shared" si="59"/>
        <v>0.14165466863003107</v>
      </c>
    </row>
    <row r="382" spans="1:21" x14ac:dyDescent="0.2">
      <c r="A382" s="28" t="s">
        <v>474</v>
      </c>
      <c r="B382" s="28">
        <v>58.373666</v>
      </c>
      <c r="C382" s="28">
        <v>92.690002000000007</v>
      </c>
      <c r="D382" s="28">
        <v>54.442025000000001</v>
      </c>
      <c r="E382" s="28">
        <v>63.587941999999998</v>
      </c>
      <c r="F382" s="28">
        <v>451.48430400000001</v>
      </c>
      <c r="G382" s="28">
        <v>31.378882000000001</v>
      </c>
      <c r="H382" s="28">
        <v>92.25</v>
      </c>
      <c r="I382" s="28">
        <v>27.209935000000002</v>
      </c>
      <c r="J382" s="28">
        <v>36.120108999999999</v>
      </c>
      <c r="K382" s="28">
        <v>82.664913999999996</v>
      </c>
      <c r="L382" s="25">
        <f t="shared" si="50"/>
        <v>-0.18709079878972845</v>
      </c>
      <c r="M382" s="25">
        <f t="shared" si="51"/>
        <v>-0.24186160245605093</v>
      </c>
      <c r="N382" s="25">
        <f t="shared" si="52"/>
        <v>0.25104383821782972</v>
      </c>
      <c r="O382" s="25">
        <f t="shared" si="53"/>
        <v>0.49713242420071513</v>
      </c>
      <c r="P382" s="29">
        <f t="shared" si="54"/>
        <v>0.43715520544777853</v>
      </c>
      <c r="Q382" s="29">
        <f t="shared" si="55"/>
        <v>0.17453434959752046</v>
      </c>
      <c r="R382" s="29">
        <f t="shared" si="56"/>
        <v>2.1614119259766964</v>
      </c>
      <c r="S382" s="29">
        <f t="shared" si="57"/>
        <v>0.14854311116041297</v>
      </c>
      <c r="T382" s="29">
        <f t="shared" si="58"/>
        <v>0.26275388941532607</v>
      </c>
      <c r="U382" s="29">
        <f t="shared" si="59"/>
        <v>0.13286353582775634</v>
      </c>
    </row>
    <row r="383" spans="1:21" x14ac:dyDescent="0.2">
      <c r="A383" s="28" t="s">
        <v>323</v>
      </c>
      <c r="B383" s="28">
        <v>71.808346999999998</v>
      </c>
      <c r="C383" s="28">
        <v>122.260002</v>
      </c>
      <c r="D383" s="28">
        <v>43.51728</v>
      </c>
      <c r="E383" s="28">
        <v>42.473157999999998</v>
      </c>
      <c r="F383" s="28">
        <v>314.15138899999999</v>
      </c>
      <c r="G383" s="28">
        <v>26.716018999999999</v>
      </c>
      <c r="H383" s="28">
        <v>29.18</v>
      </c>
      <c r="I383" s="28">
        <v>23.690826000000001</v>
      </c>
      <c r="J383" s="28">
        <v>28.604234999999999</v>
      </c>
      <c r="K383" s="28">
        <v>72.969877999999994</v>
      </c>
      <c r="L383" s="25">
        <f t="shared" si="50"/>
        <v>0.63840387998302384</v>
      </c>
      <c r="M383" s="25">
        <f t="shared" si="51"/>
        <v>-4.3124325971456323E-2</v>
      </c>
      <c r="N383" s="25">
        <f t="shared" si="52"/>
        <v>-3.2066135511169547E-3</v>
      </c>
      <c r="O383" s="25">
        <f t="shared" si="53"/>
        <v>0.11988785606595531</v>
      </c>
      <c r="P383" s="29">
        <f t="shared" si="54"/>
        <v>0.21316698623875796</v>
      </c>
      <c r="Q383" s="29">
        <f t="shared" si="55"/>
        <v>0.25829951463471579</v>
      </c>
      <c r="R383" s="29">
        <f t="shared" si="56"/>
        <v>9.6992481203007408E-2</v>
      </c>
      <c r="S383" s="29">
        <f t="shared" si="57"/>
        <v>-6.5599823176157979E-2</v>
      </c>
      <c r="T383" s="29">
        <f t="shared" si="58"/>
        <v>0.17400610778595982</v>
      </c>
      <c r="U383" s="29">
        <f t="shared" si="59"/>
        <v>4.981604881524726E-2</v>
      </c>
    </row>
    <row r="384" spans="1:21" x14ac:dyDescent="0.2">
      <c r="A384" s="28" t="s">
        <v>168</v>
      </c>
      <c r="B384" s="28">
        <v>43.828232999999997</v>
      </c>
      <c r="C384" s="28">
        <v>127.769997</v>
      </c>
      <c r="D384" s="28">
        <v>43.657271999999999</v>
      </c>
      <c r="E384" s="28">
        <v>37.926259999999999</v>
      </c>
      <c r="F384" s="28">
        <v>258.951482</v>
      </c>
      <c r="G384" s="28">
        <v>21.231843999999999</v>
      </c>
      <c r="H384" s="28">
        <v>26.6</v>
      </c>
      <c r="I384" s="28">
        <v>25.354047000000001</v>
      </c>
      <c r="J384" s="28">
        <v>24.364639</v>
      </c>
      <c r="K384" s="28">
        <v>69.507299000000003</v>
      </c>
      <c r="L384" s="25">
        <f t="shared" si="50"/>
        <v>-0.65267018480070049</v>
      </c>
      <c r="M384" s="25">
        <f t="shared" si="51"/>
        <v>-0.33791066613971743</v>
      </c>
      <c r="N384" s="25">
        <f t="shared" si="52"/>
        <v>-0.29681804132967804</v>
      </c>
      <c r="O384" s="25">
        <f t="shared" si="53"/>
        <v>-0.64940843139487425</v>
      </c>
      <c r="P384" s="29">
        <f t="shared" si="54"/>
        <v>-0.5149358553122797</v>
      </c>
      <c r="Q384" s="29">
        <f t="shared" si="55"/>
        <v>-0.54526335574892482</v>
      </c>
      <c r="R384" s="29">
        <f t="shared" si="56"/>
        <v>-0.89310400085362485</v>
      </c>
      <c r="S384" s="29">
        <f t="shared" si="57"/>
        <v>-0.40205940321516642</v>
      </c>
      <c r="T384" s="29">
        <f t="shared" si="58"/>
        <v>-0.54838040771964536</v>
      </c>
      <c r="U384" s="29">
        <f t="shared" si="59"/>
        <v>-0.17559555335658383</v>
      </c>
    </row>
    <row r="385" spans="1:21" x14ac:dyDescent="0.2">
      <c r="A385" s="28" t="s">
        <v>778</v>
      </c>
      <c r="B385" s="28">
        <v>126.18621</v>
      </c>
      <c r="C385" s="28">
        <v>192.979996</v>
      </c>
      <c r="D385" s="28">
        <v>62.085312999999999</v>
      </c>
      <c r="E385" s="28">
        <v>108.17790100000001</v>
      </c>
      <c r="F385" s="28">
        <v>533.84997599999997</v>
      </c>
      <c r="G385" s="28">
        <v>46.690418000000001</v>
      </c>
      <c r="H385" s="28">
        <v>248.83999600000001</v>
      </c>
      <c r="I385" s="28">
        <v>42.402284000000002</v>
      </c>
      <c r="J385" s="28">
        <v>53.949472999999998</v>
      </c>
      <c r="K385" s="28">
        <v>84.312134999999998</v>
      </c>
      <c r="L385" s="25">
        <f t="shared" si="50"/>
        <v>0.55770452019210603</v>
      </c>
      <c r="M385" s="25">
        <f t="shared" si="51"/>
        <v>0.24190744090293759</v>
      </c>
      <c r="N385" s="25">
        <f t="shared" si="52"/>
        <v>-0.12555875014165496</v>
      </c>
      <c r="O385" s="25">
        <f t="shared" si="53"/>
        <v>0.39366079964624201</v>
      </c>
      <c r="P385" s="29">
        <f t="shared" si="54"/>
        <v>2.6669468095227078E-2</v>
      </c>
      <c r="Q385" s="29">
        <f t="shared" si="55"/>
        <v>0.24384534502706212</v>
      </c>
      <c r="R385" s="29">
        <f t="shared" si="56"/>
        <v>0.31947611897716999</v>
      </c>
      <c r="S385" s="29">
        <f t="shared" si="57"/>
        <v>7.553700838906674E-2</v>
      </c>
      <c r="T385" s="29">
        <f t="shared" si="58"/>
        <v>0.16322257067972168</v>
      </c>
      <c r="U385" s="29">
        <f t="shared" si="59"/>
        <v>-0.10697894645228234</v>
      </c>
    </row>
    <row r="386" spans="1:21" x14ac:dyDescent="0.2">
      <c r="A386" s="28" t="s">
        <v>626</v>
      </c>
      <c r="B386" s="28">
        <v>81.007795999999999</v>
      </c>
      <c r="C386" s="28">
        <v>155.38999899999999</v>
      </c>
      <c r="D386" s="28">
        <v>70.999982000000003</v>
      </c>
      <c r="E386" s="28">
        <v>77.621398999999997</v>
      </c>
      <c r="F386" s="28">
        <v>519.98232399999995</v>
      </c>
      <c r="G386" s="28">
        <v>37.537157000000001</v>
      </c>
      <c r="H386" s="28">
        <v>188.58999600000001</v>
      </c>
      <c r="I386" s="28">
        <v>39.424290999999997</v>
      </c>
      <c r="J386" s="28">
        <v>46.379320999999997</v>
      </c>
      <c r="K386" s="28">
        <v>94.412259000000006</v>
      </c>
      <c r="L386" s="25">
        <f t="shared" si="50"/>
        <v>0.40628771276799713</v>
      </c>
      <c r="M386" s="25">
        <f t="shared" si="51"/>
        <v>0.66103681471822062</v>
      </c>
      <c r="N386" s="25">
        <f t="shared" si="52"/>
        <v>0.30434822226385938</v>
      </c>
      <c r="O386" s="25">
        <f t="shared" si="53"/>
        <v>0.19904704202187151</v>
      </c>
      <c r="P386" s="29">
        <f t="shared" si="54"/>
        <v>0.13660244803374222</v>
      </c>
      <c r="Q386" s="29">
        <f t="shared" si="55"/>
        <v>0.20438370476978496</v>
      </c>
      <c r="R386" s="29">
        <f t="shared" si="56"/>
        <v>1.222890203813777</v>
      </c>
      <c r="S386" s="29">
        <f t="shared" si="57"/>
        <v>0.429166342221041</v>
      </c>
      <c r="T386" s="29">
        <f t="shared" si="58"/>
        <v>0.28272354350182183</v>
      </c>
      <c r="U386" s="29">
        <f t="shared" si="59"/>
        <v>0.13534845627149705</v>
      </c>
    </row>
    <row r="387" spans="1:21" x14ac:dyDescent="0.2">
      <c r="A387" s="28" t="s">
        <v>473</v>
      </c>
      <c r="B387" s="28">
        <v>57.603999000000002</v>
      </c>
      <c r="C387" s="28">
        <v>93.550003000000004</v>
      </c>
      <c r="D387" s="28">
        <v>54.433303000000002</v>
      </c>
      <c r="E387" s="28">
        <v>64.735907999999995</v>
      </c>
      <c r="F387" s="28">
        <v>457.48830199999998</v>
      </c>
      <c r="G387" s="28">
        <v>31.167107999999999</v>
      </c>
      <c r="H387" s="28">
        <v>84.839995999999999</v>
      </c>
      <c r="I387" s="28">
        <v>27.585515999999998</v>
      </c>
      <c r="J387" s="28">
        <v>36.156911000000001</v>
      </c>
      <c r="K387" s="28">
        <v>83.157077000000001</v>
      </c>
      <c r="L387" s="25">
        <f t="shared" si="50"/>
        <v>-0.20809083887258939</v>
      </c>
      <c r="M387" s="25">
        <f t="shared" si="51"/>
        <v>-0.24477273969227231</v>
      </c>
      <c r="N387" s="25">
        <f t="shared" si="52"/>
        <v>0.24584292386878537</v>
      </c>
      <c r="O387" s="25">
        <f t="shared" si="53"/>
        <v>0.52653095277233897</v>
      </c>
      <c r="P387" s="29">
        <f t="shared" si="54"/>
        <v>0.4987318847944775</v>
      </c>
      <c r="Q387" s="29">
        <f t="shared" si="55"/>
        <v>0.15463634138144222</v>
      </c>
      <c r="R387" s="29">
        <f t="shared" si="56"/>
        <v>1.8827725450220862</v>
      </c>
      <c r="S387" s="29">
        <f t="shared" si="57"/>
        <v>8.3924650944283696E-2</v>
      </c>
      <c r="T387" s="29">
        <f t="shared" si="58"/>
        <v>0.25345447905763496</v>
      </c>
      <c r="U387" s="29">
        <f t="shared" si="59"/>
        <v>0.14490290955030316</v>
      </c>
    </row>
    <row r="388" spans="1:21" x14ac:dyDescent="0.2">
      <c r="A388" s="28" t="s">
        <v>322</v>
      </c>
      <c r="B388" s="28">
        <v>72.740665000000007</v>
      </c>
      <c r="C388" s="28">
        <v>123.870003</v>
      </c>
      <c r="D388" s="28">
        <v>43.691946999999999</v>
      </c>
      <c r="E388" s="28">
        <v>42.407203000000003</v>
      </c>
      <c r="F388" s="28">
        <v>305.25026300000002</v>
      </c>
      <c r="G388" s="28">
        <v>26.993008</v>
      </c>
      <c r="H388" s="28">
        <v>29.43</v>
      </c>
      <c r="I388" s="28">
        <v>25.449662</v>
      </c>
      <c r="J388" s="28">
        <v>28.845811000000001</v>
      </c>
      <c r="K388" s="28">
        <v>72.632427000000007</v>
      </c>
      <c r="L388" s="25">
        <f t="shared" ref="L388:L451" si="60">B388/B389-1</f>
        <v>-0.42434968747989654</v>
      </c>
      <c r="M388" s="25">
        <f t="shared" ref="M388:M451" si="61">C388/C389-1</f>
        <v>-0.34897776635354461</v>
      </c>
      <c r="N388" s="25">
        <f t="shared" ref="N388:N451" si="62">D388/D389-1</f>
        <v>-0.29260202684369052</v>
      </c>
      <c r="O388" s="25">
        <f t="shared" ref="O388:O451" si="63">E388/E389-1</f>
        <v>-0.6066670100325634</v>
      </c>
      <c r="P388" s="29">
        <f t="shared" ref="P388:P451" si="64">F388/F389-1</f>
        <v>-0.43304188448550296</v>
      </c>
      <c r="Q388" s="29">
        <f t="shared" ref="Q388:Q451" si="65">G388/G389-1</f>
        <v>-0.42685652736606927</v>
      </c>
      <c r="R388" s="29">
        <f t="shared" ref="R388:R451" si="66">H388/H389-1</f>
        <v>-0.87943466089058597</v>
      </c>
      <c r="S388" s="29">
        <f t="shared" ref="S388:S451" si="67">I388/I389-1</f>
        <v>-0.39738949450536232</v>
      </c>
      <c r="T388" s="29">
        <f t="shared" ref="T388:T451" si="68">J388/J389-1</f>
        <v>-0.47027938639124389</v>
      </c>
      <c r="U388" s="29">
        <f t="shared" ref="U388:U451" si="69">K388/K389-1</f>
        <v>-0.13476536336680833</v>
      </c>
    </row>
    <row r="389" spans="1:21" x14ac:dyDescent="0.2">
      <c r="A389" s="28" t="s">
        <v>777</v>
      </c>
      <c r="B389" s="28">
        <v>126.36259099999999</v>
      </c>
      <c r="C389" s="28">
        <v>190.270004</v>
      </c>
      <c r="D389" s="28">
        <v>61.764308999999997</v>
      </c>
      <c r="E389" s="28">
        <v>107.815017</v>
      </c>
      <c r="F389" s="28">
        <v>538.40002400000003</v>
      </c>
      <c r="G389" s="28">
        <v>47.096423999999999</v>
      </c>
      <c r="H389" s="28">
        <v>244.10000600000001</v>
      </c>
      <c r="I389" s="28">
        <v>42.232357</v>
      </c>
      <c r="J389" s="28">
        <v>54.454763999999997</v>
      </c>
      <c r="K389" s="28">
        <v>83.945352999999997</v>
      </c>
      <c r="L389" s="25">
        <f t="shared" si="60"/>
        <v>0.54661735429672476</v>
      </c>
      <c r="M389" s="25">
        <f t="shared" si="61"/>
        <v>0.21952313243114641</v>
      </c>
      <c r="N389" s="25">
        <f t="shared" si="62"/>
        <v>-0.1347324911479475</v>
      </c>
      <c r="O389" s="25">
        <f t="shared" si="63"/>
        <v>0.37576882228248243</v>
      </c>
      <c r="P389" s="29">
        <f t="shared" si="64"/>
        <v>2.230619614061502E-2</v>
      </c>
      <c r="Q389" s="29">
        <f t="shared" si="65"/>
        <v>0.23470650724792352</v>
      </c>
      <c r="R389" s="29">
        <f t="shared" si="66"/>
        <v>0.28055824364070525</v>
      </c>
      <c r="S389" s="29">
        <f t="shared" si="67"/>
        <v>7.258068141364582E-2</v>
      </c>
      <c r="T389" s="29">
        <f t="shared" si="68"/>
        <v>0.16792390700947624</v>
      </c>
      <c r="U389" s="29">
        <f t="shared" si="69"/>
        <v>-0.12398924468477801</v>
      </c>
    </row>
    <row r="390" spans="1:21" x14ac:dyDescent="0.2">
      <c r="A390" s="28" t="s">
        <v>625</v>
      </c>
      <c r="B390" s="28">
        <v>81.702556000000001</v>
      </c>
      <c r="C390" s="28">
        <v>156.020004</v>
      </c>
      <c r="D390" s="28">
        <v>71.381749999999997</v>
      </c>
      <c r="E390" s="28">
        <v>78.367103</v>
      </c>
      <c r="F390" s="28">
        <v>526.65241200000003</v>
      </c>
      <c r="G390" s="28">
        <v>38.143821000000003</v>
      </c>
      <c r="H390" s="28">
        <v>190.61999499999999</v>
      </c>
      <c r="I390" s="28">
        <v>39.374527</v>
      </c>
      <c r="J390" s="28">
        <v>46.625267000000001</v>
      </c>
      <c r="K390" s="28">
        <v>95.826852000000002</v>
      </c>
      <c r="L390" s="25">
        <f t="shared" si="60"/>
        <v>0.37038439371210163</v>
      </c>
      <c r="M390" s="25">
        <f t="shared" si="61"/>
        <v>0.6805257509920617</v>
      </c>
      <c r="N390" s="25">
        <f t="shared" si="62"/>
        <v>0.29805256700331983</v>
      </c>
      <c r="O390" s="25">
        <f t="shared" si="63"/>
        <v>0.21415461000034663</v>
      </c>
      <c r="P390" s="29">
        <f t="shared" si="64"/>
        <v>0.18854279511704042</v>
      </c>
      <c r="Q390" s="29">
        <f t="shared" si="65"/>
        <v>0.23552860410817145</v>
      </c>
      <c r="R390" s="29">
        <f t="shared" si="66"/>
        <v>1.2900048003364919</v>
      </c>
      <c r="S390" s="29">
        <f t="shared" si="67"/>
        <v>0.43610967640258003</v>
      </c>
      <c r="T390" s="29">
        <f t="shared" si="68"/>
        <v>0.30749127498191409</v>
      </c>
      <c r="U390" s="29">
        <f t="shared" si="69"/>
        <v>0.15400375989016002</v>
      </c>
    </row>
    <row r="391" spans="1:21" x14ac:dyDescent="0.2">
      <c r="A391" s="28" t="s">
        <v>472</v>
      </c>
      <c r="B391" s="28">
        <v>59.620173999999999</v>
      </c>
      <c r="C391" s="28">
        <v>92.839995999999999</v>
      </c>
      <c r="D391" s="28">
        <v>54.991416999999998</v>
      </c>
      <c r="E391" s="28">
        <v>64.544583000000003</v>
      </c>
      <c r="F391" s="28">
        <v>443.10765600000002</v>
      </c>
      <c r="G391" s="28">
        <v>30.872471000000001</v>
      </c>
      <c r="H391" s="28">
        <v>83.239998</v>
      </c>
      <c r="I391" s="28">
        <v>27.417493</v>
      </c>
      <c r="J391" s="28">
        <v>35.660097999999998</v>
      </c>
      <c r="K391" s="28">
        <v>83.038595999999998</v>
      </c>
      <c r="L391" s="25">
        <f t="shared" si="60"/>
        <v>-0.18778837804850423</v>
      </c>
      <c r="M391" s="25">
        <f t="shared" si="61"/>
        <v>-0.23795457214225435</v>
      </c>
      <c r="N391" s="25">
        <f t="shared" si="62"/>
        <v>0.2491051490471814</v>
      </c>
      <c r="O391" s="25">
        <f t="shared" si="63"/>
        <v>0.51662810356231925</v>
      </c>
      <c r="P391" s="29">
        <f t="shared" si="64"/>
        <v>0.46870863424270115</v>
      </c>
      <c r="Q391" s="29">
        <f t="shared" si="65"/>
        <v>0.13358957677495753</v>
      </c>
      <c r="R391" s="29">
        <f t="shared" si="66"/>
        <v>1.769128435433414</v>
      </c>
      <c r="S391" s="29">
        <f t="shared" si="67"/>
        <v>5.3194286171293292E-2</v>
      </c>
      <c r="T391" s="29">
        <f t="shared" si="68"/>
        <v>0.22974709351487088</v>
      </c>
      <c r="U391" s="29">
        <f t="shared" si="69"/>
        <v>0.13867738493216097</v>
      </c>
    </row>
    <row r="392" spans="1:21" x14ac:dyDescent="0.2">
      <c r="A392" s="28" t="s">
        <v>321</v>
      </c>
      <c r="B392" s="28">
        <v>73.404729000000003</v>
      </c>
      <c r="C392" s="28">
        <v>121.83000199999999</v>
      </c>
      <c r="D392" s="28">
        <v>44.024650000000001</v>
      </c>
      <c r="E392" s="28">
        <v>42.557949999999998</v>
      </c>
      <c r="F392" s="28">
        <v>301.69881600000002</v>
      </c>
      <c r="G392" s="28">
        <v>27.234258000000001</v>
      </c>
      <c r="H392" s="28">
        <v>30.059999000000001</v>
      </c>
      <c r="I392" s="28">
        <v>26.032702</v>
      </c>
      <c r="J392" s="28">
        <v>28.997911999999999</v>
      </c>
      <c r="K392" s="28">
        <v>72.925481000000005</v>
      </c>
      <c r="L392" s="25">
        <f t="shared" si="60"/>
        <v>-0.18907720467555911</v>
      </c>
      <c r="M392" s="25">
        <f t="shared" si="61"/>
        <v>-0.23737087949921754</v>
      </c>
      <c r="N392" s="25">
        <f t="shared" si="62"/>
        <v>3.5388970918426521E-2</v>
      </c>
      <c r="O392" s="25">
        <f t="shared" si="63"/>
        <v>-0.57354655189065162</v>
      </c>
      <c r="P392" s="29">
        <f t="shared" si="64"/>
        <v>-0.5755682669771105</v>
      </c>
      <c r="Q392" s="29">
        <f t="shared" si="65"/>
        <v>-0.46310212489801172</v>
      </c>
      <c r="R392" s="29">
        <f t="shared" si="66"/>
        <v>-0.85520929215736574</v>
      </c>
      <c r="S392" s="29">
        <f t="shared" si="67"/>
        <v>-9.4766163388493196E-2</v>
      </c>
      <c r="T392" s="29">
        <f t="shared" si="68"/>
        <v>-0.39888244614915225</v>
      </c>
      <c r="U392" s="29">
        <f t="shared" si="69"/>
        <v>-0.1774703619458442</v>
      </c>
    </row>
    <row r="393" spans="1:21" x14ac:dyDescent="0.2">
      <c r="A393" s="28" t="s">
        <v>927</v>
      </c>
      <c r="B393" s="28">
        <v>90.519997000000004</v>
      </c>
      <c r="C393" s="28">
        <v>159.75</v>
      </c>
      <c r="D393" s="28">
        <v>42.519914</v>
      </c>
      <c r="E393" s="28">
        <v>99.795066000000006</v>
      </c>
      <c r="F393" s="28">
        <v>710.830017</v>
      </c>
      <c r="G393" s="28">
        <v>50.725211000000002</v>
      </c>
      <c r="H393" s="28">
        <v>207.61000100000001</v>
      </c>
      <c r="I393" s="28">
        <v>28.757985999999999</v>
      </c>
      <c r="J393" s="28">
        <v>48.240001999999997</v>
      </c>
      <c r="K393" s="28">
        <v>88.660004000000001</v>
      </c>
      <c r="L393" s="25">
        <f t="shared" si="60"/>
        <v>-0.26693526973430237</v>
      </c>
      <c r="M393" s="25">
        <f t="shared" si="61"/>
        <v>-0.1555660962520492</v>
      </c>
      <c r="N393" s="25">
        <f t="shared" si="62"/>
        <v>-0.31126208950481482</v>
      </c>
      <c r="O393" s="25">
        <f t="shared" si="63"/>
        <v>-6.8113182147796381E-2</v>
      </c>
      <c r="P393" s="29">
        <f t="shared" si="64"/>
        <v>0.34215102094096728</v>
      </c>
      <c r="Q393" s="29">
        <f t="shared" si="65"/>
        <v>0.10169816536580312</v>
      </c>
      <c r="R393" s="29">
        <f t="shared" si="66"/>
        <v>-0.14627022380085353</v>
      </c>
      <c r="S393" s="29">
        <f t="shared" si="67"/>
        <v>-0.310071949229063</v>
      </c>
      <c r="T393" s="29">
        <f t="shared" si="68"/>
        <v>-0.10711652715578923</v>
      </c>
      <c r="U393" s="29">
        <f t="shared" si="69"/>
        <v>6.1165995402803208E-2</v>
      </c>
    </row>
    <row r="394" spans="1:21" x14ac:dyDescent="0.2">
      <c r="A394" s="28" t="s">
        <v>776</v>
      </c>
      <c r="B394" s="28">
        <v>123.481588</v>
      </c>
      <c r="C394" s="28">
        <v>189.179993</v>
      </c>
      <c r="D394" s="28">
        <v>61.735985999999997</v>
      </c>
      <c r="E394" s="28">
        <v>107.08925600000001</v>
      </c>
      <c r="F394" s="28">
        <v>529.61999500000002</v>
      </c>
      <c r="G394" s="28">
        <v>46.042748000000003</v>
      </c>
      <c r="H394" s="28">
        <v>243.179993</v>
      </c>
      <c r="I394" s="28">
        <v>41.682586999999998</v>
      </c>
      <c r="J394" s="28">
        <v>54.027208999999999</v>
      </c>
      <c r="K394" s="28">
        <v>83.549609000000004</v>
      </c>
      <c r="L394" s="25">
        <f t="shared" si="60"/>
        <v>0.51163515639150758</v>
      </c>
      <c r="M394" s="25">
        <f t="shared" si="61"/>
        <v>0.21183775407188676</v>
      </c>
      <c r="N394" s="25">
        <f t="shared" si="62"/>
        <v>-0.13633904648485196</v>
      </c>
      <c r="O394" s="25">
        <f t="shared" si="63"/>
        <v>0.34719546588397199</v>
      </c>
      <c r="P394" s="29">
        <f t="shared" si="64"/>
        <v>-6.5137708941085393E-3</v>
      </c>
      <c r="Q394" s="29">
        <f t="shared" si="65"/>
        <v>0.20170741888156485</v>
      </c>
      <c r="R394" s="29">
        <f t="shared" si="66"/>
        <v>0.27881777389949991</v>
      </c>
      <c r="S394" s="29">
        <f t="shared" si="67"/>
        <v>7.2718573689905419E-2</v>
      </c>
      <c r="T394" s="29">
        <f t="shared" si="68"/>
        <v>0.14665685990590904</v>
      </c>
      <c r="U394" s="29">
        <f t="shared" si="69"/>
        <v>-0.12871527115034287</v>
      </c>
    </row>
    <row r="395" spans="1:21" x14ac:dyDescent="0.2">
      <c r="A395" s="28" t="s">
        <v>624</v>
      </c>
      <c r="B395" s="28">
        <v>81.687427999999997</v>
      </c>
      <c r="C395" s="28">
        <v>156.11000100000001</v>
      </c>
      <c r="D395" s="28">
        <v>71.481738000000007</v>
      </c>
      <c r="E395" s="28">
        <v>79.490510999999998</v>
      </c>
      <c r="F395" s="28">
        <v>533.09243700000002</v>
      </c>
      <c r="G395" s="28">
        <v>38.314441000000002</v>
      </c>
      <c r="H395" s="28">
        <v>190.16000399999999</v>
      </c>
      <c r="I395" s="28">
        <v>38.856963999999998</v>
      </c>
      <c r="J395" s="28">
        <v>47.117154999999997</v>
      </c>
      <c r="K395" s="28">
        <v>95.892429000000007</v>
      </c>
      <c r="L395" s="25">
        <f t="shared" si="60"/>
        <v>0.33734920724652273</v>
      </c>
      <c r="M395" s="25">
        <f t="shared" si="61"/>
        <v>0.67607904956065124</v>
      </c>
      <c r="N395" s="25">
        <f t="shared" si="62"/>
        <v>0.32209443519789982</v>
      </c>
      <c r="O395" s="25">
        <f t="shared" si="63"/>
        <v>0.23430390963133618</v>
      </c>
      <c r="P395" s="29">
        <f t="shared" si="64"/>
        <v>0.21619681901775722</v>
      </c>
      <c r="Q395" s="29">
        <f t="shared" si="65"/>
        <v>0.26867619431058576</v>
      </c>
      <c r="R395" s="29">
        <f t="shared" si="66"/>
        <v>1.1658314066344619</v>
      </c>
      <c r="S395" s="29">
        <f t="shared" si="67"/>
        <v>0.46420969211474272</v>
      </c>
      <c r="T395" s="29">
        <f t="shared" si="68"/>
        <v>0.34065461641689154</v>
      </c>
      <c r="U395" s="29">
        <f t="shared" si="69"/>
        <v>0.16773847909161144</v>
      </c>
    </row>
    <row r="396" spans="1:21" x14ac:dyDescent="0.2">
      <c r="A396" s="28" t="s">
        <v>471</v>
      </c>
      <c r="B396" s="28">
        <v>61.081598999999997</v>
      </c>
      <c r="C396" s="28">
        <v>93.139999000000003</v>
      </c>
      <c r="D396" s="28">
        <v>54.067044000000003</v>
      </c>
      <c r="E396" s="28">
        <v>64.401084999999995</v>
      </c>
      <c r="F396" s="28">
        <v>438.32743900000003</v>
      </c>
      <c r="G396" s="28">
        <v>30.200330999999998</v>
      </c>
      <c r="H396" s="28">
        <v>87.800003000000004</v>
      </c>
      <c r="I396" s="28">
        <v>26.537841</v>
      </c>
      <c r="J396" s="28">
        <v>35.144886999999997</v>
      </c>
      <c r="K396" s="28">
        <v>82.118069000000006</v>
      </c>
      <c r="L396" s="25">
        <f t="shared" si="60"/>
        <v>0.36418926732759749</v>
      </c>
      <c r="M396" s="25">
        <f t="shared" si="61"/>
        <v>-0.29052407290161542</v>
      </c>
      <c r="N396" s="25">
        <f t="shared" si="62"/>
        <v>0.2384430250245595</v>
      </c>
      <c r="O396" s="25">
        <f t="shared" si="63"/>
        <v>0.67393107590549106</v>
      </c>
      <c r="P396" s="29">
        <f t="shared" si="64"/>
        <v>0.65712408319574411</v>
      </c>
      <c r="Q396" s="29">
        <f t="shared" si="65"/>
        <v>0.3962663599476044</v>
      </c>
      <c r="R396" s="29">
        <f t="shared" si="66"/>
        <v>2.1869330739358648</v>
      </c>
      <c r="S396" s="29">
        <f t="shared" si="67"/>
        <v>4.7084191589383373E-2</v>
      </c>
      <c r="T396" s="29">
        <f t="shared" si="68"/>
        <v>0.43883946426117193</v>
      </c>
      <c r="U396" s="29">
        <f t="shared" si="69"/>
        <v>0.1722271251741323</v>
      </c>
    </row>
    <row r="397" spans="1:21" x14ac:dyDescent="0.2">
      <c r="A397" s="28" t="s">
        <v>167</v>
      </c>
      <c r="B397" s="28">
        <v>44.775018000000003</v>
      </c>
      <c r="C397" s="28">
        <v>131.279999</v>
      </c>
      <c r="D397" s="28">
        <v>43.657271999999999</v>
      </c>
      <c r="E397" s="28">
        <v>38.472960999999998</v>
      </c>
      <c r="F397" s="28">
        <v>264.51093400000002</v>
      </c>
      <c r="G397" s="28">
        <v>21.629348</v>
      </c>
      <c r="H397" s="28">
        <v>27.549999</v>
      </c>
      <c r="I397" s="28">
        <v>25.344515000000001</v>
      </c>
      <c r="J397" s="28">
        <v>24.425857000000001</v>
      </c>
      <c r="K397" s="28">
        <v>70.053036000000006</v>
      </c>
      <c r="L397" s="25">
        <f t="shared" si="60"/>
        <v>-0.63337841446459009</v>
      </c>
      <c r="M397" s="25">
        <f t="shared" si="61"/>
        <v>-0.34451767697482361</v>
      </c>
      <c r="N397" s="25">
        <f t="shared" si="62"/>
        <v>-0.31918068021562018</v>
      </c>
      <c r="O397" s="25">
        <f t="shared" si="63"/>
        <v>-0.63918620026351913</v>
      </c>
      <c r="P397" s="29">
        <f t="shared" si="64"/>
        <v>-0.50774012597427431</v>
      </c>
      <c r="Q397" s="29">
        <f t="shared" si="65"/>
        <v>-0.53998793000834056</v>
      </c>
      <c r="R397" s="29">
        <f t="shared" si="66"/>
        <v>-0.87812431482250408</v>
      </c>
      <c r="S397" s="29">
        <f t="shared" si="67"/>
        <v>-0.38443544691813269</v>
      </c>
      <c r="T397" s="29">
        <f t="shared" si="68"/>
        <v>-0.5407034446409118</v>
      </c>
      <c r="U397" s="29">
        <f t="shared" si="69"/>
        <v>-0.16244234284171744</v>
      </c>
    </row>
    <row r="398" spans="1:21" x14ac:dyDescent="0.2">
      <c r="A398" s="28" t="s">
        <v>775</v>
      </c>
      <c r="B398" s="28">
        <v>122.12870100000001</v>
      </c>
      <c r="C398" s="28">
        <v>200.279999</v>
      </c>
      <c r="D398" s="28">
        <v>64.124607999999995</v>
      </c>
      <c r="E398" s="28">
        <v>106.628297</v>
      </c>
      <c r="F398" s="28">
        <v>537.34002699999996</v>
      </c>
      <c r="G398" s="28">
        <v>47.019088000000004</v>
      </c>
      <c r="H398" s="28">
        <v>226.050003</v>
      </c>
      <c r="I398" s="28">
        <v>41.172798</v>
      </c>
      <c r="J398" s="28">
        <v>53.181015000000002</v>
      </c>
      <c r="K398" s="28">
        <v>83.639657999999997</v>
      </c>
      <c r="L398" s="25">
        <f t="shared" si="60"/>
        <v>0.5127744402439689</v>
      </c>
      <c r="M398" s="25">
        <f t="shared" si="61"/>
        <v>0.30178739804534027</v>
      </c>
      <c r="N398" s="25">
        <f t="shared" si="62"/>
        <v>-5.0651041217512183E-2</v>
      </c>
      <c r="O398" s="25">
        <f t="shared" si="63"/>
        <v>0.38772165963697569</v>
      </c>
      <c r="P398" s="29">
        <f t="shared" si="64"/>
        <v>2.0274162809591045E-2</v>
      </c>
      <c r="Q398" s="29">
        <f t="shared" si="65"/>
        <v>0.23645888871956577</v>
      </c>
      <c r="R398" s="29">
        <f t="shared" si="66"/>
        <v>8.7353908737091368E-2</v>
      </c>
      <c r="S398" s="29">
        <f t="shared" si="67"/>
        <v>0.10547154581540608</v>
      </c>
      <c r="T398" s="29">
        <f t="shared" si="68"/>
        <v>0.14069579141906852</v>
      </c>
      <c r="U398" s="29">
        <f t="shared" si="69"/>
        <v>-0.12228318039198638</v>
      </c>
    </row>
    <row r="399" spans="1:21" x14ac:dyDescent="0.2">
      <c r="A399" s="28" t="s">
        <v>623</v>
      </c>
      <c r="B399" s="28">
        <v>80.7316</v>
      </c>
      <c r="C399" s="28">
        <v>153.85000600000001</v>
      </c>
      <c r="D399" s="28">
        <v>67.545877000000004</v>
      </c>
      <c r="E399" s="28">
        <v>76.836948000000007</v>
      </c>
      <c r="F399" s="28">
        <v>526.66238799999996</v>
      </c>
      <c r="G399" s="28">
        <v>38.027214999999998</v>
      </c>
      <c r="H399" s="28">
        <v>207.88999899999999</v>
      </c>
      <c r="I399" s="28">
        <v>37.244557</v>
      </c>
      <c r="J399" s="28">
        <v>46.621558</v>
      </c>
      <c r="K399" s="28">
        <v>95.292304000000001</v>
      </c>
      <c r="L399" s="25">
        <f t="shared" si="60"/>
        <v>0.36638623779632074</v>
      </c>
      <c r="M399" s="25">
        <f t="shared" si="61"/>
        <v>0.79207931955921551</v>
      </c>
      <c r="N399" s="25">
        <f t="shared" si="62"/>
        <v>0.28133179303614098</v>
      </c>
      <c r="O399" s="25">
        <f t="shared" si="63"/>
        <v>0.27815890165658752</v>
      </c>
      <c r="P399" s="29">
        <f t="shared" si="64"/>
        <v>0.27869835284266542</v>
      </c>
      <c r="Q399" s="29">
        <f t="shared" si="65"/>
        <v>0.25650262120422007</v>
      </c>
      <c r="R399" s="29">
        <f t="shared" si="66"/>
        <v>2.8505277143720056</v>
      </c>
      <c r="S399" s="29">
        <f t="shared" si="67"/>
        <v>0.36828819471576946</v>
      </c>
      <c r="T399" s="29">
        <f t="shared" si="68"/>
        <v>0.34474307684528749</v>
      </c>
      <c r="U399" s="29">
        <f t="shared" si="69"/>
        <v>0.18303250368082558</v>
      </c>
    </row>
    <row r="400" spans="1:21" x14ac:dyDescent="0.2">
      <c r="A400" s="28" t="s">
        <v>470</v>
      </c>
      <c r="B400" s="28">
        <v>59.084026000000001</v>
      </c>
      <c r="C400" s="28">
        <v>85.849997999999999</v>
      </c>
      <c r="D400" s="28">
        <v>52.715367999999998</v>
      </c>
      <c r="E400" s="28">
        <v>60.115333</v>
      </c>
      <c r="F400" s="28">
        <v>411.87383</v>
      </c>
      <c r="G400" s="28">
        <v>30.264334000000002</v>
      </c>
      <c r="H400" s="28">
        <v>53.990001999999997</v>
      </c>
      <c r="I400" s="28">
        <v>27.219819000000001</v>
      </c>
      <c r="J400" s="28">
        <v>34.669491000000001</v>
      </c>
      <c r="K400" s="28">
        <v>80.549184999999994</v>
      </c>
      <c r="L400" s="25">
        <f t="shared" si="60"/>
        <v>-0.23059774080447892</v>
      </c>
      <c r="M400" s="25">
        <f t="shared" si="61"/>
        <v>-0.35305199743146942</v>
      </c>
      <c r="N400" s="25">
        <f t="shared" si="62"/>
        <v>0.16068193236967265</v>
      </c>
      <c r="O400" s="25">
        <f t="shared" si="63"/>
        <v>0.48005073038738688</v>
      </c>
      <c r="P400" s="29">
        <f t="shared" si="64"/>
        <v>0.36326354187515641</v>
      </c>
      <c r="Q400" s="29">
        <f t="shared" si="65"/>
        <v>6.4754768545751906E-2</v>
      </c>
      <c r="R400" s="29">
        <f t="shared" si="66"/>
        <v>0.62964082011346756</v>
      </c>
      <c r="S400" s="29">
        <f t="shared" si="67"/>
        <v>-5.8431885015296836E-2</v>
      </c>
      <c r="T400" s="29">
        <f t="shared" si="68"/>
        <v>0.16698466091091646</v>
      </c>
      <c r="U400" s="29">
        <f t="shared" si="69"/>
        <v>5.7792288333851305E-2</v>
      </c>
    </row>
    <row r="401" spans="1:21" x14ac:dyDescent="0.2">
      <c r="A401" s="28" t="s">
        <v>320</v>
      </c>
      <c r="B401" s="28">
        <v>76.792113999999998</v>
      </c>
      <c r="C401" s="28">
        <v>132.699997</v>
      </c>
      <c r="D401" s="28">
        <v>45.417583</v>
      </c>
      <c r="E401" s="28">
        <v>40.617075999999997</v>
      </c>
      <c r="F401" s="28">
        <v>302.12340999999998</v>
      </c>
      <c r="G401" s="28">
        <v>28.423760000000001</v>
      </c>
      <c r="H401" s="28">
        <v>33.130001</v>
      </c>
      <c r="I401" s="28">
        <v>28.909027999999999</v>
      </c>
      <c r="J401" s="28">
        <v>29.708608999999999</v>
      </c>
      <c r="K401" s="28">
        <v>76.148394999999994</v>
      </c>
      <c r="L401" s="25">
        <f t="shared" si="60"/>
        <v>-0.17580904393679775</v>
      </c>
      <c r="M401" s="25">
        <f t="shared" si="61"/>
        <v>-0.3170355380797395</v>
      </c>
      <c r="N401" s="25">
        <f t="shared" si="62"/>
        <v>-3.8465175799069606E-2</v>
      </c>
      <c r="O401" s="25">
        <f t="shared" si="63"/>
        <v>-0.60379502726183021</v>
      </c>
      <c r="P401" s="29">
        <f t="shared" si="64"/>
        <v>-0.56404178057976395</v>
      </c>
      <c r="Q401" s="29">
        <f t="shared" si="65"/>
        <v>-0.42605640315573101</v>
      </c>
      <c r="R401" s="29">
        <f t="shared" si="66"/>
        <v>-0.86239407838499083</v>
      </c>
      <c r="S401" s="29">
        <f t="shared" si="67"/>
        <v>-4.8021535524068293E-2</v>
      </c>
      <c r="T401" s="29">
        <f t="shared" si="68"/>
        <v>-0.40103793232403662</v>
      </c>
      <c r="U401" s="29">
        <f t="shared" si="69"/>
        <v>-0.13135328508407706</v>
      </c>
    </row>
    <row r="402" spans="1:21" x14ac:dyDescent="0.2">
      <c r="A402" s="28" t="s">
        <v>926</v>
      </c>
      <c r="B402" s="28">
        <v>93.172720999999996</v>
      </c>
      <c r="C402" s="28">
        <v>194.300003</v>
      </c>
      <c r="D402" s="28">
        <v>47.234465</v>
      </c>
      <c r="E402" s="28">
        <v>102.515311</v>
      </c>
      <c r="F402" s="28">
        <v>693.01000999999997</v>
      </c>
      <c r="G402" s="28">
        <v>49.523612</v>
      </c>
      <c r="H402" s="28">
        <v>240.759995</v>
      </c>
      <c r="I402" s="28">
        <v>30.367312999999999</v>
      </c>
      <c r="J402" s="28">
        <v>49.600150999999997</v>
      </c>
      <c r="K402" s="28">
        <v>87.663251000000002</v>
      </c>
      <c r="L402" s="25">
        <f t="shared" si="60"/>
        <v>-0.25779159450785327</v>
      </c>
      <c r="M402" s="25">
        <f t="shared" si="61"/>
        <v>-0.11278537442922376</v>
      </c>
      <c r="N402" s="25">
        <f t="shared" si="62"/>
        <v>-0.26491084583380331</v>
      </c>
      <c r="O402" s="25">
        <f t="shared" si="63"/>
        <v>-4.8116442040068153E-2</v>
      </c>
      <c r="P402" s="29">
        <f t="shared" si="64"/>
        <v>0.26212935918955504</v>
      </c>
      <c r="Q402" s="29">
        <f t="shared" si="65"/>
        <v>4.4249105758229934E-2</v>
      </c>
      <c r="R402" s="29">
        <f t="shared" si="66"/>
        <v>3.5749615432346005E-2</v>
      </c>
      <c r="S402" s="29">
        <f t="shared" si="67"/>
        <v>-0.28077656383182537</v>
      </c>
      <c r="T402" s="29">
        <f t="shared" si="68"/>
        <v>-7.3387608741649735E-2</v>
      </c>
      <c r="U402" s="29">
        <f t="shared" si="69"/>
        <v>4.2142323116096891E-2</v>
      </c>
    </row>
    <row r="403" spans="1:21" x14ac:dyDescent="0.2">
      <c r="A403" s="28" t="s">
        <v>774</v>
      </c>
      <c r="B403" s="28">
        <v>125.534446</v>
      </c>
      <c r="C403" s="28">
        <v>219</v>
      </c>
      <c r="D403" s="28">
        <v>64.256783999999996</v>
      </c>
      <c r="E403" s="28">
        <v>107.697323</v>
      </c>
      <c r="F403" s="28">
        <v>549.080017</v>
      </c>
      <c r="G403" s="28">
        <v>47.425094000000001</v>
      </c>
      <c r="H403" s="28">
        <v>232.449997</v>
      </c>
      <c r="I403" s="28">
        <v>42.222363000000001</v>
      </c>
      <c r="J403" s="28">
        <v>53.528478</v>
      </c>
      <c r="K403" s="28">
        <v>84.118309999999994</v>
      </c>
      <c r="L403" s="25">
        <f t="shared" si="60"/>
        <v>0.54908011802207657</v>
      </c>
      <c r="M403" s="25">
        <f t="shared" si="61"/>
        <v>0.41153727663051032</v>
      </c>
      <c r="N403" s="25">
        <f t="shared" si="62"/>
        <v>-5.3407461749913843E-2</v>
      </c>
      <c r="O403" s="25">
        <f t="shared" si="63"/>
        <v>0.41411091934134925</v>
      </c>
      <c r="P403" s="29">
        <f t="shared" si="64"/>
        <v>4.0510724595705483E-2</v>
      </c>
      <c r="Q403" s="29">
        <f t="shared" si="65"/>
        <v>0.24374924470411696</v>
      </c>
      <c r="R403" s="29">
        <f t="shared" si="66"/>
        <v>0.12338101317785632</v>
      </c>
      <c r="S403" s="29">
        <f t="shared" si="67"/>
        <v>0.14127668628992285</v>
      </c>
      <c r="T403" s="29">
        <f t="shared" si="68"/>
        <v>0.15209411273069628</v>
      </c>
      <c r="U403" s="29">
        <f t="shared" si="69"/>
        <v>-0.10890695687306928</v>
      </c>
    </row>
    <row r="404" spans="1:21" x14ac:dyDescent="0.2">
      <c r="A404" s="28" t="s">
        <v>622</v>
      </c>
      <c r="B404" s="28">
        <v>81.038059000000004</v>
      </c>
      <c r="C404" s="28">
        <v>155.14999399999999</v>
      </c>
      <c r="D404" s="28">
        <v>67.882199999999997</v>
      </c>
      <c r="E404" s="28">
        <v>76.159035000000003</v>
      </c>
      <c r="F404" s="28">
        <v>527.70240999999999</v>
      </c>
      <c r="G404" s="28">
        <v>38.130752000000001</v>
      </c>
      <c r="H404" s="28">
        <v>206.91999799999999</v>
      </c>
      <c r="I404" s="28">
        <v>36.995728999999997</v>
      </c>
      <c r="J404" s="28">
        <v>46.461897</v>
      </c>
      <c r="K404" s="28">
        <v>94.399019999999993</v>
      </c>
      <c r="L404" s="25">
        <f t="shared" si="60"/>
        <v>0.41194344243540848</v>
      </c>
      <c r="M404" s="25">
        <f t="shared" si="61"/>
        <v>0.81483211638395403</v>
      </c>
      <c r="N404" s="25">
        <f t="shared" si="62"/>
        <v>0.29953547898295385</v>
      </c>
      <c r="O404" s="25">
        <f t="shared" si="63"/>
        <v>0.2636645624958156</v>
      </c>
      <c r="P404" s="29">
        <f t="shared" si="64"/>
        <v>0.28984255533102909</v>
      </c>
      <c r="Q404" s="29">
        <f t="shared" si="65"/>
        <v>0.27885532732181462</v>
      </c>
      <c r="R404" s="29">
        <f t="shared" si="66"/>
        <v>2.7662905308753278</v>
      </c>
      <c r="S404" s="29">
        <f t="shared" si="67"/>
        <v>0.36609139578778005</v>
      </c>
      <c r="T404" s="29">
        <f t="shared" si="68"/>
        <v>0.34367563687292191</v>
      </c>
      <c r="U404" s="29">
        <f t="shared" si="69"/>
        <v>0.18230551216841717</v>
      </c>
    </row>
    <row r="405" spans="1:21" x14ac:dyDescent="0.2">
      <c r="A405" s="28" t="s">
        <v>469</v>
      </c>
      <c r="B405" s="28">
        <v>57.394691999999999</v>
      </c>
      <c r="C405" s="28">
        <v>85.489998</v>
      </c>
      <c r="D405" s="28">
        <v>52.235742000000002</v>
      </c>
      <c r="E405" s="28">
        <v>60.268394999999998</v>
      </c>
      <c r="F405" s="28">
        <v>409.12156900000002</v>
      </c>
      <c r="G405" s="28">
        <v>29.816313999999998</v>
      </c>
      <c r="H405" s="28">
        <v>54.939999</v>
      </c>
      <c r="I405" s="28">
        <v>27.081444999999999</v>
      </c>
      <c r="J405" s="28">
        <v>34.578209000000001</v>
      </c>
      <c r="K405" s="28">
        <v>79.843170000000001</v>
      </c>
      <c r="L405" s="25">
        <f t="shared" si="60"/>
        <v>0.24659036321292205</v>
      </c>
      <c r="M405" s="25">
        <f t="shared" si="61"/>
        <v>-0.42438731687618325</v>
      </c>
      <c r="N405" s="25">
        <f t="shared" si="62"/>
        <v>8.3352745676896101E-2</v>
      </c>
      <c r="O405" s="25">
        <f t="shared" si="63"/>
        <v>0.50908642202456478</v>
      </c>
      <c r="P405" s="29">
        <f t="shared" si="64"/>
        <v>0.50534829299596495</v>
      </c>
      <c r="Q405" s="29">
        <f t="shared" si="65"/>
        <v>0.33117880722795334</v>
      </c>
      <c r="R405" s="29">
        <f t="shared" si="66"/>
        <v>0.99057967391304347</v>
      </c>
      <c r="S405" s="29">
        <f t="shared" si="67"/>
        <v>3.5433171268140162E-2</v>
      </c>
      <c r="T405" s="29">
        <f t="shared" si="68"/>
        <v>0.36380111610303434</v>
      </c>
      <c r="U405" s="29">
        <f t="shared" si="69"/>
        <v>5.3587093996624757E-2</v>
      </c>
    </row>
    <row r="406" spans="1:21" x14ac:dyDescent="0.2">
      <c r="A406" s="28" t="s">
        <v>166</v>
      </c>
      <c r="B406" s="28">
        <v>46.041341000000003</v>
      </c>
      <c r="C406" s="28">
        <v>148.520004</v>
      </c>
      <c r="D406" s="28">
        <v>48.216743999999998</v>
      </c>
      <c r="E406" s="28">
        <v>39.937007000000001</v>
      </c>
      <c r="F406" s="28">
        <v>271.77867800000001</v>
      </c>
      <c r="G406" s="28">
        <v>22.398429</v>
      </c>
      <c r="H406" s="28">
        <v>27.6</v>
      </c>
      <c r="I406" s="28">
        <v>26.154700999999999</v>
      </c>
      <c r="J406" s="28">
        <v>25.354289999999999</v>
      </c>
      <c r="K406" s="28">
        <v>75.782221000000007</v>
      </c>
      <c r="L406" s="25">
        <f t="shared" si="60"/>
        <v>-0.51152947305951846</v>
      </c>
      <c r="M406" s="25">
        <f t="shared" si="61"/>
        <v>-0.20159122241498284</v>
      </c>
      <c r="N406" s="25">
        <f t="shared" si="62"/>
        <v>2.3365508912094768E-2</v>
      </c>
      <c r="O406" s="25">
        <f t="shared" si="63"/>
        <v>-0.61331233793108819</v>
      </c>
      <c r="P406" s="29">
        <f t="shared" si="64"/>
        <v>-0.60669927044950156</v>
      </c>
      <c r="Q406" s="29">
        <f t="shared" si="65"/>
        <v>-0.54799416718208693</v>
      </c>
      <c r="R406" s="29">
        <f t="shared" si="66"/>
        <v>-0.88857939033524791</v>
      </c>
      <c r="S406" s="29">
        <f t="shared" si="67"/>
        <v>-0.14797693924603816</v>
      </c>
      <c r="T406" s="29">
        <f t="shared" si="68"/>
        <v>-0.49318669324251119</v>
      </c>
      <c r="U406" s="29">
        <f t="shared" si="69"/>
        <v>-0.13189684762470888</v>
      </c>
    </row>
    <row r="407" spans="1:21" x14ac:dyDescent="0.2">
      <c r="A407" s="28" t="s">
        <v>925</v>
      </c>
      <c r="B407" s="28">
        <v>94.256129000000001</v>
      </c>
      <c r="C407" s="28">
        <v>186.020004</v>
      </c>
      <c r="D407" s="28">
        <v>47.115858000000003</v>
      </c>
      <c r="E407" s="28">
        <v>103.27975499999999</v>
      </c>
      <c r="F407" s="28">
        <v>691.02002000000005</v>
      </c>
      <c r="G407" s="28">
        <v>49.553407</v>
      </c>
      <c r="H407" s="28">
        <v>247.71000699999999</v>
      </c>
      <c r="I407" s="28">
        <v>30.697175000000001</v>
      </c>
      <c r="J407" s="28">
        <v>50.026882999999998</v>
      </c>
      <c r="K407" s="28">
        <v>87.296332000000007</v>
      </c>
      <c r="L407" s="25">
        <f t="shared" si="60"/>
        <v>-0.26020296261873221</v>
      </c>
      <c r="M407" s="25">
        <f t="shared" si="61"/>
        <v>-0.15132988593156727</v>
      </c>
      <c r="N407" s="25">
        <f t="shared" si="62"/>
        <v>-0.26329287686374592</v>
      </c>
      <c r="O407" s="25">
        <f t="shared" si="63"/>
        <v>-4.1978046570607663E-2</v>
      </c>
      <c r="P407" s="29">
        <f t="shared" si="64"/>
        <v>0.24804946672508743</v>
      </c>
      <c r="Q407" s="29">
        <f t="shared" si="65"/>
        <v>4.2751930904916025E-2</v>
      </c>
      <c r="R407" s="29">
        <f t="shared" si="66"/>
        <v>7.4757077833340402E-2</v>
      </c>
      <c r="S407" s="29">
        <f t="shared" si="67"/>
        <v>-0.28381533847097296</v>
      </c>
      <c r="T407" s="29">
        <f t="shared" si="68"/>
        <v>-6.45722287604652E-2</v>
      </c>
      <c r="U407" s="29">
        <f t="shared" si="69"/>
        <v>3.8607767382631497E-2</v>
      </c>
    </row>
    <row r="408" spans="1:21" x14ac:dyDescent="0.2">
      <c r="A408" s="28" t="s">
        <v>773</v>
      </c>
      <c r="B408" s="28">
        <v>127.408092</v>
      </c>
      <c r="C408" s="28">
        <v>219.19000199999999</v>
      </c>
      <c r="D408" s="28">
        <v>63.954666000000003</v>
      </c>
      <c r="E408" s="28">
        <v>107.805207</v>
      </c>
      <c r="F408" s="28">
        <v>553.67999299999997</v>
      </c>
      <c r="G408" s="28">
        <v>47.52176</v>
      </c>
      <c r="H408" s="28">
        <v>230.479996</v>
      </c>
      <c r="I408" s="28">
        <v>42.862094999999997</v>
      </c>
      <c r="J408" s="28">
        <v>53.480220000000003</v>
      </c>
      <c r="K408" s="28">
        <v>84.051299</v>
      </c>
      <c r="L408" s="25">
        <f t="shared" si="60"/>
        <v>0.56754289907258171</v>
      </c>
      <c r="M408" s="25">
        <f t="shared" si="61"/>
        <v>0.45226271891498726</v>
      </c>
      <c r="N408" s="25">
        <f t="shared" si="62"/>
        <v>-5.7479476952390196E-2</v>
      </c>
      <c r="O408" s="25">
        <f t="shared" si="63"/>
        <v>0.43117873542110186</v>
      </c>
      <c r="P408" s="29">
        <f t="shared" si="64"/>
        <v>7.063224862907358E-2</v>
      </c>
      <c r="Q408" s="29">
        <f t="shared" si="65"/>
        <v>0.23530655068524364</v>
      </c>
      <c r="R408" s="29">
        <f t="shared" si="66"/>
        <v>0.16104983026169539</v>
      </c>
      <c r="S408" s="29">
        <f t="shared" si="67"/>
        <v>0.15856873640738356</v>
      </c>
      <c r="T408" s="29">
        <f t="shared" si="68"/>
        <v>0.16352097403274657</v>
      </c>
      <c r="U408" s="29">
        <f t="shared" si="69"/>
        <v>-0.10715258938584316</v>
      </c>
    </row>
    <row r="409" spans="1:21" x14ac:dyDescent="0.2">
      <c r="A409" s="28" t="s">
        <v>621</v>
      </c>
      <c r="B409" s="28">
        <v>81.278854999999993</v>
      </c>
      <c r="C409" s="28">
        <v>150.929993</v>
      </c>
      <c r="D409" s="28">
        <v>67.854932000000005</v>
      </c>
      <c r="E409" s="28">
        <v>75.326166000000001</v>
      </c>
      <c r="F409" s="28">
        <v>517.15235900000005</v>
      </c>
      <c r="G409" s="28">
        <v>38.469608999999998</v>
      </c>
      <c r="H409" s="28">
        <v>198.509995</v>
      </c>
      <c r="I409" s="28">
        <v>36.995728999999997</v>
      </c>
      <c r="J409" s="28">
        <v>45.964122000000003</v>
      </c>
      <c r="K409" s="28">
        <v>94.138480999999999</v>
      </c>
      <c r="L409" s="25">
        <f t="shared" si="60"/>
        <v>0.78255303394778375</v>
      </c>
      <c r="M409" s="25">
        <f t="shared" si="61"/>
        <v>1.8077524451939331E-2</v>
      </c>
      <c r="N409" s="25">
        <f t="shared" si="62"/>
        <v>0.43345485231661041</v>
      </c>
      <c r="O409" s="25">
        <f t="shared" si="63"/>
        <v>0.88963180783726625</v>
      </c>
      <c r="P409" s="29">
        <f t="shared" si="64"/>
        <v>0.92452608765920163</v>
      </c>
      <c r="Q409" s="29">
        <f t="shared" si="65"/>
        <v>0.66671493127038106</v>
      </c>
      <c r="R409" s="29">
        <f t="shared" si="66"/>
        <v>6.1767894070860452</v>
      </c>
      <c r="S409" s="29">
        <f t="shared" si="67"/>
        <v>0.4057870318122252</v>
      </c>
      <c r="T409" s="29">
        <f t="shared" si="68"/>
        <v>0.80296377368055682</v>
      </c>
      <c r="U409" s="29">
        <f t="shared" si="69"/>
        <v>0.251326561811412</v>
      </c>
    </row>
    <row r="410" spans="1:21" x14ac:dyDescent="0.2">
      <c r="A410" s="28" t="s">
        <v>165</v>
      </c>
      <c r="B410" s="28">
        <v>45.596879000000001</v>
      </c>
      <c r="C410" s="28">
        <v>148.25</v>
      </c>
      <c r="D410" s="28">
        <v>47.336637000000003</v>
      </c>
      <c r="E410" s="28">
        <v>39.862879999999997</v>
      </c>
      <c r="F410" s="28">
        <v>268.71673099999998</v>
      </c>
      <c r="G410" s="28">
        <v>23.081097</v>
      </c>
      <c r="H410" s="28">
        <v>27.66</v>
      </c>
      <c r="I410" s="28">
        <v>26.316738000000001</v>
      </c>
      <c r="J410" s="28">
        <v>25.493646999999999</v>
      </c>
      <c r="K410" s="28">
        <v>75.230946000000003</v>
      </c>
      <c r="L410" s="25">
        <f t="shared" si="60"/>
        <v>-0.53103155476807351</v>
      </c>
      <c r="M410" s="25">
        <f t="shared" si="61"/>
        <v>-0.21122637740717809</v>
      </c>
      <c r="N410" s="25">
        <f t="shared" si="62"/>
        <v>-4.5027265082806522E-3</v>
      </c>
      <c r="O410" s="25">
        <f t="shared" si="63"/>
        <v>-0.61861272700518577</v>
      </c>
      <c r="P410" s="29">
        <f t="shared" si="64"/>
        <v>-0.6192951366868289</v>
      </c>
      <c r="Q410" s="29">
        <f t="shared" si="65"/>
        <v>-0.54372721956866488</v>
      </c>
      <c r="R410" s="29">
        <f t="shared" si="66"/>
        <v>-0.89000676068713258</v>
      </c>
      <c r="S410" s="29">
        <f t="shared" si="67"/>
        <v>-0.16073536731196747</v>
      </c>
      <c r="T410" s="29">
        <f t="shared" si="68"/>
        <v>-0.49560411335060661</v>
      </c>
      <c r="U410" s="29">
        <f t="shared" si="69"/>
        <v>-0.14240095234589589</v>
      </c>
    </row>
    <row r="411" spans="1:21" x14ac:dyDescent="0.2">
      <c r="A411" s="28" t="s">
        <v>924</v>
      </c>
      <c r="B411" s="28">
        <v>97.228031999999999</v>
      </c>
      <c r="C411" s="28">
        <v>187.949997</v>
      </c>
      <c r="D411" s="28">
        <v>47.550744999999999</v>
      </c>
      <c r="E411" s="28">
        <v>104.52074</v>
      </c>
      <c r="F411" s="28">
        <v>705.84002699999996</v>
      </c>
      <c r="G411" s="28">
        <v>50.586179999999999</v>
      </c>
      <c r="H411" s="28">
        <v>251.470001</v>
      </c>
      <c r="I411" s="28">
        <v>31.356901000000001</v>
      </c>
      <c r="J411" s="28">
        <v>50.542932</v>
      </c>
      <c r="K411" s="28">
        <v>87.722748999999993</v>
      </c>
      <c r="L411" s="25">
        <f t="shared" si="60"/>
        <v>-0.2489006577663726</v>
      </c>
      <c r="M411" s="25">
        <f t="shared" si="61"/>
        <v>-0.14746443331102677</v>
      </c>
      <c r="N411" s="25">
        <f t="shared" si="62"/>
        <v>-0.24895365325332064</v>
      </c>
      <c r="O411" s="25">
        <f t="shared" si="63"/>
        <v>-3.2579004215961493E-2</v>
      </c>
      <c r="P411" s="29">
        <f t="shared" si="64"/>
        <v>0.27093655284707974</v>
      </c>
      <c r="Q411" s="29">
        <f t="shared" si="65"/>
        <v>8.9528696409377551E-2</v>
      </c>
      <c r="R411" s="29">
        <f t="shared" si="66"/>
        <v>8.6028925683062862E-2</v>
      </c>
      <c r="S411" s="29">
        <f t="shared" si="67"/>
        <v>-0.26031594424363491</v>
      </c>
      <c r="T411" s="29">
        <f t="shared" si="68"/>
        <v>-4.7358160207382705E-2</v>
      </c>
      <c r="U411" s="29">
        <f t="shared" si="69"/>
        <v>5.3157086398962328E-2</v>
      </c>
    </row>
    <row r="412" spans="1:21" x14ac:dyDescent="0.2">
      <c r="A412" s="28" t="s">
        <v>772</v>
      </c>
      <c r="B412" s="28">
        <v>129.447633</v>
      </c>
      <c r="C412" s="28">
        <v>220.46000699999999</v>
      </c>
      <c r="D412" s="28">
        <v>63.312663999999998</v>
      </c>
      <c r="E412" s="28">
        <v>108.040595</v>
      </c>
      <c r="F412" s="28">
        <v>555.36999500000002</v>
      </c>
      <c r="G412" s="28">
        <v>46.429414999999999</v>
      </c>
      <c r="H412" s="28">
        <v>231.550003</v>
      </c>
      <c r="I412" s="28">
        <v>42.392290000000003</v>
      </c>
      <c r="J412" s="28">
        <v>53.055545000000002</v>
      </c>
      <c r="K412" s="28">
        <v>83.295028000000002</v>
      </c>
      <c r="L412" s="25">
        <f t="shared" si="60"/>
        <v>0.63251857123145494</v>
      </c>
      <c r="M412" s="25">
        <f t="shared" si="61"/>
        <v>0.63983936120441287</v>
      </c>
      <c r="N412" s="25">
        <f t="shared" si="62"/>
        <v>0.3872338314631989</v>
      </c>
      <c r="O412" s="25">
        <f t="shared" si="63"/>
        <v>1.6452532020265993</v>
      </c>
      <c r="P412" s="29">
        <f t="shared" si="64"/>
        <v>0.80794300136458563</v>
      </c>
      <c r="Q412" s="29">
        <f t="shared" si="65"/>
        <v>0.63551510674204237</v>
      </c>
      <c r="R412" s="29">
        <f t="shared" si="66"/>
        <v>5.945111067786442</v>
      </c>
      <c r="S412" s="29">
        <f t="shared" si="67"/>
        <v>0.46247049429384446</v>
      </c>
      <c r="T412" s="29">
        <f t="shared" si="68"/>
        <v>0.76735507029490568</v>
      </c>
      <c r="U412" s="29">
        <f t="shared" si="69"/>
        <v>9.7155233325962875E-2</v>
      </c>
    </row>
    <row r="413" spans="1:21" x14ac:dyDescent="0.2">
      <c r="A413" s="28" t="s">
        <v>319</v>
      </c>
      <c r="B413" s="28">
        <v>79.293206999999995</v>
      </c>
      <c r="C413" s="28">
        <v>134.44000199999999</v>
      </c>
      <c r="D413" s="28">
        <v>45.639504000000002</v>
      </c>
      <c r="E413" s="28">
        <v>40.843195999999999</v>
      </c>
      <c r="F413" s="28">
        <v>307.18335400000001</v>
      </c>
      <c r="G413" s="28">
        <v>28.388252000000001</v>
      </c>
      <c r="H413" s="28">
        <v>33.340000000000003</v>
      </c>
      <c r="I413" s="28">
        <v>28.986765999999999</v>
      </c>
      <c r="J413" s="28">
        <v>30.019742999999998</v>
      </c>
      <c r="K413" s="28">
        <v>75.919090999999995</v>
      </c>
      <c r="L413" s="25">
        <f t="shared" si="60"/>
        <v>0.72211921078657615</v>
      </c>
      <c r="M413" s="25">
        <f t="shared" si="61"/>
        <v>-0.11031698027716919</v>
      </c>
      <c r="N413" s="25">
        <f t="shared" si="62"/>
        <v>-6.4596809789555731E-2</v>
      </c>
      <c r="O413" s="25">
        <f t="shared" si="63"/>
        <v>3.5179773135952885E-2</v>
      </c>
      <c r="P413" s="29">
        <f t="shared" si="64"/>
        <v>0.14359564763819455</v>
      </c>
      <c r="Q413" s="29">
        <f t="shared" si="65"/>
        <v>0.24532096340697973</v>
      </c>
      <c r="R413" s="29">
        <f t="shared" si="66"/>
        <v>0.2311669128508127</v>
      </c>
      <c r="S413" s="29">
        <f t="shared" si="67"/>
        <v>8.8058652266304716E-2</v>
      </c>
      <c r="T413" s="29">
        <f t="shared" si="68"/>
        <v>0.17753819216214928</v>
      </c>
      <c r="U413" s="29">
        <f t="shared" si="69"/>
        <v>4.0886949461476085E-3</v>
      </c>
    </row>
    <row r="414" spans="1:21" x14ac:dyDescent="0.2">
      <c r="A414" s="28" t="s">
        <v>164</v>
      </c>
      <c r="B414" s="28">
        <v>46.043970999999999</v>
      </c>
      <c r="C414" s="28">
        <v>151.11000100000001</v>
      </c>
      <c r="D414" s="28">
        <v>48.791263999999998</v>
      </c>
      <c r="E414" s="28">
        <v>39.455171999999997</v>
      </c>
      <c r="F414" s="28">
        <v>268.61185999999998</v>
      </c>
      <c r="G414" s="28">
        <v>22.795932000000001</v>
      </c>
      <c r="H414" s="28">
        <v>27.08</v>
      </c>
      <c r="I414" s="28">
        <v>26.640812</v>
      </c>
      <c r="J414" s="28">
        <v>25.493646999999999</v>
      </c>
      <c r="K414" s="28">
        <v>75.609944999999996</v>
      </c>
      <c r="L414" s="25">
        <f t="shared" si="60"/>
        <v>-0.55606796487655041</v>
      </c>
      <c r="M414" s="25">
        <f t="shared" si="61"/>
        <v>-0.19729083134130143</v>
      </c>
      <c r="N414" s="25">
        <f t="shared" si="62"/>
        <v>2.6728529719275196E-2</v>
      </c>
      <c r="O414" s="25">
        <f t="shared" si="63"/>
        <v>-0.62110990297238788</v>
      </c>
      <c r="P414" s="29">
        <f t="shared" si="64"/>
        <v>-0.62067973238315033</v>
      </c>
      <c r="Q414" s="29">
        <f t="shared" si="65"/>
        <v>-0.55374463612509806</v>
      </c>
      <c r="R414" s="29">
        <f t="shared" si="66"/>
        <v>-0.89327658443137492</v>
      </c>
      <c r="S414" s="29">
        <f t="shared" si="67"/>
        <v>-0.15524746562938607</v>
      </c>
      <c r="T414" s="29">
        <f t="shared" si="68"/>
        <v>-0.49550503684661074</v>
      </c>
      <c r="U414" s="29">
        <f t="shared" si="69"/>
        <v>-0.12991671636382862</v>
      </c>
    </row>
    <row r="415" spans="1:21" x14ac:dyDescent="0.2">
      <c r="A415" s="28" t="s">
        <v>923</v>
      </c>
      <c r="B415" s="28">
        <v>103.718514</v>
      </c>
      <c r="C415" s="28">
        <v>188.25</v>
      </c>
      <c r="D415" s="28">
        <v>47.521095000000003</v>
      </c>
      <c r="E415" s="28">
        <v>104.13355300000001</v>
      </c>
      <c r="F415" s="28">
        <v>708.14001499999995</v>
      </c>
      <c r="G415" s="28">
        <v>51.082706999999999</v>
      </c>
      <c r="H415" s="28">
        <v>253.740005</v>
      </c>
      <c r="I415" s="28">
        <v>31.536823999999999</v>
      </c>
      <c r="J415" s="28">
        <v>50.533006</v>
      </c>
      <c r="K415" s="28">
        <v>86.899664000000001</v>
      </c>
      <c r="L415" s="25">
        <f t="shared" si="60"/>
        <v>0.86307312099144795</v>
      </c>
      <c r="M415" s="25">
        <f t="shared" si="61"/>
        <v>1.2141849758004577</v>
      </c>
      <c r="N415" s="25">
        <f t="shared" si="62"/>
        <v>-7.4968584305521668E-2</v>
      </c>
      <c r="O415" s="25">
        <f t="shared" si="63"/>
        <v>0.75938748101580433</v>
      </c>
      <c r="P415" s="29">
        <f t="shared" si="64"/>
        <v>0.76897739506785356</v>
      </c>
      <c r="Q415" s="29">
        <f t="shared" si="65"/>
        <v>0.75743884820506646</v>
      </c>
      <c r="R415" s="29">
        <f t="shared" si="66"/>
        <v>3.9558593758621212</v>
      </c>
      <c r="S415" s="29">
        <f t="shared" si="67"/>
        <v>0.18176986247819849</v>
      </c>
      <c r="T415" s="29">
        <f t="shared" si="68"/>
        <v>0.46141189672374305</v>
      </c>
      <c r="U415" s="29">
        <f t="shared" si="69"/>
        <v>9.0976684018159171E-2</v>
      </c>
    </row>
    <row r="416" spans="1:21" x14ac:dyDescent="0.2">
      <c r="A416" s="28" t="s">
        <v>468</v>
      </c>
      <c r="B416" s="28">
        <v>55.670662</v>
      </c>
      <c r="C416" s="28">
        <v>85.019997000000004</v>
      </c>
      <c r="D416" s="28">
        <v>51.372411999999997</v>
      </c>
      <c r="E416" s="28">
        <v>59.187390000000001</v>
      </c>
      <c r="F416" s="28">
        <v>400.31038100000001</v>
      </c>
      <c r="G416" s="28">
        <v>29.066562999999999</v>
      </c>
      <c r="H416" s="28">
        <v>51.200001</v>
      </c>
      <c r="I416" s="28">
        <v>26.686095999999999</v>
      </c>
      <c r="J416" s="28">
        <v>34.578209000000001</v>
      </c>
      <c r="K416" s="28">
        <v>79.653090000000006</v>
      </c>
      <c r="L416" s="25">
        <f t="shared" si="60"/>
        <v>-0.3033438198008781</v>
      </c>
      <c r="M416" s="25">
        <f t="shared" si="61"/>
        <v>-0.36175968371505296</v>
      </c>
      <c r="N416" s="25">
        <f t="shared" si="62"/>
        <v>0.12233857724342845</v>
      </c>
      <c r="O416" s="25">
        <f t="shared" si="63"/>
        <v>0.44880282950769956</v>
      </c>
      <c r="P416" s="29">
        <f t="shared" si="64"/>
        <v>0.30212682083832254</v>
      </c>
      <c r="Q416" s="29">
        <f t="shared" si="65"/>
        <v>1.9748732548376502E-2</v>
      </c>
      <c r="R416" s="29">
        <f t="shared" si="66"/>
        <v>0.52881451007378266</v>
      </c>
      <c r="S416" s="29">
        <f t="shared" si="67"/>
        <v>-7.9678212020464212E-2</v>
      </c>
      <c r="T416" s="29">
        <f t="shared" si="68"/>
        <v>0.14946627994995931</v>
      </c>
      <c r="U416" s="29">
        <f t="shared" si="69"/>
        <v>4.9305858736978125E-2</v>
      </c>
    </row>
    <row r="417" spans="1:21" x14ac:dyDescent="0.2">
      <c r="A417" s="28" t="s">
        <v>318</v>
      </c>
      <c r="B417" s="28">
        <v>79.911243999999996</v>
      </c>
      <c r="C417" s="28">
        <v>133.21000699999999</v>
      </c>
      <c r="D417" s="28">
        <v>45.772651000000003</v>
      </c>
      <c r="E417" s="28">
        <v>40.852618999999997</v>
      </c>
      <c r="F417" s="28">
        <v>307.42810500000002</v>
      </c>
      <c r="G417" s="28">
        <v>28.503651999999999</v>
      </c>
      <c r="H417" s="28">
        <v>33.490001999999997</v>
      </c>
      <c r="I417" s="28">
        <v>28.996483999999999</v>
      </c>
      <c r="J417" s="28">
        <v>30.081969000000001</v>
      </c>
      <c r="K417" s="28">
        <v>75.910269</v>
      </c>
      <c r="L417" s="25">
        <f t="shared" si="60"/>
        <v>0.73420462792568952</v>
      </c>
      <c r="M417" s="25">
        <f t="shared" si="61"/>
        <v>-0.12574646340311291</v>
      </c>
      <c r="N417" s="25">
        <f t="shared" si="62"/>
        <v>-7.7809641680187003E-2</v>
      </c>
      <c r="O417" s="25">
        <f t="shared" si="63"/>
        <v>4.1533754276356305E-2</v>
      </c>
      <c r="P417" s="29">
        <f t="shared" si="64"/>
        <v>0.15511806066569567</v>
      </c>
      <c r="Q417" s="29">
        <f t="shared" si="65"/>
        <v>0.25945434084253405</v>
      </c>
      <c r="R417" s="29">
        <f t="shared" si="66"/>
        <v>0.24359457853694755</v>
      </c>
      <c r="S417" s="29">
        <f t="shared" si="67"/>
        <v>7.420325204456768E-2</v>
      </c>
      <c r="T417" s="29">
        <f t="shared" si="68"/>
        <v>0.19632790346838402</v>
      </c>
      <c r="U417" s="29">
        <f t="shared" si="69"/>
        <v>8.106429844965346E-3</v>
      </c>
    </row>
    <row r="418" spans="1:21" x14ac:dyDescent="0.2">
      <c r="A418" s="28" t="s">
        <v>163</v>
      </c>
      <c r="B418" s="28">
        <v>46.079478000000002</v>
      </c>
      <c r="C418" s="28">
        <v>152.36999499999999</v>
      </c>
      <c r="D418" s="28">
        <v>49.634709999999998</v>
      </c>
      <c r="E418" s="28">
        <v>39.223519000000003</v>
      </c>
      <c r="F418" s="28">
        <v>266.14431500000001</v>
      </c>
      <c r="G418" s="28">
        <v>22.631747000000001</v>
      </c>
      <c r="H418" s="28">
        <v>26.93</v>
      </c>
      <c r="I418" s="28">
        <v>26.993480000000002</v>
      </c>
      <c r="J418" s="28">
        <v>25.145254000000001</v>
      </c>
      <c r="K418" s="28">
        <v>75.299856000000005</v>
      </c>
      <c r="L418" s="25">
        <f t="shared" si="60"/>
        <v>-0.55881205352911278</v>
      </c>
      <c r="M418" s="25">
        <f t="shared" si="61"/>
        <v>-0.18969367862080289</v>
      </c>
      <c r="N418" s="25">
        <f t="shared" si="62"/>
        <v>8.5335532341438425E-2</v>
      </c>
      <c r="O418" s="25">
        <f t="shared" si="63"/>
        <v>-0.62218182633961872</v>
      </c>
      <c r="P418" s="29">
        <f t="shared" si="64"/>
        <v>-0.63196528221369452</v>
      </c>
      <c r="Q418" s="29">
        <f t="shared" si="65"/>
        <v>-0.56265512660031125</v>
      </c>
      <c r="R418" s="29">
        <f t="shared" si="66"/>
        <v>-0.89305853684612124</v>
      </c>
      <c r="S418" s="29">
        <f t="shared" si="67"/>
        <v>-0.11633647533043734</v>
      </c>
      <c r="T418" s="29">
        <f t="shared" si="68"/>
        <v>-0.49836027610514133</v>
      </c>
      <c r="U418" s="29">
        <f t="shared" si="69"/>
        <v>-0.13050842872076329</v>
      </c>
    </row>
    <row r="419" spans="1:21" x14ac:dyDescent="0.2">
      <c r="A419" s="28" t="s">
        <v>922</v>
      </c>
      <c r="B419" s="28">
        <v>104.44410000000001</v>
      </c>
      <c r="C419" s="28">
        <v>188.03999300000001</v>
      </c>
      <c r="D419" s="28">
        <v>45.732134000000002</v>
      </c>
      <c r="E419" s="28">
        <v>103.815861</v>
      </c>
      <c r="F419" s="28">
        <v>723.15002400000003</v>
      </c>
      <c r="G419" s="28">
        <v>51.748055999999998</v>
      </c>
      <c r="H419" s="28">
        <v>251.820007</v>
      </c>
      <c r="I419" s="28">
        <v>30.547238</v>
      </c>
      <c r="J419" s="28">
        <v>50.126122000000002</v>
      </c>
      <c r="K419" s="28">
        <v>86.602169000000004</v>
      </c>
      <c r="L419" s="25">
        <f t="shared" si="60"/>
        <v>0.33477523613725024</v>
      </c>
      <c r="M419" s="25">
        <f t="shared" si="61"/>
        <v>0.1542568803816371</v>
      </c>
      <c r="N419" s="25">
        <f t="shared" si="62"/>
        <v>-0.32376612780602332</v>
      </c>
      <c r="O419" s="25">
        <f t="shared" si="63"/>
        <v>0.37028982864530202</v>
      </c>
      <c r="P419" s="29">
        <f t="shared" si="64"/>
        <v>0.40095844268616143</v>
      </c>
      <c r="Q419" s="29">
        <f t="shared" si="65"/>
        <v>0.37752397494191081</v>
      </c>
      <c r="R419" s="29">
        <f t="shared" si="66"/>
        <v>0.26004503097187803</v>
      </c>
      <c r="S419" s="29">
        <f t="shared" si="67"/>
        <v>-0.17762240420500974</v>
      </c>
      <c r="T419" s="29">
        <f t="shared" si="68"/>
        <v>8.8103192376636441E-2</v>
      </c>
      <c r="U419" s="29">
        <f t="shared" si="69"/>
        <v>-7.309261901802766E-2</v>
      </c>
    </row>
    <row r="420" spans="1:21" x14ac:dyDescent="0.2">
      <c r="A420" s="28" t="s">
        <v>620</v>
      </c>
      <c r="B420" s="28">
        <v>78.248455000000007</v>
      </c>
      <c r="C420" s="28">
        <v>162.91000399999999</v>
      </c>
      <c r="D420" s="28">
        <v>67.627689000000004</v>
      </c>
      <c r="E420" s="28">
        <v>75.761972999999998</v>
      </c>
      <c r="F420" s="28">
        <v>516.18235200000004</v>
      </c>
      <c r="G420" s="28">
        <v>37.565992999999999</v>
      </c>
      <c r="H420" s="28">
        <v>199.85000600000001</v>
      </c>
      <c r="I420" s="28">
        <v>37.145026999999999</v>
      </c>
      <c r="J420" s="28">
        <v>46.067433999999999</v>
      </c>
      <c r="K420" s="28">
        <v>93.431308000000001</v>
      </c>
      <c r="L420" s="25">
        <f t="shared" si="60"/>
        <v>0.43591655877352808</v>
      </c>
      <c r="M420" s="25">
        <f t="shared" si="61"/>
        <v>0.76424096877803627</v>
      </c>
      <c r="N420" s="25">
        <f t="shared" si="62"/>
        <v>0.32859900704311196</v>
      </c>
      <c r="O420" s="25">
        <f t="shared" si="63"/>
        <v>0.27735175392047928</v>
      </c>
      <c r="P420" s="29">
        <f t="shared" si="64"/>
        <v>0.27721580120699985</v>
      </c>
      <c r="Q420" s="29">
        <f t="shared" si="65"/>
        <v>0.28634308542694842</v>
      </c>
      <c r="R420" s="29">
        <f t="shared" si="66"/>
        <v>2.8432693461538463</v>
      </c>
      <c r="S420" s="29">
        <f t="shared" si="67"/>
        <v>0.38423417118475611</v>
      </c>
      <c r="T420" s="29">
        <f t="shared" si="68"/>
        <v>0.34076264510445786</v>
      </c>
      <c r="U420" s="29">
        <f t="shared" si="69"/>
        <v>0.17204551883582386</v>
      </c>
    </row>
    <row r="421" spans="1:21" x14ac:dyDescent="0.2">
      <c r="A421" s="28" t="s">
        <v>467</v>
      </c>
      <c r="B421" s="28">
        <v>54.493734000000003</v>
      </c>
      <c r="C421" s="28">
        <v>92.339995999999999</v>
      </c>
      <c r="D421" s="28">
        <v>50.901505</v>
      </c>
      <c r="E421" s="28">
        <v>59.311754000000001</v>
      </c>
      <c r="F421" s="28">
        <v>404.14654400000001</v>
      </c>
      <c r="G421" s="28">
        <v>29.203711999999999</v>
      </c>
      <c r="H421" s="28">
        <v>52</v>
      </c>
      <c r="I421" s="28">
        <v>26.834351999999999</v>
      </c>
      <c r="J421" s="28">
        <v>34.359127000000001</v>
      </c>
      <c r="K421" s="28">
        <v>79.716449999999995</v>
      </c>
      <c r="L421" s="25">
        <f t="shared" si="60"/>
        <v>-0.32064298947865399</v>
      </c>
      <c r="M421" s="25">
        <f t="shared" si="61"/>
        <v>-0.31508684760712113</v>
      </c>
      <c r="N421" s="25">
        <f t="shared" si="62"/>
        <v>0.13037080418041858</v>
      </c>
      <c r="O421" s="25">
        <f t="shared" si="63"/>
        <v>0.47428776246846804</v>
      </c>
      <c r="P421" s="29">
        <f t="shared" si="64"/>
        <v>0.32700249935662073</v>
      </c>
      <c r="Q421" s="29">
        <f t="shared" si="65"/>
        <v>2.1696679739923175E-2</v>
      </c>
      <c r="R421" s="29">
        <f t="shared" si="66"/>
        <v>0.58006684898207239</v>
      </c>
      <c r="S421" s="29">
        <f t="shared" si="67"/>
        <v>-7.1141223761788663E-2</v>
      </c>
      <c r="T421" s="29">
        <f t="shared" si="68"/>
        <v>0.15896522688788051</v>
      </c>
      <c r="U421" s="29">
        <f t="shared" si="69"/>
        <v>4.0709221915497418E-2</v>
      </c>
    </row>
    <row r="422" spans="1:21" x14ac:dyDescent="0.2">
      <c r="A422" s="28" t="s">
        <v>317</v>
      </c>
      <c r="B422" s="28">
        <v>80.213691999999995</v>
      </c>
      <c r="C422" s="28">
        <v>134.820007</v>
      </c>
      <c r="D422" s="28">
        <v>45.030802999999999</v>
      </c>
      <c r="E422" s="28">
        <v>40.230784999999997</v>
      </c>
      <c r="F422" s="28">
        <v>304.55597799999998</v>
      </c>
      <c r="G422" s="28">
        <v>28.583544</v>
      </c>
      <c r="H422" s="28">
        <v>32.909999999999997</v>
      </c>
      <c r="I422" s="28">
        <v>28.889593000000001</v>
      </c>
      <c r="J422" s="28">
        <v>29.646383</v>
      </c>
      <c r="K422" s="28">
        <v>76.598196999999999</v>
      </c>
      <c r="L422" s="25">
        <f t="shared" si="60"/>
        <v>0.72799641327454623</v>
      </c>
      <c r="M422" s="25">
        <f t="shared" si="61"/>
        <v>-0.11279283502533655</v>
      </c>
      <c r="N422" s="25">
        <f t="shared" si="62"/>
        <v>-8.4526556703521716E-2</v>
      </c>
      <c r="O422" s="25">
        <f t="shared" si="63"/>
        <v>3.5464894332650543E-2</v>
      </c>
      <c r="P422" s="29">
        <f t="shared" si="64"/>
        <v>0.16126082623304239</v>
      </c>
      <c r="Q422" s="29">
        <f t="shared" si="65"/>
        <v>0.2915877768407622</v>
      </c>
      <c r="R422" s="29">
        <f t="shared" si="66"/>
        <v>0.24706332880118698</v>
      </c>
      <c r="S422" s="29">
        <f t="shared" si="67"/>
        <v>8.0930467878121526E-2</v>
      </c>
      <c r="T422" s="29">
        <f t="shared" si="68"/>
        <v>0.19180246195726514</v>
      </c>
      <c r="U422" s="29">
        <f t="shared" si="69"/>
        <v>3.1400099345287869E-2</v>
      </c>
    </row>
    <row r="423" spans="1:21" x14ac:dyDescent="0.2">
      <c r="A423" s="28" t="s">
        <v>162</v>
      </c>
      <c r="B423" s="28">
        <v>46.420057</v>
      </c>
      <c r="C423" s="28">
        <v>151.96000699999999</v>
      </c>
      <c r="D423" s="28">
        <v>49.188541000000001</v>
      </c>
      <c r="E423" s="28">
        <v>38.852871999999998</v>
      </c>
      <c r="F423" s="28">
        <v>262.26319799999999</v>
      </c>
      <c r="G423" s="28">
        <v>22.130547</v>
      </c>
      <c r="H423" s="28">
        <v>26.389999</v>
      </c>
      <c r="I423" s="28">
        <v>26.726597000000002</v>
      </c>
      <c r="J423" s="28">
        <v>24.875249</v>
      </c>
      <c r="K423" s="28">
        <v>74.266229999999993</v>
      </c>
      <c r="L423" s="25">
        <f t="shared" si="60"/>
        <v>-0.63487544206308244</v>
      </c>
      <c r="M423" s="25">
        <f t="shared" si="61"/>
        <v>-0.29940059380545669</v>
      </c>
      <c r="N423" s="25">
        <f t="shared" si="62"/>
        <v>-0.22826398867530495</v>
      </c>
      <c r="O423" s="25">
        <f t="shared" si="63"/>
        <v>-0.63831789722752386</v>
      </c>
      <c r="P423" s="29">
        <f t="shared" si="64"/>
        <v>-0.5358687407357714</v>
      </c>
      <c r="Q423" s="29">
        <f t="shared" si="65"/>
        <v>-0.52175759012237088</v>
      </c>
      <c r="R423" s="29">
        <f t="shared" si="66"/>
        <v>-0.87918326307871097</v>
      </c>
      <c r="S423" s="29">
        <f t="shared" si="67"/>
        <v>-0.36504958517942987</v>
      </c>
      <c r="T423" s="29">
        <f t="shared" si="68"/>
        <v>-0.52883277771198856</v>
      </c>
      <c r="U423" s="29">
        <f t="shared" si="69"/>
        <v>-0.10798531794454846</v>
      </c>
    </row>
    <row r="424" spans="1:21" x14ac:dyDescent="0.2">
      <c r="A424" s="28" t="s">
        <v>771</v>
      </c>
      <c r="B424" s="28">
        <v>127.13485300000001</v>
      </c>
      <c r="C424" s="28">
        <v>216.89999399999999</v>
      </c>
      <c r="D424" s="28">
        <v>63.737521999999998</v>
      </c>
      <c r="E424" s="28">
        <v>107.42271100000001</v>
      </c>
      <c r="F424" s="28">
        <v>565.06256099999996</v>
      </c>
      <c r="G424" s="28">
        <v>46.274748000000002</v>
      </c>
      <c r="H424" s="28">
        <v>218.429993</v>
      </c>
      <c r="I424" s="28">
        <v>42.092416</v>
      </c>
      <c r="J424" s="28">
        <v>52.794947999999998</v>
      </c>
      <c r="K424" s="28">
        <v>83.256735000000006</v>
      </c>
      <c r="L424" s="25">
        <f t="shared" si="60"/>
        <v>0.63669163981938737</v>
      </c>
      <c r="M424" s="25">
        <f t="shared" si="61"/>
        <v>0.35783139608640924</v>
      </c>
      <c r="N424" s="25">
        <f t="shared" si="62"/>
        <v>-5.8661951581885252E-2</v>
      </c>
      <c r="O424" s="25">
        <f t="shared" si="63"/>
        <v>0.39366917041192306</v>
      </c>
      <c r="P424" s="29">
        <f t="shared" si="64"/>
        <v>7.5976880315773654E-2</v>
      </c>
      <c r="Q424" s="29">
        <f t="shared" si="65"/>
        <v>0.23337067448352089</v>
      </c>
      <c r="R424" s="29">
        <f t="shared" si="66"/>
        <v>5.0851495954721937E-2</v>
      </c>
      <c r="S424" s="29">
        <f t="shared" si="67"/>
        <v>0.11791412861962014</v>
      </c>
      <c r="T424" s="29">
        <f t="shared" si="68"/>
        <v>0.13976228112608147</v>
      </c>
      <c r="U424" s="29">
        <f t="shared" si="69"/>
        <v>-0.10533490290208769</v>
      </c>
    </row>
    <row r="425" spans="1:21" x14ac:dyDescent="0.2">
      <c r="A425" s="28" t="s">
        <v>619</v>
      </c>
      <c r="B425" s="28">
        <v>77.677950999999993</v>
      </c>
      <c r="C425" s="28">
        <v>159.740005</v>
      </c>
      <c r="D425" s="28">
        <v>67.709492999999995</v>
      </c>
      <c r="E425" s="28">
        <v>77.079060999999996</v>
      </c>
      <c r="F425" s="28">
        <v>525.16236300000003</v>
      </c>
      <c r="G425" s="28">
        <v>37.518929999999997</v>
      </c>
      <c r="H425" s="28">
        <v>207.86000100000001</v>
      </c>
      <c r="I425" s="28">
        <v>37.652638000000003</v>
      </c>
      <c r="J425" s="28">
        <v>46.321016999999998</v>
      </c>
      <c r="K425" s="28">
        <v>93.059106999999997</v>
      </c>
      <c r="L425" s="25">
        <f t="shared" si="60"/>
        <v>0.43571307759333755</v>
      </c>
      <c r="M425" s="25">
        <f t="shared" si="61"/>
        <v>0.81337282612658979</v>
      </c>
      <c r="N425" s="25">
        <f t="shared" si="62"/>
        <v>0.33271767260048346</v>
      </c>
      <c r="O425" s="25">
        <f t="shared" si="63"/>
        <v>0.30081683111421653</v>
      </c>
      <c r="P425" s="29">
        <f t="shared" si="64"/>
        <v>0.29248666357565001</v>
      </c>
      <c r="Q425" s="29">
        <f t="shared" si="65"/>
        <v>0.29201274707478353</v>
      </c>
      <c r="R425" s="29">
        <f t="shared" si="66"/>
        <v>3.1217529446757881</v>
      </c>
      <c r="S425" s="29">
        <f t="shared" si="67"/>
        <v>0.4359418952975378</v>
      </c>
      <c r="T425" s="29">
        <f t="shared" si="68"/>
        <v>0.35897434543366047</v>
      </c>
      <c r="U425" s="29">
        <f t="shared" si="69"/>
        <v>0.14962365770792085</v>
      </c>
    </row>
    <row r="426" spans="1:21" x14ac:dyDescent="0.2">
      <c r="A426" s="28" t="s">
        <v>466</v>
      </c>
      <c r="B426" s="28">
        <v>54.104090999999997</v>
      </c>
      <c r="C426" s="28">
        <v>88.089995999999999</v>
      </c>
      <c r="D426" s="28">
        <v>50.805579000000002</v>
      </c>
      <c r="E426" s="28">
        <v>59.254353999999999</v>
      </c>
      <c r="F426" s="28">
        <v>406.319367</v>
      </c>
      <c r="G426" s="28">
        <v>29.039133</v>
      </c>
      <c r="H426" s="28">
        <v>50.43</v>
      </c>
      <c r="I426" s="28">
        <v>26.221561000000001</v>
      </c>
      <c r="J426" s="28">
        <v>34.085276999999998</v>
      </c>
      <c r="K426" s="28">
        <v>80.947452999999996</v>
      </c>
      <c r="L426" s="25">
        <f t="shared" si="60"/>
        <v>-0.26564454831779694</v>
      </c>
      <c r="M426" s="25">
        <f t="shared" si="61"/>
        <v>-0.35146878669706572</v>
      </c>
      <c r="N426" s="25">
        <f t="shared" si="62"/>
        <v>0.11474191588743321</v>
      </c>
      <c r="O426" s="25">
        <f t="shared" si="63"/>
        <v>0.49101860037988598</v>
      </c>
      <c r="P426" s="29">
        <f t="shared" si="64"/>
        <v>0.35288632814404886</v>
      </c>
      <c r="Q426" s="29">
        <f t="shared" si="65"/>
        <v>2.4850616680979432E-2</v>
      </c>
      <c r="R426" s="29">
        <f t="shared" si="66"/>
        <v>0.5848522941546197</v>
      </c>
      <c r="S426" s="29">
        <f t="shared" si="67"/>
        <v>-9.1741655578803982E-2</v>
      </c>
      <c r="T426" s="29">
        <f t="shared" si="68"/>
        <v>0.15946258521011258</v>
      </c>
      <c r="U426" s="29">
        <f t="shared" si="69"/>
        <v>6.3391909438774263E-2</v>
      </c>
    </row>
    <row r="427" spans="1:21" x14ac:dyDescent="0.2">
      <c r="A427" s="28" t="s">
        <v>316</v>
      </c>
      <c r="B427" s="28">
        <v>73.675617000000003</v>
      </c>
      <c r="C427" s="28">
        <v>135.83000200000001</v>
      </c>
      <c r="D427" s="28">
        <v>45.576090999999998</v>
      </c>
      <c r="E427" s="28">
        <v>39.740855000000003</v>
      </c>
      <c r="F427" s="28">
        <v>300.33518600000002</v>
      </c>
      <c r="G427" s="28">
        <v>28.334990999999999</v>
      </c>
      <c r="H427" s="28">
        <v>31.82</v>
      </c>
      <c r="I427" s="28">
        <v>28.870156999999999</v>
      </c>
      <c r="J427" s="28">
        <v>29.397479000000001</v>
      </c>
      <c r="K427" s="28">
        <v>76.121938</v>
      </c>
      <c r="L427" s="25">
        <f t="shared" si="60"/>
        <v>-0.41776622316721945</v>
      </c>
      <c r="M427" s="25">
        <f t="shared" si="61"/>
        <v>-0.36013754173797596</v>
      </c>
      <c r="N427" s="25">
        <f t="shared" si="62"/>
        <v>-0.29279760738403726</v>
      </c>
      <c r="O427" s="25">
        <f t="shared" si="63"/>
        <v>-0.62825281957481627</v>
      </c>
      <c r="P427" s="29">
        <f t="shared" si="64"/>
        <v>-0.45094364034245171</v>
      </c>
      <c r="Q427" s="29">
        <f t="shared" si="65"/>
        <v>-0.32367796902541979</v>
      </c>
      <c r="R427" s="29">
        <f t="shared" si="66"/>
        <v>-0.85443733244911257</v>
      </c>
      <c r="S427" s="29">
        <f t="shared" si="67"/>
        <v>-0.30837598364834351</v>
      </c>
      <c r="T427" s="29">
        <f t="shared" si="68"/>
        <v>-0.44480026440349862</v>
      </c>
      <c r="U427" s="29">
        <f t="shared" si="69"/>
        <v>-9.164964467961878E-2</v>
      </c>
    </row>
    <row r="428" spans="1:21" x14ac:dyDescent="0.2">
      <c r="A428" s="28" t="s">
        <v>770</v>
      </c>
      <c r="B428" s="28">
        <v>126.539579</v>
      </c>
      <c r="C428" s="28">
        <v>212.279999</v>
      </c>
      <c r="D428" s="28">
        <v>64.445611999999997</v>
      </c>
      <c r="E428" s="28">
        <v>106.90290899999999</v>
      </c>
      <c r="F428" s="28">
        <v>547.00247200000001</v>
      </c>
      <c r="G428" s="28">
        <v>41.895708999999997</v>
      </c>
      <c r="H428" s="28">
        <v>218.60000600000001</v>
      </c>
      <c r="I428" s="28">
        <v>41.742559999999997</v>
      </c>
      <c r="J428" s="28">
        <v>52.949375000000003</v>
      </c>
      <c r="K428" s="28">
        <v>83.802397999999997</v>
      </c>
      <c r="L428" s="25">
        <f t="shared" si="60"/>
        <v>0.76257909554737124</v>
      </c>
      <c r="M428" s="25">
        <f t="shared" si="61"/>
        <v>0.33224553990826</v>
      </c>
      <c r="N428" s="25">
        <f t="shared" si="62"/>
        <v>-4.2160614250344786E-2</v>
      </c>
      <c r="O428" s="25">
        <f t="shared" si="63"/>
        <v>0.38814629339316187</v>
      </c>
      <c r="P428" s="29">
        <f t="shared" si="64"/>
        <v>3.8068831323156749E-2</v>
      </c>
      <c r="Q428" s="29">
        <f t="shared" si="65"/>
        <v>0.12143814573614997</v>
      </c>
      <c r="R428" s="29">
        <f t="shared" si="66"/>
        <v>5.101207146949216E-2</v>
      </c>
      <c r="S428" s="29">
        <f t="shared" si="67"/>
        <v>0.1130357989448405</v>
      </c>
      <c r="T428" s="29">
        <f t="shared" si="68"/>
        <v>0.13687237543365649</v>
      </c>
      <c r="U428" s="29">
        <f t="shared" si="69"/>
        <v>-0.10386190355308489</v>
      </c>
    </row>
    <row r="429" spans="1:21" x14ac:dyDescent="0.2">
      <c r="A429" s="28" t="s">
        <v>618</v>
      </c>
      <c r="B429" s="28">
        <v>71.792283999999995</v>
      </c>
      <c r="C429" s="28">
        <v>159.33999600000001</v>
      </c>
      <c r="D429" s="28">
        <v>67.282274000000001</v>
      </c>
      <c r="E429" s="28">
        <v>77.011269999999996</v>
      </c>
      <c r="F429" s="28">
        <v>526.94239100000004</v>
      </c>
      <c r="G429" s="28">
        <v>37.358911999999997</v>
      </c>
      <c r="H429" s="28">
        <v>207.990005</v>
      </c>
      <c r="I429" s="28">
        <v>37.503340000000001</v>
      </c>
      <c r="J429" s="28">
        <v>46.574598999999999</v>
      </c>
      <c r="K429" s="28">
        <v>93.515049000000005</v>
      </c>
      <c r="L429" s="25">
        <f t="shared" si="60"/>
        <v>0.32473987883601163</v>
      </c>
      <c r="M429" s="25">
        <f t="shared" si="61"/>
        <v>0.81377347327884997</v>
      </c>
      <c r="N429" s="25">
        <f t="shared" si="62"/>
        <v>0.33531028521724138</v>
      </c>
      <c r="O429" s="25">
        <f t="shared" si="63"/>
        <v>0.28617555433945308</v>
      </c>
      <c r="P429" s="29">
        <f t="shared" si="64"/>
        <v>0.30577650164768611</v>
      </c>
      <c r="Q429" s="29">
        <f t="shared" si="65"/>
        <v>0.3352717258807465</v>
      </c>
      <c r="R429" s="29">
        <f t="shared" si="66"/>
        <v>3.0774360547906703</v>
      </c>
      <c r="S429" s="29">
        <f t="shared" si="67"/>
        <v>0.42380808928114178</v>
      </c>
      <c r="T429" s="29">
        <f t="shared" si="68"/>
        <v>0.3741421310972679</v>
      </c>
      <c r="U429" s="29">
        <f t="shared" si="69"/>
        <v>0.15693797581005597</v>
      </c>
    </row>
    <row r="430" spans="1:21" x14ac:dyDescent="0.2">
      <c r="A430" s="28" t="s">
        <v>465</v>
      </c>
      <c r="B430" s="28">
        <v>54.193494999999999</v>
      </c>
      <c r="C430" s="28">
        <v>87.849997999999999</v>
      </c>
      <c r="D430" s="28">
        <v>50.386996000000003</v>
      </c>
      <c r="E430" s="28">
        <v>59.876173000000001</v>
      </c>
      <c r="F430" s="28">
        <v>403.54715399999998</v>
      </c>
      <c r="G430" s="28">
        <v>27.978508999999999</v>
      </c>
      <c r="H430" s="28">
        <v>51.009998000000003</v>
      </c>
      <c r="I430" s="28">
        <v>26.340164999999999</v>
      </c>
      <c r="J430" s="28">
        <v>33.893582000000002</v>
      </c>
      <c r="K430" s="28">
        <v>80.829785999999999</v>
      </c>
      <c r="L430" s="25">
        <f t="shared" si="60"/>
        <v>-0.27912438961975206</v>
      </c>
      <c r="M430" s="25">
        <f t="shared" si="61"/>
        <v>-0.3709723937856968</v>
      </c>
      <c r="N430" s="25">
        <f t="shared" si="62"/>
        <v>9.8679321369494533E-2</v>
      </c>
      <c r="O430" s="25">
        <f t="shared" si="63"/>
        <v>0.51276246261939296</v>
      </c>
      <c r="P430" s="29">
        <f t="shared" si="64"/>
        <v>0.35190766957922781</v>
      </c>
      <c r="Q430" s="29">
        <f t="shared" si="65"/>
        <v>-1.8729241361174376E-2</v>
      </c>
      <c r="R430" s="29">
        <f t="shared" si="66"/>
        <v>0.59705686922176371</v>
      </c>
      <c r="S430" s="29">
        <f t="shared" si="67"/>
        <v>-8.640349031914607E-2</v>
      </c>
      <c r="T430" s="29">
        <f t="shared" si="68"/>
        <v>0.1663440317542404</v>
      </c>
      <c r="U430" s="29">
        <f t="shared" si="69"/>
        <v>6.9528947003952846E-2</v>
      </c>
    </row>
    <row r="431" spans="1:21" x14ac:dyDescent="0.2">
      <c r="A431" s="28" t="s">
        <v>315</v>
      </c>
      <c r="B431" s="28">
        <v>75.177318</v>
      </c>
      <c r="C431" s="28">
        <v>139.66000399999999</v>
      </c>
      <c r="D431" s="28">
        <v>45.861421999999997</v>
      </c>
      <c r="E431" s="28">
        <v>39.580683999999998</v>
      </c>
      <c r="F431" s="28">
        <v>298.50200799999999</v>
      </c>
      <c r="G431" s="28">
        <v>28.512526999999999</v>
      </c>
      <c r="H431" s="28">
        <v>31.940000999999999</v>
      </c>
      <c r="I431" s="28">
        <v>28.831289000000002</v>
      </c>
      <c r="J431" s="28">
        <v>29.059678000000002</v>
      </c>
      <c r="K431" s="28">
        <v>75.575126999999995</v>
      </c>
      <c r="L431" s="25">
        <f t="shared" si="60"/>
        <v>-0.28430137310794712</v>
      </c>
      <c r="M431" s="25">
        <f t="shared" si="61"/>
        <v>-0.26787582480278438</v>
      </c>
      <c r="N431" s="25">
        <f t="shared" si="62"/>
        <v>-2.5602488737197948E-2</v>
      </c>
      <c r="O431" s="25">
        <f t="shared" si="63"/>
        <v>-0.61580218864334002</v>
      </c>
      <c r="P431" s="29">
        <f t="shared" si="64"/>
        <v>-0.58470442604158701</v>
      </c>
      <c r="Q431" s="29">
        <f t="shared" si="65"/>
        <v>-0.44550106683451729</v>
      </c>
      <c r="R431" s="29">
        <f t="shared" si="66"/>
        <v>-0.87412807487684729</v>
      </c>
      <c r="S431" s="29">
        <f t="shared" si="67"/>
        <v>-7.8487728853157801E-2</v>
      </c>
      <c r="T431" s="29">
        <f t="shared" si="68"/>
        <v>-0.4215285646029765</v>
      </c>
      <c r="U431" s="29">
        <f t="shared" si="69"/>
        <v>-0.12932381874901444</v>
      </c>
    </row>
    <row r="432" spans="1:21" x14ac:dyDescent="0.2">
      <c r="A432" s="28" t="s">
        <v>921</v>
      </c>
      <c r="B432" s="28">
        <v>105.04046700000001</v>
      </c>
      <c r="C432" s="28">
        <v>190.759995</v>
      </c>
      <c r="D432" s="28">
        <v>47.06644</v>
      </c>
      <c r="E432" s="28">
        <v>103.02162800000001</v>
      </c>
      <c r="F432" s="28">
        <v>718.77002000000005</v>
      </c>
      <c r="G432" s="28">
        <v>51.420346000000002</v>
      </c>
      <c r="H432" s="28">
        <v>253.75</v>
      </c>
      <c r="I432" s="28">
        <v>31.286929000000001</v>
      </c>
      <c r="J432" s="28">
        <v>50.235286000000002</v>
      </c>
      <c r="K432" s="28">
        <v>86.800499000000002</v>
      </c>
      <c r="L432" s="25">
        <f t="shared" si="60"/>
        <v>-0.16312368559455115</v>
      </c>
      <c r="M432" s="25">
        <f t="shared" si="61"/>
        <v>-0.10596616454905006</v>
      </c>
      <c r="N432" s="25">
        <f t="shared" si="62"/>
        <v>-0.26558340946180503</v>
      </c>
      <c r="O432" s="25">
        <f t="shared" si="63"/>
        <v>-2.6842889516815904E-2</v>
      </c>
      <c r="P432" s="29">
        <f t="shared" si="64"/>
        <v>0.33261658511107273</v>
      </c>
      <c r="Q432" s="29">
        <f t="shared" si="65"/>
        <v>0.23733383063776281</v>
      </c>
      <c r="R432" s="29">
        <f t="shared" si="66"/>
        <v>0.15635252318307957</v>
      </c>
      <c r="S432" s="29">
        <f t="shared" si="67"/>
        <v>-0.26404890130580982</v>
      </c>
      <c r="T432" s="29">
        <f t="shared" si="68"/>
        <v>-4.7960892991868453E-2</v>
      </c>
      <c r="U432" s="29">
        <f t="shared" si="69"/>
        <v>3.6723286720706794E-2</v>
      </c>
    </row>
    <row r="433" spans="1:21" x14ac:dyDescent="0.2">
      <c r="A433" s="28" t="s">
        <v>769</v>
      </c>
      <c r="B433" s="28">
        <v>125.51492399999999</v>
      </c>
      <c r="C433" s="28">
        <v>213.36999499999999</v>
      </c>
      <c r="D433" s="28">
        <v>64.086842000000004</v>
      </c>
      <c r="E433" s="28">
        <v>105.863305</v>
      </c>
      <c r="F433" s="28">
        <v>539.36745800000006</v>
      </c>
      <c r="G433" s="28">
        <v>41.557375</v>
      </c>
      <c r="H433" s="28">
        <v>219.44000199999999</v>
      </c>
      <c r="I433" s="28">
        <v>42.512239000000001</v>
      </c>
      <c r="J433" s="28">
        <v>52.765990000000002</v>
      </c>
      <c r="K433" s="28">
        <v>83.725812000000005</v>
      </c>
      <c r="L433" s="25">
        <f t="shared" si="60"/>
        <v>0.72545394388572637</v>
      </c>
      <c r="M433" s="25">
        <f t="shared" si="61"/>
        <v>0.308938111432983</v>
      </c>
      <c r="N433" s="25">
        <f t="shared" si="62"/>
        <v>-4.9419269492326112E-2</v>
      </c>
      <c r="O433" s="25">
        <f t="shared" si="63"/>
        <v>0.37585806817830614</v>
      </c>
      <c r="P433" s="29">
        <f t="shared" si="64"/>
        <v>8.5170665210332341E-3</v>
      </c>
      <c r="Q433" s="29">
        <f t="shared" si="65"/>
        <v>0.10403677386665966</v>
      </c>
      <c r="R433" s="29">
        <f t="shared" si="66"/>
        <v>3.6589965407016756E-3</v>
      </c>
      <c r="S433" s="29">
        <f t="shared" si="67"/>
        <v>0.12342170998135238</v>
      </c>
      <c r="T433" s="29">
        <f t="shared" si="68"/>
        <v>0.14121965445948992</v>
      </c>
      <c r="U433" s="29">
        <f t="shared" si="69"/>
        <v>-0.10352127538866562</v>
      </c>
    </row>
    <row r="434" spans="1:21" x14ac:dyDescent="0.2">
      <c r="A434" s="28" t="s">
        <v>617</v>
      </c>
      <c r="B434" s="28">
        <v>72.743132000000003</v>
      </c>
      <c r="C434" s="28">
        <v>163.009995</v>
      </c>
      <c r="D434" s="28">
        <v>67.418621000000002</v>
      </c>
      <c r="E434" s="28">
        <v>76.943477999999999</v>
      </c>
      <c r="F434" s="28">
        <v>534.81242499999996</v>
      </c>
      <c r="G434" s="28">
        <v>37.641295999999997</v>
      </c>
      <c r="H434" s="28">
        <v>218.63999899999999</v>
      </c>
      <c r="I434" s="28">
        <v>37.841746000000001</v>
      </c>
      <c r="J434" s="28">
        <v>46.236488999999999</v>
      </c>
      <c r="K434" s="28">
        <v>93.394086999999999</v>
      </c>
      <c r="L434" s="25">
        <f t="shared" si="60"/>
        <v>0.36740238043338591</v>
      </c>
      <c r="M434" s="25">
        <f t="shared" si="61"/>
        <v>0.90298841218826009</v>
      </c>
      <c r="N434" s="25">
        <f t="shared" si="62"/>
        <v>0.34710891266645372</v>
      </c>
      <c r="O434" s="25">
        <f t="shared" si="63"/>
        <v>0.29706283166090763</v>
      </c>
      <c r="P434" s="29">
        <f t="shared" si="64"/>
        <v>0.33818179513472679</v>
      </c>
      <c r="Q434" s="29">
        <f t="shared" si="65"/>
        <v>0.33532783670680599</v>
      </c>
      <c r="R434" s="29">
        <f t="shared" si="66"/>
        <v>3.3562463310668722</v>
      </c>
      <c r="S434" s="29">
        <f t="shared" si="67"/>
        <v>0.45026028364923842</v>
      </c>
      <c r="T434" s="29">
        <f t="shared" si="68"/>
        <v>0.37902268482641022</v>
      </c>
      <c r="U434" s="29">
        <f t="shared" si="69"/>
        <v>0.17131264928440681</v>
      </c>
    </row>
    <row r="435" spans="1:21" x14ac:dyDescent="0.2">
      <c r="A435" s="28" t="s">
        <v>464</v>
      </c>
      <c r="B435" s="28">
        <v>53.198044000000003</v>
      </c>
      <c r="C435" s="28">
        <v>85.660004000000001</v>
      </c>
      <c r="D435" s="28">
        <v>50.046897000000001</v>
      </c>
      <c r="E435" s="28">
        <v>59.321319000000003</v>
      </c>
      <c r="F435" s="28">
        <v>399.65603099999998</v>
      </c>
      <c r="G435" s="28">
        <v>28.188804999999999</v>
      </c>
      <c r="H435" s="28">
        <v>50.189999</v>
      </c>
      <c r="I435" s="28">
        <v>26.093071999999999</v>
      </c>
      <c r="J435" s="28">
        <v>33.528447</v>
      </c>
      <c r="K435" s="28">
        <v>79.734549999999999</v>
      </c>
      <c r="L435" s="25">
        <f t="shared" si="60"/>
        <v>-0.49493312426593494</v>
      </c>
      <c r="M435" s="25">
        <f t="shared" si="61"/>
        <v>-0.55556707596847887</v>
      </c>
      <c r="N435" s="25">
        <f t="shared" si="62"/>
        <v>9.5295500597273985E-2</v>
      </c>
      <c r="O435" s="25">
        <f t="shared" si="63"/>
        <v>-0.41937383875514567</v>
      </c>
      <c r="P435" s="29">
        <f t="shared" si="64"/>
        <v>-0.47354108187802479</v>
      </c>
      <c r="Q435" s="29">
        <f t="shared" si="65"/>
        <v>-0.49110849050259697</v>
      </c>
      <c r="R435" s="29">
        <f t="shared" si="66"/>
        <v>-0.79785734256313745</v>
      </c>
      <c r="S435" s="29">
        <f t="shared" si="67"/>
        <v>-0.15493773702841263</v>
      </c>
      <c r="T435" s="29">
        <f t="shared" si="68"/>
        <v>-0.32497072304903318</v>
      </c>
      <c r="U435" s="29">
        <f t="shared" si="69"/>
        <v>-7.3572255944981513E-2</v>
      </c>
    </row>
    <row r="436" spans="1:21" x14ac:dyDescent="0.2">
      <c r="A436" s="28" t="s">
        <v>920</v>
      </c>
      <c r="B436" s="28">
        <v>105.32871299999999</v>
      </c>
      <c r="C436" s="28">
        <v>192.740005</v>
      </c>
      <c r="D436" s="28">
        <v>45.692597999999997</v>
      </c>
      <c r="E436" s="28">
        <v>102.16783700000001</v>
      </c>
      <c r="F436" s="28">
        <v>759.14001499999995</v>
      </c>
      <c r="G436" s="28">
        <v>55.392563000000003</v>
      </c>
      <c r="H436" s="28">
        <v>248.28999300000001</v>
      </c>
      <c r="I436" s="28">
        <v>30.877099999999999</v>
      </c>
      <c r="J436" s="28">
        <v>49.669618999999997</v>
      </c>
      <c r="K436" s="28">
        <v>86.066669000000005</v>
      </c>
      <c r="L436" s="25">
        <f t="shared" si="60"/>
        <v>-0.14952012865310427</v>
      </c>
      <c r="M436" s="25">
        <f t="shared" si="61"/>
        <v>-9.4479682561061429E-2</v>
      </c>
      <c r="N436" s="25">
        <f t="shared" si="62"/>
        <v>-0.28848806127804705</v>
      </c>
      <c r="O436" s="25">
        <f t="shared" si="63"/>
        <v>-3.2577627299292367E-2</v>
      </c>
      <c r="P436" s="29">
        <f t="shared" si="64"/>
        <v>0.421683960665586</v>
      </c>
      <c r="Q436" s="29">
        <f t="shared" si="65"/>
        <v>0.34385876952580841</v>
      </c>
      <c r="R436" s="29">
        <f t="shared" si="66"/>
        <v>0.18566442986171761</v>
      </c>
      <c r="S436" s="29">
        <f t="shared" si="67"/>
        <v>-0.27180573574763101</v>
      </c>
      <c r="T436" s="29">
        <f t="shared" si="68"/>
        <v>-5.1917850141668498E-2</v>
      </c>
      <c r="U436" s="29">
        <f t="shared" si="69"/>
        <v>3.4821149605147594E-2</v>
      </c>
    </row>
    <row r="437" spans="1:21" x14ac:dyDescent="0.2">
      <c r="A437" s="28" t="s">
        <v>768</v>
      </c>
      <c r="B437" s="28">
        <v>123.846215</v>
      </c>
      <c r="C437" s="28">
        <v>212.85000600000001</v>
      </c>
      <c r="D437" s="28">
        <v>64.219018000000005</v>
      </c>
      <c r="E437" s="28">
        <v>105.608305</v>
      </c>
      <c r="F437" s="28">
        <v>533.97241299999996</v>
      </c>
      <c r="G437" s="28">
        <v>41.219036000000003</v>
      </c>
      <c r="H437" s="28">
        <v>209.41000399999999</v>
      </c>
      <c r="I437" s="28">
        <v>42.402284000000002</v>
      </c>
      <c r="J437" s="28">
        <v>52.389572999999999</v>
      </c>
      <c r="K437" s="28">
        <v>83.170574000000002</v>
      </c>
      <c r="L437" s="25">
        <f t="shared" si="60"/>
        <v>0.70421297211702649</v>
      </c>
      <c r="M437" s="25">
        <f t="shared" si="61"/>
        <v>0.32939856767598164</v>
      </c>
      <c r="N437" s="25">
        <f t="shared" si="62"/>
        <v>-5.294927710772479E-2</v>
      </c>
      <c r="O437" s="25">
        <f t="shared" si="63"/>
        <v>0.37844282094516979</v>
      </c>
      <c r="P437" s="29">
        <f t="shared" si="64"/>
        <v>1.0120643503398474E-2</v>
      </c>
      <c r="Q437" s="29">
        <f t="shared" si="65"/>
        <v>9.6419240304143505E-2</v>
      </c>
      <c r="R437" s="29">
        <f t="shared" si="66"/>
        <v>2.4611013195737774E-2</v>
      </c>
      <c r="S437" s="29">
        <f t="shared" si="67"/>
        <v>0.12169618416074135</v>
      </c>
      <c r="T437" s="29">
        <f t="shared" si="68"/>
        <v>0.13561597979692563</v>
      </c>
      <c r="U437" s="29">
        <f t="shared" si="69"/>
        <v>-0.11440740283432826</v>
      </c>
    </row>
    <row r="438" spans="1:21" x14ac:dyDescent="0.2">
      <c r="A438" s="28" t="s">
        <v>616</v>
      </c>
      <c r="B438" s="28">
        <v>72.670620999999997</v>
      </c>
      <c r="C438" s="28">
        <v>160.11000100000001</v>
      </c>
      <c r="D438" s="28">
        <v>67.809481000000005</v>
      </c>
      <c r="E438" s="28">
        <v>76.614208000000005</v>
      </c>
      <c r="F438" s="28">
        <v>528.62241400000005</v>
      </c>
      <c r="G438" s="28">
        <v>37.594228999999999</v>
      </c>
      <c r="H438" s="28">
        <v>204.38000500000001</v>
      </c>
      <c r="I438" s="28">
        <v>37.801932999999998</v>
      </c>
      <c r="J438" s="28">
        <v>46.133177000000003</v>
      </c>
      <c r="K438" s="28">
        <v>93.915164000000004</v>
      </c>
      <c r="L438" s="25">
        <f t="shared" si="60"/>
        <v>0.57581221561706109</v>
      </c>
      <c r="M438" s="25">
        <f t="shared" si="61"/>
        <v>7.7093894803655472E-2</v>
      </c>
      <c r="N438" s="25">
        <f t="shared" si="62"/>
        <v>0.37429343478929789</v>
      </c>
      <c r="O438" s="25">
        <f t="shared" si="63"/>
        <v>0.95604479492286565</v>
      </c>
      <c r="P438" s="29">
        <f t="shared" si="64"/>
        <v>1.0154260713147152</v>
      </c>
      <c r="Q438" s="29">
        <f t="shared" si="65"/>
        <v>0.70473915414273258</v>
      </c>
      <c r="R438" s="29">
        <f t="shared" si="66"/>
        <v>6.6432313014210926</v>
      </c>
      <c r="S438" s="29">
        <f t="shared" si="67"/>
        <v>0.40986861293178745</v>
      </c>
      <c r="T438" s="29">
        <f t="shared" si="68"/>
        <v>0.85588110466601486</v>
      </c>
      <c r="U438" s="29">
        <f t="shared" si="69"/>
        <v>0.262524248247203</v>
      </c>
    </row>
    <row r="439" spans="1:21" x14ac:dyDescent="0.2">
      <c r="A439" s="28" t="s">
        <v>161</v>
      </c>
      <c r="B439" s="28">
        <v>46.116295000000001</v>
      </c>
      <c r="C439" s="28">
        <v>148.64999399999999</v>
      </c>
      <c r="D439" s="28">
        <v>49.341341</v>
      </c>
      <c r="E439" s="28">
        <v>39.167921</v>
      </c>
      <c r="F439" s="28">
        <v>262.28816899999998</v>
      </c>
      <c r="G439" s="28">
        <v>22.052775</v>
      </c>
      <c r="H439" s="28">
        <v>26.74</v>
      </c>
      <c r="I439" s="28">
        <v>26.812380000000001</v>
      </c>
      <c r="J439" s="28">
        <v>24.85783</v>
      </c>
      <c r="K439" s="28">
        <v>74.38682</v>
      </c>
      <c r="L439" s="25">
        <f t="shared" si="60"/>
        <v>-0.56690868229935765</v>
      </c>
      <c r="M439" s="25">
        <f t="shared" si="61"/>
        <v>-0.23245729573457219</v>
      </c>
      <c r="N439" s="25">
        <f t="shared" si="62"/>
        <v>6.0357980363064945E-2</v>
      </c>
      <c r="O439" s="25">
        <f t="shared" si="63"/>
        <v>-0.61796799215303422</v>
      </c>
      <c r="P439" s="29">
        <f t="shared" si="64"/>
        <v>-0.65152301151353342</v>
      </c>
      <c r="Q439" s="29">
        <f t="shared" si="65"/>
        <v>-0.60052131476835946</v>
      </c>
      <c r="R439" s="29">
        <f t="shared" si="66"/>
        <v>-0.89302716368753388</v>
      </c>
      <c r="S439" s="29">
        <f t="shared" si="67"/>
        <v>-0.12910446983102064</v>
      </c>
      <c r="T439" s="29">
        <f t="shared" si="68"/>
        <v>-0.50350453336337342</v>
      </c>
      <c r="U439" s="29">
        <f t="shared" si="69"/>
        <v>-0.1358065912185088</v>
      </c>
    </row>
    <row r="440" spans="1:21" x14ac:dyDescent="0.2">
      <c r="A440" s="28" t="s">
        <v>919</v>
      </c>
      <c r="B440" s="28">
        <v>106.481689</v>
      </c>
      <c r="C440" s="28">
        <v>193.66999799999999</v>
      </c>
      <c r="D440" s="28">
        <v>46.532719999999998</v>
      </c>
      <c r="E440" s="28">
        <v>102.525234</v>
      </c>
      <c r="F440" s="28">
        <v>752.669983</v>
      </c>
      <c r="G440" s="28">
        <v>55.203884000000002</v>
      </c>
      <c r="H440" s="28">
        <v>249.970001</v>
      </c>
      <c r="I440" s="28">
        <v>30.787137000000001</v>
      </c>
      <c r="J440" s="28">
        <v>50.066580000000002</v>
      </c>
      <c r="K440" s="28">
        <v>86.076588000000001</v>
      </c>
      <c r="L440" s="25">
        <f t="shared" si="60"/>
        <v>-0.14485968436507068</v>
      </c>
      <c r="M440" s="25">
        <f t="shared" si="61"/>
        <v>-8.5858599613619413E-2</v>
      </c>
      <c r="N440" s="25">
        <f t="shared" si="62"/>
        <v>-0.28163699631405459</v>
      </c>
      <c r="O440" s="25">
        <f t="shared" si="63"/>
        <v>-3.4037628607314852E-2</v>
      </c>
      <c r="P440" s="29">
        <f t="shared" si="64"/>
        <v>0.40585490250176459</v>
      </c>
      <c r="Q440" s="29">
        <f t="shared" si="65"/>
        <v>0.33085419712358521</v>
      </c>
      <c r="R440" s="29">
        <f t="shared" si="66"/>
        <v>0.21776195317850733</v>
      </c>
      <c r="S440" s="29">
        <f t="shared" si="67"/>
        <v>-0.27733459123391302</v>
      </c>
      <c r="T440" s="29">
        <f t="shared" si="68"/>
        <v>-4.5747205913439726E-2</v>
      </c>
      <c r="U440" s="29">
        <f t="shared" si="69"/>
        <v>3.0669673033427491E-2</v>
      </c>
    </row>
    <row r="441" spans="1:21" x14ac:dyDescent="0.2">
      <c r="A441" s="28" t="s">
        <v>767</v>
      </c>
      <c r="B441" s="28">
        <v>124.519552</v>
      </c>
      <c r="C441" s="28">
        <v>211.86000100000001</v>
      </c>
      <c r="D441" s="28">
        <v>64.776053000000005</v>
      </c>
      <c r="E441" s="28">
        <v>106.137917</v>
      </c>
      <c r="F441" s="28">
        <v>535.38240800000005</v>
      </c>
      <c r="G441" s="28">
        <v>41.480038999999998</v>
      </c>
      <c r="H441" s="28">
        <v>205.270004</v>
      </c>
      <c r="I441" s="28">
        <v>42.602201000000001</v>
      </c>
      <c r="J441" s="28">
        <v>52.466788999999999</v>
      </c>
      <c r="K441" s="28">
        <v>83.515203999999997</v>
      </c>
      <c r="L441" s="25">
        <f t="shared" si="60"/>
        <v>0.65264444834026825</v>
      </c>
      <c r="M441" s="25">
        <f t="shared" si="61"/>
        <v>0.46201086986375373</v>
      </c>
      <c r="N441" s="25">
        <f t="shared" si="62"/>
        <v>0.4017711044002239</v>
      </c>
      <c r="O441" s="25">
        <f t="shared" si="63"/>
        <v>1.6600299696576699</v>
      </c>
      <c r="P441" s="29">
        <f t="shared" si="64"/>
        <v>0.79819772616236628</v>
      </c>
      <c r="Q441" s="29">
        <f t="shared" si="65"/>
        <v>0.44133846567023749</v>
      </c>
      <c r="R441" s="29">
        <f t="shared" si="66"/>
        <v>5.1902896260554892</v>
      </c>
      <c r="S441" s="29">
        <f t="shared" si="67"/>
        <v>0.46333491223363787</v>
      </c>
      <c r="T441" s="29">
        <f t="shared" si="68"/>
        <v>0.78852348742313549</v>
      </c>
      <c r="U441" s="29">
        <f t="shared" si="69"/>
        <v>0.11011448806128388</v>
      </c>
    </row>
    <row r="442" spans="1:21" x14ac:dyDescent="0.2">
      <c r="A442" s="28" t="s">
        <v>314</v>
      </c>
      <c r="B442" s="28">
        <v>75.345639000000006</v>
      </c>
      <c r="C442" s="28">
        <v>144.91000399999999</v>
      </c>
      <c r="D442" s="28">
        <v>46.210149999999999</v>
      </c>
      <c r="E442" s="28">
        <v>39.901023000000002</v>
      </c>
      <c r="F442" s="28">
        <v>297.73277999999999</v>
      </c>
      <c r="G442" s="28">
        <v>28.778832999999999</v>
      </c>
      <c r="H442" s="28">
        <v>33.159999999999997</v>
      </c>
      <c r="I442" s="28">
        <v>29.11309</v>
      </c>
      <c r="J442" s="28">
        <v>29.335253000000002</v>
      </c>
      <c r="K442" s="28">
        <v>75.231162999999995</v>
      </c>
      <c r="L442" s="25">
        <f t="shared" si="60"/>
        <v>0.67337403868980328</v>
      </c>
      <c r="M442" s="25">
        <f t="shared" si="61"/>
        <v>-2.9468850438267524E-2</v>
      </c>
      <c r="N442" s="25">
        <f t="shared" si="62"/>
        <v>-5.4795597910411664E-2</v>
      </c>
      <c r="O442" s="25">
        <f t="shared" si="63"/>
        <v>2.4290280016840082E-2</v>
      </c>
      <c r="P442" s="29">
        <f t="shared" si="64"/>
        <v>0.13377592031629293</v>
      </c>
      <c r="Q442" s="29">
        <f t="shared" si="65"/>
        <v>0.29283988332882305</v>
      </c>
      <c r="R442" s="29">
        <f t="shared" si="66"/>
        <v>0.28776699029126207</v>
      </c>
      <c r="S442" s="29">
        <f t="shared" si="67"/>
        <v>9.1238714224681772E-2</v>
      </c>
      <c r="T442" s="29">
        <f t="shared" si="68"/>
        <v>0.16825047169672325</v>
      </c>
      <c r="U442" s="29">
        <f t="shared" si="69"/>
        <v>1.9734339929171618E-2</v>
      </c>
    </row>
    <row r="443" spans="1:21" x14ac:dyDescent="0.2">
      <c r="A443" s="28" t="s">
        <v>160</v>
      </c>
      <c r="B443" s="28">
        <v>45.026178999999999</v>
      </c>
      <c r="C443" s="28">
        <v>149.30999800000001</v>
      </c>
      <c r="D443" s="28">
        <v>48.889054999999999</v>
      </c>
      <c r="E443" s="28">
        <v>38.954799999999999</v>
      </c>
      <c r="F443" s="28">
        <v>262.60284300000001</v>
      </c>
      <c r="G443" s="28">
        <v>22.260168</v>
      </c>
      <c r="H443" s="28">
        <v>25.75</v>
      </c>
      <c r="I443" s="28">
        <v>26.678937999999999</v>
      </c>
      <c r="J443" s="28">
        <v>25.110413999999999</v>
      </c>
      <c r="K443" s="28">
        <v>73.775256999999996</v>
      </c>
      <c r="L443" s="25">
        <f t="shared" si="60"/>
        <v>-0.57627614918216097</v>
      </c>
      <c r="M443" s="25">
        <f t="shared" si="61"/>
        <v>-0.23241828639896589</v>
      </c>
      <c r="N443" s="25">
        <f t="shared" si="62"/>
        <v>5.1084760219046066E-2</v>
      </c>
      <c r="O443" s="25">
        <f t="shared" si="63"/>
        <v>-0.61771458191568229</v>
      </c>
      <c r="P443" s="29">
        <f t="shared" si="64"/>
        <v>-0.65168802748506649</v>
      </c>
      <c r="Q443" s="29">
        <f t="shared" si="65"/>
        <v>-0.60248511714439457</v>
      </c>
      <c r="R443" s="29">
        <f t="shared" si="66"/>
        <v>-0.89590491765179525</v>
      </c>
      <c r="S443" s="29">
        <f t="shared" si="67"/>
        <v>-0.13315742140198006</v>
      </c>
      <c r="T443" s="29">
        <f t="shared" si="68"/>
        <v>-0.49272826543623549</v>
      </c>
      <c r="U443" s="29">
        <f t="shared" si="69"/>
        <v>-0.1370457163923231</v>
      </c>
    </row>
    <row r="444" spans="1:21" x14ac:dyDescent="0.2">
      <c r="A444" s="28" t="s">
        <v>918</v>
      </c>
      <c r="B444" s="28">
        <v>106.26302699999999</v>
      </c>
      <c r="C444" s="28">
        <v>194.520004</v>
      </c>
      <c r="D444" s="28">
        <v>46.512951999999999</v>
      </c>
      <c r="E444" s="28">
        <v>101.89978000000001</v>
      </c>
      <c r="F444" s="28">
        <v>753.92999299999997</v>
      </c>
      <c r="G444" s="28">
        <v>55.998325999999999</v>
      </c>
      <c r="H444" s="28">
        <v>247.36999499999999</v>
      </c>
      <c r="I444" s="28">
        <v>30.777142999999999</v>
      </c>
      <c r="J444" s="28">
        <v>49.500912999999997</v>
      </c>
      <c r="K444" s="28">
        <v>85.491501</v>
      </c>
      <c r="L444" s="25">
        <f t="shared" si="60"/>
        <v>1.0391335736830078</v>
      </c>
      <c r="M444" s="25">
        <f t="shared" si="61"/>
        <v>1.2506074742566238</v>
      </c>
      <c r="N444" s="25">
        <f t="shared" si="62"/>
        <v>-7.2229315198293009E-2</v>
      </c>
      <c r="O444" s="25">
        <f t="shared" si="63"/>
        <v>0.7303164993437945</v>
      </c>
      <c r="P444" s="29">
        <f t="shared" si="64"/>
        <v>0.88701328103902277</v>
      </c>
      <c r="Q444" s="29">
        <f t="shared" si="65"/>
        <v>1.0572784001537125</v>
      </c>
      <c r="R444" s="29">
        <f t="shared" si="66"/>
        <v>4.1718583453122164</v>
      </c>
      <c r="S444" s="29">
        <f t="shared" si="67"/>
        <v>0.19719988706844194</v>
      </c>
      <c r="T444" s="29">
        <f t="shared" si="68"/>
        <v>0.47799514820464828</v>
      </c>
      <c r="U444" s="29">
        <f t="shared" si="69"/>
        <v>8.0048330335111606E-2</v>
      </c>
    </row>
    <row r="445" spans="1:21" x14ac:dyDescent="0.2">
      <c r="A445" s="28" t="s">
        <v>463</v>
      </c>
      <c r="B445" s="28">
        <v>52.111851999999999</v>
      </c>
      <c r="C445" s="28">
        <v>86.43</v>
      </c>
      <c r="D445" s="28">
        <v>50.134104000000001</v>
      </c>
      <c r="E445" s="28">
        <v>58.890833000000001</v>
      </c>
      <c r="F445" s="28">
        <v>399.536135</v>
      </c>
      <c r="G445" s="28">
        <v>27.219615000000001</v>
      </c>
      <c r="H445" s="28">
        <v>47.830002</v>
      </c>
      <c r="I445" s="28">
        <v>25.707605999999998</v>
      </c>
      <c r="J445" s="28">
        <v>33.491931999999998</v>
      </c>
      <c r="K445" s="28">
        <v>79.155254999999997</v>
      </c>
      <c r="L445" s="25">
        <f t="shared" si="60"/>
        <v>-0.32538755890577431</v>
      </c>
      <c r="M445" s="25">
        <f t="shared" si="61"/>
        <v>-0.40286032185780285</v>
      </c>
      <c r="N445" s="25">
        <f t="shared" si="62"/>
        <v>8.4766607865863541E-2</v>
      </c>
      <c r="O445" s="25">
        <f t="shared" si="63"/>
        <v>0.48539282232725967</v>
      </c>
      <c r="P445" s="29">
        <f t="shared" si="64"/>
        <v>0.33467371784122713</v>
      </c>
      <c r="Q445" s="29">
        <f t="shared" si="65"/>
        <v>-1.1173677521447378E-2</v>
      </c>
      <c r="R445" s="29">
        <f t="shared" si="66"/>
        <v>0.44240054282267804</v>
      </c>
      <c r="S445" s="29">
        <f t="shared" si="67"/>
        <v>-0.12630621906994033</v>
      </c>
      <c r="T445" s="29">
        <f t="shared" si="68"/>
        <v>0.13755913930359043</v>
      </c>
      <c r="U445" s="29">
        <f t="shared" si="69"/>
        <v>5.240726667226836E-2</v>
      </c>
    </row>
    <row r="446" spans="1:21" x14ac:dyDescent="0.2">
      <c r="A446" s="28" t="s">
        <v>313</v>
      </c>
      <c r="B446" s="28">
        <v>77.247095999999999</v>
      </c>
      <c r="C446" s="28">
        <v>144.740005</v>
      </c>
      <c r="D446" s="28">
        <v>46.216489000000003</v>
      </c>
      <c r="E446" s="28">
        <v>39.646639</v>
      </c>
      <c r="F446" s="28">
        <v>299.35116699999998</v>
      </c>
      <c r="G446" s="28">
        <v>27.527194999999999</v>
      </c>
      <c r="H446" s="28">
        <v>33.159999999999997</v>
      </c>
      <c r="I446" s="28">
        <v>29.424046000000001</v>
      </c>
      <c r="J446" s="28">
        <v>29.441925999999999</v>
      </c>
      <c r="K446" s="28">
        <v>75.213520000000003</v>
      </c>
      <c r="L446" s="25">
        <f t="shared" si="60"/>
        <v>0.73870834165487542</v>
      </c>
      <c r="M446" s="25">
        <f t="shared" si="61"/>
        <v>-3.4422876628000365E-2</v>
      </c>
      <c r="N446" s="25">
        <f t="shared" si="62"/>
        <v>-3.2408588744252231E-2</v>
      </c>
      <c r="O446" s="25">
        <f t="shared" si="63"/>
        <v>3.4743282961553268E-2</v>
      </c>
      <c r="P446" s="29">
        <f t="shared" si="64"/>
        <v>0.14911899576197274</v>
      </c>
      <c r="Q446" s="29">
        <f t="shared" si="65"/>
        <v>0.26660558916643251</v>
      </c>
      <c r="R446" s="29">
        <f t="shared" si="66"/>
        <v>0.31796502384737657</v>
      </c>
      <c r="S446" s="29">
        <f t="shared" si="67"/>
        <v>0.13118386949086469</v>
      </c>
      <c r="T446" s="29">
        <f t="shared" si="68"/>
        <v>0.12414816219908076</v>
      </c>
      <c r="U446" s="29">
        <f t="shared" si="69"/>
        <v>4.2001934367146943E-2</v>
      </c>
    </row>
    <row r="447" spans="1:21" x14ac:dyDescent="0.2">
      <c r="A447" s="28" t="s">
        <v>159</v>
      </c>
      <c r="B447" s="28">
        <v>44.427863000000002</v>
      </c>
      <c r="C447" s="28">
        <v>149.89999399999999</v>
      </c>
      <c r="D447" s="28">
        <v>47.764468000000001</v>
      </c>
      <c r="E447" s="28">
        <v>38.315435000000001</v>
      </c>
      <c r="F447" s="28">
        <v>260.50493299999999</v>
      </c>
      <c r="G447" s="28">
        <v>21.733044</v>
      </c>
      <c r="H447" s="28">
        <v>25.16</v>
      </c>
      <c r="I447" s="28">
        <v>26.011727</v>
      </c>
      <c r="J447" s="28">
        <v>26.190432000000001</v>
      </c>
      <c r="K447" s="28">
        <v>72.181747000000001</v>
      </c>
      <c r="L447" s="25">
        <f t="shared" si="60"/>
        <v>-0.58412394537516521</v>
      </c>
      <c r="M447" s="25">
        <f t="shared" si="61"/>
        <v>-0.22307457009355691</v>
      </c>
      <c r="N447" s="25">
        <f t="shared" si="62"/>
        <v>7.3916375056470418E-2</v>
      </c>
      <c r="O447" s="25">
        <f t="shared" si="63"/>
        <v>-0.61969092851522256</v>
      </c>
      <c r="P447" s="29">
        <f t="shared" si="64"/>
        <v>-0.66018583360872873</v>
      </c>
      <c r="Q447" s="29">
        <f t="shared" si="65"/>
        <v>-0.61237950311622491</v>
      </c>
      <c r="R447" s="29">
        <f t="shared" si="66"/>
        <v>-0.90089806402831918</v>
      </c>
      <c r="S447" s="29">
        <f t="shared" si="67"/>
        <v>-0.14791772255396229</v>
      </c>
      <c r="T447" s="29">
        <f t="shared" si="68"/>
        <v>-0.45964366036917426</v>
      </c>
      <c r="U447" s="29">
        <f t="shared" si="69"/>
        <v>-0.15145270414357082</v>
      </c>
    </row>
    <row r="448" spans="1:21" x14ac:dyDescent="0.2">
      <c r="A448" s="28" t="s">
        <v>917</v>
      </c>
      <c r="B448" s="28">
        <v>106.829577</v>
      </c>
      <c r="C448" s="28">
        <v>192.94000199999999</v>
      </c>
      <c r="D448" s="28">
        <v>44.476897000000001</v>
      </c>
      <c r="E448" s="28">
        <v>100.748149</v>
      </c>
      <c r="F448" s="28">
        <v>766.60998500000005</v>
      </c>
      <c r="G448" s="28">
        <v>56.067839999999997</v>
      </c>
      <c r="H448" s="28">
        <v>253.88000500000001</v>
      </c>
      <c r="I448" s="28">
        <v>30.527248</v>
      </c>
      <c r="J448" s="28">
        <v>48.468815999999997</v>
      </c>
      <c r="K448" s="28">
        <v>85.065083999999999</v>
      </c>
      <c r="L448" s="25">
        <f t="shared" si="60"/>
        <v>1.0420574707935213</v>
      </c>
      <c r="M448" s="25">
        <f t="shared" si="61"/>
        <v>1.2312940877611416</v>
      </c>
      <c r="N448" s="25">
        <f t="shared" si="62"/>
        <v>-0.11021032070393355</v>
      </c>
      <c r="O448" s="25">
        <f t="shared" si="63"/>
        <v>0.75553350406203057</v>
      </c>
      <c r="P448" s="29">
        <f t="shared" si="64"/>
        <v>1.0038261786186866</v>
      </c>
      <c r="Q448" s="29">
        <f t="shared" si="65"/>
        <v>1.1299480176930397</v>
      </c>
      <c r="R448" s="29">
        <f t="shared" si="66"/>
        <v>4.4051522161985899</v>
      </c>
      <c r="S448" s="29">
        <f t="shared" si="67"/>
        <v>0.21027955775657126</v>
      </c>
      <c r="T448" s="29">
        <f t="shared" si="68"/>
        <v>0.46393684554466796</v>
      </c>
      <c r="U448" s="29">
        <f t="shared" si="69"/>
        <v>8.4958651401235485E-2</v>
      </c>
    </row>
    <row r="449" spans="1:21" x14ac:dyDescent="0.2">
      <c r="A449" s="28" t="s">
        <v>462</v>
      </c>
      <c r="B449" s="28">
        <v>52.314677000000003</v>
      </c>
      <c r="C449" s="28">
        <v>86.470000999999996</v>
      </c>
      <c r="D449" s="28">
        <v>49.985854000000003</v>
      </c>
      <c r="E449" s="28">
        <v>57.388907000000003</v>
      </c>
      <c r="F449" s="28">
        <v>382.57309600000002</v>
      </c>
      <c r="G449" s="28">
        <v>26.323571999999999</v>
      </c>
      <c r="H449" s="28">
        <v>46.970001000000003</v>
      </c>
      <c r="I449" s="28">
        <v>25.223303000000001</v>
      </c>
      <c r="J449" s="28">
        <v>33.108542999999997</v>
      </c>
      <c r="K449" s="28">
        <v>78.403987000000001</v>
      </c>
      <c r="L449" s="25">
        <f t="shared" si="60"/>
        <v>-0.3460289668641463</v>
      </c>
      <c r="M449" s="25">
        <f t="shared" si="61"/>
        <v>-0.41542724331296976</v>
      </c>
      <c r="N449" s="25">
        <f t="shared" si="62"/>
        <v>7.5655959777847004E-2</v>
      </c>
      <c r="O449" s="25">
        <f t="shared" si="63"/>
        <v>0.43354251112771425</v>
      </c>
      <c r="P449" s="29">
        <f t="shared" si="64"/>
        <v>0.26086099515017547</v>
      </c>
      <c r="Q449" s="29">
        <f t="shared" si="65"/>
        <v>-4.7717012375900758E-2</v>
      </c>
      <c r="R449" s="29">
        <f t="shared" si="66"/>
        <v>0.43815067360685878</v>
      </c>
      <c r="S449" s="29">
        <f t="shared" si="67"/>
        <v>-0.12866547339637568</v>
      </c>
      <c r="T449" s="29">
        <f t="shared" si="68"/>
        <v>0.10946301001144243</v>
      </c>
      <c r="U449" s="29">
        <f t="shared" si="69"/>
        <v>3.6705234283336496E-2</v>
      </c>
    </row>
    <row r="450" spans="1:21" x14ac:dyDescent="0.2">
      <c r="A450" s="28" t="s">
        <v>312</v>
      </c>
      <c r="B450" s="28">
        <v>79.995403999999994</v>
      </c>
      <c r="C450" s="28">
        <v>147.91999799999999</v>
      </c>
      <c r="D450" s="28">
        <v>46.470112999999998</v>
      </c>
      <c r="E450" s="28">
        <v>40.03293</v>
      </c>
      <c r="F450" s="28">
        <v>303.42210399999999</v>
      </c>
      <c r="G450" s="28">
        <v>27.642593999999999</v>
      </c>
      <c r="H450" s="28">
        <v>32.659999999999997</v>
      </c>
      <c r="I450" s="28">
        <v>28.947897999999999</v>
      </c>
      <c r="J450" s="28">
        <v>29.841953</v>
      </c>
      <c r="K450" s="28">
        <v>75.628041999999994</v>
      </c>
      <c r="L450" s="25">
        <f t="shared" si="60"/>
        <v>0.83317766469171639</v>
      </c>
      <c r="M450" s="25">
        <f t="shared" si="61"/>
        <v>1.3914586427545395E-2</v>
      </c>
      <c r="N450" s="25">
        <f t="shared" si="62"/>
        <v>-2.0329432453575658E-2</v>
      </c>
      <c r="O450" s="25">
        <f t="shared" si="63"/>
        <v>4.8629069574183781E-2</v>
      </c>
      <c r="P450" s="29">
        <f t="shared" si="64"/>
        <v>0.15300668862362454</v>
      </c>
      <c r="Q450" s="29">
        <f t="shared" si="65"/>
        <v>0.27546545737064476</v>
      </c>
      <c r="R450" s="29">
        <f t="shared" si="66"/>
        <v>0.30483414683043764</v>
      </c>
      <c r="S450" s="29">
        <f t="shared" si="67"/>
        <v>0.12943332820141906</v>
      </c>
      <c r="T450" s="29">
        <f t="shared" si="68"/>
        <v>0.16065100637102803</v>
      </c>
      <c r="U450" s="29">
        <f t="shared" si="69"/>
        <v>5.657051244214184E-2</v>
      </c>
    </row>
    <row r="451" spans="1:21" x14ac:dyDescent="0.2">
      <c r="A451" s="28" t="s">
        <v>158</v>
      </c>
      <c r="B451" s="28">
        <v>43.637562000000003</v>
      </c>
      <c r="C451" s="28">
        <v>145.88999899999999</v>
      </c>
      <c r="D451" s="28">
        <v>47.434427999999997</v>
      </c>
      <c r="E451" s="28">
        <v>38.176445000000001</v>
      </c>
      <c r="F451" s="28">
        <v>263.15728000000001</v>
      </c>
      <c r="G451" s="28">
        <v>21.672554000000002</v>
      </c>
      <c r="H451" s="28">
        <v>25.030000999999999</v>
      </c>
      <c r="I451" s="28">
        <v>25.630462000000001</v>
      </c>
      <c r="J451" s="28">
        <v>25.711392</v>
      </c>
      <c r="K451" s="28">
        <v>71.578793000000005</v>
      </c>
      <c r="L451" s="25">
        <f t="shared" si="60"/>
        <v>-0.64154632052410565</v>
      </c>
      <c r="M451" s="25">
        <f t="shared" si="61"/>
        <v>-0.2981671116122363</v>
      </c>
      <c r="N451" s="25">
        <f t="shared" si="62"/>
        <v>-0.25776388185267374</v>
      </c>
      <c r="O451" s="25">
        <f t="shared" si="63"/>
        <v>-0.6351547173106078</v>
      </c>
      <c r="P451" s="29">
        <f t="shared" si="64"/>
        <v>-0.49784165279995496</v>
      </c>
      <c r="Q451" s="29">
        <f t="shared" si="65"/>
        <v>-0.46132429956115406</v>
      </c>
      <c r="R451" s="29">
        <f t="shared" si="66"/>
        <v>-0.87895932178884495</v>
      </c>
      <c r="S451" s="29">
        <f t="shared" si="67"/>
        <v>-0.40796193912969803</v>
      </c>
      <c r="T451" s="29">
        <f t="shared" si="68"/>
        <v>-0.50713853261826347</v>
      </c>
      <c r="U451" s="29">
        <f t="shared" si="69"/>
        <v>-0.13986862431286551</v>
      </c>
    </row>
    <row r="452" spans="1:21" x14ac:dyDescent="0.2">
      <c r="A452" s="28" t="s">
        <v>766</v>
      </c>
      <c r="B452" s="28">
        <v>121.73835699999999</v>
      </c>
      <c r="C452" s="28">
        <v>207.86999499999999</v>
      </c>
      <c r="D452" s="28">
        <v>63.907463999999997</v>
      </c>
      <c r="E452" s="28">
        <v>104.637354</v>
      </c>
      <c r="F452" s="28">
        <v>524.05238599999996</v>
      </c>
      <c r="G452" s="28">
        <v>40.233027</v>
      </c>
      <c r="H452" s="28">
        <v>206.78999300000001</v>
      </c>
      <c r="I452" s="28">
        <v>43.291916000000001</v>
      </c>
      <c r="J452" s="28">
        <v>52.167583999999998</v>
      </c>
      <c r="K452" s="28">
        <v>83.218441999999996</v>
      </c>
      <c r="L452" s="25">
        <f t="shared" ref="L452:L515" si="70">B452/B453-1</f>
        <v>0.69508870589648342</v>
      </c>
      <c r="M452" s="25">
        <f t="shared" ref="M452:M515" si="71">C452/C453-1</f>
        <v>0.33421046853253267</v>
      </c>
      <c r="N452" s="25">
        <f t="shared" ref="N452:N515" si="72">D452/D453-1</f>
        <v>-5.9686609110219502E-2</v>
      </c>
      <c r="O452" s="25">
        <f t="shared" ref="O452:O515" si="73">E452/E453-1</f>
        <v>0.35074427000604635</v>
      </c>
      <c r="P452" s="29">
        <f t="shared" ref="P452:P515" si="74">F452/F453-1</f>
        <v>-2.2477075275171399E-2</v>
      </c>
      <c r="Q452" s="29">
        <f t="shared" ref="Q452:Q515" si="75">G452/G453-1</f>
        <v>6.8319196450738806E-2</v>
      </c>
      <c r="R452" s="29">
        <f t="shared" ref="R452:R515" si="76">H452/H453-1</f>
        <v>4.3761347763006109E-2</v>
      </c>
      <c r="S452" s="29">
        <f t="shared" ref="S452:S515" si="77">I452/I453-1</f>
        <v>0.16143771415994435</v>
      </c>
      <c r="T452" s="29">
        <f t="shared" ref="T452:T515" si="78">J452/J453-1</f>
        <v>0.13519504367907098</v>
      </c>
      <c r="U452" s="29">
        <f t="shared" ref="U452:U515" si="79">K452/K453-1</f>
        <v>-0.10939746881783985</v>
      </c>
    </row>
    <row r="453" spans="1:21" x14ac:dyDescent="0.2">
      <c r="A453" s="28" t="s">
        <v>615</v>
      </c>
      <c r="B453" s="28">
        <v>71.818280999999999</v>
      </c>
      <c r="C453" s="28">
        <v>155.800003</v>
      </c>
      <c r="D453" s="28">
        <v>67.964005</v>
      </c>
      <c r="E453" s="28">
        <v>77.466442999999998</v>
      </c>
      <c r="F453" s="28">
        <v>536.10239999999999</v>
      </c>
      <c r="G453" s="28">
        <v>37.660117999999997</v>
      </c>
      <c r="H453" s="28">
        <v>198.11999499999999</v>
      </c>
      <c r="I453" s="28">
        <v>37.274419000000002</v>
      </c>
      <c r="J453" s="28">
        <v>45.954732</v>
      </c>
      <c r="K453" s="28">
        <v>93.440607999999997</v>
      </c>
      <c r="L453" s="25">
        <f t="shared" si="70"/>
        <v>0.33617529476654373</v>
      </c>
      <c r="M453" s="25">
        <f t="shared" si="71"/>
        <v>0.75826657534966069</v>
      </c>
      <c r="N453" s="25">
        <f t="shared" si="72"/>
        <v>0.37187085634536632</v>
      </c>
      <c r="O453" s="25">
        <f t="shared" si="73"/>
        <v>0.33450118027897391</v>
      </c>
      <c r="P453" s="29">
        <f t="shared" si="74"/>
        <v>0.37149243977706692</v>
      </c>
      <c r="Q453" s="29">
        <f t="shared" si="75"/>
        <v>0.42867648977941841</v>
      </c>
      <c r="R453" s="29">
        <f t="shared" si="76"/>
        <v>3.3590757016705011</v>
      </c>
      <c r="S453" s="29">
        <f t="shared" si="77"/>
        <v>0.52498471207123898</v>
      </c>
      <c r="T453" s="29">
        <f t="shared" si="78"/>
        <v>0.37699235070370385</v>
      </c>
      <c r="U453" s="29">
        <f t="shared" si="79"/>
        <v>0.19926023169341289</v>
      </c>
    </row>
    <row r="454" spans="1:21" x14ac:dyDescent="0.2">
      <c r="A454" s="28" t="s">
        <v>461</v>
      </c>
      <c r="B454" s="28">
        <v>53.749146000000003</v>
      </c>
      <c r="C454" s="28">
        <v>88.610000999999997</v>
      </c>
      <c r="D454" s="28">
        <v>49.541110000000003</v>
      </c>
      <c r="E454" s="28">
        <v>58.048988000000001</v>
      </c>
      <c r="F454" s="28">
        <v>390.88979599999999</v>
      </c>
      <c r="G454" s="28">
        <v>26.360143999999998</v>
      </c>
      <c r="H454" s="28">
        <v>45.450001</v>
      </c>
      <c r="I454" s="28">
        <v>24.442487</v>
      </c>
      <c r="J454" s="28">
        <v>33.373266000000001</v>
      </c>
      <c r="K454" s="28">
        <v>77.915205999999998</v>
      </c>
      <c r="L454" s="25">
        <f t="shared" si="70"/>
        <v>-0.3295958069524052</v>
      </c>
      <c r="M454" s="25">
        <f t="shared" si="71"/>
        <v>-0.39921351958731033</v>
      </c>
      <c r="N454" s="25">
        <f t="shared" si="72"/>
        <v>5.2159880373333856E-2</v>
      </c>
      <c r="O454" s="25">
        <f t="shared" si="73"/>
        <v>0.44357584122646943</v>
      </c>
      <c r="P454" s="29">
        <f t="shared" si="74"/>
        <v>0.2837902892703974</v>
      </c>
      <c r="Q454" s="29">
        <f t="shared" si="75"/>
        <v>-5.5493299431604304E-2</v>
      </c>
      <c r="R454" s="29">
        <f t="shared" si="76"/>
        <v>0.40973939765884637</v>
      </c>
      <c r="S454" s="29">
        <f t="shared" si="77"/>
        <v>-0.14181075306343971</v>
      </c>
      <c r="T454" s="29">
        <f t="shared" si="78"/>
        <v>0.11468129747828804</v>
      </c>
      <c r="U454" s="29">
        <f t="shared" si="79"/>
        <v>3.3859303578609889E-2</v>
      </c>
    </row>
    <row r="455" spans="1:21" x14ac:dyDescent="0.2">
      <c r="A455" s="28" t="s">
        <v>311</v>
      </c>
      <c r="B455" s="28">
        <v>80.174239</v>
      </c>
      <c r="C455" s="28">
        <v>147.490005</v>
      </c>
      <c r="D455" s="28">
        <v>47.085154000000003</v>
      </c>
      <c r="E455" s="28">
        <v>40.211942000000001</v>
      </c>
      <c r="F455" s="28">
        <v>304.48103500000002</v>
      </c>
      <c r="G455" s="28">
        <v>27.908901</v>
      </c>
      <c r="H455" s="28">
        <v>32.240001999999997</v>
      </c>
      <c r="I455" s="28">
        <v>28.481465</v>
      </c>
      <c r="J455" s="28">
        <v>29.939737999999998</v>
      </c>
      <c r="K455" s="28">
        <v>75.363451999999995</v>
      </c>
      <c r="L455" s="25">
        <f t="shared" si="70"/>
        <v>-0.34883377072139443</v>
      </c>
      <c r="M455" s="25">
        <f t="shared" si="71"/>
        <v>-0.28714350276878209</v>
      </c>
      <c r="N455" s="25">
        <f t="shared" si="72"/>
        <v>-0.27732189338987978</v>
      </c>
      <c r="O455" s="25">
        <f t="shared" si="73"/>
        <v>-0.62071441785214887</v>
      </c>
      <c r="P455" s="29">
        <f t="shared" si="74"/>
        <v>-0.42959971679857079</v>
      </c>
      <c r="Q455" s="29">
        <f t="shared" si="75"/>
        <v>-0.31520355572288594</v>
      </c>
      <c r="R455" s="29">
        <f t="shared" si="76"/>
        <v>-0.84402514529305972</v>
      </c>
      <c r="S455" s="29">
        <f t="shared" si="77"/>
        <v>-0.35257067141423748</v>
      </c>
      <c r="T455" s="29">
        <f t="shared" si="78"/>
        <v>-0.43404336812018551</v>
      </c>
      <c r="U455" s="29">
        <f t="shared" si="79"/>
        <v>-0.10264820010142861</v>
      </c>
    </row>
    <row r="456" spans="1:21" x14ac:dyDescent="0.2">
      <c r="A456" s="28" t="s">
        <v>765</v>
      </c>
      <c r="B456" s="28">
        <v>123.12407399999999</v>
      </c>
      <c r="C456" s="28">
        <v>206.89999399999999</v>
      </c>
      <c r="D456" s="28">
        <v>65.153701999999996</v>
      </c>
      <c r="E456" s="28">
        <v>106.020223</v>
      </c>
      <c r="F456" s="28">
        <v>533.80239099999994</v>
      </c>
      <c r="G456" s="28">
        <v>40.755032</v>
      </c>
      <c r="H456" s="28">
        <v>206.699997</v>
      </c>
      <c r="I456" s="28">
        <v>43.991619999999998</v>
      </c>
      <c r="J456" s="28">
        <v>52.901116999999999</v>
      </c>
      <c r="K456" s="28">
        <v>83.984288000000006</v>
      </c>
      <c r="L456" s="25">
        <f t="shared" si="70"/>
        <v>0.73397137199831985</v>
      </c>
      <c r="M456" s="25">
        <f t="shared" si="71"/>
        <v>0.31590662891068177</v>
      </c>
      <c r="N456" s="25">
        <f t="shared" si="72"/>
        <v>-2.8486468517399E-2</v>
      </c>
      <c r="O456" s="25">
        <f t="shared" si="73"/>
        <v>0.38662385815649869</v>
      </c>
      <c r="P456" s="29">
        <f t="shared" si="74"/>
        <v>-4.0859591870514911E-2</v>
      </c>
      <c r="Q456" s="29">
        <f t="shared" si="75"/>
        <v>7.1733283649617841E-2</v>
      </c>
      <c r="R456" s="29">
        <f t="shared" si="76"/>
        <v>3.8119612083171939E-2</v>
      </c>
      <c r="S456" s="29">
        <f t="shared" si="77"/>
        <v>0.1836862134613233</v>
      </c>
      <c r="T456" s="29">
        <f t="shared" si="78"/>
        <v>0.14740513084881468</v>
      </c>
      <c r="U456" s="29">
        <f t="shared" si="79"/>
        <v>-9.6884612081258092E-2</v>
      </c>
    </row>
    <row r="457" spans="1:21" x14ac:dyDescent="0.2">
      <c r="A457" s="28" t="s">
        <v>614</v>
      </c>
      <c r="B457" s="28">
        <v>71.006981999999994</v>
      </c>
      <c r="C457" s="28">
        <v>157.229996</v>
      </c>
      <c r="D457" s="28">
        <v>67.064121999999998</v>
      </c>
      <c r="E457" s="28">
        <v>76.459252000000006</v>
      </c>
      <c r="F457" s="28">
        <v>556.54249000000004</v>
      </c>
      <c r="G457" s="28">
        <v>38.027214999999998</v>
      </c>
      <c r="H457" s="28">
        <v>199.11000100000001</v>
      </c>
      <c r="I457" s="28">
        <v>37.164934000000002</v>
      </c>
      <c r="J457" s="28">
        <v>46.105003000000004</v>
      </c>
      <c r="K457" s="28">
        <v>92.993972999999997</v>
      </c>
      <c r="L457" s="25">
        <f t="shared" si="70"/>
        <v>0.24843156152249501</v>
      </c>
      <c r="M457" s="25">
        <f t="shared" si="71"/>
        <v>0.74138879453550999</v>
      </c>
      <c r="N457" s="25">
        <f t="shared" si="72"/>
        <v>0.33885913174871729</v>
      </c>
      <c r="O457" s="25">
        <f t="shared" si="73"/>
        <v>0.31563276610124613</v>
      </c>
      <c r="P457" s="29">
        <f t="shared" si="74"/>
        <v>0.40438404272578743</v>
      </c>
      <c r="Q457" s="29">
        <f t="shared" si="75"/>
        <v>0.43563121622310352</v>
      </c>
      <c r="R457" s="29">
        <f t="shared" si="76"/>
        <v>3.367405154639175</v>
      </c>
      <c r="S457" s="29">
        <f t="shared" si="77"/>
        <v>0.4722825919239384</v>
      </c>
      <c r="T457" s="29">
        <f t="shared" si="78"/>
        <v>0.36285644879213197</v>
      </c>
      <c r="U457" s="29">
        <f t="shared" si="79"/>
        <v>0.1862242805922163</v>
      </c>
    </row>
    <row r="458" spans="1:21" x14ac:dyDescent="0.2">
      <c r="A458" s="28" t="s">
        <v>460</v>
      </c>
      <c r="B458" s="28">
        <v>56.876952000000003</v>
      </c>
      <c r="C458" s="28">
        <v>90.290001000000004</v>
      </c>
      <c r="D458" s="28">
        <v>50.090499000000001</v>
      </c>
      <c r="E458" s="28">
        <v>58.115952999999998</v>
      </c>
      <c r="F458" s="28">
        <v>396.28938599999998</v>
      </c>
      <c r="G458" s="28">
        <v>26.488150000000001</v>
      </c>
      <c r="H458" s="28">
        <v>45.59</v>
      </c>
      <c r="I458" s="28">
        <v>25.243071</v>
      </c>
      <c r="J458" s="28">
        <v>33.829684</v>
      </c>
      <c r="K458" s="28">
        <v>78.394932999999995</v>
      </c>
      <c r="L458" s="25">
        <f t="shared" si="70"/>
        <v>-0.25442331370203886</v>
      </c>
      <c r="M458" s="25">
        <f t="shared" si="71"/>
        <v>-0.38852770855945518</v>
      </c>
      <c r="N458" s="25">
        <f t="shared" si="72"/>
        <v>7.0023896392641172E-2</v>
      </c>
      <c r="O458" s="25">
        <f t="shared" si="73"/>
        <v>0.4806263291884203</v>
      </c>
      <c r="P458" s="29">
        <f t="shared" si="74"/>
        <v>0.30904024082281722</v>
      </c>
      <c r="Q458" s="29">
        <f t="shared" si="75"/>
        <v>-3.9913360718071722E-2</v>
      </c>
      <c r="R458" s="29">
        <f t="shared" si="76"/>
        <v>0.41364341085271339</v>
      </c>
      <c r="S458" s="29">
        <f t="shared" si="77"/>
        <v>-9.9570211228184879E-2</v>
      </c>
      <c r="T458" s="29">
        <f t="shared" si="78"/>
        <v>0.14799099529577209</v>
      </c>
      <c r="U458" s="29">
        <f t="shared" si="79"/>
        <v>5.8055063286714281E-2</v>
      </c>
    </row>
    <row r="459" spans="1:21" x14ac:dyDescent="0.2">
      <c r="A459" s="28" t="s">
        <v>310</v>
      </c>
      <c r="B459" s="28">
        <v>76.285850999999994</v>
      </c>
      <c r="C459" s="28">
        <v>147.66000399999999</v>
      </c>
      <c r="D459" s="28">
        <v>46.812505000000002</v>
      </c>
      <c r="E459" s="28">
        <v>39.250925000000002</v>
      </c>
      <c r="F459" s="28">
        <v>302.732776</v>
      </c>
      <c r="G459" s="28">
        <v>27.589333</v>
      </c>
      <c r="H459" s="28">
        <v>32.25</v>
      </c>
      <c r="I459" s="28">
        <v>28.034469000000001</v>
      </c>
      <c r="J459" s="28">
        <v>29.468596999999999</v>
      </c>
      <c r="K459" s="28">
        <v>74.093434000000002</v>
      </c>
      <c r="L459" s="25">
        <f t="shared" si="70"/>
        <v>-0.30131711954080242</v>
      </c>
      <c r="M459" s="25">
        <f t="shared" si="71"/>
        <v>-0.23579337938208589</v>
      </c>
      <c r="N459" s="25">
        <f t="shared" si="72"/>
        <v>8.3823283144805805E-2</v>
      </c>
      <c r="O459" s="25">
        <f t="shared" si="73"/>
        <v>-0.59898516520170286</v>
      </c>
      <c r="P459" s="29">
        <f t="shared" si="74"/>
        <v>-0.60114258761528327</v>
      </c>
      <c r="Q459" s="29">
        <f t="shared" si="75"/>
        <v>-0.50076725188509708</v>
      </c>
      <c r="R459" s="29">
        <f t="shared" si="76"/>
        <v>-0.87328591947832934</v>
      </c>
      <c r="S459" s="29">
        <f t="shared" si="77"/>
        <v>-9.5867819982986435E-2</v>
      </c>
      <c r="T459" s="29">
        <f t="shared" si="78"/>
        <v>-0.38457464293396659</v>
      </c>
      <c r="U459" s="29">
        <f t="shared" si="79"/>
        <v>-0.12067626628320161</v>
      </c>
    </row>
    <row r="460" spans="1:21" x14ac:dyDescent="0.2">
      <c r="A460" s="28" t="s">
        <v>916</v>
      </c>
      <c r="B460" s="28">
        <v>109.18523</v>
      </c>
      <c r="C460" s="28">
        <v>193.220001</v>
      </c>
      <c r="D460" s="28">
        <v>43.192008999999999</v>
      </c>
      <c r="E460" s="28">
        <v>97.878985</v>
      </c>
      <c r="F460" s="28">
        <v>759</v>
      </c>
      <c r="G460" s="28">
        <v>55.263468000000003</v>
      </c>
      <c r="H460" s="28">
        <v>254.509995</v>
      </c>
      <c r="I460" s="28">
        <v>31.007047</v>
      </c>
      <c r="J460" s="28">
        <v>47.883299999999998</v>
      </c>
      <c r="K460" s="28">
        <v>84.261837999999997</v>
      </c>
      <c r="L460" s="25">
        <f t="shared" si="70"/>
        <v>-0.1174765162842597</v>
      </c>
      <c r="M460" s="25">
        <f t="shared" si="71"/>
        <v>-8.3266132120014547E-2</v>
      </c>
      <c r="N460" s="25">
        <f t="shared" si="72"/>
        <v>-0.34080049988776273</v>
      </c>
      <c r="O460" s="25">
        <f t="shared" si="73"/>
        <v>-6.7124206894858429E-2</v>
      </c>
      <c r="P460" s="29">
        <f t="shared" si="74"/>
        <v>0.42526531468753048</v>
      </c>
      <c r="Q460" s="29">
        <f t="shared" si="75"/>
        <v>0.35278264320861297</v>
      </c>
      <c r="R460" s="29">
        <f t="shared" si="76"/>
        <v>0.22460661382277225</v>
      </c>
      <c r="S460" s="29">
        <f t="shared" si="77"/>
        <v>-0.29339408216218943</v>
      </c>
      <c r="T460" s="29">
        <f t="shared" si="78"/>
        <v>-9.4852760859473029E-2</v>
      </c>
      <c r="U460" s="29">
        <f t="shared" si="79"/>
        <v>-6.8199060801510392E-4</v>
      </c>
    </row>
    <row r="461" spans="1:21" x14ac:dyDescent="0.2">
      <c r="A461" s="28" t="s">
        <v>764</v>
      </c>
      <c r="B461" s="28">
        <v>123.719348</v>
      </c>
      <c r="C461" s="28">
        <v>210.770004</v>
      </c>
      <c r="D461" s="28">
        <v>65.521907999999996</v>
      </c>
      <c r="E461" s="28">
        <v>104.92177599999999</v>
      </c>
      <c r="F461" s="28">
        <v>532.53242899999998</v>
      </c>
      <c r="G461" s="28">
        <v>40.851697999999999</v>
      </c>
      <c r="H461" s="28">
        <v>207.83000200000001</v>
      </c>
      <c r="I461" s="28">
        <v>43.881669000000002</v>
      </c>
      <c r="J461" s="28">
        <v>52.901116999999999</v>
      </c>
      <c r="K461" s="28">
        <v>84.319343000000003</v>
      </c>
      <c r="L461" s="25">
        <f t="shared" si="70"/>
        <v>0.74588681110047239</v>
      </c>
      <c r="M461" s="25">
        <f t="shared" si="71"/>
        <v>0.355695649606383</v>
      </c>
      <c r="N461" s="25">
        <f t="shared" si="72"/>
        <v>-1.1744677313339613E-2</v>
      </c>
      <c r="O461" s="25">
        <f t="shared" si="73"/>
        <v>0.39505168703994431</v>
      </c>
      <c r="P461" s="29">
        <f t="shared" si="74"/>
        <v>-7.2887875367297905E-3</v>
      </c>
      <c r="Q461" s="29">
        <f t="shared" si="75"/>
        <v>9.1842100269434512E-2</v>
      </c>
      <c r="R461" s="29">
        <f t="shared" si="76"/>
        <v>7.1785868252573604E-2</v>
      </c>
      <c r="S461" s="29">
        <f t="shared" si="77"/>
        <v>0.20394255338272504</v>
      </c>
      <c r="T461" s="29">
        <f t="shared" si="78"/>
        <v>0.15469701510139378</v>
      </c>
      <c r="U461" s="29">
        <f t="shared" si="79"/>
        <v>-8.1704137775162389E-2</v>
      </c>
    </row>
    <row r="462" spans="1:21" x14ac:dyDescent="0.2">
      <c r="A462" s="28" t="s">
        <v>613</v>
      </c>
      <c r="B462" s="28">
        <v>70.863326999999998</v>
      </c>
      <c r="C462" s="28">
        <v>155.470001</v>
      </c>
      <c r="D462" s="28">
        <v>66.300586999999993</v>
      </c>
      <c r="E462" s="28">
        <v>75.209956000000005</v>
      </c>
      <c r="F462" s="28">
        <v>536.44244400000002</v>
      </c>
      <c r="G462" s="28">
        <v>37.415390000000002</v>
      </c>
      <c r="H462" s="28">
        <v>193.91000399999999</v>
      </c>
      <c r="I462" s="28">
        <v>36.448307999999997</v>
      </c>
      <c r="J462" s="28">
        <v>45.813851</v>
      </c>
      <c r="K462" s="28">
        <v>91.821543000000005</v>
      </c>
      <c r="L462" s="25">
        <f t="shared" si="70"/>
        <v>0.26486818803805012</v>
      </c>
      <c r="M462" s="25">
        <f t="shared" si="71"/>
        <v>0.75533477475443167</v>
      </c>
      <c r="N462" s="25">
        <f t="shared" si="72"/>
        <v>0.32824074048104546</v>
      </c>
      <c r="O462" s="25">
        <f t="shared" si="73"/>
        <v>0.33523726217792227</v>
      </c>
      <c r="P462" s="29">
        <f t="shared" si="74"/>
        <v>0.37346814059885869</v>
      </c>
      <c r="Q462" s="29">
        <f t="shared" si="75"/>
        <v>0.42631868487735614</v>
      </c>
      <c r="R462" s="29">
        <f t="shared" si="76"/>
        <v>3.4782911888750849</v>
      </c>
      <c r="S462" s="29">
        <f t="shared" si="77"/>
        <v>0.53590350589093716</v>
      </c>
      <c r="T462" s="29">
        <f t="shared" si="78"/>
        <v>0.37239565180363199</v>
      </c>
      <c r="U462" s="29">
        <f t="shared" si="79"/>
        <v>0.17289395146249897</v>
      </c>
    </row>
    <row r="463" spans="1:21" x14ac:dyDescent="0.2">
      <c r="A463" s="28" t="s">
        <v>459</v>
      </c>
      <c r="B463" s="28">
        <v>56.024278000000002</v>
      </c>
      <c r="C463" s="28">
        <v>88.57</v>
      </c>
      <c r="D463" s="28">
        <v>49.916091999999999</v>
      </c>
      <c r="E463" s="28">
        <v>56.327035000000002</v>
      </c>
      <c r="F463" s="28">
        <v>390.57509099999999</v>
      </c>
      <c r="G463" s="28">
        <v>26.232139</v>
      </c>
      <c r="H463" s="28">
        <v>43.299999</v>
      </c>
      <c r="I463" s="28">
        <v>23.730858000000001</v>
      </c>
      <c r="J463" s="28">
        <v>33.382393</v>
      </c>
      <c r="K463" s="28">
        <v>78.286313000000007</v>
      </c>
      <c r="L463" s="25">
        <f t="shared" si="70"/>
        <v>0.30106612160137813</v>
      </c>
      <c r="M463" s="25">
        <f t="shared" si="71"/>
        <v>-0.39670321363263017</v>
      </c>
      <c r="N463" s="25">
        <f t="shared" si="72"/>
        <v>3.2234329913113813E-2</v>
      </c>
      <c r="O463" s="25">
        <f t="shared" si="73"/>
        <v>0.46406810227057926</v>
      </c>
      <c r="P463" s="29">
        <f t="shared" si="74"/>
        <v>0.47339354052577098</v>
      </c>
      <c r="Q463" s="29">
        <f t="shared" si="75"/>
        <v>0.19654944737652946</v>
      </c>
      <c r="R463" s="29">
        <f t="shared" si="76"/>
        <v>0.69272865519937454</v>
      </c>
      <c r="S463" s="29">
        <f t="shared" si="77"/>
        <v>-0.10054030443847406</v>
      </c>
      <c r="T463" s="29">
        <f t="shared" si="78"/>
        <v>0.28227838157953622</v>
      </c>
      <c r="U463" s="29">
        <f t="shared" si="79"/>
        <v>7.8267283769267948E-2</v>
      </c>
    </row>
    <row r="464" spans="1:21" x14ac:dyDescent="0.2">
      <c r="A464" s="28" t="s">
        <v>157</v>
      </c>
      <c r="B464" s="28">
        <v>43.060285</v>
      </c>
      <c r="C464" s="28">
        <v>146.80999800000001</v>
      </c>
      <c r="D464" s="28">
        <v>48.357326</v>
      </c>
      <c r="E464" s="28">
        <v>38.472960999999998</v>
      </c>
      <c r="F464" s="28">
        <v>265.08538299999998</v>
      </c>
      <c r="G464" s="28">
        <v>21.923155000000001</v>
      </c>
      <c r="H464" s="28">
        <v>25.58</v>
      </c>
      <c r="I464" s="28">
        <v>26.383458999999998</v>
      </c>
      <c r="J464" s="28">
        <v>26.033655</v>
      </c>
      <c r="K464" s="28">
        <v>72.603809999999996</v>
      </c>
      <c r="L464" s="25">
        <f t="shared" si="70"/>
        <v>-0.61353741474252921</v>
      </c>
      <c r="M464" s="25">
        <f t="shared" si="71"/>
        <v>-0.24989782725374088</v>
      </c>
      <c r="N464" s="25">
        <f t="shared" si="72"/>
        <v>0.10642394007316858</v>
      </c>
      <c r="O464" s="25">
        <f t="shared" si="73"/>
        <v>-0.60709280067319527</v>
      </c>
      <c r="P464" s="29">
        <f t="shared" si="74"/>
        <v>-0.6480544625907414</v>
      </c>
      <c r="Q464" s="29">
        <f t="shared" si="75"/>
        <v>-0.60121941268291201</v>
      </c>
      <c r="R464" s="29">
        <f t="shared" si="76"/>
        <v>-0.89843563925023573</v>
      </c>
      <c r="S464" s="29">
        <f t="shared" si="77"/>
        <v>-0.14414783838724876</v>
      </c>
      <c r="T464" s="29">
        <f t="shared" si="78"/>
        <v>-0.46232781312601723</v>
      </c>
      <c r="U464" s="29">
        <f t="shared" si="79"/>
        <v>-0.14299431727634093</v>
      </c>
    </row>
    <row r="465" spans="1:21" x14ac:dyDescent="0.2">
      <c r="A465" s="28" t="s">
        <v>915</v>
      </c>
      <c r="B465" s="28">
        <v>111.42161400000001</v>
      </c>
      <c r="C465" s="28">
        <v>195.720001</v>
      </c>
      <c r="D465" s="28">
        <v>43.705964999999999</v>
      </c>
      <c r="E465" s="28">
        <v>97.918696999999995</v>
      </c>
      <c r="F465" s="28">
        <v>753.20001200000002</v>
      </c>
      <c r="G465" s="28">
        <v>54.975482</v>
      </c>
      <c r="H465" s="28">
        <v>251.86000100000001</v>
      </c>
      <c r="I465" s="28">
        <v>30.827121999999999</v>
      </c>
      <c r="J465" s="28">
        <v>48.419195999999999</v>
      </c>
      <c r="K465" s="28">
        <v>84.718002999999996</v>
      </c>
      <c r="L465" s="25">
        <f t="shared" si="70"/>
        <v>-9.5977572260300792E-2</v>
      </c>
      <c r="M465" s="25">
        <f t="shared" si="71"/>
        <v>-8.5035775138408209E-2</v>
      </c>
      <c r="N465" s="25">
        <f t="shared" si="72"/>
        <v>-0.32280834483123755</v>
      </c>
      <c r="O465" s="25">
        <f t="shared" si="73"/>
        <v>-6.3945781243952227E-2</v>
      </c>
      <c r="P465" s="29">
        <f t="shared" si="74"/>
        <v>0.42008068912676078</v>
      </c>
      <c r="Q465" s="29">
        <f t="shared" si="75"/>
        <v>0.36544241225398744</v>
      </c>
      <c r="R465" s="29">
        <f t="shared" si="76"/>
        <v>0.21401712379196058</v>
      </c>
      <c r="S465" s="29">
        <f t="shared" si="77"/>
        <v>-0.3074331537022098</v>
      </c>
      <c r="T465" s="29">
        <f t="shared" si="78"/>
        <v>-7.4250686981637837E-2</v>
      </c>
      <c r="U465" s="29">
        <f t="shared" si="79"/>
        <v>2.1545015215495233E-2</v>
      </c>
    </row>
    <row r="466" spans="1:21" x14ac:dyDescent="0.2">
      <c r="A466" s="28" t="s">
        <v>763</v>
      </c>
      <c r="B466" s="28">
        <v>123.25094</v>
      </c>
      <c r="C466" s="28">
        <v>213.91000399999999</v>
      </c>
      <c r="D466" s="28">
        <v>64.540023000000005</v>
      </c>
      <c r="E466" s="28">
        <v>104.607933</v>
      </c>
      <c r="F466" s="28">
        <v>530.39240500000005</v>
      </c>
      <c r="G466" s="28">
        <v>40.262028999999998</v>
      </c>
      <c r="H466" s="28">
        <v>207.46000699999999</v>
      </c>
      <c r="I466" s="28">
        <v>44.511403000000001</v>
      </c>
      <c r="J466" s="28">
        <v>52.302708000000003</v>
      </c>
      <c r="K466" s="28">
        <v>82.931247999999997</v>
      </c>
      <c r="L466" s="25">
        <f t="shared" si="70"/>
        <v>0.7268744136552987</v>
      </c>
      <c r="M466" s="25">
        <f t="shared" si="71"/>
        <v>0.39119413993217145</v>
      </c>
      <c r="N466" s="25">
        <f t="shared" si="72"/>
        <v>-7.0880717335689569E-3</v>
      </c>
      <c r="O466" s="25">
        <f t="shared" si="73"/>
        <v>0.39159557573745296</v>
      </c>
      <c r="P466" s="29">
        <f t="shared" si="74"/>
        <v>-3.9998073921366784E-3</v>
      </c>
      <c r="Q466" s="29">
        <f t="shared" si="75"/>
        <v>9.1737116226018767E-2</v>
      </c>
      <c r="R466" s="29">
        <f t="shared" si="76"/>
        <v>4.7301788021642421E-2</v>
      </c>
      <c r="S466" s="29">
        <f t="shared" si="77"/>
        <v>0.16765211370112487</v>
      </c>
      <c r="T466" s="29">
        <f t="shared" si="78"/>
        <v>0.15753409226162374</v>
      </c>
      <c r="U466" s="29">
        <f t="shared" si="79"/>
        <v>-8.9253434617633687E-2</v>
      </c>
    </row>
    <row r="467" spans="1:21" x14ac:dyDescent="0.2">
      <c r="A467" s="28" t="s">
        <v>612</v>
      </c>
      <c r="B467" s="28">
        <v>71.372265999999996</v>
      </c>
      <c r="C467" s="28">
        <v>153.759995</v>
      </c>
      <c r="D467" s="28">
        <v>65.000753000000003</v>
      </c>
      <c r="E467" s="28">
        <v>75.171216999999999</v>
      </c>
      <c r="F467" s="28">
        <v>532.52239199999997</v>
      </c>
      <c r="G467" s="28">
        <v>36.878867999999997</v>
      </c>
      <c r="H467" s="28">
        <v>198.08999600000001</v>
      </c>
      <c r="I467" s="28">
        <v>38.120432000000001</v>
      </c>
      <c r="J467" s="28">
        <v>45.184593999999997</v>
      </c>
      <c r="K467" s="28">
        <v>91.058535000000006</v>
      </c>
      <c r="L467" s="25">
        <f t="shared" si="70"/>
        <v>0.63276499572799683</v>
      </c>
      <c r="M467" s="25">
        <f t="shared" si="71"/>
        <v>4.5915245422598616E-2</v>
      </c>
      <c r="N467" s="25">
        <f t="shared" si="72"/>
        <v>0.35859998353395905</v>
      </c>
      <c r="O467" s="25">
        <f t="shared" si="73"/>
        <v>0.97768743231160604</v>
      </c>
      <c r="P467" s="29">
        <f t="shared" si="74"/>
        <v>0.84285155669334189</v>
      </c>
      <c r="Q467" s="29">
        <f t="shared" si="75"/>
        <v>0.6788792645263364</v>
      </c>
      <c r="R467" s="29">
        <f t="shared" si="76"/>
        <v>6.8794750946489707</v>
      </c>
      <c r="S467" s="29">
        <f t="shared" si="77"/>
        <v>0.42427901922538203</v>
      </c>
      <c r="T467" s="29">
        <f t="shared" si="78"/>
        <v>0.72065516861886691</v>
      </c>
      <c r="U467" s="29">
        <f t="shared" si="79"/>
        <v>0.26696026686903496</v>
      </c>
    </row>
    <row r="468" spans="1:21" x14ac:dyDescent="0.2">
      <c r="A468" s="28" t="s">
        <v>156</v>
      </c>
      <c r="B468" s="28">
        <v>43.712516000000001</v>
      </c>
      <c r="C468" s="28">
        <v>147.009995</v>
      </c>
      <c r="D468" s="28">
        <v>47.843922999999997</v>
      </c>
      <c r="E468" s="28">
        <v>38.009655000000002</v>
      </c>
      <c r="F468" s="28">
        <v>288.96651500000002</v>
      </c>
      <c r="G468" s="28">
        <v>21.966360999999999</v>
      </c>
      <c r="H468" s="28">
        <v>25.139999</v>
      </c>
      <c r="I468" s="28">
        <v>26.764721999999999</v>
      </c>
      <c r="J468" s="28">
        <v>26.260110000000001</v>
      </c>
      <c r="K468" s="28">
        <v>71.871657999999996</v>
      </c>
      <c r="L468" s="25">
        <f t="shared" si="70"/>
        <v>-0.60747360993401878</v>
      </c>
      <c r="M468" s="25">
        <f t="shared" si="71"/>
        <v>-0.24213837492810342</v>
      </c>
      <c r="N468" s="25">
        <f t="shared" si="72"/>
        <v>0.11075321303249641</v>
      </c>
      <c r="O468" s="25">
        <f t="shared" si="73"/>
        <v>-0.61514110208530104</v>
      </c>
      <c r="P468" s="29">
        <f t="shared" si="74"/>
        <v>-0.61559287214946168</v>
      </c>
      <c r="Q468" s="29">
        <f t="shared" si="75"/>
        <v>-0.60036129176113573</v>
      </c>
      <c r="R468" s="29">
        <f t="shared" si="76"/>
        <v>-0.90122972105932397</v>
      </c>
      <c r="S468" s="29">
        <f t="shared" si="77"/>
        <v>-0.13792968724962373</v>
      </c>
      <c r="T468" s="29">
        <f t="shared" si="78"/>
        <v>-0.46030560221401196</v>
      </c>
      <c r="U468" s="29">
        <f t="shared" si="79"/>
        <v>-0.14563610750709644</v>
      </c>
    </row>
    <row r="469" spans="1:21" x14ac:dyDescent="0.2">
      <c r="A469" s="28" t="s">
        <v>914</v>
      </c>
      <c r="B469" s="28">
        <v>111.36198</v>
      </c>
      <c r="C469" s="28">
        <v>193.979996</v>
      </c>
      <c r="D469" s="28">
        <v>43.073405000000001</v>
      </c>
      <c r="E469" s="28">
        <v>98.762573000000003</v>
      </c>
      <c r="F469" s="28">
        <v>751.71997099999999</v>
      </c>
      <c r="G469" s="28">
        <v>54.965549000000003</v>
      </c>
      <c r="H469" s="28">
        <v>254.529999</v>
      </c>
      <c r="I469" s="28">
        <v>31.047028999999998</v>
      </c>
      <c r="J469" s="28">
        <v>48.65737</v>
      </c>
      <c r="K469" s="28">
        <v>84.123005000000006</v>
      </c>
      <c r="L469" s="25">
        <f t="shared" si="70"/>
        <v>-0.10037897316063604</v>
      </c>
      <c r="M469" s="25">
        <f t="shared" si="71"/>
        <v>-9.9442890420878949E-2</v>
      </c>
      <c r="N469" s="25">
        <f t="shared" si="72"/>
        <v>-0.31228783813081484</v>
      </c>
      <c r="O469" s="25">
        <f t="shared" si="73"/>
        <v>-5.4549104282804906E-2</v>
      </c>
      <c r="P469" s="29">
        <f t="shared" si="74"/>
        <v>0.39421060681537101</v>
      </c>
      <c r="Q469" s="29">
        <f t="shared" si="75"/>
        <v>0.361599719146388</v>
      </c>
      <c r="R469" s="29">
        <f t="shared" si="76"/>
        <v>0.21331871586099105</v>
      </c>
      <c r="S469" s="29">
        <f t="shared" si="77"/>
        <v>-0.29744401060320669</v>
      </c>
      <c r="T469" s="29">
        <f t="shared" si="78"/>
        <v>-7.6513598398505245E-2</v>
      </c>
      <c r="U469" s="29">
        <f t="shared" si="79"/>
        <v>2.9703661700817063E-2</v>
      </c>
    </row>
    <row r="470" spans="1:21" x14ac:dyDescent="0.2">
      <c r="A470" s="28" t="s">
        <v>762</v>
      </c>
      <c r="B470" s="28">
        <v>123.78765799999999</v>
      </c>
      <c r="C470" s="28">
        <v>215.39999399999999</v>
      </c>
      <c r="D470" s="28">
        <v>62.632897</v>
      </c>
      <c r="E470" s="28">
        <v>104.46081700000001</v>
      </c>
      <c r="F470" s="28">
        <v>539.17246599999999</v>
      </c>
      <c r="G470" s="28">
        <v>40.368361</v>
      </c>
      <c r="H470" s="28">
        <v>209.779999</v>
      </c>
      <c r="I470" s="28">
        <v>44.191536999999997</v>
      </c>
      <c r="J470" s="28">
        <v>52.688777999999999</v>
      </c>
      <c r="K470" s="28">
        <v>81.696325000000002</v>
      </c>
      <c r="L470" s="25">
        <f t="shared" si="70"/>
        <v>0.55538625536243957</v>
      </c>
      <c r="M470" s="25">
        <f t="shared" si="71"/>
        <v>0.42290914840437455</v>
      </c>
      <c r="N470" s="25">
        <f t="shared" si="72"/>
        <v>0.34158638904788341</v>
      </c>
      <c r="O470" s="25">
        <f t="shared" si="73"/>
        <v>1.6492768590849352</v>
      </c>
      <c r="P470" s="29">
        <f t="shared" si="74"/>
        <v>0.72818034452047287</v>
      </c>
      <c r="Q470" s="29">
        <f t="shared" si="75"/>
        <v>0.47600977226149488</v>
      </c>
      <c r="R470" s="29">
        <f t="shared" si="76"/>
        <v>5.2453110747246203</v>
      </c>
      <c r="S470" s="29">
        <f t="shared" si="77"/>
        <v>0.62883532409968046</v>
      </c>
      <c r="T470" s="29">
        <f t="shared" si="78"/>
        <v>0.80484151315338304</v>
      </c>
      <c r="U470" s="29">
        <f t="shared" si="79"/>
        <v>0.11670232346862197</v>
      </c>
    </row>
    <row r="471" spans="1:21" x14ac:dyDescent="0.2">
      <c r="A471" s="28" t="s">
        <v>309</v>
      </c>
      <c r="B471" s="28">
        <v>79.586442000000005</v>
      </c>
      <c r="C471" s="28">
        <v>151.38000500000001</v>
      </c>
      <c r="D471" s="28">
        <v>46.685698000000002</v>
      </c>
      <c r="E471" s="28">
        <v>39.429935999999998</v>
      </c>
      <c r="F471" s="28">
        <v>311.988542</v>
      </c>
      <c r="G471" s="28">
        <v>27.349657000000001</v>
      </c>
      <c r="H471" s="28">
        <v>33.590000000000003</v>
      </c>
      <c r="I471" s="28">
        <v>27.130758</v>
      </c>
      <c r="J471" s="28">
        <v>29.193021999999999</v>
      </c>
      <c r="K471" s="28">
        <v>73.158552</v>
      </c>
      <c r="L471" s="25">
        <f t="shared" si="70"/>
        <v>0.80058312180230362</v>
      </c>
      <c r="M471" s="25">
        <f t="shared" si="71"/>
        <v>3.9055548918174976E-2</v>
      </c>
      <c r="N471" s="25">
        <f t="shared" si="72"/>
        <v>-1.6418082703581249E-2</v>
      </c>
      <c r="O471" s="25">
        <f t="shared" si="73"/>
        <v>2.0450027733097231E-2</v>
      </c>
      <c r="P471" s="29">
        <f t="shared" si="74"/>
        <v>8.3848064850567727E-2</v>
      </c>
      <c r="Q471" s="29">
        <f t="shared" si="75"/>
        <v>0.23486852819750403</v>
      </c>
      <c r="R471" s="29">
        <f t="shared" si="76"/>
        <v>0.34737264340152452</v>
      </c>
      <c r="S471" s="29">
        <f t="shared" si="77"/>
        <v>1.4398560902911361E-2</v>
      </c>
      <c r="T471" s="29">
        <f t="shared" si="78"/>
        <v>9.2482444344642145E-2</v>
      </c>
      <c r="U471" s="29">
        <f t="shared" si="79"/>
        <v>2.1332720670484528E-2</v>
      </c>
    </row>
    <row r="472" spans="1:21" x14ac:dyDescent="0.2">
      <c r="A472" s="28" t="s">
        <v>155</v>
      </c>
      <c r="B472" s="28">
        <v>44.200370999999997</v>
      </c>
      <c r="C472" s="28">
        <v>145.69000199999999</v>
      </c>
      <c r="D472" s="28">
        <v>47.464981999999999</v>
      </c>
      <c r="E472" s="28">
        <v>38.639752000000001</v>
      </c>
      <c r="F472" s="28">
        <v>287.85265399999997</v>
      </c>
      <c r="G472" s="28">
        <v>22.147829000000002</v>
      </c>
      <c r="H472" s="28">
        <v>24.93</v>
      </c>
      <c r="I472" s="28">
        <v>26.745659</v>
      </c>
      <c r="J472" s="28">
        <v>26.721730999999998</v>
      </c>
      <c r="K472" s="28">
        <v>71.630478999999994</v>
      </c>
      <c r="L472" s="25">
        <f t="shared" si="70"/>
        <v>-0.59198565566533223</v>
      </c>
      <c r="M472" s="25">
        <f t="shared" si="71"/>
        <v>-0.2367456088446771</v>
      </c>
      <c r="N472" s="25">
        <f t="shared" si="72"/>
        <v>0.19253112685804963</v>
      </c>
      <c r="O472" s="25">
        <f t="shared" si="73"/>
        <v>-0.60809143431574841</v>
      </c>
      <c r="P472" s="29">
        <f t="shared" si="74"/>
        <v>-0.61359467163818238</v>
      </c>
      <c r="Q472" s="29">
        <f t="shared" si="75"/>
        <v>-0.59618433550696792</v>
      </c>
      <c r="R472" s="29">
        <f t="shared" si="76"/>
        <v>-0.89150019773686384</v>
      </c>
      <c r="S472" s="29">
        <f t="shared" si="77"/>
        <v>-7.8938612159818344E-2</v>
      </c>
      <c r="T472" s="29">
        <f t="shared" si="78"/>
        <v>-0.44320985478053387</v>
      </c>
      <c r="U472" s="29">
        <f t="shared" si="79"/>
        <v>-0.13587166128460948</v>
      </c>
    </row>
    <row r="473" spans="1:21" x14ac:dyDescent="0.2">
      <c r="A473" s="28" t="s">
        <v>913</v>
      </c>
      <c r="B473" s="28">
        <v>108.330434</v>
      </c>
      <c r="C473" s="28">
        <v>190.88000500000001</v>
      </c>
      <c r="D473" s="28">
        <v>39.801881000000002</v>
      </c>
      <c r="E473" s="28">
        <v>98.593793000000005</v>
      </c>
      <c r="F473" s="28">
        <v>744.95001200000002</v>
      </c>
      <c r="G473" s="28">
        <v>54.846384</v>
      </c>
      <c r="H473" s="28">
        <v>229.770004</v>
      </c>
      <c r="I473" s="28">
        <v>29.037868</v>
      </c>
      <c r="J473" s="28">
        <v>47.992463999999998</v>
      </c>
      <c r="K473" s="28">
        <v>82.893333999999996</v>
      </c>
      <c r="L473" s="25">
        <f t="shared" si="70"/>
        <v>-0.1078487239668986</v>
      </c>
      <c r="M473" s="25">
        <f t="shared" si="71"/>
        <v>-8.4069047525980212E-2</v>
      </c>
      <c r="N473" s="25">
        <f t="shared" si="72"/>
        <v>-0.32287719699378481</v>
      </c>
      <c r="O473" s="25">
        <f t="shared" si="73"/>
        <v>-4.1587504360516725E-2</v>
      </c>
      <c r="P473" s="29">
        <f t="shared" si="74"/>
        <v>0.35939170989281011</v>
      </c>
      <c r="Q473" s="29">
        <f t="shared" si="75"/>
        <v>0.39540408312739905</v>
      </c>
      <c r="R473" s="29">
        <f t="shared" si="76"/>
        <v>0.2171955243482433</v>
      </c>
      <c r="S473" s="29">
        <f t="shared" si="77"/>
        <v>-0.35530408447291073</v>
      </c>
      <c r="T473" s="29">
        <f t="shared" si="78"/>
        <v>-8.5951792727136267E-2</v>
      </c>
      <c r="U473" s="29">
        <f t="shared" si="79"/>
        <v>1.8710497598986464E-2</v>
      </c>
    </row>
    <row r="474" spans="1:21" x14ac:dyDescent="0.2">
      <c r="A474" s="28" t="s">
        <v>761</v>
      </c>
      <c r="B474" s="28">
        <v>121.42608199999999</v>
      </c>
      <c r="C474" s="28">
        <v>208.39999399999999</v>
      </c>
      <c r="D474" s="28">
        <v>58.780889999999999</v>
      </c>
      <c r="E474" s="28">
        <v>102.871982</v>
      </c>
      <c r="F474" s="28">
        <v>548.00246800000002</v>
      </c>
      <c r="G474" s="28">
        <v>39.305019000000001</v>
      </c>
      <c r="H474" s="28">
        <v>188.770004</v>
      </c>
      <c r="I474" s="28">
        <v>45.041184999999999</v>
      </c>
      <c r="J474" s="28">
        <v>52.505397000000002</v>
      </c>
      <c r="K474" s="28">
        <v>81.370845000000003</v>
      </c>
      <c r="L474" s="25">
        <f t="shared" si="70"/>
        <v>0.65357052297982943</v>
      </c>
      <c r="M474" s="25">
        <f t="shared" si="71"/>
        <v>0.36862145219356535</v>
      </c>
      <c r="N474" s="25">
        <f t="shared" si="72"/>
        <v>-8.0777883456660704E-2</v>
      </c>
      <c r="O474" s="25">
        <f t="shared" si="73"/>
        <v>0.3266285825293771</v>
      </c>
      <c r="P474" s="29">
        <f t="shared" si="74"/>
        <v>-1.6104987143323868E-2</v>
      </c>
      <c r="Q474" s="29">
        <f t="shared" si="75"/>
        <v>1.8724935406701837E-2</v>
      </c>
      <c r="R474" s="29">
        <f t="shared" si="76"/>
        <v>-9.4411097544894629E-2</v>
      </c>
      <c r="S474" s="29">
        <f t="shared" si="77"/>
        <v>0.27798229496315141</v>
      </c>
      <c r="T474" s="29">
        <f t="shared" si="78"/>
        <v>0.12394000875084665</v>
      </c>
      <c r="U474" s="29">
        <f t="shared" si="79"/>
        <v>-0.10474299200762849</v>
      </c>
    </row>
    <row r="475" spans="1:21" x14ac:dyDescent="0.2">
      <c r="A475" s="28" t="s">
        <v>611</v>
      </c>
      <c r="B475" s="28">
        <v>73.432659999999998</v>
      </c>
      <c r="C475" s="28">
        <v>152.270004</v>
      </c>
      <c r="D475" s="28">
        <v>63.946339999999999</v>
      </c>
      <c r="E475" s="28">
        <v>77.543920999999997</v>
      </c>
      <c r="F475" s="28">
        <v>556.97250299999996</v>
      </c>
      <c r="G475" s="28">
        <v>38.582563</v>
      </c>
      <c r="H475" s="28">
        <v>208.449997</v>
      </c>
      <c r="I475" s="28">
        <v>35.243982000000003</v>
      </c>
      <c r="J475" s="28">
        <v>46.715479999999999</v>
      </c>
      <c r="K475" s="28">
        <v>90.891045000000005</v>
      </c>
      <c r="L475" s="25">
        <f t="shared" si="70"/>
        <v>0.60234249928924943</v>
      </c>
      <c r="M475" s="25">
        <f t="shared" si="71"/>
        <v>0.10492711856798653</v>
      </c>
      <c r="N475" s="25">
        <f t="shared" si="72"/>
        <v>0.31011803784017755</v>
      </c>
      <c r="O475" s="25">
        <f t="shared" si="73"/>
        <v>0.94210629436279425</v>
      </c>
      <c r="P475" s="29">
        <f t="shared" si="74"/>
        <v>0.90036302274095514</v>
      </c>
      <c r="Q475" s="29">
        <f t="shared" si="75"/>
        <v>0.75851396025129136</v>
      </c>
      <c r="R475" s="29">
        <f t="shared" si="76"/>
        <v>6.5117116036036036</v>
      </c>
      <c r="S475" s="29">
        <f t="shared" si="77"/>
        <v>0.33054868323596542</v>
      </c>
      <c r="T475" s="29">
        <f t="shared" si="78"/>
        <v>0.69143514416715934</v>
      </c>
      <c r="U475" s="29">
        <f t="shared" si="79"/>
        <v>0.25425796294234027</v>
      </c>
    </row>
    <row r="476" spans="1:21" x14ac:dyDescent="0.2">
      <c r="A476" s="28" t="s">
        <v>154</v>
      </c>
      <c r="B476" s="28">
        <v>45.828316999999998</v>
      </c>
      <c r="C476" s="28">
        <v>137.80999800000001</v>
      </c>
      <c r="D476" s="28">
        <v>48.809601999999998</v>
      </c>
      <c r="E476" s="28">
        <v>39.927743</v>
      </c>
      <c r="F476" s="28">
        <v>293.087424</v>
      </c>
      <c r="G476" s="28">
        <v>21.940435999999998</v>
      </c>
      <c r="H476" s="28">
        <v>27.75</v>
      </c>
      <c r="I476" s="28">
        <v>26.488306999999999</v>
      </c>
      <c r="J476" s="28">
        <v>27.618842000000001</v>
      </c>
      <c r="K476" s="28">
        <v>72.465990000000005</v>
      </c>
      <c r="L476" s="25">
        <f t="shared" si="70"/>
        <v>-0.57915898754367712</v>
      </c>
      <c r="M476" s="25">
        <f t="shared" si="71"/>
        <v>-0.27426405431704692</v>
      </c>
      <c r="N476" s="25">
        <f t="shared" si="72"/>
        <v>0.23212727511531184</v>
      </c>
      <c r="O476" s="25">
        <f t="shared" si="73"/>
        <v>-0.59339010877393783</v>
      </c>
      <c r="P476" s="29">
        <f t="shared" si="74"/>
        <v>-0.60949274156224331</v>
      </c>
      <c r="Q476" s="29">
        <f t="shared" si="75"/>
        <v>-0.59865766277721111</v>
      </c>
      <c r="R476" s="29">
        <f t="shared" si="76"/>
        <v>-0.87769403621884634</v>
      </c>
      <c r="S476" s="29">
        <f t="shared" si="77"/>
        <v>-8.7172845650533071E-2</v>
      </c>
      <c r="T476" s="29">
        <f t="shared" si="78"/>
        <v>-0.42794754154290926</v>
      </c>
      <c r="U476" s="29">
        <f t="shared" si="79"/>
        <v>-0.13541149024758314</v>
      </c>
    </row>
    <row r="477" spans="1:21" x14ac:dyDescent="0.2">
      <c r="A477" s="28" t="s">
        <v>912</v>
      </c>
      <c r="B477" s="28">
        <v>108.896984</v>
      </c>
      <c r="C477" s="28">
        <v>189.88999899999999</v>
      </c>
      <c r="D477" s="28">
        <v>39.614091000000002</v>
      </c>
      <c r="E477" s="28">
        <v>98.196684000000005</v>
      </c>
      <c r="F477" s="28">
        <v>750.53002900000001</v>
      </c>
      <c r="G477" s="28">
        <v>54.667634</v>
      </c>
      <c r="H477" s="28">
        <v>226.88999899999999</v>
      </c>
      <c r="I477" s="28">
        <v>29.017878</v>
      </c>
      <c r="J477" s="28">
        <v>48.280261000000003</v>
      </c>
      <c r="K477" s="28">
        <v>83.815583000000004</v>
      </c>
      <c r="L477" s="25">
        <f t="shared" si="70"/>
        <v>-0.11695064639137842</v>
      </c>
      <c r="M477" s="25">
        <f t="shared" si="71"/>
        <v>-9.8081099489729873E-2</v>
      </c>
      <c r="N477" s="25">
        <f t="shared" si="72"/>
        <v>-0.34439438127382549</v>
      </c>
      <c r="O477" s="25">
        <f t="shared" si="73"/>
        <v>-5.6511643764891262E-2</v>
      </c>
      <c r="P477" s="29">
        <f t="shared" si="74"/>
        <v>0.35957579722362065</v>
      </c>
      <c r="Q477" s="29">
        <f t="shared" si="75"/>
        <v>0.38066940285244444</v>
      </c>
      <c r="R477" s="29">
        <f t="shared" si="76"/>
        <v>0.19058608734794236</v>
      </c>
      <c r="S477" s="29">
        <f t="shared" si="77"/>
        <v>-0.34793350026287939</v>
      </c>
      <c r="T477" s="29">
        <f t="shared" si="78"/>
        <v>-8.6682395520000788E-2</v>
      </c>
      <c r="U477" s="29">
        <f t="shared" si="79"/>
        <v>2.2466150951575559E-2</v>
      </c>
    </row>
    <row r="478" spans="1:21" x14ac:dyDescent="0.2">
      <c r="A478" s="28" t="s">
        <v>760</v>
      </c>
      <c r="B478" s="28">
        <v>123.31925</v>
      </c>
      <c r="C478" s="28">
        <v>210.53999300000001</v>
      </c>
      <c r="D478" s="28">
        <v>60.423659999999998</v>
      </c>
      <c r="E478" s="28">
        <v>104.078321</v>
      </c>
      <c r="F478" s="28">
        <v>552.03250200000002</v>
      </c>
      <c r="G478" s="28">
        <v>39.595021000000003</v>
      </c>
      <c r="H478" s="28">
        <v>190.570007</v>
      </c>
      <c r="I478" s="28">
        <v>44.501409000000002</v>
      </c>
      <c r="J478" s="28">
        <v>52.86251</v>
      </c>
      <c r="K478" s="28">
        <v>81.973944000000003</v>
      </c>
      <c r="L478" s="25">
        <f t="shared" si="70"/>
        <v>0.56418027208632293</v>
      </c>
      <c r="M478" s="25">
        <f t="shared" si="71"/>
        <v>0.44433002142196565</v>
      </c>
      <c r="N478" s="25">
        <f t="shared" si="72"/>
        <v>0.25373941129523803</v>
      </c>
      <c r="O478" s="25">
        <f t="shared" si="73"/>
        <v>1.5232129640157552</v>
      </c>
      <c r="P478" s="29">
        <f t="shared" si="74"/>
        <v>0.72348443407728302</v>
      </c>
      <c r="Q478" s="29">
        <f t="shared" si="75"/>
        <v>0.38266205902942452</v>
      </c>
      <c r="R478" s="29">
        <f t="shared" si="76"/>
        <v>4.1173468519147773</v>
      </c>
      <c r="S478" s="29">
        <f t="shared" si="77"/>
        <v>0.6980337239424943</v>
      </c>
      <c r="T478" s="29">
        <f t="shared" si="78"/>
        <v>0.7418404613160412</v>
      </c>
      <c r="U478" s="29">
        <f t="shared" si="79"/>
        <v>7.1661765567559987E-2</v>
      </c>
    </row>
    <row r="479" spans="1:21" x14ac:dyDescent="0.2">
      <c r="A479" s="28" t="s">
        <v>308</v>
      </c>
      <c r="B479" s="28">
        <v>78.839538000000005</v>
      </c>
      <c r="C479" s="28">
        <v>145.770004</v>
      </c>
      <c r="D479" s="28">
        <v>48.194752000000001</v>
      </c>
      <c r="E479" s="28">
        <v>41.248330000000003</v>
      </c>
      <c r="F479" s="28">
        <v>320.300254</v>
      </c>
      <c r="G479" s="28">
        <v>28.636803</v>
      </c>
      <c r="H479" s="28">
        <v>37.240001999999997</v>
      </c>
      <c r="I479" s="28">
        <v>26.207612000000001</v>
      </c>
      <c r="J479" s="28">
        <v>30.348652000000001</v>
      </c>
      <c r="K479" s="28">
        <v>76.492366000000004</v>
      </c>
      <c r="L479" s="25">
        <f t="shared" si="70"/>
        <v>0.7197315065448886</v>
      </c>
      <c r="M479" s="25">
        <f t="shared" si="71"/>
        <v>6.8851727934751139E-2</v>
      </c>
      <c r="N479" s="25">
        <f t="shared" si="72"/>
        <v>-2.2753525491320037E-2</v>
      </c>
      <c r="O479" s="25">
        <f t="shared" si="73"/>
        <v>2.6878391589901351E-2</v>
      </c>
      <c r="P479" s="29">
        <f t="shared" si="74"/>
        <v>0.10208999003216634</v>
      </c>
      <c r="Q479" s="29">
        <f t="shared" si="75"/>
        <v>0.293994359922509</v>
      </c>
      <c r="R479" s="29">
        <f t="shared" si="76"/>
        <v>0.57064544793949579</v>
      </c>
      <c r="S479" s="29">
        <f t="shared" si="77"/>
        <v>-2.3596870083892219E-2</v>
      </c>
      <c r="T479" s="29">
        <f t="shared" si="78"/>
        <v>9.195154945092554E-2</v>
      </c>
      <c r="U479" s="29">
        <f t="shared" si="79"/>
        <v>5.1064677447104634E-2</v>
      </c>
    </row>
    <row r="480" spans="1:21" x14ac:dyDescent="0.2">
      <c r="A480" s="28" t="s">
        <v>153</v>
      </c>
      <c r="B480" s="28">
        <v>45.844096999999998</v>
      </c>
      <c r="C480" s="28">
        <v>136.38000500000001</v>
      </c>
      <c r="D480" s="28">
        <v>49.316884999999999</v>
      </c>
      <c r="E480" s="28">
        <v>40.168661</v>
      </c>
      <c r="F480" s="28">
        <v>290.62985500000002</v>
      </c>
      <c r="G480" s="28">
        <v>22.130547</v>
      </c>
      <c r="H480" s="28">
        <v>23.709999</v>
      </c>
      <c r="I480" s="28">
        <v>26.840975</v>
      </c>
      <c r="J480" s="28">
        <v>27.793039</v>
      </c>
      <c r="K480" s="28">
        <v>72.776078999999996</v>
      </c>
      <c r="L480" s="25">
        <f t="shared" si="70"/>
        <v>-0.57166404038465912</v>
      </c>
      <c r="M480" s="25">
        <f t="shared" si="71"/>
        <v>-0.281605521104204</v>
      </c>
      <c r="N480" s="25">
        <f t="shared" si="72"/>
        <v>0.25938700955754324</v>
      </c>
      <c r="O480" s="25">
        <f t="shared" si="73"/>
        <v>-0.587811202782479</v>
      </c>
      <c r="P480" s="29">
        <f t="shared" si="74"/>
        <v>-0.60977234959054871</v>
      </c>
      <c r="Q480" s="29">
        <f t="shared" si="75"/>
        <v>-0.59266429161276379</v>
      </c>
      <c r="R480" s="29">
        <f t="shared" si="76"/>
        <v>-0.89697128368810497</v>
      </c>
      <c r="S480" s="29">
        <f t="shared" si="77"/>
        <v>-6.3404676693036954E-2</v>
      </c>
      <c r="T480" s="29">
        <f t="shared" si="78"/>
        <v>-0.4171512111642911</v>
      </c>
      <c r="U480" s="29">
        <f t="shared" si="79"/>
        <v>-0.13181457595088431</v>
      </c>
    </row>
    <row r="481" spans="1:21" x14ac:dyDescent="0.2">
      <c r="A481" s="28" t="s">
        <v>911</v>
      </c>
      <c r="B481" s="28">
        <v>107.028364</v>
      </c>
      <c r="C481" s="28">
        <v>189.83999600000001</v>
      </c>
      <c r="D481" s="28">
        <v>39.159435999999999</v>
      </c>
      <c r="E481" s="28">
        <v>97.452093000000005</v>
      </c>
      <c r="F481" s="28">
        <v>744.77002000000005</v>
      </c>
      <c r="G481" s="28">
        <v>54.329994999999997</v>
      </c>
      <c r="H481" s="28">
        <v>230.13000500000001</v>
      </c>
      <c r="I481" s="28">
        <v>28.658028000000002</v>
      </c>
      <c r="J481" s="28">
        <v>47.684818999999997</v>
      </c>
      <c r="K481" s="28">
        <v>83.825502</v>
      </c>
      <c r="L481" s="25">
        <f t="shared" si="70"/>
        <v>0.33459681585495815</v>
      </c>
      <c r="M481" s="25">
        <f t="shared" si="71"/>
        <v>0.29663268091980943</v>
      </c>
      <c r="N481" s="25">
        <f t="shared" si="72"/>
        <v>-0.18522413057158627</v>
      </c>
      <c r="O481" s="25">
        <f t="shared" si="73"/>
        <v>1.404867282679501</v>
      </c>
      <c r="P481" s="29">
        <f t="shared" si="74"/>
        <v>1.2995127911842865</v>
      </c>
      <c r="Q481" s="29">
        <f t="shared" si="75"/>
        <v>0.90547807284847104</v>
      </c>
      <c r="R481" s="29">
        <f t="shared" si="76"/>
        <v>5.164746656054291</v>
      </c>
      <c r="S481" s="29">
        <f t="shared" si="77"/>
        <v>0.11838066068922748</v>
      </c>
      <c r="T481" s="29">
        <f t="shared" si="78"/>
        <v>0.58049243008038687</v>
      </c>
      <c r="U481" s="29">
        <f t="shared" si="79"/>
        <v>0.10414259306661089</v>
      </c>
    </row>
    <row r="482" spans="1:21" x14ac:dyDescent="0.2">
      <c r="A482" s="28" t="s">
        <v>307</v>
      </c>
      <c r="B482" s="28">
        <v>80.195278999999999</v>
      </c>
      <c r="C482" s="28">
        <v>146.41000399999999</v>
      </c>
      <c r="D482" s="28">
        <v>48.061605</v>
      </c>
      <c r="E482" s="28">
        <v>40.522857000000002</v>
      </c>
      <c r="F482" s="28">
        <v>323.88166000000001</v>
      </c>
      <c r="G482" s="28">
        <v>28.512526999999999</v>
      </c>
      <c r="H482" s="28">
        <v>37.330002</v>
      </c>
      <c r="I482" s="28">
        <v>25.624573999999999</v>
      </c>
      <c r="J482" s="28">
        <v>30.170862</v>
      </c>
      <c r="K482" s="28">
        <v>75.919090999999995</v>
      </c>
      <c r="L482" s="25">
        <f t="shared" si="70"/>
        <v>0.7376909256749955</v>
      </c>
      <c r="M482" s="25">
        <f t="shared" si="71"/>
        <v>7.6544147058823508E-2</v>
      </c>
      <c r="N482" s="25">
        <f t="shared" si="72"/>
        <v>-2.2058279323420305E-3</v>
      </c>
      <c r="O482" s="25">
        <f t="shared" si="73"/>
        <v>1.8450114668090878E-2</v>
      </c>
      <c r="P482" s="29">
        <f t="shared" si="74"/>
        <v>0.11462356911904914</v>
      </c>
      <c r="Q482" s="29">
        <f t="shared" si="75"/>
        <v>0.29444414430569954</v>
      </c>
      <c r="R482" s="29">
        <f t="shared" si="76"/>
        <v>0.56061881270902991</v>
      </c>
      <c r="S482" s="29">
        <f t="shared" si="77"/>
        <v>-2.8061368372003237E-2</v>
      </c>
      <c r="T482" s="29">
        <f t="shared" si="78"/>
        <v>9.6551051134272869E-2</v>
      </c>
      <c r="U482" s="29">
        <f t="shared" si="79"/>
        <v>5.8725569217536799E-2</v>
      </c>
    </row>
    <row r="483" spans="1:21" x14ac:dyDescent="0.2">
      <c r="A483" s="28" t="s">
        <v>152</v>
      </c>
      <c r="B483" s="28">
        <v>46.150485000000003</v>
      </c>
      <c r="C483" s="28">
        <v>136</v>
      </c>
      <c r="D483" s="28">
        <v>48.167855000000003</v>
      </c>
      <c r="E483" s="28">
        <v>39.78875</v>
      </c>
      <c r="F483" s="28">
        <v>290.57492500000001</v>
      </c>
      <c r="G483" s="28">
        <v>22.02685</v>
      </c>
      <c r="H483" s="28">
        <v>23.92</v>
      </c>
      <c r="I483" s="28">
        <v>26.364394999999998</v>
      </c>
      <c r="J483" s="28">
        <v>27.514324999999999</v>
      </c>
      <c r="K483" s="28">
        <v>71.707998000000003</v>
      </c>
      <c r="L483" s="25">
        <f t="shared" si="70"/>
        <v>-0.5585942728710922</v>
      </c>
      <c r="M483" s="25">
        <f t="shared" si="71"/>
        <v>-0.26553976632866838</v>
      </c>
      <c r="N483" s="25">
        <f t="shared" si="72"/>
        <v>0.22818466376023316</v>
      </c>
      <c r="O483" s="25">
        <f t="shared" si="73"/>
        <v>-0.59141824015976563</v>
      </c>
      <c r="P483" s="29">
        <f t="shared" si="74"/>
        <v>-0.60386771705020403</v>
      </c>
      <c r="Q483" s="29">
        <f t="shared" si="75"/>
        <v>-0.58571322895863753</v>
      </c>
      <c r="R483" s="29">
        <f t="shared" si="76"/>
        <v>-0.89611743021187851</v>
      </c>
      <c r="S483" s="29">
        <f t="shared" si="77"/>
        <v>-3.4221541438304803E-2</v>
      </c>
      <c r="T483" s="29">
        <f t="shared" si="78"/>
        <v>-0.43069742776104558</v>
      </c>
      <c r="U483" s="29">
        <f t="shared" si="79"/>
        <v>-0.14140757149517125</v>
      </c>
    </row>
    <row r="484" spans="1:21" x14ac:dyDescent="0.2">
      <c r="A484" s="28" t="s">
        <v>910</v>
      </c>
      <c r="B484" s="28">
        <v>104.55343499999999</v>
      </c>
      <c r="C484" s="28">
        <v>185.16999799999999</v>
      </c>
      <c r="D484" s="28">
        <v>39.218739999999997</v>
      </c>
      <c r="E484" s="28">
        <v>97.382589999999993</v>
      </c>
      <c r="F484" s="28">
        <v>733.53002900000001</v>
      </c>
      <c r="G484" s="28">
        <v>53.168123000000001</v>
      </c>
      <c r="H484" s="28">
        <v>230.259995</v>
      </c>
      <c r="I484" s="28">
        <v>27.298594999999999</v>
      </c>
      <c r="J484" s="28">
        <v>48.329880000000003</v>
      </c>
      <c r="K484" s="28">
        <v>83.518088000000006</v>
      </c>
      <c r="L484" s="25">
        <f t="shared" si="70"/>
        <v>0.42348192580443267</v>
      </c>
      <c r="M484" s="25">
        <f t="shared" si="71"/>
        <v>0.22905876200560837</v>
      </c>
      <c r="N484" s="25">
        <f t="shared" si="72"/>
        <v>-0.38669296788526131</v>
      </c>
      <c r="O484" s="25">
        <f t="shared" si="73"/>
        <v>0.27300846371246523</v>
      </c>
      <c r="P484" s="29">
        <f t="shared" si="74"/>
        <v>0.30989244294698803</v>
      </c>
      <c r="Q484" s="29">
        <f t="shared" si="75"/>
        <v>0.40162925315382991</v>
      </c>
      <c r="R484" s="29">
        <f t="shared" si="76"/>
        <v>8.4239772195690898E-2</v>
      </c>
      <c r="S484" s="29">
        <f t="shared" si="77"/>
        <v>-0.2068483540355599</v>
      </c>
      <c r="T484" s="29">
        <f t="shared" si="78"/>
        <v>4.4003304009721411E-2</v>
      </c>
      <c r="U484" s="29">
        <f t="shared" si="79"/>
        <v>-8.1306702175034107E-2</v>
      </c>
    </row>
    <row r="485" spans="1:21" x14ac:dyDescent="0.2">
      <c r="A485" s="28" t="s">
        <v>610</v>
      </c>
      <c r="B485" s="28">
        <v>73.449078</v>
      </c>
      <c r="C485" s="28">
        <v>150.66000399999999</v>
      </c>
      <c r="D485" s="28">
        <v>63.946339999999999</v>
      </c>
      <c r="E485" s="28">
        <v>76.497990999999999</v>
      </c>
      <c r="F485" s="28">
        <v>559.99256500000001</v>
      </c>
      <c r="G485" s="28">
        <v>37.933086000000003</v>
      </c>
      <c r="H485" s="28">
        <v>212.36999499999999</v>
      </c>
      <c r="I485" s="28">
        <v>34.417876</v>
      </c>
      <c r="J485" s="28">
        <v>46.292842</v>
      </c>
      <c r="K485" s="28">
        <v>90.909651999999994</v>
      </c>
      <c r="L485" s="25">
        <f t="shared" si="70"/>
        <v>0.24346612143759638</v>
      </c>
      <c r="M485" s="25">
        <f t="shared" si="71"/>
        <v>0.71790204280166625</v>
      </c>
      <c r="N485" s="25">
        <f t="shared" si="72"/>
        <v>0.22011368446977708</v>
      </c>
      <c r="O485" s="25">
        <f t="shared" si="73"/>
        <v>0.40783780266708169</v>
      </c>
      <c r="P485" s="29">
        <f t="shared" si="74"/>
        <v>0.41163094984979609</v>
      </c>
      <c r="Q485" s="29">
        <f t="shared" si="75"/>
        <v>0.45009738907370744</v>
      </c>
      <c r="R485" s="29">
        <f t="shared" si="76"/>
        <v>4.6049089629165723</v>
      </c>
      <c r="S485" s="29">
        <f t="shared" si="77"/>
        <v>0.42657627754846517</v>
      </c>
      <c r="T485" s="29">
        <f t="shared" si="78"/>
        <v>0.37099850126397182</v>
      </c>
      <c r="U485" s="29">
        <f t="shared" si="79"/>
        <v>0.11459489316681681</v>
      </c>
    </row>
    <row r="486" spans="1:21" x14ac:dyDescent="0.2">
      <c r="A486" s="28" t="s">
        <v>458</v>
      </c>
      <c r="B486" s="28">
        <v>59.068016999999998</v>
      </c>
      <c r="C486" s="28">
        <v>87.699996999999996</v>
      </c>
      <c r="D486" s="28">
        <v>52.410148999999997</v>
      </c>
      <c r="E486" s="28">
        <v>54.337218999999997</v>
      </c>
      <c r="F486" s="28">
        <v>396.69898499999999</v>
      </c>
      <c r="G486" s="28">
        <v>26.158992000000001</v>
      </c>
      <c r="H486" s="28">
        <v>37.889999000000003</v>
      </c>
      <c r="I486" s="28">
        <v>24.126207999999998</v>
      </c>
      <c r="J486" s="28">
        <v>33.765785999999999</v>
      </c>
      <c r="K486" s="28">
        <v>81.562954000000005</v>
      </c>
      <c r="L486" s="25">
        <f t="shared" si="70"/>
        <v>-0.2727020257067525</v>
      </c>
      <c r="M486" s="25">
        <f t="shared" si="71"/>
        <v>-0.40779256284131449</v>
      </c>
      <c r="N486" s="25">
        <f t="shared" si="72"/>
        <v>8.7895274238708909E-2</v>
      </c>
      <c r="O486" s="25">
        <f t="shared" si="73"/>
        <v>0.3254938418585398</v>
      </c>
      <c r="P486" s="29">
        <f t="shared" si="74"/>
        <v>0.21109860131217117</v>
      </c>
      <c r="Q486" s="29">
        <f t="shared" si="75"/>
        <v>-8.4538978847170987E-2</v>
      </c>
      <c r="R486" s="29">
        <f t="shared" si="76"/>
        <v>1.0568296463320248E-3</v>
      </c>
      <c r="S486" s="29">
        <f t="shared" si="77"/>
        <v>-5.3087441710883532E-2</v>
      </c>
      <c r="T486" s="29">
        <f t="shared" si="78"/>
        <v>0.10194433412928849</v>
      </c>
      <c r="U486" s="29">
        <f t="shared" si="79"/>
        <v>7.7093318304226388E-2</v>
      </c>
    </row>
    <row r="487" spans="1:21" x14ac:dyDescent="0.2">
      <c r="A487" s="28" t="s">
        <v>306</v>
      </c>
      <c r="B487" s="28">
        <v>81.215704000000002</v>
      </c>
      <c r="C487" s="28">
        <v>148.08999600000001</v>
      </c>
      <c r="D487" s="28">
        <v>48.175730000000001</v>
      </c>
      <c r="E487" s="28">
        <v>40.993943000000002</v>
      </c>
      <c r="F487" s="28">
        <v>327.55300399999999</v>
      </c>
      <c r="G487" s="28">
        <v>28.574665</v>
      </c>
      <c r="H487" s="28">
        <v>37.849997999999999</v>
      </c>
      <c r="I487" s="28">
        <v>25.478812999999999</v>
      </c>
      <c r="J487" s="28">
        <v>30.642007</v>
      </c>
      <c r="K487" s="28">
        <v>75.725058000000004</v>
      </c>
      <c r="L487" s="25">
        <f t="shared" si="70"/>
        <v>0.76241295211581916</v>
      </c>
      <c r="M487" s="25">
        <f t="shared" si="71"/>
        <v>0.1078775956890492</v>
      </c>
      <c r="N487" s="25">
        <f t="shared" si="72"/>
        <v>-9.3894067528165204E-3</v>
      </c>
      <c r="O487" s="25">
        <f t="shared" si="73"/>
        <v>4.0466655806989271E-2</v>
      </c>
      <c r="P487" s="29">
        <f t="shared" si="74"/>
        <v>0.13973853346909726</v>
      </c>
      <c r="Q487" s="29">
        <f t="shared" si="75"/>
        <v>0.30134942522946018</v>
      </c>
      <c r="R487" s="29">
        <f t="shared" si="76"/>
        <v>0.62795690322580633</v>
      </c>
      <c r="S487" s="29">
        <f t="shared" si="77"/>
        <v>-1.1431304253289976E-2</v>
      </c>
      <c r="T487" s="29">
        <f t="shared" si="78"/>
        <v>0.11297002787146249</v>
      </c>
      <c r="U487" s="29">
        <f t="shared" si="79"/>
        <v>5.3236359535576039E-2</v>
      </c>
    </row>
    <row r="488" spans="1:21" x14ac:dyDescent="0.2">
      <c r="A488" s="28" t="s">
        <v>151</v>
      </c>
      <c r="B488" s="28">
        <v>46.082107999999998</v>
      </c>
      <c r="C488" s="28">
        <v>133.66999799999999</v>
      </c>
      <c r="D488" s="28">
        <v>48.632359000000001</v>
      </c>
      <c r="E488" s="28">
        <v>39.399574000000001</v>
      </c>
      <c r="F488" s="28">
        <v>287.39311199999997</v>
      </c>
      <c r="G488" s="28">
        <v>21.957719000000001</v>
      </c>
      <c r="H488" s="28">
        <v>23.25</v>
      </c>
      <c r="I488" s="28">
        <v>25.773437000000001</v>
      </c>
      <c r="J488" s="28">
        <v>27.531745000000001</v>
      </c>
      <c r="K488" s="28">
        <v>71.897497000000001</v>
      </c>
      <c r="L488" s="25">
        <f t="shared" si="70"/>
        <v>-0.61685908847447213</v>
      </c>
      <c r="M488" s="25">
        <f t="shared" si="71"/>
        <v>-0.35527903964424801</v>
      </c>
      <c r="N488" s="25">
        <f t="shared" si="72"/>
        <v>-0.18145878815457483</v>
      </c>
      <c r="O488" s="25">
        <f t="shared" si="73"/>
        <v>-0.61914613670568575</v>
      </c>
      <c r="P488" s="29">
        <f t="shared" si="74"/>
        <v>-0.47588759632774935</v>
      </c>
      <c r="Q488" s="29">
        <f t="shared" si="75"/>
        <v>-0.44557780909281197</v>
      </c>
      <c r="R488" s="29">
        <f t="shared" si="76"/>
        <v>-0.87432432432432439</v>
      </c>
      <c r="S488" s="29">
        <f t="shared" si="77"/>
        <v>-0.41399535797062159</v>
      </c>
      <c r="T488" s="29">
        <f t="shared" si="78"/>
        <v>-0.47292681061904185</v>
      </c>
      <c r="U488" s="29">
        <f t="shared" si="79"/>
        <v>-0.10141017897745297</v>
      </c>
    </row>
    <row r="489" spans="1:21" x14ac:dyDescent="0.2">
      <c r="A489" s="28" t="s">
        <v>759</v>
      </c>
      <c r="B489" s="28">
        <v>120.274569</v>
      </c>
      <c r="C489" s="28">
        <v>207.33000200000001</v>
      </c>
      <c r="D489" s="28">
        <v>59.413451999999999</v>
      </c>
      <c r="E489" s="28">
        <v>103.45063500000001</v>
      </c>
      <c r="F489" s="28">
        <v>548.34251200000006</v>
      </c>
      <c r="G489" s="28">
        <v>39.604689999999998</v>
      </c>
      <c r="H489" s="28">
        <v>185</v>
      </c>
      <c r="I489" s="28">
        <v>43.981625999999999</v>
      </c>
      <c r="J489" s="28">
        <v>52.235146</v>
      </c>
      <c r="K489" s="28">
        <v>80.011475000000004</v>
      </c>
      <c r="L489" s="25">
        <f t="shared" si="70"/>
        <v>0.63569509239531041</v>
      </c>
      <c r="M489" s="25">
        <f t="shared" si="71"/>
        <v>0.37304637086092729</v>
      </c>
      <c r="N489" s="25">
        <f t="shared" si="72"/>
        <v>-5.6672224107303992E-2</v>
      </c>
      <c r="O489" s="25">
        <f t="shared" si="73"/>
        <v>0.36111938771291863</v>
      </c>
      <c r="P489" s="29">
        <f t="shared" si="74"/>
        <v>-1.8121249100550574E-2</v>
      </c>
      <c r="Q489" s="29">
        <f t="shared" si="75"/>
        <v>6.9001662046751067E-2</v>
      </c>
      <c r="R489" s="29">
        <f t="shared" si="76"/>
        <v>-0.10765968669873716</v>
      </c>
      <c r="S489" s="29">
        <f t="shared" si="77"/>
        <v>0.29169261777382616</v>
      </c>
      <c r="T489" s="29">
        <f t="shared" si="78"/>
        <v>0.13272977484491655</v>
      </c>
      <c r="U489" s="29">
        <f t="shared" si="79"/>
        <v>-0.10652742657864511</v>
      </c>
    </row>
    <row r="490" spans="1:21" x14ac:dyDescent="0.2">
      <c r="A490" s="28" t="s">
        <v>609</v>
      </c>
      <c r="B490" s="28">
        <v>73.531166999999996</v>
      </c>
      <c r="C490" s="28">
        <v>151</v>
      </c>
      <c r="D490" s="28">
        <v>62.982829000000002</v>
      </c>
      <c r="E490" s="28">
        <v>76.004086000000001</v>
      </c>
      <c r="F490" s="28">
        <v>558.46255099999996</v>
      </c>
      <c r="G490" s="28">
        <v>37.048296000000001</v>
      </c>
      <c r="H490" s="28">
        <v>207.320007</v>
      </c>
      <c r="I490" s="28">
        <v>34.049607000000002</v>
      </c>
      <c r="J490" s="28">
        <v>46.114393</v>
      </c>
      <c r="K490" s="28">
        <v>89.551125999999996</v>
      </c>
      <c r="L490" s="25">
        <f t="shared" si="70"/>
        <v>0.21891684156787572</v>
      </c>
      <c r="M490" s="25">
        <f t="shared" si="71"/>
        <v>0.71337802269526907</v>
      </c>
      <c r="N490" s="25">
        <f t="shared" si="72"/>
        <v>0.19615680193412421</v>
      </c>
      <c r="O490" s="25">
        <f t="shared" si="73"/>
        <v>0.40692212901041502</v>
      </c>
      <c r="P490" s="29">
        <f t="shared" si="74"/>
        <v>0.39291869817174985</v>
      </c>
      <c r="Q490" s="29">
        <f t="shared" si="75"/>
        <v>0.42825498959060715</v>
      </c>
      <c r="R490" s="29">
        <f t="shared" si="76"/>
        <v>4.4329142295597492</v>
      </c>
      <c r="S490" s="29">
        <f t="shared" si="77"/>
        <v>0.36706846229400991</v>
      </c>
      <c r="T490" s="29">
        <f t="shared" si="78"/>
        <v>0.36608297338456741</v>
      </c>
      <c r="U490" s="29">
        <f t="shared" si="79"/>
        <v>9.2241747686790942E-2</v>
      </c>
    </row>
    <row r="491" spans="1:21" x14ac:dyDescent="0.2">
      <c r="A491" s="28" t="s">
        <v>457</v>
      </c>
      <c r="B491" s="28">
        <v>60.325006999999999</v>
      </c>
      <c r="C491" s="28">
        <v>88.129997000000003</v>
      </c>
      <c r="D491" s="28">
        <v>52.654325</v>
      </c>
      <c r="E491" s="28">
        <v>54.021529999999998</v>
      </c>
      <c r="F491" s="28">
        <v>400.929754</v>
      </c>
      <c r="G491" s="28">
        <v>25.939553</v>
      </c>
      <c r="H491" s="28">
        <v>38.159999999999997</v>
      </c>
      <c r="I491" s="28">
        <v>24.907024</v>
      </c>
      <c r="J491" s="28">
        <v>33.756656</v>
      </c>
      <c r="K491" s="28">
        <v>81.988375000000005</v>
      </c>
      <c r="L491" s="25">
        <f t="shared" si="70"/>
        <v>-0.25342926845531921</v>
      </c>
      <c r="M491" s="25">
        <f t="shared" si="71"/>
        <v>-0.41254502966151096</v>
      </c>
      <c r="N491" s="25">
        <f t="shared" si="72"/>
        <v>8.0731193245362931E-2</v>
      </c>
      <c r="O491" s="25">
        <f t="shared" si="73"/>
        <v>0.29869009345567932</v>
      </c>
      <c r="P491" s="29">
        <f t="shared" si="74"/>
        <v>0.24054893542793887</v>
      </c>
      <c r="Q491" s="29">
        <f t="shared" si="75"/>
        <v>-0.10143034385534733</v>
      </c>
      <c r="R491" s="29">
        <f t="shared" si="76"/>
        <v>5.7986559251095304E-3</v>
      </c>
      <c r="S491" s="29">
        <f t="shared" si="77"/>
        <v>-3.6406893326511924E-2</v>
      </c>
      <c r="T491" s="29">
        <f t="shared" si="78"/>
        <v>0.11687508685093406</v>
      </c>
      <c r="U491" s="29">
        <f t="shared" si="79"/>
        <v>7.3211589448834324E-2</v>
      </c>
    </row>
    <row r="492" spans="1:21" x14ac:dyDescent="0.2">
      <c r="A492" s="28" t="s">
        <v>305</v>
      </c>
      <c r="B492" s="28">
        <v>80.802802</v>
      </c>
      <c r="C492" s="28">
        <v>150.020004</v>
      </c>
      <c r="D492" s="28">
        <v>48.721018999999998</v>
      </c>
      <c r="E492" s="28">
        <v>41.596936999999997</v>
      </c>
      <c r="F492" s="28">
        <v>323.18737499999997</v>
      </c>
      <c r="G492" s="28">
        <v>28.867604</v>
      </c>
      <c r="H492" s="28">
        <v>37.939999</v>
      </c>
      <c r="I492" s="28">
        <v>25.848071999999998</v>
      </c>
      <c r="J492" s="28">
        <v>30.2242</v>
      </c>
      <c r="K492" s="28">
        <v>76.395349999999993</v>
      </c>
      <c r="L492" s="25">
        <f t="shared" si="70"/>
        <v>-0.33353383811390613</v>
      </c>
      <c r="M492" s="25">
        <f t="shared" si="71"/>
        <v>-0.26976244869779542</v>
      </c>
      <c r="N492" s="25">
        <f t="shared" si="72"/>
        <v>-0.18398633131997788</v>
      </c>
      <c r="O492" s="25">
        <f t="shared" si="73"/>
        <v>-0.5969884468716139</v>
      </c>
      <c r="P492" s="29">
        <f t="shared" si="74"/>
        <v>-0.41786136346279756</v>
      </c>
      <c r="Q492" s="29">
        <f t="shared" si="75"/>
        <v>-0.2753513406861865</v>
      </c>
      <c r="R492" s="29">
        <f t="shared" si="76"/>
        <v>-0.80074576858892343</v>
      </c>
      <c r="S492" s="29">
        <f t="shared" si="77"/>
        <v>-0.40334863413891664</v>
      </c>
      <c r="T492" s="29">
        <f t="shared" si="78"/>
        <v>-0.42541633419301694</v>
      </c>
      <c r="U492" s="29">
        <f t="shared" si="79"/>
        <v>-5.3574511101218469E-2</v>
      </c>
    </row>
    <row r="493" spans="1:21" x14ac:dyDescent="0.2">
      <c r="A493" s="28" t="s">
        <v>758</v>
      </c>
      <c r="B493" s="28">
        <v>121.240667</v>
      </c>
      <c r="C493" s="28">
        <v>205.44000199999999</v>
      </c>
      <c r="D493" s="28">
        <v>59.706130999999999</v>
      </c>
      <c r="E493" s="28">
        <v>103.21524700000001</v>
      </c>
      <c r="F493" s="28">
        <v>555.17252199999996</v>
      </c>
      <c r="G493" s="28">
        <v>39.836689999999997</v>
      </c>
      <c r="H493" s="28">
        <v>190.41000399999999</v>
      </c>
      <c r="I493" s="28">
        <v>43.321902000000001</v>
      </c>
      <c r="J493" s="28">
        <v>52.601913000000003</v>
      </c>
      <c r="K493" s="28">
        <v>80.719877999999994</v>
      </c>
      <c r="L493" s="25">
        <f t="shared" si="70"/>
        <v>0.64174693858670673</v>
      </c>
      <c r="M493" s="25">
        <f t="shared" si="71"/>
        <v>0.35051281062690021</v>
      </c>
      <c r="N493" s="25">
        <f t="shared" si="72"/>
        <v>-4.2490209585709482E-2</v>
      </c>
      <c r="O493" s="25">
        <f t="shared" si="73"/>
        <v>0.35560409383970404</v>
      </c>
      <c r="P493" s="29">
        <f t="shared" si="74"/>
        <v>-1.8124592746709522E-2</v>
      </c>
      <c r="Q493" s="29">
        <f t="shared" si="75"/>
        <v>6.3643670483259251E-2</v>
      </c>
      <c r="R493" s="29">
        <f t="shared" si="76"/>
        <v>-0.10588844035866318</v>
      </c>
      <c r="S493" s="29">
        <f t="shared" si="77"/>
        <v>0.25435071496009876</v>
      </c>
      <c r="T493" s="29">
        <f t="shared" si="78"/>
        <v>0.15479471109206733</v>
      </c>
      <c r="U493" s="29">
        <f t="shared" si="79"/>
        <v>-8.3958631999547673E-2</v>
      </c>
    </row>
    <row r="494" spans="1:21" x14ac:dyDescent="0.2">
      <c r="A494" s="28" t="s">
        <v>608</v>
      </c>
      <c r="B494" s="28">
        <v>73.848572000000004</v>
      </c>
      <c r="C494" s="28">
        <v>152.11999499999999</v>
      </c>
      <c r="D494" s="28">
        <v>62.355634999999999</v>
      </c>
      <c r="E494" s="28">
        <v>76.139668999999998</v>
      </c>
      <c r="F494" s="28">
        <v>565.42053899999996</v>
      </c>
      <c r="G494" s="28">
        <v>37.453040999999999</v>
      </c>
      <c r="H494" s="28">
        <v>212.96000699999999</v>
      </c>
      <c r="I494" s="28">
        <v>34.537312</v>
      </c>
      <c r="J494" s="28">
        <v>45.550877999999997</v>
      </c>
      <c r="K494" s="28">
        <v>88.118157999999994</v>
      </c>
      <c r="L494" s="25">
        <f t="shared" si="70"/>
        <v>0.20012698677876517</v>
      </c>
      <c r="M494" s="25">
        <f t="shared" si="71"/>
        <v>0.7673985709306379</v>
      </c>
      <c r="N494" s="25">
        <f t="shared" si="72"/>
        <v>0.18306968347027808</v>
      </c>
      <c r="O494" s="25">
        <f t="shared" si="73"/>
        <v>0.40544979092782096</v>
      </c>
      <c r="P494" s="29">
        <f t="shared" si="74"/>
        <v>0.39333099371970115</v>
      </c>
      <c r="Q494" s="29">
        <f t="shared" si="75"/>
        <v>0.45462582585064526</v>
      </c>
      <c r="R494" s="29">
        <f t="shared" si="76"/>
        <v>4.6249340035675122</v>
      </c>
      <c r="S494" s="29">
        <f t="shared" si="77"/>
        <v>0.38171477027224143</v>
      </c>
      <c r="T494" s="29">
        <f t="shared" si="78"/>
        <v>0.33781300659880054</v>
      </c>
      <c r="U494" s="29">
        <f t="shared" si="79"/>
        <v>8.0130173361084633E-2</v>
      </c>
    </row>
    <row r="495" spans="1:21" x14ac:dyDescent="0.2">
      <c r="A495" s="28" t="s">
        <v>456</v>
      </c>
      <c r="B495" s="28">
        <v>61.533965000000002</v>
      </c>
      <c r="C495" s="28">
        <v>86.07</v>
      </c>
      <c r="D495" s="28">
        <v>52.706645999999999</v>
      </c>
      <c r="E495" s="28">
        <v>54.174591999999997</v>
      </c>
      <c r="F495" s="28">
        <v>405.80489599999999</v>
      </c>
      <c r="G495" s="28">
        <v>25.747543</v>
      </c>
      <c r="H495" s="28">
        <v>37.860000999999997</v>
      </c>
      <c r="I495" s="28">
        <v>24.995978000000001</v>
      </c>
      <c r="J495" s="28">
        <v>34.048763000000001</v>
      </c>
      <c r="K495" s="28">
        <v>81.581053999999995</v>
      </c>
      <c r="L495" s="25">
        <f t="shared" si="70"/>
        <v>-0.22905769570659162</v>
      </c>
      <c r="M495" s="25">
        <f t="shared" si="71"/>
        <v>-0.42924404318480025</v>
      </c>
      <c r="N495" s="25">
        <f t="shared" si="72"/>
        <v>7.4533321949201481E-2</v>
      </c>
      <c r="O495" s="25">
        <f t="shared" si="73"/>
        <v>0.29562021346337808</v>
      </c>
      <c r="P495" s="29">
        <f t="shared" si="74"/>
        <v>0.25116665643721281</v>
      </c>
      <c r="Q495" s="29">
        <f t="shared" si="75"/>
        <v>-0.10999748978058643</v>
      </c>
      <c r="R495" s="29">
        <f t="shared" si="76"/>
        <v>1.229943784494969E-2</v>
      </c>
      <c r="S495" s="29">
        <f t="shared" si="77"/>
        <v>-3.8747441743432698E-2</v>
      </c>
      <c r="T495" s="29">
        <f t="shared" si="78"/>
        <v>0.11376424153056197</v>
      </c>
      <c r="U495" s="29">
        <f t="shared" si="79"/>
        <v>6.2849084024312996E-2</v>
      </c>
    </row>
    <row r="496" spans="1:21" x14ac:dyDescent="0.2">
      <c r="A496" s="28" t="s">
        <v>304</v>
      </c>
      <c r="B496" s="28">
        <v>79.816563000000002</v>
      </c>
      <c r="C496" s="28">
        <v>150.800003</v>
      </c>
      <c r="D496" s="28">
        <v>49.050732000000004</v>
      </c>
      <c r="E496" s="28">
        <v>41.813636000000002</v>
      </c>
      <c r="F496" s="28">
        <v>324.34120100000001</v>
      </c>
      <c r="G496" s="28">
        <v>28.929742000000001</v>
      </c>
      <c r="H496" s="28">
        <v>37.400002000000001</v>
      </c>
      <c r="I496" s="28">
        <v>26.003549</v>
      </c>
      <c r="J496" s="28">
        <v>30.570889000000001</v>
      </c>
      <c r="K496" s="28">
        <v>76.756950000000003</v>
      </c>
      <c r="L496" s="25">
        <f t="shared" si="70"/>
        <v>-0.33707959842469637</v>
      </c>
      <c r="M496" s="25">
        <f t="shared" si="71"/>
        <v>-0.27409261880011981</v>
      </c>
      <c r="N496" s="25">
        <f t="shared" si="72"/>
        <v>-0.1759883532017692</v>
      </c>
      <c r="O496" s="25">
        <f t="shared" si="73"/>
        <v>-0.59396300249640055</v>
      </c>
      <c r="P496" s="29">
        <f t="shared" si="74"/>
        <v>-0.41956257367435679</v>
      </c>
      <c r="Q496" s="29">
        <f t="shared" si="75"/>
        <v>-0.27817049595269105</v>
      </c>
      <c r="R496" s="29">
        <f t="shared" si="76"/>
        <v>-0.8075141460497044</v>
      </c>
      <c r="S496" s="29">
        <f t="shared" si="77"/>
        <v>-0.41077210835373734</v>
      </c>
      <c r="T496" s="29">
        <f t="shared" si="78"/>
        <v>-0.41925176650990525</v>
      </c>
      <c r="U496" s="29">
        <f t="shared" si="79"/>
        <v>-5.5145841929342798E-2</v>
      </c>
    </row>
    <row r="497" spans="1:21" x14ac:dyDescent="0.2">
      <c r="A497" s="28" t="s">
        <v>757</v>
      </c>
      <c r="B497" s="28">
        <v>120.401428</v>
      </c>
      <c r="C497" s="28">
        <v>207.740005</v>
      </c>
      <c r="D497" s="28">
        <v>59.526746000000003</v>
      </c>
      <c r="E497" s="28">
        <v>102.979867</v>
      </c>
      <c r="F497" s="28">
        <v>558.78753900000004</v>
      </c>
      <c r="G497" s="28">
        <v>40.078358999999999</v>
      </c>
      <c r="H497" s="28">
        <v>194.300003</v>
      </c>
      <c r="I497" s="28">
        <v>44.131565000000002</v>
      </c>
      <c r="J497" s="28">
        <v>52.640520000000002</v>
      </c>
      <c r="K497" s="28">
        <v>81.236823000000001</v>
      </c>
      <c r="L497" s="25">
        <f t="shared" si="70"/>
        <v>0.61479647824039274</v>
      </c>
      <c r="M497" s="25">
        <f t="shared" si="71"/>
        <v>0.33123999363204115</v>
      </c>
      <c r="N497" s="25">
        <f t="shared" si="72"/>
        <v>-4.2435704439642952E-2</v>
      </c>
      <c r="O497" s="25">
        <f t="shared" si="73"/>
        <v>0.33670076876229338</v>
      </c>
      <c r="P497" s="29">
        <f t="shared" si="74"/>
        <v>-3.4546120014789183E-2</v>
      </c>
      <c r="Q497" s="29">
        <f t="shared" si="75"/>
        <v>5.5506453416839019E-2</v>
      </c>
      <c r="R497" s="29">
        <f t="shared" si="76"/>
        <v>-0.11858101416638522</v>
      </c>
      <c r="S497" s="29">
        <f t="shared" si="77"/>
        <v>0.30563747345475445</v>
      </c>
      <c r="T497" s="29">
        <f t="shared" si="78"/>
        <v>0.14478454232535887</v>
      </c>
      <c r="U497" s="29">
        <f t="shared" si="79"/>
        <v>-8.0132034976414523E-2</v>
      </c>
    </row>
    <row r="498" spans="1:21" x14ac:dyDescent="0.2">
      <c r="A498" s="28" t="s">
        <v>607</v>
      </c>
      <c r="B498" s="28">
        <v>74.561363999999998</v>
      </c>
      <c r="C498" s="28">
        <v>156.050003</v>
      </c>
      <c r="D498" s="28">
        <v>62.164751000000003</v>
      </c>
      <c r="E498" s="28">
        <v>77.040329</v>
      </c>
      <c r="F498" s="28">
        <v>578.78221900000005</v>
      </c>
      <c r="G498" s="28">
        <v>37.970737999999997</v>
      </c>
      <c r="H498" s="28">
        <v>220.44000199999999</v>
      </c>
      <c r="I498" s="28">
        <v>33.800780000000003</v>
      </c>
      <c r="J498" s="28">
        <v>45.982906</v>
      </c>
      <c r="K498" s="28">
        <v>88.313569000000001</v>
      </c>
      <c r="L498" s="25">
        <f t="shared" si="70"/>
        <v>0.20533299657048953</v>
      </c>
      <c r="M498" s="25">
        <f t="shared" si="71"/>
        <v>0.82878236660535909</v>
      </c>
      <c r="N498" s="25">
        <f t="shared" si="72"/>
        <v>0.18395349490511337</v>
      </c>
      <c r="O498" s="25">
        <f t="shared" si="73"/>
        <v>0.43270068821596253</v>
      </c>
      <c r="P498" s="29">
        <f t="shared" si="74"/>
        <v>0.43115465200194181</v>
      </c>
      <c r="Q498" s="29">
        <f t="shared" si="75"/>
        <v>0.47473248224112097</v>
      </c>
      <c r="R498" s="29">
        <f t="shared" si="76"/>
        <v>4.8737012489661939</v>
      </c>
      <c r="S498" s="29">
        <f t="shared" si="77"/>
        <v>0.35546464616732787</v>
      </c>
      <c r="T498" s="29">
        <f t="shared" si="78"/>
        <v>0.35376801103507316</v>
      </c>
      <c r="U498" s="29">
        <f t="shared" si="79"/>
        <v>9.6023611795313935E-2</v>
      </c>
    </row>
    <row r="499" spans="1:21" x14ac:dyDescent="0.2">
      <c r="A499" s="28" t="s">
        <v>455</v>
      </c>
      <c r="B499" s="28">
        <v>61.859555999999998</v>
      </c>
      <c r="C499" s="28">
        <v>85.330001999999993</v>
      </c>
      <c r="D499" s="28">
        <v>52.506075000000003</v>
      </c>
      <c r="E499" s="28">
        <v>53.772801000000001</v>
      </c>
      <c r="F499" s="28">
        <v>404.41626500000001</v>
      </c>
      <c r="G499" s="28">
        <v>25.747543</v>
      </c>
      <c r="H499" s="28">
        <v>37.529998999999997</v>
      </c>
      <c r="I499" s="28">
        <v>24.936674</v>
      </c>
      <c r="J499" s="28">
        <v>33.966607000000003</v>
      </c>
      <c r="K499" s="28">
        <v>80.576338000000007</v>
      </c>
      <c r="L499" s="25">
        <f t="shared" si="70"/>
        <v>0.33817644482775289</v>
      </c>
      <c r="M499" s="25">
        <f t="shared" si="71"/>
        <v>-0.3675511172183682</v>
      </c>
      <c r="N499" s="25">
        <f t="shared" si="72"/>
        <v>7.0638029495417864E-2</v>
      </c>
      <c r="O499" s="25">
        <f t="shared" si="73"/>
        <v>0.35051381900239975</v>
      </c>
      <c r="P499" s="29">
        <f t="shared" si="74"/>
        <v>0.39655696595766843</v>
      </c>
      <c r="Q499" s="29">
        <f t="shared" si="75"/>
        <v>0.16298492234742668</v>
      </c>
      <c r="R499" s="29">
        <f t="shared" si="76"/>
        <v>0.64967028571428553</v>
      </c>
      <c r="S499" s="29">
        <f t="shared" si="77"/>
        <v>-3.0314377922811997E-2</v>
      </c>
      <c r="T499" s="29">
        <f t="shared" si="78"/>
        <v>0.22097849148549353</v>
      </c>
      <c r="U499" s="29">
        <f t="shared" si="79"/>
        <v>0.11870092288829226</v>
      </c>
    </row>
    <row r="500" spans="1:21" x14ac:dyDescent="0.2">
      <c r="A500" s="28" t="s">
        <v>150</v>
      </c>
      <c r="B500" s="28">
        <v>46.226756000000002</v>
      </c>
      <c r="C500" s="28">
        <v>134.91999799999999</v>
      </c>
      <c r="D500" s="28">
        <v>49.041854999999998</v>
      </c>
      <c r="E500" s="28">
        <v>39.816549999999999</v>
      </c>
      <c r="F500" s="28">
        <v>289.58093000000002</v>
      </c>
      <c r="G500" s="28">
        <v>22.139188999999998</v>
      </c>
      <c r="H500" s="28">
        <v>22.75</v>
      </c>
      <c r="I500" s="28">
        <v>25.716246000000002</v>
      </c>
      <c r="J500" s="28">
        <v>27.819168999999999</v>
      </c>
      <c r="K500" s="28">
        <v>72.026702</v>
      </c>
      <c r="L500" s="25">
        <f t="shared" si="70"/>
        <v>-0.55987313631086644</v>
      </c>
      <c r="M500" s="25">
        <f t="shared" si="71"/>
        <v>-0.27015039884155367</v>
      </c>
      <c r="N500" s="25">
        <f t="shared" si="72"/>
        <v>0.23922694771931119</v>
      </c>
      <c r="O500" s="25">
        <f t="shared" si="73"/>
        <v>-0.5874739312633892</v>
      </c>
      <c r="P500" s="29">
        <f t="shared" si="74"/>
        <v>-0.60617307938810949</v>
      </c>
      <c r="Q500" s="29">
        <f t="shared" si="75"/>
        <v>-0.58874674394003379</v>
      </c>
      <c r="R500" s="29">
        <f t="shared" si="76"/>
        <v>-0.90010976948408339</v>
      </c>
      <c r="S500" s="29">
        <f t="shared" si="77"/>
        <v>-6.7524862411737829E-2</v>
      </c>
      <c r="T500" s="29">
        <f t="shared" si="78"/>
        <v>-0.42674410536964147</v>
      </c>
      <c r="U500" s="29">
        <f t="shared" si="79"/>
        <v>-0.13512700172241643</v>
      </c>
    </row>
    <row r="501" spans="1:21" x14ac:dyDescent="0.2">
      <c r="A501" s="28" t="s">
        <v>909</v>
      </c>
      <c r="B501" s="28">
        <v>105.03052599999999</v>
      </c>
      <c r="C501" s="28">
        <v>184.86000100000001</v>
      </c>
      <c r="D501" s="28">
        <v>39.574554999999997</v>
      </c>
      <c r="E501" s="28">
        <v>96.518870000000007</v>
      </c>
      <c r="F501" s="28">
        <v>735.29998799999998</v>
      </c>
      <c r="G501" s="28">
        <v>53.833468000000003</v>
      </c>
      <c r="H501" s="28">
        <v>227.75</v>
      </c>
      <c r="I501" s="28">
        <v>27.578479000000002</v>
      </c>
      <c r="J501" s="28">
        <v>48.528360999999997</v>
      </c>
      <c r="K501" s="28">
        <v>83.280090999999999</v>
      </c>
      <c r="L501" s="25">
        <f t="shared" si="70"/>
        <v>-0.15045514483462052</v>
      </c>
      <c r="M501" s="25">
        <f t="shared" si="71"/>
        <v>-0.1345505814264818</v>
      </c>
      <c r="N501" s="25">
        <f t="shared" si="72"/>
        <v>-0.32986596525125877</v>
      </c>
      <c r="O501" s="25">
        <f t="shared" si="73"/>
        <v>-8.1203818337741485E-2</v>
      </c>
      <c r="P501" s="29">
        <f t="shared" si="74"/>
        <v>0.28956424876207221</v>
      </c>
      <c r="Q501" s="29">
        <f t="shared" si="75"/>
        <v>0.29811870035220811</v>
      </c>
      <c r="R501" s="29">
        <f t="shared" si="76"/>
        <v>0.12904024822010585</v>
      </c>
      <c r="S501" s="29">
        <f t="shared" si="77"/>
        <v>-0.39455781073377794</v>
      </c>
      <c r="T501" s="29">
        <f t="shared" si="78"/>
        <v>-9.1608677783071579E-2</v>
      </c>
      <c r="U501" s="29">
        <f t="shared" si="79"/>
        <v>2.9275934833161044E-2</v>
      </c>
    </row>
    <row r="502" spans="1:21" x14ac:dyDescent="0.2">
      <c r="A502" s="28" t="s">
        <v>756</v>
      </c>
      <c r="B502" s="28">
        <v>123.631525</v>
      </c>
      <c r="C502" s="28">
        <v>213.60000600000001</v>
      </c>
      <c r="D502" s="28">
        <v>59.054685999999997</v>
      </c>
      <c r="E502" s="28">
        <v>105.049272</v>
      </c>
      <c r="F502" s="28">
        <v>570.19259699999998</v>
      </c>
      <c r="G502" s="28">
        <v>41.470374</v>
      </c>
      <c r="H502" s="28">
        <v>201.720001</v>
      </c>
      <c r="I502" s="28">
        <v>45.55097</v>
      </c>
      <c r="J502" s="28">
        <v>53.422308000000001</v>
      </c>
      <c r="K502" s="28">
        <v>80.911336000000006</v>
      </c>
      <c r="L502" s="25">
        <f t="shared" si="70"/>
        <v>0.67595388701550441</v>
      </c>
      <c r="M502" s="25">
        <f t="shared" si="71"/>
        <v>0.35722454704458806</v>
      </c>
      <c r="N502" s="25">
        <f t="shared" si="72"/>
        <v>-3.8358629767992869E-2</v>
      </c>
      <c r="O502" s="25">
        <f t="shared" si="73"/>
        <v>0.36459140946798141</v>
      </c>
      <c r="P502" s="29">
        <f t="shared" si="74"/>
        <v>-1.416867554018697E-2</v>
      </c>
      <c r="Q502" s="29">
        <f t="shared" si="75"/>
        <v>8.7851920004597961E-2</v>
      </c>
      <c r="R502" s="29">
        <f t="shared" si="76"/>
        <v>-8.3798869816949395E-2</v>
      </c>
      <c r="S502" s="29">
        <f t="shared" si="77"/>
        <v>0.38014292643637315</v>
      </c>
      <c r="T502" s="29">
        <f t="shared" si="78"/>
        <v>0.1613118309063899</v>
      </c>
      <c r="U502" s="29">
        <f t="shared" si="79"/>
        <v>-8.1203789620331479E-2</v>
      </c>
    </row>
    <row r="503" spans="1:21" x14ac:dyDescent="0.2">
      <c r="A503" s="28" t="s">
        <v>606</v>
      </c>
      <c r="B503" s="28">
        <v>73.767855999999995</v>
      </c>
      <c r="C503" s="28">
        <v>157.38000500000001</v>
      </c>
      <c r="D503" s="28">
        <v>61.410300999999997</v>
      </c>
      <c r="E503" s="28">
        <v>76.982217000000006</v>
      </c>
      <c r="F503" s="28">
        <v>578.38758299999995</v>
      </c>
      <c r="G503" s="28">
        <v>38.121341000000001</v>
      </c>
      <c r="H503" s="28">
        <v>220.16999799999999</v>
      </c>
      <c r="I503" s="28">
        <v>33.004531</v>
      </c>
      <c r="J503" s="28">
        <v>46.001691000000001</v>
      </c>
      <c r="K503" s="28">
        <v>88.062331</v>
      </c>
      <c r="L503" s="25">
        <f t="shared" si="70"/>
        <v>0.62617460195480801</v>
      </c>
      <c r="M503" s="25">
        <f t="shared" si="71"/>
        <v>0.17905311444570327</v>
      </c>
      <c r="N503" s="25">
        <f t="shared" si="72"/>
        <v>0.26068603237342103</v>
      </c>
      <c r="O503" s="25">
        <f t="shared" si="73"/>
        <v>0.93838473396523847</v>
      </c>
      <c r="P503" s="29">
        <f t="shared" si="74"/>
        <v>0.9729930981964463</v>
      </c>
      <c r="Q503" s="29">
        <f t="shared" si="75"/>
        <v>0.70921856935188354</v>
      </c>
      <c r="R503" s="29">
        <f t="shared" si="76"/>
        <v>8.8598297357814602</v>
      </c>
      <c r="S503" s="29">
        <f t="shared" si="77"/>
        <v>0.30076805720701949</v>
      </c>
      <c r="T503" s="29">
        <f t="shared" si="78"/>
        <v>0.67456825120017561</v>
      </c>
      <c r="U503" s="29">
        <f t="shared" si="79"/>
        <v>0.23578744878181812</v>
      </c>
    </row>
    <row r="504" spans="1:21" x14ac:dyDescent="0.2">
      <c r="A504" s="28" t="s">
        <v>149</v>
      </c>
      <c r="B504" s="28">
        <v>45.362814</v>
      </c>
      <c r="C504" s="28">
        <v>133.479996</v>
      </c>
      <c r="D504" s="28">
        <v>48.711812000000002</v>
      </c>
      <c r="E504" s="28">
        <v>39.714621999999999</v>
      </c>
      <c r="F504" s="28">
        <v>293.15235999999999</v>
      </c>
      <c r="G504" s="28">
        <v>22.303374000000002</v>
      </c>
      <c r="H504" s="28">
        <v>22.33</v>
      </c>
      <c r="I504" s="28">
        <v>25.37311</v>
      </c>
      <c r="J504" s="28">
        <v>27.470776999999998</v>
      </c>
      <c r="K504" s="28">
        <v>71.260095000000007</v>
      </c>
      <c r="L504" s="25">
        <f t="shared" si="70"/>
        <v>-0.56997075138806885</v>
      </c>
      <c r="M504" s="25">
        <f t="shared" si="71"/>
        <v>-0.27393386148681165</v>
      </c>
      <c r="N504" s="25">
        <f t="shared" si="72"/>
        <v>0.23675594353249974</v>
      </c>
      <c r="O504" s="25">
        <f t="shared" si="73"/>
        <v>-0.5868727066808973</v>
      </c>
      <c r="P504" s="29">
        <f t="shared" si="74"/>
        <v>-0.60280687099370478</v>
      </c>
      <c r="Q504" s="29">
        <f t="shared" si="75"/>
        <v>-0.58385452023380402</v>
      </c>
      <c r="R504" s="29">
        <f t="shared" si="76"/>
        <v>-0.89967652170296952</v>
      </c>
      <c r="S504" s="29">
        <f t="shared" si="77"/>
        <v>-7.7626820036913569E-2</v>
      </c>
      <c r="T504" s="29">
        <f t="shared" si="78"/>
        <v>-0.44370669433784771</v>
      </c>
      <c r="U504" s="29">
        <f t="shared" si="79"/>
        <v>-0.14198223320414993</v>
      </c>
    </row>
    <row r="505" spans="1:21" x14ac:dyDescent="0.2">
      <c r="A505" s="28" t="s">
        <v>908</v>
      </c>
      <c r="B505" s="28">
        <v>105.487741</v>
      </c>
      <c r="C505" s="28">
        <v>183.83999600000001</v>
      </c>
      <c r="D505" s="28">
        <v>39.386761999999997</v>
      </c>
      <c r="E505" s="28">
        <v>96.131682999999995</v>
      </c>
      <c r="F505" s="28">
        <v>738.05999799999995</v>
      </c>
      <c r="G505" s="28">
        <v>53.595137000000001</v>
      </c>
      <c r="H505" s="28">
        <v>222.58000200000001</v>
      </c>
      <c r="I505" s="28">
        <v>27.508507999999999</v>
      </c>
      <c r="J505" s="28">
        <v>49.381822</v>
      </c>
      <c r="K505" s="28">
        <v>83.052003999999997</v>
      </c>
      <c r="L505" s="25">
        <f t="shared" si="70"/>
        <v>-0.15024474023338108</v>
      </c>
      <c r="M505" s="25">
        <f t="shared" si="71"/>
        <v>-0.15195130155895975</v>
      </c>
      <c r="N505" s="25">
        <f t="shared" si="72"/>
        <v>-0.34021863993526746</v>
      </c>
      <c r="O505" s="25">
        <f t="shared" si="73"/>
        <v>-9.4275771400337605E-2</v>
      </c>
      <c r="P505" s="29">
        <f t="shared" si="74"/>
        <v>0.32076498788475583</v>
      </c>
      <c r="Q505" s="29">
        <f t="shared" si="75"/>
        <v>0.29357784591346547</v>
      </c>
      <c r="R505" s="29">
        <f t="shared" si="76"/>
        <v>0.11496266305258063</v>
      </c>
      <c r="S505" s="29">
        <f t="shared" si="77"/>
        <v>-0.41095891261614359</v>
      </c>
      <c r="T505" s="29">
        <f t="shared" si="78"/>
        <v>-8.2758744434066722E-2</v>
      </c>
      <c r="U505" s="29">
        <f t="shared" si="79"/>
        <v>1.5523103565230123E-2</v>
      </c>
    </row>
    <row r="506" spans="1:21" x14ac:dyDescent="0.2">
      <c r="A506" s="28" t="s">
        <v>755</v>
      </c>
      <c r="B506" s="28">
        <v>124.13896800000001</v>
      </c>
      <c r="C506" s="28">
        <v>216.779999</v>
      </c>
      <c r="D506" s="28">
        <v>59.696688000000002</v>
      </c>
      <c r="E506" s="28">
        <v>106.137917</v>
      </c>
      <c r="F506" s="28">
        <v>558.81250999999997</v>
      </c>
      <c r="G506" s="28">
        <v>41.431705999999998</v>
      </c>
      <c r="H506" s="28">
        <v>199.63000500000001</v>
      </c>
      <c r="I506" s="28">
        <v>46.700491</v>
      </c>
      <c r="J506" s="28">
        <v>53.837332000000004</v>
      </c>
      <c r="K506" s="28">
        <v>81.782486000000006</v>
      </c>
      <c r="L506" s="25">
        <f t="shared" si="70"/>
        <v>0.58382346276751473</v>
      </c>
      <c r="M506" s="25">
        <f t="shared" si="71"/>
        <v>0.5020786341841017</v>
      </c>
      <c r="N506" s="25">
        <f t="shared" si="72"/>
        <v>0.23056058360089549</v>
      </c>
      <c r="O506" s="25">
        <f t="shared" si="73"/>
        <v>1.5808078617220072</v>
      </c>
      <c r="P506" s="29">
        <f t="shared" si="74"/>
        <v>0.74098677164120774</v>
      </c>
      <c r="Q506" s="29">
        <f t="shared" si="75"/>
        <v>0.45809887431870644</v>
      </c>
      <c r="R506" s="29">
        <f t="shared" si="76"/>
        <v>4.8576875963798365</v>
      </c>
      <c r="S506" s="29">
        <f t="shared" si="77"/>
        <v>0.80401743118344626</v>
      </c>
      <c r="T506" s="29">
        <f t="shared" si="78"/>
        <v>0.8062343267689478</v>
      </c>
      <c r="U506" s="29">
        <f t="shared" si="79"/>
        <v>8.3905822447654099E-2</v>
      </c>
    </row>
    <row r="507" spans="1:21" x14ac:dyDescent="0.2">
      <c r="A507" s="28" t="s">
        <v>303</v>
      </c>
      <c r="B507" s="28">
        <v>78.379295999999997</v>
      </c>
      <c r="C507" s="28">
        <v>144.320007</v>
      </c>
      <c r="D507" s="28">
        <v>48.511783000000001</v>
      </c>
      <c r="E507" s="28">
        <v>41.12585</v>
      </c>
      <c r="F507" s="28">
        <v>320.97458699999999</v>
      </c>
      <c r="G507" s="28">
        <v>28.414881000000001</v>
      </c>
      <c r="H507" s="28">
        <v>34.080002</v>
      </c>
      <c r="I507" s="28">
        <v>25.886939999999999</v>
      </c>
      <c r="J507" s="28">
        <v>29.806394000000001</v>
      </c>
      <c r="K507" s="28">
        <v>75.451652999999993</v>
      </c>
      <c r="L507" s="25">
        <f t="shared" si="70"/>
        <v>0.75727469044122109</v>
      </c>
      <c r="M507" s="25">
        <f t="shared" si="71"/>
        <v>8.8550345624523352E-2</v>
      </c>
      <c r="N507" s="25">
        <f t="shared" si="72"/>
        <v>1.0602562390592318E-2</v>
      </c>
      <c r="O507" s="25">
        <f t="shared" si="73"/>
        <v>5.0733795598955966E-2</v>
      </c>
      <c r="P507" s="29">
        <f t="shared" si="74"/>
        <v>0.10380308599426846</v>
      </c>
      <c r="Q507" s="29">
        <f t="shared" si="75"/>
        <v>0.28748556075385046</v>
      </c>
      <c r="R507" s="29">
        <f t="shared" si="76"/>
        <v>0.53444410330680348</v>
      </c>
      <c r="S507" s="29">
        <f t="shared" si="77"/>
        <v>4.4580070736396804E-2</v>
      </c>
      <c r="T507" s="29">
        <f t="shared" si="78"/>
        <v>9.0554168060056783E-2</v>
      </c>
      <c r="U507" s="29">
        <f t="shared" si="79"/>
        <v>6.0487042565878557E-2</v>
      </c>
    </row>
    <row r="508" spans="1:21" x14ac:dyDescent="0.2">
      <c r="A508" s="28" t="s">
        <v>148</v>
      </c>
      <c r="B508" s="28">
        <v>44.602756999999997</v>
      </c>
      <c r="C508" s="28">
        <v>132.58000200000001</v>
      </c>
      <c r="D508" s="28">
        <v>48.002830000000003</v>
      </c>
      <c r="E508" s="28">
        <v>39.140123000000003</v>
      </c>
      <c r="F508" s="28">
        <v>290.789717</v>
      </c>
      <c r="G508" s="28">
        <v>22.070058</v>
      </c>
      <c r="H508" s="28">
        <v>22.209999</v>
      </c>
      <c r="I508" s="28">
        <v>24.782150000000001</v>
      </c>
      <c r="J508" s="28">
        <v>27.331420000000001</v>
      </c>
      <c r="K508" s="28">
        <v>71.148114000000007</v>
      </c>
      <c r="L508" s="25">
        <f t="shared" si="70"/>
        <v>-0.57951351098901793</v>
      </c>
      <c r="M508" s="25">
        <f t="shared" si="71"/>
        <v>-0.29628446803453712</v>
      </c>
      <c r="N508" s="25">
        <f t="shared" si="72"/>
        <v>0.15857357011668505</v>
      </c>
      <c r="O508" s="25">
        <f t="shared" si="73"/>
        <v>-0.59597823714813802</v>
      </c>
      <c r="P508" s="29">
        <f t="shared" si="74"/>
        <v>-0.60743878906513671</v>
      </c>
      <c r="Q508" s="29">
        <f t="shared" si="75"/>
        <v>-0.58896940560383149</v>
      </c>
      <c r="R508" s="29">
        <f t="shared" si="76"/>
        <v>-0.90518272487229501</v>
      </c>
      <c r="S508" s="29">
        <f t="shared" si="77"/>
        <v>-0.11707609808853936</v>
      </c>
      <c r="T508" s="29">
        <f t="shared" si="78"/>
        <v>-0.45323147416219822</v>
      </c>
      <c r="U508" s="29">
        <f t="shared" si="79"/>
        <v>-0.14709862653105699</v>
      </c>
    </row>
    <row r="509" spans="1:21" x14ac:dyDescent="0.2">
      <c r="A509" s="28" t="s">
        <v>907</v>
      </c>
      <c r="B509" s="28">
        <v>106.074174</v>
      </c>
      <c r="C509" s="28">
        <v>188.39999399999999</v>
      </c>
      <c r="D509" s="28">
        <v>41.432699</v>
      </c>
      <c r="E509" s="28">
        <v>96.876273999999995</v>
      </c>
      <c r="F509" s="28">
        <v>740.75</v>
      </c>
      <c r="G509" s="28">
        <v>53.694440999999998</v>
      </c>
      <c r="H509" s="28">
        <v>234.240005</v>
      </c>
      <c r="I509" s="28">
        <v>28.068273999999999</v>
      </c>
      <c r="J509" s="28">
        <v>49.987186000000001</v>
      </c>
      <c r="K509" s="28">
        <v>83.418923000000007</v>
      </c>
      <c r="L509" s="25">
        <f t="shared" si="70"/>
        <v>0.72095764222602776</v>
      </c>
      <c r="M509" s="25">
        <f t="shared" si="71"/>
        <v>1.1782864881092956</v>
      </c>
      <c r="N509" s="25">
        <f t="shared" si="72"/>
        <v>-0.21996571310878665</v>
      </c>
      <c r="O509" s="25">
        <f t="shared" si="73"/>
        <v>0.78349940386338335</v>
      </c>
      <c r="P509" s="29">
        <f t="shared" si="74"/>
        <v>0.83013775386959998</v>
      </c>
      <c r="Q509" s="29">
        <f t="shared" si="75"/>
        <v>1.0787761577862311</v>
      </c>
      <c r="R509" s="29">
        <f t="shared" si="76"/>
        <v>5.3965049534818395</v>
      </c>
      <c r="S509" s="29">
        <f t="shared" si="77"/>
        <v>0.1460223983375406</v>
      </c>
      <c r="T509" s="29">
        <f t="shared" si="78"/>
        <v>0.47205224085967967</v>
      </c>
      <c r="U509" s="29">
        <f t="shared" si="79"/>
        <v>3.2147580647995166E-2</v>
      </c>
    </row>
    <row r="510" spans="1:21" x14ac:dyDescent="0.2">
      <c r="A510" s="28" t="s">
        <v>454</v>
      </c>
      <c r="B510" s="28">
        <v>61.636713999999998</v>
      </c>
      <c r="C510" s="28">
        <v>86.489998</v>
      </c>
      <c r="D510" s="28">
        <v>53.116509999999998</v>
      </c>
      <c r="E510" s="28">
        <v>54.318086000000001</v>
      </c>
      <c r="F510" s="28">
        <v>404.75095299999998</v>
      </c>
      <c r="G510" s="28">
        <v>25.829833000000001</v>
      </c>
      <c r="H510" s="28">
        <v>36.619999</v>
      </c>
      <c r="I510" s="28">
        <v>24.491907000000001</v>
      </c>
      <c r="J510" s="28">
        <v>33.957481000000001</v>
      </c>
      <c r="K510" s="28">
        <v>80.820732000000007</v>
      </c>
      <c r="L510" s="25">
        <f t="shared" si="70"/>
        <v>-0.21792655108982562</v>
      </c>
      <c r="M510" s="25">
        <f t="shared" si="71"/>
        <v>-0.39820486085301376</v>
      </c>
      <c r="N510" s="25">
        <f t="shared" si="72"/>
        <v>0.10386504296680066</v>
      </c>
      <c r="O510" s="25">
        <f t="shared" si="73"/>
        <v>0.3317608096841842</v>
      </c>
      <c r="P510" s="29">
        <f t="shared" si="74"/>
        <v>0.2542527489134796</v>
      </c>
      <c r="Q510" s="29">
        <f t="shared" si="75"/>
        <v>-9.069113764180714E-2</v>
      </c>
      <c r="R510" s="29">
        <f t="shared" si="76"/>
        <v>6.4534792759604942E-2</v>
      </c>
      <c r="S510" s="29">
        <f t="shared" si="77"/>
        <v>-5.2822882388634196E-2</v>
      </c>
      <c r="T510" s="29">
        <f t="shared" si="78"/>
        <v>0.14507388651766018</v>
      </c>
      <c r="U510" s="29">
        <f t="shared" si="79"/>
        <v>7.3920898987758443E-2</v>
      </c>
    </row>
    <row r="511" spans="1:21" x14ac:dyDescent="0.2">
      <c r="A511" s="28" t="s">
        <v>302</v>
      </c>
      <c r="B511" s="28">
        <v>78.811925000000002</v>
      </c>
      <c r="C511" s="28">
        <v>143.720001</v>
      </c>
      <c r="D511" s="28">
        <v>48.118662999999998</v>
      </c>
      <c r="E511" s="28">
        <v>40.786667999999999</v>
      </c>
      <c r="F511" s="28">
        <v>322.70286299999998</v>
      </c>
      <c r="G511" s="28">
        <v>28.406006000000001</v>
      </c>
      <c r="H511" s="28">
        <v>34.400002000000001</v>
      </c>
      <c r="I511" s="28">
        <v>25.857790000000001</v>
      </c>
      <c r="J511" s="28">
        <v>29.655275</v>
      </c>
      <c r="K511" s="28">
        <v>75.257621</v>
      </c>
      <c r="L511" s="25">
        <f t="shared" si="70"/>
        <v>0.75656504328375007</v>
      </c>
      <c r="M511" s="25">
        <f t="shared" si="71"/>
        <v>0.13085219547886373</v>
      </c>
      <c r="N511" s="25">
        <f t="shared" si="72"/>
        <v>1.9548327117736575E-2</v>
      </c>
      <c r="O511" s="25">
        <f t="shared" si="73"/>
        <v>6.2185175954579952E-2</v>
      </c>
      <c r="P511" s="29">
        <f t="shared" si="74"/>
        <v>0.11905017320450795</v>
      </c>
      <c r="Q511" s="29">
        <f t="shared" si="75"/>
        <v>0.29929298643568791</v>
      </c>
      <c r="R511" s="29">
        <f t="shared" si="76"/>
        <v>0.55024787966435884</v>
      </c>
      <c r="S511" s="29">
        <f t="shared" si="77"/>
        <v>6.8051165427673865E-2</v>
      </c>
      <c r="T511" s="29">
        <f t="shared" si="78"/>
        <v>8.2959002922994296E-2</v>
      </c>
      <c r="U511" s="29">
        <f t="shared" si="79"/>
        <v>5.8272377743915582E-2</v>
      </c>
    </row>
    <row r="512" spans="1:21" x14ac:dyDescent="0.2">
      <c r="A512" s="28" t="s">
        <v>147</v>
      </c>
      <c r="B512" s="28">
        <v>44.867069000000001</v>
      </c>
      <c r="C512" s="28">
        <v>127.089996</v>
      </c>
      <c r="D512" s="28">
        <v>47.196058999999998</v>
      </c>
      <c r="E512" s="28">
        <v>38.398829999999997</v>
      </c>
      <c r="F512" s="28">
        <v>288.37211300000001</v>
      </c>
      <c r="G512" s="28">
        <v>21.862663999999999</v>
      </c>
      <c r="H512" s="28">
        <v>22.190000999999999</v>
      </c>
      <c r="I512" s="28">
        <v>24.210253999999999</v>
      </c>
      <c r="J512" s="28">
        <v>27.383562000000001</v>
      </c>
      <c r="K512" s="28">
        <v>71.113658999999998</v>
      </c>
      <c r="L512" s="25">
        <f t="shared" si="70"/>
        <v>-0.57378681920452634</v>
      </c>
      <c r="M512" s="25">
        <f t="shared" si="71"/>
        <v>-0.32081017851673199</v>
      </c>
      <c r="N512" s="25">
        <f t="shared" si="72"/>
        <v>0.12144529776977686</v>
      </c>
      <c r="O512" s="25">
        <f t="shared" si="73"/>
        <v>-0.60717279322720707</v>
      </c>
      <c r="P512" s="29">
        <f t="shared" si="74"/>
        <v>-0.61140548652057269</v>
      </c>
      <c r="Q512" s="29">
        <f t="shared" si="75"/>
        <v>-0.59124434664089043</v>
      </c>
      <c r="R512" s="29">
        <f t="shared" si="76"/>
        <v>-0.90688989447705082</v>
      </c>
      <c r="S512" s="29">
        <f t="shared" si="77"/>
        <v>-0.13745127327743767</v>
      </c>
      <c r="T512" s="29">
        <f t="shared" si="78"/>
        <v>-0.45543177509370303</v>
      </c>
      <c r="U512" s="29">
        <f t="shared" si="79"/>
        <v>-0.14241426603856666</v>
      </c>
    </row>
    <row r="513" spans="1:21" x14ac:dyDescent="0.2">
      <c r="A513" s="28" t="s">
        <v>906</v>
      </c>
      <c r="B513" s="28">
        <v>105.269079</v>
      </c>
      <c r="C513" s="28">
        <v>187.11999499999999</v>
      </c>
      <c r="D513" s="28">
        <v>42.085030000000003</v>
      </c>
      <c r="E513" s="28">
        <v>97.749925000000005</v>
      </c>
      <c r="F513" s="28">
        <v>742.09002699999996</v>
      </c>
      <c r="G513" s="28">
        <v>53.485900000000001</v>
      </c>
      <c r="H513" s="28">
        <v>238.320007</v>
      </c>
      <c r="I513" s="28">
        <v>28.068273999999999</v>
      </c>
      <c r="J513" s="28">
        <v>50.284905999999999</v>
      </c>
      <c r="K513" s="28">
        <v>82.923090000000002</v>
      </c>
      <c r="L513" s="25">
        <f t="shared" si="70"/>
        <v>0.44395696391750827</v>
      </c>
      <c r="M513" s="25">
        <f t="shared" si="71"/>
        <v>0.18198469688566332</v>
      </c>
      <c r="N513" s="25">
        <f t="shared" si="72"/>
        <v>-0.31387862854991944</v>
      </c>
      <c r="O513" s="25">
        <f t="shared" si="73"/>
        <v>0.25618218811709603</v>
      </c>
      <c r="P513" s="29">
        <f t="shared" si="74"/>
        <v>0.25580009118608671</v>
      </c>
      <c r="Q513" s="29">
        <f t="shared" si="75"/>
        <v>0.41492190124950423</v>
      </c>
      <c r="R513" s="29">
        <f t="shared" si="76"/>
        <v>4.1198864263178203E-2</v>
      </c>
      <c r="S513" s="29">
        <f t="shared" si="77"/>
        <v>-0.14802139857472552</v>
      </c>
      <c r="T513" s="29">
        <f t="shared" si="78"/>
        <v>8.9994430689219529E-2</v>
      </c>
      <c r="U513" s="29">
        <f t="shared" si="79"/>
        <v>-5.5064206746617494E-2</v>
      </c>
    </row>
    <row r="514" spans="1:21" x14ac:dyDescent="0.2">
      <c r="A514" s="28" t="s">
        <v>605</v>
      </c>
      <c r="B514" s="28">
        <v>72.903197000000006</v>
      </c>
      <c r="C514" s="28">
        <v>158.30999800000001</v>
      </c>
      <c r="D514" s="28">
        <v>61.337587999999997</v>
      </c>
      <c r="E514" s="28">
        <v>77.815085999999994</v>
      </c>
      <c r="F514" s="28">
        <v>590.93006300000002</v>
      </c>
      <c r="G514" s="28">
        <v>37.801309000000003</v>
      </c>
      <c r="H514" s="28">
        <v>228.88999899999999</v>
      </c>
      <c r="I514" s="28">
        <v>32.944811000000001</v>
      </c>
      <c r="J514" s="28">
        <v>46.133177000000003</v>
      </c>
      <c r="K514" s="28">
        <v>87.755263999999997</v>
      </c>
      <c r="L514" s="25">
        <f t="shared" si="70"/>
        <v>0.20677195160550177</v>
      </c>
      <c r="M514" s="25">
        <f t="shared" si="71"/>
        <v>0.84252795257281066</v>
      </c>
      <c r="N514" s="25">
        <f t="shared" si="72"/>
        <v>0.15420596755477334</v>
      </c>
      <c r="O514" s="25">
        <f t="shared" si="73"/>
        <v>0.44453871315847904</v>
      </c>
      <c r="P514" s="29">
        <f t="shared" si="74"/>
        <v>0.45827477354594048</v>
      </c>
      <c r="Q514" s="29">
        <f t="shared" si="75"/>
        <v>0.47076349864155587</v>
      </c>
      <c r="R514" s="29">
        <f t="shared" si="76"/>
        <v>5.3562902447259226</v>
      </c>
      <c r="S514" s="29">
        <f t="shared" si="77"/>
        <v>0.31281351597186591</v>
      </c>
      <c r="T514" s="29">
        <f t="shared" si="78"/>
        <v>0.36075193873150369</v>
      </c>
      <c r="U514" s="29">
        <f t="shared" si="79"/>
        <v>9.9594079278521042E-2</v>
      </c>
    </row>
    <row r="515" spans="1:21" x14ac:dyDescent="0.2">
      <c r="A515" s="28" t="s">
        <v>453</v>
      </c>
      <c r="B515" s="28">
        <v>60.411743000000001</v>
      </c>
      <c r="C515" s="28">
        <v>85.919998000000007</v>
      </c>
      <c r="D515" s="28">
        <v>53.142671</v>
      </c>
      <c r="E515" s="28">
        <v>53.868467000000003</v>
      </c>
      <c r="F515" s="28">
        <v>405.225458</v>
      </c>
      <c r="G515" s="28">
        <v>25.701827000000002</v>
      </c>
      <c r="H515" s="28">
        <v>36.009998000000003</v>
      </c>
      <c r="I515" s="28">
        <v>25.094814</v>
      </c>
      <c r="J515" s="28">
        <v>33.902709000000002</v>
      </c>
      <c r="K515" s="28">
        <v>79.806962999999996</v>
      </c>
      <c r="L515" s="25">
        <f t="shared" si="70"/>
        <v>-0.23748977516669623</v>
      </c>
      <c r="M515" s="25">
        <f t="shared" si="71"/>
        <v>-0.38894817303927054</v>
      </c>
      <c r="N515" s="25">
        <f t="shared" si="72"/>
        <v>8.4403798373145378E-2</v>
      </c>
      <c r="O515" s="25">
        <f t="shared" si="73"/>
        <v>0.32134761472675133</v>
      </c>
      <c r="P515" s="29">
        <f t="shared" si="74"/>
        <v>0.26763334090925017</v>
      </c>
      <c r="Q515" s="29">
        <f t="shared" si="75"/>
        <v>-9.2645500191095742E-2</v>
      </c>
      <c r="R515" s="29">
        <f t="shared" si="76"/>
        <v>2.4466456644867351E-2</v>
      </c>
      <c r="S515" s="29">
        <f t="shared" si="77"/>
        <v>-6.2619568718880747E-2</v>
      </c>
      <c r="T515" s="29">
        <f t="shared" si="78"/>
        <v>0.12435291446961405</v>
      </c>
      <c r="U515" s="29">
        <f t="shared" si="79"/>
        <v>5.2066263740230045E-2</v>
      </c>
    </row>
    <row r="516" spans="1:21" x14ac:dyDescent="0.2">
      <c r="A516" s="28" t="s">
        <v>301</v>
      </c>
      <c r="B516" s="28">
        <v>79.227452999999997</v>
      </c>
      <c r="C516" s="28">
        <v>140.61000100000001</v>
      </c>
      <c r="D516" s="28">
        <v>49.006349</v>
      </c>
      <c r="E516" s="28">
        <v>40.767823999999997</v>
      </c>
      <c r="F516" s="28">
        <v>319.67087400000003</v>
      </c>
      <c r="G516" s="28">
        <v>28.326114</v>
      </c>
      <c r="H516" s="28">
        <v>35.150002000000001</v>
      </c>
      <c r="I516" s="28">
        <v>26.771215999999999</v>
      </c>
      <c r="J516" s="28">
        <v>30.153085000000001</v>
      </c>
      <c r="K516" s="28">
        <v>75.857354000000001</v>
      </c>
      <c r="L516" s="25">
        <f t="shared" ref="L516:L579" si="80">B516/B517-1</f>
        <v>0.77571469042670049</v>
      </c>
      <c r="M516" s="25">
        <f t="shared" ref="M516:M579" si="81">C516/C517-1</f>
        <v>0.13395162096774205</v>
      </c>
      <c r="N516" s="25">
        <f t="shared" ref="N516:N579" si="82">D516/D517-1</f>
        <v>3.3938211502595683E-2</v>
      </c>
      <c r="O516" s="25">
        <f t="shared" ref="O516:O579" si="83">E516/E517-1</f>
        <v>5.2047248190908668E-2</v>
      </c>
      <c r="P516" s="29">
        <f t="shared" ref="P516:P579" si="84">F516/F517-1</f>
        <v>0.11011269267753354</v>
      </c>
      <c r="Q516" s="29">
        <f t="shared" ref="Q516:Q579" si="85">G516/G517-1</f>
        <v>0.29410421540210829</v>
      </c>
      <c r="R516" s="29">
        <f t="shared" ref="R516:R579" si="86">H516/H517-1</f>
        <v>0.54641451825780907</v>
      </c>
      <c r="S516" s="29">
        <f t="shared" ref="S516:S579" si="87">I516/I517-1</f>
        <v>9.8428375075613417E-2</v>
      </c>
      <c r="T516" s="29">
        <f t="shared" ref="T516:T579" si="88">J516/J517-1</f>
        <v>8.8358366563969559E-2</v>
      </c>
      <c r="U516" s="29">
        <f t="shared" ref="U516:U579" si="89">K516/K517-1</f>
        <v>6.3100360482915008E-2</v>
      </c>
    </row>
    <row r="517" spans="1:21" x14ac:dyDescent="0.2">
      <c r="A517" s="28" t="s">
        <v>146</v>
      </c>
      <c r="B517" s="28">
        <v>44.617220000000003</v>
      </c>
      <c r="C517" s="28">
        <v>124</v>
      </c>
      <c r="D517" s="28">
        <v>47.397753999999999</v>
      </c>
      <c r="E517" s="28">
        <v>38.750943999999997</v>
      </c>
      <c r="F517" s="28">
        <v>287.96254299999998</v>
      </c>
      <c r="G517" s="28">
        <v>21.888587999999999</v>
      </c>
      <c r="H517" s="28">
        <v>22.73</v>
      </c>
      <c r="I517" s="28">
        <v>24.372291000000001</v>
      </c>
      <c r="J517" s="28">
        <v>27.705107000000002</v>
      </c>
      <c r="K517" s="28">
        <v>71.354838000000001</v>
      </c>
      <c r="L517" s="25">
        <f t="shared" si="80"/>
        <v>-0.63684678557840291</v>
      </c>
      <c r="M517" s="25">
        <f t="shared" si="81"/>
        <v>-0.41699187157842987</v>
      </c>
      <c r="N517" s="25">
        <f t="shared" si="82"/>
        <v>-0.21361027708095759</v>
      </c>
      <c r="O517" s="25">
        <f t="shared" si="83"/>
        <v>-0.63560718813747208</v>
      </c>
      <c r="P517" s="29">
        <f t="shared" si="84"/>
        <v>-0.48611385667989437</v>
      </c>
      <c r="Q517" s="29">
        <f t="shared" si="85"/>
        <v>-0.47194116239303041</v>
      </c>
      <c r="R517" s="29">
        <f t="shared" si="86"/>
        <v>-0.88524838564975372</v>
      </c>
      <c r="S517" s="29">
        <f t="shared" si="87"/>
        <v>-0.48011787096518366</v>
      </c>
      <c r="T517" s="29">
        <f t="shared" si="88"/>
        <v>-0.48750546667973382</v>
      </c>
      <c r="U517" s="29">
        <f t="shared" si="89"/>
        <v>-0.11831941797556977</v>
      </c>
    </row>
    <row r="518" spans="1:21" x14ac:dyDescent="0.2">
      <c r="A518" s="28" t="s">
        <v>754</v>
      </c>
      <c r="B518" s="28">
        <v>122.860595</v>
      </c>
      <c r="C518" s="28">
        <v>212.69000199999999</v>
      </c>
      <c r="D518" s="28">
        <v>60.272601000000002</v>
      </c>
      <c r="E518" s="28">
        <v>106.34387599999999</v>
      </c>
      <c r="F518" s="28">
        <v>560.36253699999997</v>
      </c>
      <c r="G518" s="28">
        <v>41.451039999999999</v>
      </c>
      <c r="H518" s="28">
        <v>198.08000200000001</v>
      </c>
      <c r="I518" s="28">
        <v>46.880417000000001</v>
      </c>
      <c r="J518" s="28">
        <v>54.059322000000002</v>
      </c>
      <c r="K518" s="28">
        <v>80.930486000000002</v>
      </c>
      <c r="L518" s="25">
        <f t="shared" si="80"/>
        <v>0.69854860788882833</v>
      </c>
      <c r="M518" s="25">
        <f t="shared" si="81"/>
        <v>0.35058424817333611</v>
      </c>
      <c r="N518" s="25">
        <f t="shared" si="82"/>
        <v>-2.3440863511278276E-2</v>
      </c>
      <c r="O518" s="25">
        <f t="shared" si="83"/>
        <v>0.35884356481775326</v>
      </c>
      <c r="P518" s="29">
        <f t="shared" si="84"/>
        <v>-6.2912286793108563E-2</v>
      </c>
      <c r="Q518" s="29">
        <f t="shared" si="85"/>
        <v>9.1928108835605205E-2</v>
      </c>
      <c r="R518" s="29">
        <f t="shared" si="86"/>
        <v>-0.15678345482468248</v>
      </c>
      <c r="S518" s="29">
        <f t="shared" si="87"/>
        <v>0.42731057773565717</v>
      </c>
      <c r="T518" s="29">
        <f t="shared" si="88"/>
        <v>0.17396106074770912</v>
      </c>
      <c r="U518" s="29">
        <f t="shared" si="89"/>
        <v>-8.0403342466635608E-2</v>
      </c>
    </row>
    <row r="519" spans="1:21" x14ac:dyDescent="0.2">
      <c r="A519" s="28" t="s">
        <v>604</v>
      </c>
      <c r="B519" s="28">
        <v>72.332693000000006</v>
      </c>
      <c r="C519" s="28">
        <v>157.479996</v>
      </c>
      <c r="D519" s="28">
        <v>61.719355999999998</v>
      </c>
      <c r="E519" s="28">
        <v>78.260572999999994</v>
      </c>
      <c r="F519" s="28">
        <v>597.98301600000002</v>
      </c>
      <c r="G519" s="28">
        <v>37.961326999999997</v>
      </c>
      <c r="H519" s="28">
        <v>234.91000399999999</v>
      </c>
      <c r="I519" s="28">
        <v>32.845281</v>
      </c>
      <c r="J519" s="28">
        <v>46.048650000000002</v>
      </c>
      <c r="K519" s="28">
        <v>88.006502999999995</v>
      </c>
      <c r="L519" s="25">
        <f t="shared" si="80"/>
        <v>0.19904988987402872</v>
      </c>
      <c r="M519" s="25">
        <f t="shared" si="81"/>
        <v>0.82903600067447147</v>
      </c>
      <c r="N519" s="25">
        <f t="shared" si="82"/>
        <v>0.1709976005682472</v>
      </c>
      <c r="O519" s="25">
        <f t="shared" si="83"/>
        <v>0.43673441580485872</v>
      </c>
      <c r="P519" s="29">
        <f t="shared" si="84"/>
        <v>0.46943078674580807</v>
      </c>
      <c r="Q519" s="29">
        <f t="shared" si="85"/>
        <v>0.46603720669274318</v>
      </c>
      <c r="R519" s="29">
        <f t="shared" si="86"/>
        <v>5.5343531979317602</v>
      </c>
      <c r="S519" s="29">
        <f t="shared" si="87"/>
        <v>0.27226772916737052</v>
      </c>
      <c r="T519" s="29">
        <f t="shared" si="88"/>
        <v>0.34737525799481461</v>
      </c>
      <c r="U519" s="29">
        <f t="shared" si="89"/>
        <v>9.701880865555168E-2</v>
      </c>
    </row>
    <row r="520" spans="1:21" x14ac:dyDescent="0.2">
      <c r="A520" s="28" t="s">
        <v>452</v>
      </c>
      <c r="B520" s="28">
        <v>60.325006999999999</v>
      </c>
      <c r="C520" s="28">
        <v>86.099997999999999</v>
      </c>
      <c r="D520" s="28">
        <v>52.706645999999999</v>
      </c>
      <c r="E520" s="28">
        <v>54.471147999999999</v>
      </c>
      <c r="F520" s="28">
        <v>406.94874600000003</v>
      </c>
      <c r="G520" s="28">
        <v>25.893836</v>
      </c>
      <c r="H520" s="28">
        <v>35.950001</v>
      </c>
      <c r="I520" s="28">
        <v>25.816327999999999</v>
      </c>
      <c r="J520" s="28">
        <v>34.176558999999997</v>
      </c>
      <c r="K520" s="28">
        <v>80.223331000000002</v>
      </c>
      <c r="L520" s="25">
        <f t="shared" si="80"/>
        <v>-0.24293219399065558</v>
      </c>
      <c r="M520" s="25">
        <f t="shared" si="81"/>
        <v>-0.37313437030355867</v>
      </c>
      <c r="N520" s="25">
        <f t="shared" si="82"/>
        <v>7.1624227836563081E-2</v>
      </c>
      <c r="O520" s="25">
        <f t="shared" si="83"/>
        <v>0.33705783763987629</v>
      </c>
      <c r="P520" s="29">
        <f t="shared" si="84"/>
        <v>0.28606607066524892</v>
      </c>
      <c r="Q520" s="29">
        <f t="shared" si="85"/>
        <v>-8.815303124481344E-2</v>
      </c>
      <c r="R520" s="29">
        <f t="shared" si="86"/>
        <v>2.8318135821456814E-2</v>
      </c>
      <c r="S520" s="29">
        <f t="shared" si="87"/>
        <v>-2.5409658914702482E-2</v>
      </c>
      <c r="T520" s="29">
        <f t="shared" si="88"/>
        <v>0.12352726430549854</v>
      </c>
      <c r="U520" s="29">
        <f t="shared" si="89"/>
        <v>5.035008448211209E-2</v>
      </c>
    </row>
    <row r="521" spans="1:21" x14ac:dyDescent="0.2">
      <c r="A521" s="28" t="s">
        <v>300</v>
      </c>
      <c r="B521" s="28">
        <v>79.682435999999996</v>
      </c>
      <c r="C521" s="28">
        <v>137.35000600000001</v>
      </c>
      <c r="D521" s="28">
        <v>49.183888000000003</v>
      </c>
      <c r="E521" s="28">
        <v>40.739559999999997</v>
      </c>
      <c r="F521" s="28">
        <v>316.42911299999997</v>
      </c>
      <c r="G521" s="28">
        <v>28.397129</v>
      </c>
      <c r="H521" s="28">
        <v>34.959999000000003</v>
      </c>
      <c r="I521" s="28">
        <v>26.489415000000001</v>
      </c>
      <c r="J521" s="28">
        <v>30.418984999999999</v>
      </c>
      <c r="K521" s="28">
        <v>76.377707000000001</v>
      </c>
      <c r="L521" s="25">
        <f t="shared" si="80"/>
        <v>-0.35957904154031717</v>
      </c>
      <c r="M521" s="25">
        <f t="shared" si="81"/>
        <v>-0.35988254872918934</v>
      </c>
      <c r="N521" s="25">
        <f t="shared" si="82"/>
        <v>-0.16993351385880362</v>
      </c>
      <c r="O521" s="25">
        <f t="shared" si="83"/>
        <v>-0.61312528707287395</v>
      </c>
      <c r="P521" s="29">
        <f t="shared" si="84"/>
        <v>-0.43291512664600063</v>
      </c>
      <c r="Q521" s="29">
        <f t="shared" si="85"/>
        <v>-0.30536589869141439</v>
      </c>
      <c r="R521" s="29">
        <f t="shared" si="86"/>
        <v>-0.82131356978216918</v>
      </c>
      <c r="S521" s="29">
        <f t="shared" si="87"/>
        <v>-0.42886895120537938</v>
      </c>
      <c r="T521" s="29">
        <f t="shared" si="88"/>
        <v>-0.43223518566407604</v>
      </c>
      <c r="U521" s="29">
        <f t="shared" si="89"/>
        <v>-5.4801993202513E-2</v>
      </c>
    </row>
    <row r="522" spans="1:21" x14ac:dyDescent="0.2">
      <c r="A522" s="28" t="s">
        <v>753</v>
      </c>
      <c r="B522" s="28">
        <v>124.42196800000001</v>
      </c>
      <c r="C522" s="28">
        <v>214.570007</v>
      </c>
      <c r="D522" s="28">
        <v>59.252949999999998</v>
      </c>
      <c r="E522" s="28">
        <v>105.304272</v>
      </c>
      <c r="F522" s="28">
        <v>557.99251200000003</v>
      </c>
      <c r="G522" s="28">
        <v>40.880701000000002</v>
      </c>
      <c r="H522" s="28">
        <v>195.64999399999999</v>
      </c>
      <c r="I522" s="28">
        <v>46.380625000000002</v>
      </c>
      <c r="J522" s="28">
        <v>53.576734999999999</v>
      </c>
      <c r="K522" s="28">
        <v>80.806038999999998</v>
      </c>
      <c r="L522" s="25">
        <f t="shared" si="80"/>
        <v>0.7118457231218227</v>
      </c>
      <c r="M522" s="25">
        <f t="shared" si="81"/>
        <v>0.33621873413602277</v>
      </c>
      <c r="N522" s="25">
        <f t="shared" si="82"/>
        <v>-3.4272492568546697E-2</v>
      </c>
      <c r="O522" s="25">
        <f t="shared" si="83"/>
        <v>0.35040585744080821</v>
      </c>
      <c r="P522" s="29">
        <f t="shared" si="84"/>
        <v>-6.8501922352369848E-2</v>
      </c>
      <c r="Q522" s="29">
        <f t="shared" si="85"/>
        <v>0.10597238655063235</v>
      </c>
      <c r="R522" s="29">
        <f t="shared" si="86"/>
        <v>-0.17041215519694974</v>
      </c>
      <c r="S522" s="29">
        <f t="shared" si="87"/>
        <v>0.42942039140257449</v>
      </c>
      <c r="T522" s="29">
        <f t="shared" si="88"/>
        <v>0.19317040464882873</v>
      </c>
      <c r="U522" s="29">
        <f t="shared" si="89"/>
        <v>-7.3490790596235311E-2</v>
      </c>
    </row>
    <row r="523" spans="1:21" x14ac:dyDescent="0.2">
      <c r="A523" s="28" t="s">
        <v>603</v>
      </c>
      <c r="B523" s="28">
        <v>72.682933000000006</v>
      </c>
      <c r="C523" s="28">
        <v>160.58000200000001</v>
      </c>
      <c r="D523" s="28">
        <v>61.355764999999998</v>
      </c>
      <c r="E523" s="28">
        <v>77.979720999999998</v>
      </c>
      <c r="F523" s="28">
        <v>599.02701400000001</v>
      </c>
      <c r="G523" s="28">
        <v>36.963582000000002</v>
      </c>
      <c r="H523" s="28">
        <v>235.83999600000001</v>
      </c>
      <c r="I523" s="28">
        <v>32.447155000000002</v>
      </c>
      <c r="J523" s="28">
        <v>44.902836000000001</v>
      </c>
      <c r="K523" s="28">
        <v>87.215581</v>
      </c>
      <c r="L523" s="25">
        <f t="shared" si="80"/>
        <v>0.19846687842794397</v>
      </c>
      <c r="M523" s="25">
        <f t="shared" si="81"/>
        <v>0.90622039188557446</v>
      </c>
      <c r="N523" s="25">
        <f t="shared" si="82"/>
        <v>0.18627808041621896</v>
      </c>
      <c r="O523" s="25">
        <f t="shared" si="83"/>
        <v>0.44759495383449455</v>
      </c>
      <c r="P523" s="29">
        <f t="shared" si="84"/>
        <v>0.47814672685165238</v>
      </c>
      <c r="Q523" s="29">
        <f t="shared" si="85"/>
        <v>0.4345969836795478</v>
      </c>
      <c r="R523" s="29">
        <f t="shared" si="86"/>
        <v>5.7229185448735151</v>
      </c>
      <c r="S523" s="29">
        <f t="shared" si="87"/>
        <v>0.25877397777039146</v>
      </c>
      <c r="T523" s="29">
        <f t="shared" si="88"/>
        <v>0.31209655579167261</v>
      </c>
      <c r="U523" s="29">
        <f t="shared" si="89"/>
        <v>8.7773419659341601E-2</v>
      </c>
    </row>
    <row r="524" spans="1:21" x14ac:dyDescent="0.2">
      <c r="A524" s="28" t="s">
        <v>451</v>
      </c>
      <c r="B524" s="28">
        <v>60.646593000000003</v>
      </c>
      <c r="C524" s="28">
        <v>84.239998</v>
      </c>
      <c r="D524" s="28">
        <v>51.721232999999998</v>
      </c>
      <c r="E524" s="28">
        <v>53.868467000000003</v>
      </c>
      <c r="F524" s="28">
        <v>405.255448</v>
      </c>
      <c r="G524" s="28">
        <v>25.765830000000001</v>
      </c>
      <c r="H524" s="28">
        <v>35.080002</v>
      </c>
      <c r="I524" s="28">
        <v>25.776792</v>
      </c>
      <c r="J524" s="28">
        <v>34.222203999999998</v>
      </c>
      <c r="K524" s="28">
        <v>80.178077000000002</v>
      </c>
      <c r="L524" s="25">
        <f t="shared" si="80"/>
        <v>-0.23274271529882729</v>
      </c>
      <c r="M524" s="25">
        <f t="shared" si="81"/>
        <v>-0.38929971887342729</v>
      </c>
      <c r="N524" s="25">
        <f t="shared" si="82"/>
        <v>4.4854206616690595E-2</v>
      </c>
      <c r="O524" s="25">
        <f t="shared" si="83"/>
        <v>0.3161766723414301</v>
      </c>
      <c r="P524" s="29">
        <f t="shared" si="84"/>
        <v>0.27972496018806292</v>
      </c>
      <c r="Q524" s="29">
        <f t="shared" si="85"/>
        <v>-9.8578188904776765E-2</v>
      </c>
      <c r="R524" s="29">
        <f t="shared" si="86"/>
        <v>2.8588336192110209E-3</v>
      </c>
      <c r="S524" s="29">
        <f t="shared" si="87"/>
        <v>-6.5963131244997419E-2</v>
      </c>
      <c r="T524" s="29">
        <f t="shared" si="88"/>
        <v>0.12732712010320402</v>
      </c>
      <c r="U524" s="29">
        <f t="shared" si="89"/>
        <v>4.5051248232735208E-2</v>
      </c>
    </row>
    <row r="525" spans="1:21" x14ac:dyDescent="0.2">
      <c r="A525" s="28" t="s">
        <v>299</v>
      </c>
      <c r="B525" s="28">
        <v>79.043358999999995</v>
      </c>
      <c r="C525" s="28">
        <v>137.94000199999999</v>
      </c>
      <c r="D525" s="28">
        <v>49.500909</v>
      </c>
      <c r="E525" s="28">
        <v>40.927990999999999</v>
      </c>
      <c r="F525" s="28">
        <v>316.67386399999998</v>
      </c>
      <c r="G525" s="28">
        <v>28.583544</v>
      </c>
      <c r="H525" s="28">
        <v>34.979999999999997</v>
      </c>
      <c r="I525" s="28">
        <v>27.597189</v>
      </c>
      <c r="J525" s="28">
        <v>30.356942</v>
      </c>
      <c r="K525" s="28">
        <v>76.721670000000003</v>
      </c>
      <c r="L525" s="25">
        <f t="shared" si="80"/>
        <v>-0.24920117744644898</v>
      </c>
      <c r="M525" s="25">
        <f t="shared" si="81"/>
        <v>-0.26596422164712885</v>
      </c>
      <c r="N525" s="25">
        <f t="shared" si="82"/>
        <v>0.16418177609672502</v>
      </c>
      <c r="O525" s="25">
        <f t="shared" si="83"/>
        <v>-0.58442236838970918</v>
      </c>
      <c r="P525" s="29">
        <f t="shared" si="84"/>
        <v>-0.57066991010856549</v>
      </c>
      <c r="Q525" s="29">
        <f t="shared" si="85"/>
        <v>-0.46189068582188675</v>
      </c>
      <c r="R525" s="29">
        <f t="shared" si="86"/>
        <v>-0.84970353506695162</v>
      </c>
      <c r="S525" s="29">
        <f t="shared" si="87"/>
        <v>-4.0849787132335447E-4</v>
      </c>
      <c r="T525" s="29">
        <f t="shared" si="88"/>
        <v>-0.39474828642279658</v>
      </c>
      <c r="U525" s="29">
        <f t="shared" si="89"/>
        <v>-8.115835863436216E-2</v>
      </c>
    </row>
    <row r="526" spans="1:21" x14ac:dyDescent="0.2">
      <c r="A526" s="28" t="s">
        <v>905</v>
      </c>
      <c r="B526" s="28">
        <v>105.27901300000001</v>
      </c>
      <c r="C526" s="28">
        <v>187.91999799999999</v>
      </c>
      <c r="D526" s="28">
        <v>42.519914</v>
      </c>
      <c r="E526" s="28">
        <v>98.484585999999993</v>
      </c>
      <c r="F526" s="28">
        <v>737.59997599999997</v>
      </c>
      <c r="G526" s="28">
        <v>53.118471</v>
      </c>
      <c r="H526" s="28">
        <v>232.740005</v>
      </c>
      <c r="I526" s="28">
        <v>27.608467000000001</v>
      </c>
      <c r="J526" s="28">
        <v>50.155895999999998</v>
      </c>
      <c r="K526" s="28">
        <v>83.498250999999996</v>
      </c>
      <c r="L526" s="25">
        <f t="shared" si="80"/>
        <v>-0.16024384647913925</v>
      </c>
      <c r="M526" s="25">
        <f t="shared" si="81"/>
        <v>-0.10917278657273455</v>
      </c>
      <c r="N526" s="25">
        <f t="shared" si="82"/>
        <v>-0.2923228844285205</v>
      </c>
      <c r="O526" s="25">
        <f t="shared" si="83"/>
        <v>-6.995892173029028E-2</v>
      </c>
      <c r="P526" s="29">
        <f t="shared" si="84"/>
        <v>0.31831396439143411</v>
      </c>
      <c r="Q526" s="29">
        <f t="shared" si="85"/>
        <v>0.2929329250806072</v>
      </c>
      <c r="R526" s="29">
        <f t="shared" si="86"/>
        <v>0.15958346312050109</v>
      </c>
      <c r="S526" s="29">
        <f t="shared" si="87"/>
        <v>-0.4218128390729291</v>
      </c>
      <c r="T526" s="29">
        <f t="shared" si="88"/>
        <v>-7.4849149428865336E-2</v>
      </c>
      <c r="U526" s="29">
        <f t="shared" si="89"/>
        <v>1.3387813070573573E-2</v>
      </c>
    </row>
    <row r="527" spans="1:21" x14ac:dyDescent="0.2">
      <c r="A527" s="28" t="s">
        <v>752</v>
      </c>
      <c r="B527" s="28">
        <v>125.36855199999999</v>
      </c>
      <c r="C527" s="28">
        <v>210.949997</v>
      </c>
      <c r="D527" s="28">
        <v>60.083776999999998</v>
      </c>
      <c r="E527" s="28">
        <v>105.89272699999999</v>
      </c>
      <c r="F527" s="28">
        <v>559.50251300000002</v>
      </c>
      <c r="G527" s="28">
        <v>41.083702000000002</v>
      </c>
      <c r="H527" s="28">
        <v>200.71000699999999</v>
      </c>
      <c r="I527" s="28">
        <v>47.750051999999997</v>
      </c>
      <c r="J527" s="28">
        <v>54.213749</v>
      </c>
      <c r="K527" s="28">
        <v>82.395160000000004</v>
      </c>
      <c r="L527" s="25">
        <f t="shared" si="80"/>
        <v>0.72441485617406576</v>
      </c>
      <c r="M527" s="25">
        <f t="shared" si="81"/>
        <v>0.28557500239076106</v>
      </c>
      <c r="N527" s="25">
        <f t="shared" si="82"/>
        <v>-2.935924548604496E-2</v>
      </c>
      <c r="O527" s="25">
        <f t="shared" si="83"/>
        <v>0.33360534957808952</v>
      </c>
      <c r="P527" s="29">
        <f t="shared" si="84"/>
        <v>-7.5242190338023596E-2</v>
      </c>
      <c r="Q527" s="29">
        <f t="shared" si="85"/>
        <v>0.10359555997001757</v>
      </c>
      <c r="R527" s="29">
        <f t="shared" si="86"/>
        <v>-0.16384763850580519</v>
      </c>
      <c r="S527" s="29">
        <f t="shared" si="87"/>
        <v>0.44546496682593406</v>
      </c>
      <c r="T527" s="29">
        <f t="shared" si="88"/>
        <v>0.1926391250096795</v>
      </c>
      <c r="U527" s="29">
        <f t="shared" si="89"/>
        <v>-6.5045613192209695E-2</v>
      </c>
    </row>
    <row r="528" spans="1:21" x14ac:dyDescent="0.2">
      <c r="A528" s="28" t="s">
        <v>602</v>
      </c>
      <c r="B528" s="28">
        <v>72.702083000000002</v>
      </c>
      <c r="C528" s="28">
        <v>164.08999600000001</v>
      </c>
      <c r="D528" s="28">
        <v>61.901147999999999</v>
      </c>
      <c r="E528" s="28">
        <v>79.403345999999999</v>
      </c>
      <c r="F528" s="28">
        <v>605.02599399999997</v>
      </c>
      <c r="G528" s="28">
        <v>37.227136000000002</v>
      </c>
      <c r="H528" s="28">
        <v>240.03999300000001</v>
      </c>
      <c r="I528" s="28">
        <v>33.034388999999997</v>
      </c>
      <c r="J528" s="28">
        <v>45.456960000000002</v>
      </c>
      <c r="K528" s="28">
        <v>88.127465000000001</v>
      </c>
      <c r="L528" s="25">
        <f t="shared" si="80"/>
        <v>0.19554699295821631</v>
      </c>
      <c r="M528" s="25">
        <f t="shared" si="81"/>
        <v>0.92661735180503357</v>
      </c>
      <c r="N528" s="25">
        <f t="shared" si="82"/>
        <v>0.20006013760111263</v>
      </c>
      <c r="O528" s="25">
        <f t="shared" si="83"/>
        <v>0.46053528643430863</v>
      </c>
      <c r="P528" s="29">
        <f t="shared" si="84"/>
        <v>0.49947385103564113</v>
      </c>
      <c r="Q528" s="29">
        <f t="shared" si="85"/>
        <v>0.448939161046779</v>
      </c>
      <c r="R528" s="29">
        <f t="shared" si="86"/>
        <v>5.8290179044655535</v>
      </c>
      <c r="S528" s="29">
        <f t="shared" si="87"/>
        <v>0.24202777125452024</v>
      </c>
      <c r="T528" s="29">
        <f t="shared" si="88"/>
        <v>0.31879081134152409</v>
      </c>
      <c r="U528" s="29">
        <f t="shared" si="89"/>
        <v>9.6794138935891949E-2</v>
      </c>
    </row>
    <row r="529" spans="1:21" x14ac:dyDescent="0.2">
      <c r="A529" s="28" t="s">
        <v>450</v>
      </c>
      <c r="B529" s="28">
        <v>60.810727999999997</v>
      </c>
      <c r="C529" s="28">
        <v>85.169998000000007</v>
      </c>
      <c r="D529" s="28">
        <v>51.581704999999999</v>
      </c>
      <c r="E529" s="28">
        <v>54.365921</v>
      </c>
      <c r="F529" s="28">
        <v>403.49219399999998</v>
      </c>
      <c r="G529" s="28">
        <v>25.692684</v>
      </c>
      <c r="H529" s="28">
        <v>35.150002000000001</v>
      </c>
      <c r="I529" s="28">
        <v>26.597142000000002</v>
      </c>
      <c r="J529" s="28">
        <v>34.468665999999999</v>
      </c>
      <c r="K529" s="28">
        <v>80.350050999999993</v>
      </c>
      <c r="L529" s="25">
        <f t="shared" si="80"/>
        <v>0.39851379848128876</v>
      </c>
      <c r="M529" s="25">
        <f t="shared" si="81"/>
        <v>-0.29319503734439833</v>
      </c>
      <c r="N529" s="25">
        <f t="shared" si="82"/>
        <v>0.12004761195849944</v>
      </c>
      <c r="O529" s="25">
        <f t="shared" si="83"/>
        <v>0.42303358818024495</v>
      </c>
      <c r="P529" s="29">
        <f t="shared" si="84"/>
        <v>0.43975691637367165</v>
      </c>
      <c r="Q529" s="29">
        <f t="shared" si="85"/>
        <v>0.19887870588754075</v>
      </c>
      <c r="R529" s="29">
        <f t="shared" si="86"/>
        <v>0.53092349873360201</v>
      </c>
      <c r="S529" s="29">
        <f t="shared" si="87"/>
        <v>0.11527514991369947</v>
      </c>
      <c r="T529" s="29">
        <f t="shared" si="88"/>
        <v>0.24608111842910341</v>
      </c>
      <c r="U529" s="29">
        <f t="shared" si="89"/>
        <v>0.15377941351254187</v>
      </c>
    </row>
    <row r="530" spans="1:21" x14ac:dyDescent="0.2">
      <c r="A530" s="28" t="s">
        <v>145</v>
      </c>
      <c r="B530" s="28">
        <v>43.482393999999999</v>
      </c>
      <c r="C530" s="28">
        <v>120.5</v>
      </c>
      <c r="D530" s="28">
        <v>46.053136000000002</v>
      </c>
      <c r="E530" s="28">
        <v>38.204242999999998</v>
      </c>
      <c r="F530" s="28">
        <v>280.25022100000001</v>
      </c>
      <c r="G530" s="28">
        <v>21.430595</v>
      </c>
      <c r="H530" s="28">
        <v>22.959999</v>
      </c>
      <c r="I530" s="28">
        <v>23.848054000000001</v>
      </c>
      <c r="J530" s="28">
        <v>27.661655</v>
      </c>
      <c r="K530" s="28">
        <v>69.640738999999996</v>
      </c>
      <c r="L530" s="25">
        <f t="shared" si="80"/>
        <v>-0.58651103220639267</v>
      </c>
      <c r="M530" s="25">
        <f t="shared" si="81"/>
        <v>-0.34310947074673492</v>
      </c>
      <c r="N530" s="25">
        <f t="shared" si="82"/>
        <v>8.3347580951958156E-2</v>
      </c>
      <c r="O530" s="25">
        <f t="shared" si="83"/>
        <v>-0.61363688285182549</v>
      </c>
      <c r="P530" s="29">
        <f t="shared" si="84"/>
        <v>-0.62014393181683691</v>
      </c>
      <c r="Q530" s="29">
        <f t="shared" si="85"/>
        <v>-0.60518681689244302</v>
      </c>
      <c r="R530" s="29">
        <f t="shared" si="86"/>
        <v>-0.89857761952076998</v>
      </c>
      <c r="S530" s="29">
        <f t="shared" si="87"/>
        <v>-0.12060384967256876</v>
      </c>
      <c r="T530" s="29">
        <f t="shared" si="88"/>
        <v>-0.43950343624016763</v>
      </c>
      <c r="U530" s="29">
        <f t="shared" si="89"/>
        <v>-0.16496999739301699</v>
      </c>
    </row>
    <row r="531" spans="1:21" x14ac:dyDescent="0.2">
      <c r="A531" s="28" t="s">
        <v>904</v>
      </c>
      <c r="B531" s="28">
        <v>105.159744</v>
      </c>
      <c r="C531" s="28">
        <v>183.44000199999999</v>
      </c>
      <c r="D531" s="28">
        <v>42.510027999999998</v>
      </c>
      <c r="E531" s="28">
        <v>98.881703000000002</v>
      </c>
      <c r="F531" s="28">
        <v>737.78002900000001</v>
      </c>
      <c r="G531" s="28">
        <v>54.280343000000002</v>
      </c>
      <c r="H531" s="28">
        <v>226.38000500000001</v>
      </c>
      <c r="I531" s="28">
        <v>27.118670000000002</v>
      </c>
      <c r="J531" s="28">
        <v>49.352051000000003</v>
      </c>
      <c r="K531" s="28">
        <v>83.399085999999997</v>
      </c>
      <c r="L531" s="25">
        <f t="shared" si="80"/>
        <v>-0.15175335573271331</v>
      </c>
      <c r="M531" s="25">
        <f t="shared" si="81"/>
        <v>-9.7554984059527117E-2</v>
      </c>
      <c r="N531" s="25">
        <f t="shared" si="82"/>
        <v>-0.27388967581629409</v>
      </c>
      <c r="O531" s="25">
        <f t="shared" si="83"/>
        <v>-5.7391136390074426E-2</v>
      </c>
      <c r="P531" s="29">
        <f t="shared" si="84"/>
        <v>0.33936663899686836</v>
      </c>
      <c r="Q531" s="29">
        <f t="shared" si="85"/>
        <v>0.34656054440791184</v>
      </c>
      <c r="R531" s="29">
        <f t="shared" si="86"/>
        <v>0.16253278719319653</v>
      </c>
      <c r="S531" s="29">
        <f t="shared" si="87"/>
        <v>-0.42932270687955965</v>
      </c>
      <c r="T531" s="29">
        <f t="shared" si="88"/>
        <v>-8.5443203231499787E-2</v>
      </c>
      <c r="U531" s="29">
        <f t="shared" si="89"/>
        <v>3.6140569140858725E-2</v>
      </c>
    </row>
    <row r="532" spans="1:21" x14ac:dyDescent="0.2">
      <c r="A532" s="28" t="s">
        <v>751</v>
      </c>
      <c r="B532" s="28">
        <v>123.973074</v>
      </c>
      <c r="C532" s="28">
        <v>203.270004</v>
      </c>
      <c r="D532" s="28">
        <v>58.544860999999997</v>
      </c>
      <c r="E532" s="28">
        <v>104.902157</v>
      </c>
      <c r="F532" s="28">
        <v>550.84247100000005</v>
      </c>
      <c r="G532" s="28">
        <v>40.310361999999998</v>
      </c>
      <c r="H532" s="28">
        <v>194.729996</v>
      </c>
      <c r="I532" s="28">
        <v>47.520149000000004</v>
      </c>
      <c r="J532" s="28">
        <v>53.962806</v>
      </c>
      <c r="K532" s="28">
        <v>80.490127000000001</v>
      </c>
      <c r="L532" s="25">
        <f t="shared" si="80"/>
        <v>0.72030613890531625</v>
      </c>
      <c r="M532" s="25">
        <f t="shared" si="81"/>
        <v>0.25739205103570351</v>
      </c>
      <c r="N532" s="25">
        <f t="shared" si="82"/>
        <v>-4.2835364953951349E-2</v>
      </c>
      <c r="O532" s="25">
        <f t="shared" si="83"/>
        <v>0.33086940637353068</v>
      </c>
      <c r="P532" s="29">
        <f t="shared" si="84"/>
        <v>-7.4922654516579312E-2</v>
      </c>
      <c r="Q532" s="29">
        <f t="shared" si="85"/>
        <v>0.12550882677466246</v>
      </c>
      <c r="R532" s="29">
        <f t="shared" si="86"/>
        <v>-0.16774938315666954</v>
      </c>
      <c r="S532" s="29">
        <f t="shared" si="87"/>
        <v>0.42775107947047308</v>
      </c>
      <c r="T532" s="29">
        <f t="shared" si="88"/>
        <v>0.19377817294981803</v>
      </c>
      <c r="U532" s="29">
        <f t="shared" si="89"/>
        <v>-8.2885883416441541E-2</v>
      </c>
    </row>
    <row r="533" spans="1:21" x14ac:dyDescent="0.2">
      <c r="A533" s="28" t="s">
        <v>601</v>
      </c>
      <c r="B533" s="28">
        <v>72.064542000000003</v>
      </c>
      <c r="C533" s="28">
        <v>161.66000399999999</v>
      </c>
      <c r="D533" s="28">
        <v>61.164881000000001</v>
      </c>
      <c r="E533" s="28">
        <v>78.822277</v>
      </c>
      <c r="F533" s="28">
        <v>595.45558400000004</v>
      </c>
      <c r="G533" s="28">
        <v>35.815233999999997</v>
      </c>
      <c r="H533" s="28">
        <v>233.979996</v>
      </c>
      <c r="I533" s="28">
        <v>33.283217</v>
      </c>
      <c r="J533" s="28">
        <v>45.203378000000001</v>
      </c>
      <c r="K533" s="28">
        <v>87.764571000000004</v>
      </c>
      <c r="L533" s="25">
        <f t="shared" si="80"/>
        <v>0.63766524468894503</v>
      </c>
      <c r="M533" s="25">
        <f t="shared" si="81"/>
        <v>0.32900366104080603</v>
      </c>
      <c r="N533" s="25">
        <f t="shared" si="82"/>
        <v>0.30442035681964197</v>
      </c>
      <c r="O533" s="25">
        <f t="shared" si="83"/>
        <v>1.0869716469712749</v>
      </c>
      <c r="P533" s="29">
        <f t="shared" si="84"/>
        <v>1.1235927977295099</v>
      </c>
      <c r="Q533" s="29">
        <f t="shared" si="85"/>
        <v>0.67256847772371886</v>
      </c>
      <c r="R533" s="29">
        <f t="shared" si="86"/>
        <v>9.257781949047871</v>
      </c>
      <c r="S533" s="29">
        <f t="shared" si="87"/>
        <v>0.36454973493682497</v>
      </c>
      <c r="T533" s="29">
        <f t="shared" si="88"/>
        <v>0.65864441783473127</v>
      </c>
      <c r="U533" s="29">
        <f t="shared" si="89"/>
        <v>0.25543381705070711</v>
      </c>
    </row>
    <row r="534" spans="1:21" x14ac:dyDescent="0.2">
      <c r="A534" s="28" t="s">
        <v>144</v>
      </c>
      <c r="B534" s="28">
        <v>44.004440000000002</v>
      </c>
      <c r="C534" s="28">
        <v>121.639999</v>
      </c>
      <c r="D534" s="28">
        <v>46.890467999999998</v>
      </c>
      <c r="E534" s="28">
        <v>37.768734000000002</v>
      </c>
      <c r="F534" s="28">
        <v>280.40007700000001</v>
      </c>
      <c r="G534" s="28">
        <v>21.413314</v>
      </c>
      <c r="H534" s="28">
        <v>22.809999000000001</v>
      </c>
      <c r="I534" s="28">
        <v>24.391355000000001</v>
      </c>
      <c r="J534" s="28">
        <v>27.253205999999999</v>
      </c>
      <c r="K534" s="28">
        <v>69.907764</v>
      </c>
      <c r="L534" s="25">
        <f t="shared" si="80"/>
        <v>-0.58221800355616227</v>
      </c>
      <c r="M534" s="25">
        <f t="shared" si="81"/>
        <v>-0.33548212506721453</v>
      </c>
      <c r="N534" s="25">
        <f t="shared" si="82"/>
        <v>0.13307761008793895</v>
      </c>
      <c r="O534" s="25">
        <f t="shared" si="83"/>
        <v>-0.61354030313207997</v>
      </c>
      <c r="P534" s="29">
        <f t="shared" si="84"/>
        <v>-0.61906822981586185</v>
      </c>
      <c r="Q534" s="29">
        <f t="shared" si="85"/>
        <v>-0.60325506538098717</v>
      </c>
      <c r="R534" s="29">
        <f t="shared" si="86"/>
        <v>-0.89721984535907229</v>
      </c>
      <c r="S534" s="29">
        <f t="shared" si="87"/>
        <v>-9.7576025551201817E-2</v>
      </c>
      <c r="T534" s="29">
        <f t="shared" si="88"/>
        <v>-0.44566175684495668</v>
      </c>
      <c r="U534" s="29">
        <f t="shared" si="89"/>
        <v>-0.1493267876168537</v>
      </c>
    </row>
    <row r="535" spans="1:21" x14ac:dyDescent="0.2">
      <c r="A535" s="28" t="s">
        <v>903</v>
      </c>
      <c r="B535" s="28">
        <v>105.32871299999999</v>
      </c>
      <c r="C535" s="28">
        <v>183.050003</v>
      </c>
      <c r="D535" s="28">
        <v>41.383279999999999</v>
      </c>
      <c r="E535" s="28">
        <v>97.730072000000007</v>
      </c>
      <c r="F535" s="28">
        <v>736.09002699999996</v>
      </c>
      <c r="G535" s="28">
        <v>53.972495000000002</v>
      </c>
      <c r="H535" s="28">
        <v>221.929993</v>
      </c>
      <c r="I535" s="28">
        <v>27.028708999999999</v>
      </c>
      <c r="J535" s="28">
        <v>49.163496000000002</v>
      </c>
      <c r="K535" s="28">
        <v>82.179340999999994</v>
      </c>
      <c r="L535" s="25">
        <f t="shared" si="80"/>
        <v>-0.13617921732353766</v>
      </c>
      <c r="M535" s="25">
        <f t="shared" si="81"/>
        <v>-0.10837798185516834</v>
      </c>
      <c r="N535" s="25">
        <f t="shared" si="82"/>
        <v>-0.29755349704233713</v>
      </c>
      <c r="O535" s="25">
        <f t="shared" si="83"/>
        <v>-7.1926806540194232E-2</v>
      </c>
      <c r="P535" s="29">
        <f t="shared" si="84"/>
        <v>0.3274543225858948</v>
      </c>
      <c r="Q535" s="29">
        <f t="shared" si="85"/>
        <v>0.34343387779508516</v>
      </c>
      <c r="R535" s="29">
        <f t="shared" si="86"/>
        <v>0.13403166275981082</v>
      </c>
      <c r="S535" s="29">
        <f t="shared" si="87"/>
        <v>-0.42357705075351126</v>
      </c>
      <c r="T535" s="29">
        <f t="shared" si="88"/>
        <v>-8.5994767524817939E-2</v>
      </c>
      <c r="U535" s="29">
        <f t="shared" si="89"/>
        <v>1.2795575568650852E-2</v>
      </c>
    </row>
    <row r="536" spans="1:21" x14ac:dyDescent="0.2">
      <c r="A536" s="28" t="s">
        <v>750</v>
      </c>
      <c r="B536" s="28">
        <v>121.933525</v>
      </c>
      <c r="C536" s="28">
        <v>205.300003</v>
      </c>
      <c r="D536" s="28">
        <v>58.913069999999998</v>
      </c>
      <c r="E536" s="28">
        <v>105.304272</v>
      </c>
      <c r="F536" s="28">
        <v>554.51250900000002</v>
      </c>
      <c r="G536" s="28">
        <v>40.175029000000002</v>
      </c>
      <c r="H536" s="28">
        <v>195.699997</v>
      </c>
      <c r="I536" s="28">
        <v>46.890411</v>
      </c>
      <c r="J536" s="28">
        <v>53.789074999999997</v>
      </c>
      <c r="K536" s="28">
        <v>81.141093999999995</v>
      </c>
      <c r="L536" s="25">
        <f t="shared" si="80"/>
        <v>0.58352769720002406</v>
      </c>
      <c r="M536" s="25">
        <f t="shared" si="81"/>
        <v>0.5085605778105835</v>
      </c>
      <c r="N536" s="25">
        <f t="shared" si="82"/>
        <v>0.2038652051838501</v>
      </c>
      <c r="O536" s="25">
        <f t="shared" si="83"/>
        <v>1.5878087255895736</v>
      </c>
      <c r="P536" s="29">
        <f t="shared" si="84"/>
        <v>0.77609779016748237</v>
      </c>
      <c r="Q536" s="29">
        <f t="shared" si="85"/>
        <v>0.38828434682970503</v>
      </c>
      <c r="R536" s="29">
        <f t="shared" si="86"/>
        <v>4.5407700169875422</v>
      </c>
      <c r="S536" s="29">
        <f t="shared" si="87"/>
        <v>0.67666666142228715</v>
      </c>
      <c r="T536" s="29">
        <f t="shared" si="88"/>
        <v>0.79070923192566878</v>
      </c>
      <c r="U536" s="29">
        <f t="shared" si="89"/>
        <v>6.4332580322282729E-2</v>
      </c>
    </row>
    <row r="537" spans="1:21" x14ac:dyDescent="0.2">
      <c r="A537" s="28" t="s">
        <v>298</v>
      </c>
      <c r="B537" s="28">
        <v>77.001194999999996</v>
      </c>
      <c r="C537" s="28">
        <v>136.08999600000001</v>
      </c>
      <c r="D537" s="28">
        <v>48.936599999999999</v>
      </c>
      <c r="E537" s="28">
        <v>40.692447999999999</v>
      </c>
      <c r="F537" s="28">
        <v>312.20832100000001</v>
      </c>
      <c r="G537" s="28">
        <v>28.938617000000001</v>
      </c>
      <c r="H537" s="28">
        <v>35.32</v>
      </c>
      <c r="I537" s="28">
        <v>27.966448</v>
      </c>
      <c r="J537" s="28">
        <v>30.037860999999999</v>
      </c>
      <c r="K537" s="28">
        <v>76.236597000000003</v>
      </c>
      <c r="L537" s="25">
        <f t="shared" si="80"/>
        <v>0.7744006899131517</v>
      </c>
      <c r="M537" s="25">
        <f t="shared" si="81"/>
        <v>0.12881551308585815</v>
      </c>
      <c r="N537" s="25">
        <f t="shared" si="82"/>
        <v>8.5812240656673033E-2</v>
      </c>
      <c r="O537" s="25">
        <f t="shared" si="83"/>
        <v>8.1656914707830985E-2</v>
      </c>
      <c r="P537" s="29">
        <f t="shared" si="84"/>
        <v>0.12195294084831132</v>
      </c>
      <c r="Q537" s="29">
        <f t="shared" si="85"/>
        <v>0.35088590187030078</v>
      </c>
      <c r="R537" s="29">
        <f t="shared" si="86"/>
        <v>0.5477651183172656</v>
      </c>
      <c r="S537" s="29">
        <f t="shared" si="87"/>
        <v>0.15742724178199885</v>
      </c>
      <c r="T537" s="29">
        <f t="shared" si="88"/>
        <v>0.10676520083894636</v>
      </c>
      <c r="U537" s="29">
        <f t="shared" si="89"/>
        <v>0.11596920455012549</v>
      </c>
    </row>
    <row r="538" spans="1:21" x14ac:dyDescent="0.2">
      <c r="A538" s="28" t="s">
        <v>143</v>
      </c>
      <c r="B538" s="28">
        <v>43.395606999999998</v>
      </c>
      <c r="C538" s="28">
        <v>120.55999799999999</v>
      </c>
      <c r="D538" s="28">
        <v>45.069118000000003</v>
      </c>
      <c r="E538" s="28">
        <v>37.620475999999996</v>
      </c>
      <c r="F538" s="28">
        <v>278.27220699999998</v>
      </c>
      <c r="G538" s="28">
        <v>21.421955000000001</v>
      </c>
      <c r="H538" s="28">
        <v>22.82</v>
      </c>
      <c r="I538" s="28">
        <v>24.162597000000002</v>
      </c>
      <c r="J538" s="28">
        <v>27.140229000000001</v>
      </c>
      <c r="K538" s="28">
        <v>68.314248000000006</v>
      </c>
      <c r="L538" s="25">
        <f t="shared" si="80"/>
        <v>-0.58252229679272038</v>
      </c>
      <c r="M538" s="25">
        <f t="shared" si="81"/>
        <v>-0.33103985500477273</v>
      </c>
      <c r="N538" s="25">
        <f t="shared" si="82"/>
        <v>0.14484521133273143</v>
      </c>
      <c r="O538" s="25">
        <f t="shared" si="83"/>
        <v>-0.61427362295528898</v>
      </c>
      <c r="P538" s="29">
        <f t="shared" si="84"/>
        <v>-0.61793115688653544</v>
      </c>
      <c r="Q538" s="29">
        <f t="shared" si="85"/>
        <v>-0.59746616614467629</v>
      </c>
      <c r="R538" s="29">
        <f t="shared" si="86"/>
        <v>-0.89548410544076407</v>
      </c>
      <c r="S538" s="29">
        <f t="shared" si="87"/>
        <v>-8.6443998722066429E-2</v>
      </c>
      <c r="T538" s="29">
        <f t="shared" si="88"/>
        <v>-0.45281962952088584</v>
      </c>
      <c r="U538" s="29">
        <f t="shared" si="89"/>
        <v>-0.16821561199104995</v>
      </c>
    </row>
    <row r="539" spans="1:21" x14ac:dyDescent="0.2">
      <c r="A539" s="28" t="s">
        <v>902</v>
      </c>
      <c r="B539" s="28">
        <v>103.947125</v>
      </c>
      <c r="C539" s="28">
        <v>180.220001</v>
      </c>
      <c r="D539" s="28">
        <v>39.366996999999998</v>
      </c>
      <c r="E539" s="28">
        <v>97.531509999999997</v>
      </c>
      <c r="F539" s="28">
        <v>728.330017</v>
      </c>
      <c r="G539" s="28">
        <v>53.217775000000003</v>
      </c>
      <c r="H539" s="28">
        <v>218.33999600000001</v>
      </c>
      <c r="I539" s="28">
        <v>26.44895</v>
      </c>
      <c r="J539" s="28">
        <v>49.600150999999997</v>
      </c>
      <c r="K539" s="28">
        <v>82.129755000000003</v>
      </c>
      <c r="L539" s="25">
        <f t="shared" si="80"/>
        <v>0.75582044394010239</v>
      </c>
      <c r="M539" s="25">
        <f t="shared" si="81"/>
        <v>1.1182416168725524</v>
      </c>
      <c r="N539" s="25">
        <f t="shared" si="82"/>
        <v>-0.23576947402873982</v>
      </c>
      <c r="O539" s="25">
        <f t="shared" si="83"/>
        <v>0.77061522089721324</v>
      </c>
      <c r="P539" s="29">
        <f t="shared" si="84"/>
        <v>0.79063510474434517</v>
      </c>
      <c r="Q539" s="29">
        <f t="shared" si="85"/>
        <v>1.075752411749141</v>
      </c>
      <c r="R539" s="29">
        <f t="shared" si="86"/>
        <v>5.1870215305462883</v>
      </c>
      <c r="S539" s="29">
        <f t="shared" si="87"/>
        <v>-2.1927481382510217E-2</v>
      </c>
      <c r="T539" s="29">
        <f t="shared" si="88"/>
        <v>0.42241759438027437</v>
      </c>
      <c r="U539" s="29">
        <f t="shared" si="89"/>
        <v>1.5286944087945287E-2</v>
      </c>
    </row>
    <row r="540" spans="1:21" x14ac:dyDescent="0.2">
      <c r="A540" s="28" t="s">
        <v>449</v>
      </c>
      <c r="B540" s="28">
        <v>59.201455000000003</v>
      </c>
      <c r="C540" s="28">
        <v>85.080001999999993</v>
      </c>
      <c r="D540" s="28">
        <v>51.511940000000003</v>
      </c>
      <c r="E540" s="28">
        <v>55.083402</v>
      </c>
      <c r="F540" s="28">
        <v>406.74396200000001</v>
      </c>
      <c r="G540" s="28">
        <v>25.637823999999998</v>
      </c>
      <c r="H540" s="28">
        <v>35.290000999999997</v>
      </c>
      <c r="I540" s="28">
        <v>27.041910999999999</v>
      </c>
      <c r="J540" s="28">
        <v>34.870316000000003</v>
      </c>
      <c r="K540" s="28">
        <v>80.893146000000002</v>
      </c>
      <c r="L540" s="25">
        <f t="shared" si="80"/>
        <v>-0.23114875682536751</v>
      </c>
      <c r="M540" s="25">
        <f t="shared" si="81"/>
        <v>-0.37597180214087744</v>
      </c>
      <c r="N540" s="25">
        <f t="shared" si="82"/>
        <v>6.018102624457411E-2</v>
      </c>
      <c r="O540" s="25">
        <f t="shared" si="83"/>
        <v>0.34493245586712384</v>
      </c>
      <c r="P540" s="29">
        <f t="shared" si="84"/>
        <v>0.31099771975514967</v>
      </c>
      <c r="Q540" s="29">
        <f t="shared" si="85"/>
        <v>-0.1208041799227374</v>
      </c>
      <c r="R540" s="29">
        <f t="shared" si="86"/>
        <v>8.285742857142786E-3</v>
      </c>
      <c r="S540" s="29">
        <f t="shared" si="87"/>
        <v>-3.607316115432635E-2</v>
      </c>
      <c r="T540" s="29">
        <f t="shared" si="88"/>
        <v>0.15474560211324162</v>
      </c>
      <c r="U540" s="29">
        <f t="shared" si="89"/>
        <v>6.5394152518761128E-2</v>
      </c>
    </row>
    <row r="541" spans="1:21" x14ac:dyDescent="0.2">
      <c r="A541" s="28" t="s">
        <v>297</v>
      </c>
      <c r="B541" s="28">
        <v>76.999881999999999</v>
      </c>
      <c r="C541" s="28">
        <v>136.33999600000001</v>
      </c>
      <c r="D541" s="28">
        <v>48.587871999999997</v>
      </c>
      <c r="E541" s="28">
        <v>40.956259000000003</v>
      </c>
      <c r="F541" s="28">
        <v>310.25527799999998</v>
      </c>
      <c r="G541" s="28">
        <v>29.160539</v>
      </c>
      <c r="H541" s="28">
        <v>35</v>
      </c>
      <c r="I541" s="28">
        <v>28.053903999999999</v>
      </c>
      <c r="J541" s="28">
        <v>30.197400999999999</v>
      </c>
      <c r="K541" s="28">
        <v>75.927904999999996</v>
      </c>
      <c r="L541" s="25">
        <f t="shared" si="80"/>
        <v>0.69516262149243624</v>
      </c>
      <c r="M541" s="25">
        <f t="shared" si="81"/>
        <v>0.11543804838162375</v>
      </c>
      <c r="N541" s="25">
        <f t="shared" si="82"/>
        <v>6.0245508974065221E-2</v>
      </c>
      <c r="O541" s="25">
        <f t="shared" si="83"/>
        <v>6.1988837156284893E-2</v>
      </c>
      <c r="P541" s="29">
        <f t="shared" si="84"/>
        <v>9.0543612032147225E-2</v>
      </c>
      <c r="Q541" s="29">
        <f t="shared" si="85"/>
        <v>0.32907746227103241</v>
      </c>
      <c r="R541" s="29">
        <f t="shared" si="86"/>
        <v>0.52505439977976476</v>
      </c>
      <c r="S541" s="29">
        <f t="shared" si="87"/>
        <v>0.15240930116697959</v>
      </c>
      <c r="T541" s="29">
        <f t="shared" si="88"/>
        <v>7.6785170179683337E-2</v>
      </c>
      <c r="U541" s="29">
        <f t="shared" si="89"/>
        <v>8.3046280587647736E-2</v>
      </c>
    </row>
    <row r="542" spans="1:21" x14ac:dyDescent="0.2">
      <c r="A542" s="28" t="s">
        <v>142</v>
      </c>
      <c r="B542" s="28">
        <v>45.423301000000002</v>
      </c>
      <c r="C542" s="28">
        <v>122.230003</v>
      </c>
      <c r="D542" s="28">
        <v>45.827001000000003</v>
      </c>
      <c r="E542" s="28">
        <v>38.565621</v>
      </c>
      <c r="F542" s="28">
        <v>284.49598400000002</v>
      </c>
      <c r="G542" s="28">
        <v>21.940435999999998</v>
      </c>
      <c r="H542" s="28">
        <v>22.950001</v>
      </c>
      <c r="I542" s="28">
        <v>24.343698</v>
      </c>
      <c r="J542" s="28">
        <v>28.044035000000001</v>
      </c>
      <c r="K542" s="28">
        <v>70.105873000000003</v>
      </c>
      <c r="L542" s="25">
        <f t="shared" si="80"/>
        <v>-0.55423468988152025</v>
      </c>
      <c r="M542" s="25">
        <f t="shared" si="81"/>
        <v>-0.3284803850460305</v>
      </c>
      <c r="N542" s="25">
        <f t="shared" si="82"/>
        <v>0.15885992482317746</v>
      </c>
      <c r="O542" s="25">
        <f t="shared" si="83"/>
        <v>-0.60686398015507015</v>
      </c>
      <c r="P542" s="29">
        <f t="shared" si="84"/>
        <v>-0.61054088639873072</v>
      </c>
      <c r="Q542" s="29">
        <f t="shared" si="85"/>
        <v>-0.5844668775262809</v>
      </c>
      <c r="R542" s="29">
        <f t="shared" si="86"/>
        <v>-0.89333022709728727</v>
      </c>
      <c r="S542" s="29">
        <f t="shared" si="87"/>
        <v>-0.10364858287896006</v>
      </c>
      <c r="T542" s="29">
        <f t="shared" si="88"/>
        <v>-0.43346428782030744</v>
      </c>
      <c r="U542" s="29">
        <f t="shared" si="89"/>
        <v>-0.14215432596501132</v>
      </c>
    </row>
    <row r="543" spans="1:21" x14ac:dyDescent="0.2">
      <c r="A543" s="28" t="s">
        <v>901</v>
      </c>
      <c r="B543" s="28">
        <v>101.899587</v>
      </c>
      <c r="C543" s="28">
        <v>182.020004</v>
      </c>
      <c r="D543" s="28">
        <v>39.544901000000003</v>
      </c>
      <c r="E543" s="28">
        <v>98.097398999999996</v>
      </c>
      <c r="F543" s="28">
        <v>730.48999000000003</v>
      </c>
      <c r="G543" s="28">
        <v>52.800691</v>
      </c>
      <c r="H543" s="28">
        <v>215.14999399999999</v>
      </c>
      <c r="I543" s="28">
        <v>27.158653999999999</v>
      </c>
      <c r="J543" s="28">
        <v>49.500912999999997</v>
      </c>
      <c r="K543" s="28">
        <v>81.723175999999995</v>
      </c>
      <c r="L543" s="25">
        <f t="shared" si="80"/>
        <v>0.41952920976675734</v>
      </c>
      <c r="M543" s="25">
        <f t="shared" si="81"/>
        <v>0.13344547315388189</v>
      </c>
      <c r="N543" s="25">
        <f t="shared" si="82"/>
        <v>-0.3467721742783495</v>
      </c>
      <c r="O543" s="25">
        <f t="shared" si="83"/>
        <v>0.26505595454735897</v>
      </c>
      <c r="P543" s="29">
        <f t="shared" si="84"/>
        <v>0.24696314650206608</v>
      </c>
      <c r="Q543" s="29">
        <f t="shared" si="85"/>
        <v>0.48793891932861455</v>
      </c>
      <c r="R543" s="29">
        <f t="shared" si="86"/>
        <v>-6.8493773786665879E-2</v>
      </c>
      <c r="S543" s="29">
        <f t="shared" si="87"/>
        <v>-0.16554786878628425</v>
      </c>
      <c r="T543" s="29">
        <f t="shared" si="88"/>
        <v>0.11193611755055</v>
      </c>
      <c r="U543" s="29">
        <f t="shared" si="89"/>
        <v>-6.0368559902913232E-2</v>
      </c>
    </row>
    <row r="544" spans="1:21" x14ac:dyDescent="0.2">
      <c r="A544" s="28" t="s">
        <v>600</v>
      </c>
      <c r="B544" s="28">
        <v>71.784071999999995</v>
      </c>
      <c r="C544" s="28">
        <v>160.58999600000001</v>
      </c>
      <c r="D544" s="28">
        <v>60.537686000000001</v>
      </c>
      <c r="E544" s="28">
        <v>77.543920999999997</v>
      </c>
      <c r="F544" s="28">
        <v>585.81521999999995</v>
      </c>
      <c r="G544" s="28">
        <v>35.485792000000004</v>
      </c>
      <c r="H544" s="28">
        <v>230.970001</v>
      </c>
      <c r="I544" s="28">
        <v>32.546689000000001</v>
      </c>
      <c r="J544" s="28">
        <v>44.517766999999999</v>
      </c>
      <c r="K544" s="28">
        <v>86.973650000000006</v>
      </c>
      <c r="L544" s="25">
        <f t="shared" si="80"/>
        <v>0.24382673800631238</v>
      </c>
      <c r="M544" s="25">
        <f t="shared" si="81"/>
        <v>0.86018756260424989</v>
      </c>
      <c r="N544" s="25">
        <f t="shared" si="82"/>
        <v>0.16633137692743438</v>
      </c>
      <c r="O544" s="25">
        <f t="shared" si="83"/>
        <v>0.40361076449494671</v>
      </c>
      <c r="P544" s="29">
        <f t="shared" si="84"/>
        <v>0.42756293861679051</v>
      </c>
      <c r="Q544" s="29">
        <f t="shared" si="85"/>
        <v>0.37920008258303328</v>
      </c>
      <c r="R544" s="29">
        <f t="shared" si="86"/>
        <v>5.2678429724745168</v>
      </c>
      <c r="S544" s="29">
        <f t="shared" si="87"/>
        <v>0.19008057793120448</v>
      </c>
      <c r="T544" s="29">
        <f t="shared" si="88"/>
        <v>0.31914152885089742</v>
      </c>
      <c r="U544" s="29">
        <f t="shared" si="89"/>
        <v>6.9661430637273813E-2</v>
      </c>
    </row>
    <row r="545" spans="1:21" x14ac:dyDescent="0.2">
      <c r="A545" s="28" t="s">
        <v>448</v>
      </c>
      <c r="B545" s="28">
        <v>57.712276000000003</v>
      </c>
      <c r="C545" s="28">
        <v>86.330001999999993</v>
      </c>
      <c r="D545" s="28">
        <v>51.904361999999999</v>
      </c>
      <c r="E545" s="28">
        <v>55.246029</v>
      </c>
      <c r="F545" s="28">
        <v>410.360345</v>
      </c>
      <c r="G545" s="28">
        <v>25.729255999999999</v>
      </c>
      <c r="H545" s="28">
        <v>36.849997999999999</v>
      </c>
      <c r="I545" s="28">
        <v>27.348306999999998</v>
      </c>
      <c r="J545" s="28">
        <v>33.747529</v>
      </c>
      <c r="K545" s="28">
        <v>81.309512999999995</v>
      </c>
      <c r="L545" s="25">
        <f t="shared" si="80"/>
        <v>-0.25559925675852069</v>
      </c>
      <c r="M545" s="25">
        <f t="shared" si="81"/>
        <v>-0.36759207997919863</v>
      </c>
      <c r="N545" s="25">
        <f t="shared" si="82"/>
        <v>5.6129265218408442E-2</v>
      </c>
      <c r="O545" s="25">
        <f t="shared" si="83"/>
        <v>0.34859302588393559</v>
      </c>
      <c r="P545" s="29">
        <f t="shared" si="84"/>
        <v>0.33369044742485099</v>
      </c>
      <c r="Q545" s="29">
        <f t="shared" si="85"/>
        <v>-0.11551477325550097</v>
      </c>
      <c r="R545" s="29">
        <f t="shared" si="86"/>
        <v>4.4205071005807062E-2</v>
      </c>
      <c r="S545" s="29">
        <f t="shared" si="87"/>
        <v>-1.8008469707545993E-2</v>
      </c>
      <c r="T545" s="29">
        <f t="shared" si="88"/>
        <v>0.14100708838739284</v>
      </c>
      <c r="U545" s="29">
        <f t="shared" si="89"/>
        <v>7.1749307280156716E-2</v>
      </c>
    </row>
    <row r="546" spans="1:21" x14ac:dyDescent="0.2">
      <c r="A546" s="28" t="s">
        <v>296</v>
      </c>
      <c r="B546" s="28">
        <v>77.528503999999998</v>
      </c>
      <c r="C546" s="28">
        <v>136.509995</v>
      </c>
      <c r="D546" s="28">
        <v>49.145842000000002</v>
      </c>
      <c r="E546" s="28">
        <v>40.965679000000002</v>
      </c>
      <c r="F546" s="28">
        <v>307.68784900000003</v>
      </c>
      <c r="G546" s="28">
        <v>29.089525999999999</v>
      </c>
      <c r="H546" s="28">
        <v>35.290000999999997</v>
      </c>
      <c r="I546" s="28">
        <v>27.84984</v>
      </c>
      <c r="J546" s="28">
        <v>29.576967</v>
      </c>
      <c r="K546" s="28">
        <v>75.866168000000002</v>
      </c>
      <c r="L546" s="25">
        <f t="shared" si="80"/>
        <v>0.66755288355741538</v>
      </c>
      <c r="M546" s="25">
        <f t="shared" si="81"/>
        <v>0.10035464453255916</v>
      </c>
      <c r="N546" s="25">
        <f t="shared" si="82"/>
        <v>6.0260237274172068E-2</v>
      </c>
      <c r="O546" s="25">
        <f t="shared" si="83"/>
        <v>4.6641549900085844E-2</v>
      </c>
      <c r="P546" s="29">
        <f t="shared" si="84"/>
        <v>8.070320808651088E-2</v>
      </c>
      <c r="Q546" s="29">
        <f t="shared" si="85"/>
        <v>0.31035801510274164</v>
      </c>
      <c r="R546" s="29">
        <f t="shared" si="86"/>
        <v>0.51784950537634389</v>
      </c>
      <c r="S546" s="29">
        <f t="shared" si="87"/>
        <v>0.12943340643938916</v>
      </c>
      <c r="T546" s="29">
        <f t="shared" si="88"/>
        <v>6.0247102339321401E-2</v>
      </c>
      <c r="U546" s="29">
        <f t="shared" si="89"/>
        <v>6.9160777729385003E-2</v>
      </c>
    </row>
    <row r="547" spans="1:21" x14ac:dyDescent="0.2">
      <c r="A547" s="28" t="s">
        <v>141</v>
      </c>
      <c r="B547" s="28">
        <v>46.492381000000002</v>
      </c>
      <c r="C547" s="28">
        <v>124.05999799999999</v>
      </c>
      <c r="D547" s="28">
        <v>46.352621999999997</v>
      </c>
      <c r="E547" s="28">
        <v>39.140123000000003</v>
      </c>
      <c r="F547" s="28">
        <v>284.71077600000001</v>
      </c>
      <c r="G547" s="28">
        <v>22.199677999999999</v>
      </c>
      <c r="H547" s="28">
        <v>23.25</v>
      </c>
      <c r="I547" s="28">
        <v>24.658239999999999</v>
      </c>
      <c r="J547" s="28">
        <v>27.896296</v>
      </c>
      <c r="K547" s="28">
        <v>70.958614999999995</v>
      </c>
      <c r="L547" s="25">
        <f t="shared" si="80"/>
        <v>-0.6145113561468406</v>
      </c>
      <c r="M547" s="25">
        <f t="shared" si="81"/>
        <v>-0.39320127258304638</v>
      </c>
      <c r="N547" s="25">
        <f t="shared" si="82"/>
        <v>-0.20350211735308854</v>
      </c>
      <c r="O547" s="25">
        <f t="shared" si="83"/>
        <v>-0.62506646571671798</v>
      </c>
      <c r="P547" s="29">
        <f t="shared" si="84"/>
        <v>-0.47981167512858502</v>
      </c>
      <c r="Q547" s="29">
        <f t="shared" si="85"/>
        <v>-0.44502229905247181</v>
      </c>
      <c r="R547" s="29">
        <f t="shared" si="86"/>
        <v>-0.87677548832641727</v>
      </c>
      <c r="S547" s="29">
        <f t="shared" si="87"/>
        <v>-0.47356933001813473</v>
      </c>
      <c r="T547" s="29">
        <f t="shared" si="88"/>
        <v>-0.47772125476324356</v>
      </c>
      <c r="U547" s="29">
        <f t="shared" si="89"/>
        <v>-0.11621103857517701</v>
      </c>
    </row>
    <row r="548" spans="1:21" x14ac:dyDescent="0.2">
      <c r="A548" s="28" t="s">
        <v>749</v>
      </c>
      <c r="B548" s="28">
        <v>120.606357</v>
      </c>
      <c r="C548" s="28">
        <v>204.449997</v>
      </c>
      <c r="D548" s="28">
        <v>58.195537000000002</v>
      </c>
      <c r="E548" s="28">
        <v>104.39216399999999</v>
      </c>
      <c r="F548" s="28">
        <v>547.32250299999998</v>
      </c>
      <c r="G548" s="28">
        <v>40.001027000000001</v>
      </c>
      <c r="H548" s="28">
        <v>188.679993</v>
      </c>
      <c r="I548" s="28">
        <v>46.840432</v>
      </c>
      <c r="J548" s="28">
        <v>53.412658</v>
      </c>
      <c r="K548" s="28">
        <v>80.289094000000006</v>
      </c>
      <c r="L548" s="25">
        <f t="shared" si="80"/>
        <v>0.66125655423110019</v>
      </c>
      <c r="M548" s="25">
        <f t="shared" si="81"/>
        <v>0.23095913013328007</v>
      </c>
      <c r="N548" s="25">
        <f t="shared" si="82"/>
        <v>-3.4630525017967262E-2</v>
      </c>
      <c r="O548" s="25">
        <f t="shared" si="83"/>
        <v>0.34859069057909498</v>
      </c>
      <c r="P548" s="29">
        <f t="shared" si="84"/>
        <v>-7.8484033900553918E-2</v>
      </c>
      <c r="Q548" s="29">
        <f t="shared" si="85"/>
        <v>0.12158813587612904</v>
      </c>
      <c r="R548" s="29">
        <f t="shared" si="86"/>
        <v>-0.20652677339538006</v>
      </c>
      <c r="S548" s="29">
        <f t="shared" si="87"/>
        <v>0.44892474473686184</v>
      </c>
      <c r="T548" s="29">
        <f t="shared" si="88"/>
        <v>0.18877044631824558</v>
      </c>
      <c r="U548" s="29">
        <f t="shared" si="89"/>
        <v>-7.853316938712851E-2</v>
      </c>
    </row>
    <row r="549" spans="1:21" x14ac:dyDescent="0.2">
      <c r="A549" s="28" t="s">
        <v>599</v>
      </c>
      <c r="B549" s="28">
        <v>72.599476999999993</v>
      </c>
      <c r="C549" s="28">
        <v>166.08999600000001</v>
      </c>
      <c r="D549" s="28">
        <v>60.283175</v>
      </c>
      <c r="E549" s="28">
        <v>77.408338000000001</v>
      </c>
      <c r="F549" s="28">
        <v>593.93708100000003</v>
      </c>
      <c r="G549" s="28">
        <v>35.664631</v>
      </c>
      <c r="H549" s="28">
        <v>237.78999300000001</v>
      </c>
      <c r="I549" s="28">
        <v>32.327719000000002</v>
      </c>
      <c r="J549" s="28">
        <v>44.931010999999998</v>
      </c>
      <c r="K549" s="28">
        <v>87.131833</v>
      </c>
      <c r="L549" s="25">
        <f t="shared" si="80"/>
        <v>0.27014303470673351</v>
      </c>
      <c r="M549" s="25">
        <f t="shared" si="81"/>
        <v>0.89492290028698473</v>
      </c>
      <c r="N549" s="25">
        <f t="shared" si="82"/>
        <v>0.17604951477344133</v>
      </c>
      <c r="O549" s="25">
        <f t="shared" si="83"/>
        <v>0.4111753339412767</v>
      </c>
      <c r="P549" s="29">
        <f t="shared" si="84"/>
        <v>0.44074347182192453</v>
      </c>
      <c r="Q549" s="29">
        <f t="shared" si="85"/>
        <v>0.39707324131866595</v>
      </c>
      <c r="R549" s="29">
        <f t="shared" si="86"/>
        <v>5.1003076706003085</v>
      </c>
      <c r="S549" s="29">
        <f t="shared" si="87"/>
        <v>0.17781718280717373</v>
      </c>
      <c r="T549" s="29">
        <f t="shared" si="88"/>
        <v>0.33862842861637765</v>
      </c>
      <c r="U549" s="29">
        <f t="shared" si="89"/>
        <v>7.8449971872146085E-2</v>
      </c>
    </row>
    <row r="550" spans="1:21" x14ac:dyDescent="0.2">
      <c r="A550" s="28" t="s">
        <v>447</v>
      </c>
      <c r="B550" s="28">
        <v>57.158504999999998</v>
      </c>
      <c r="C550" s="28">
        <v>87.650002000000001</v>
      </c>
      <c r="D550" s="28">
        <v>51.259045</v>
      </c>
      <c r="E550" s="28">
        <v>54.853805999999999</v>
      </c>
      <c r="F550" s="28">
        <v>412.24346500000001</v>
      </c>
      <c r="G550" s="28">
        <v>25.528103999999999</v>
      </c>
      <c r="H550" s="28">
        <v>38.979999999999997</v>
      </c>
      <c r="I550" s="28">
        <v>27.447144999999999</v>
      </c>
      <c r="J550" s="28">
        <v>33.564960999999997</v>
      </c>
      <c r="K550" s="28">
        <v>80.793578999999994</v>
      </c>
      <c r="L550" s="25">
        <f t="shared" si="80"/>
        <v>-0.23486614740169831</v>
      </c>
      <c r="M550" s="25">
        <f t="shared" si="81"/>
        <v>-0.37473244131207795</v>
      </c>
      <c r="N550" s="25">
        <f t="shared" si="82"/>
        <v>3.9645297893437847E-2</v>
      </c>
      <c r="O550" s="25">
        <f t="shared" si="83"/>
        <v>0.32289319457866061</v>
      </c>
      <c r="P550" s="29">
        <f t="shared" si="84"/>
        <v>0.33592858872288867</v>
      </c>
      <c r="Q550" s="29">
        <f t="shared" si="85"/>
        <v>-0.11974346874762409</v>
      </c>
      <c r="R550" s="29">
        <f t="shared" si="86"/>
        <v>8.0077583818231934E-2</v>
      </c>
      <c r="S550" s="29">
        <f t="shared" si="87"/>
        <v>-1.273715926626906E-2</v>
      </c>
      <c r="T550" s="29">
        <f t="shared" si="88"/>
        <v>0.13619629405613431</v>
      </c>
      <c r="U550" s="29">
        <f t="shared" si="89"/>
        <v>5.4649836389663475E-2</v>
      </c>
    </row>
    <row r="551" spans="1:21" x14ac:dyDescent="0.2">
      <c r="A551" s="28" t="s">
        <v>295</v>
      </c>
      <c r="B551" s="28">
        <v>74.703929000000002</v>
      </c>
      <c r="C551" s="28">
        <v>140.179993</v>
      </c>
      <c r="D551" s="28">
        <v>49.304358999999998</v>
      </c>
      <c r="E551" s="28">
        <v>41.465029999999999</v>
      </c>
      <c r="F551" s="28">
        <v>308.58196199999998</v>
      </c>
      <c r="G551" s="28">
        <v>29.000755000000002</v>
      </c>
      <c r="H551" s="28">
        <v>36.090000000000003</v>
      </c>
      <c r="I551" s="28">
        <v>27.801254</v>
      </c>
      <c r="J551" s="28">
        <v>29.541516000000001</v>
      </c>
      <c r="K551" s="28">
        <v>76.607017999999997</v>
      </c>
      <c r="L551" s="25">
        <f t="shared" si="80"/>
        <v>-0.22268323480329655</v>
      </c>
      <c r="M551" s="25">
        <f t="shared" si="81"/>
        <v>-0.19167342511444385</v>
      </c>
      <c r="N551" s="25">
        <f t="shared" si="82"/>
        <v>0.47455622473288672</v>
      </c>
      <c r="O551" s="25">
        <f t="shared" si="83"/>
        <v>-0.56274872833154732</v>
      </c>
      <c r="P551" s="29">
        <f t="shared" si="84"/>
        <v>-0.55775978738668086</v>
      </c>
      <c r="Q551" s="29">
        <f t="shared" si="85"/>
        <v>-0.42602994118009008</v>
      </c>
      <c r="R551" s="29">
        <f t="shared" si="86"/>
        <v>-0.81196268787442716</v>
      </c>
      <c r="S551" s="29">
        <f t="shared" si="87"/>
        <v>0.25114117604755948</v>
      </c>
      <c r="T551" s="29">
        <f t="shared" si="88"/>
        <v>-0.36556367891128927</v>
      </c>
      <c r="U551" s="29">
        <f t="shared" si="89"/>
        <v>-3.6171594505116311E-2</v>
      </c>
    </row>
    <row r="552" spans="1:21" x14ac:dyDescent="0.2">
      <c r="A552" s="28" t="s">
        <v>900</v>
      </c>
      <c r="B552" s="28">
        <v>96.104872999999998</v>
      </c>
      <c r="C552" s="28">
        <v>173.41999799999999</v>
      </c>
      <c r="D552" s="28">
        <v>33.436743999999997</v>
      </c>
      <c r="E552" s="28">
        <v>94.831125</v>
      </c>
      <c r="F552" s="28">
        <v>697.77002000000005</v>
      </c>
      <c r="G552" s="28">
        <v>50.526598999999997</v>
      </c>
      <c r="H552" s="28">
        <v>191.929993</v>
      </c>
      <c r="I552" s="28">
        <v>22.220717</v>
      </c>
      <c r="J552" s="28">
        <v>46.563406000000001</v>
      </c>
      <c r="K552" s="28">
        <v>79.482009000000005</v>
      </c>
      <c r="L552" s="25">
        <f t="shared" si="80"/>
        <v>0.34733323839391561</v>
      </c>
      <c r="M552" s="25">
        <f t="shared" si="81"/>
        <v>0.26861742359804142</v>
      </c>
      <c r="N552" s="25">
        <f t="shared" si="82"/>
        <v>-0.31111018810665914</v>
      </c>
      <c r="O552" s="25">
        <f t="shared" si="83"/>
        <v>1.3970350067605546</v>
      </c>
      <c r="P552" s="29">
        <f t="shared" si="84"/>
        <v>1.2594957095989998</v>
      </c>
      <c r="Q552" s="29">
        <f t="shared" si="85"/>
        <v>0.79330001018271123</v>
      </c>
      <c r="R552" s="29">
        <f t="shared" si="86"/>
        <v>4.7446870098772829</v>
      </c>
      <c r="S552" s="29">
        <f t="shared" si="87"/>
        <v>-0.1623763588468955</v>
      </c>
      <c r="T552" s="29">
        <f t="shared" si="88"/>
        <v>0.67896529360957403</v>
      </c>
      <c r="U552" s="29">
        <f t="shared" si="89"/>
        <v>4.184712834445703E-2</v>
      </c>
    </row>
    <row r="553" spans="1:21" x14ac:dyDescent="0.2">
      <c r="A553" s="28" t="s">
        <v>294</v>
      </c>
      <c r="B553" s="28">
        <v>71.329697999999993</v>
      </c>
      <c r="C553" s="28">
        <v>136.699997</v>
      </c>
      <c r="D553" s="28">
        <v>48.537143999999998</v>
      </c>
      <c r="E553" s="28">
        <v>39.561844000000001</v>
      </c>
      <c r="F553" s="28">
        <v>308.81670500000001</v>
      </c>
      <c r="G553" s="28">
        <v>28.175207</v>
      </c>
      <c r="H553" s="28">
        <v>33.409999999999997</v>
      </c>
      <c r="I553" s="28">
        <v>26.528282999999998</v>
      </c>
      <c r="J553" s="28">
        <v>27.733394000000001</v>
      </c>
      <c r="K553" s="28">
        <v>76.289512000000002</v>
      </c>
      <c r="L553" s="25">
        <f t="shared" si="80"/>
        <v>-9.256497536742625E-3</v>
      </c>
      <c r="M553" s="25">
        <f t="shared" si="81"/>
        <v>-0.20025740011584747</v>
      </c>
      <c r="N553" s="25">
        <f t="shared" si="82"/>
        <v>-0.19702693889948497</v>
      </c>
      <c r="O553" s="25">
        <f t="shared" si="83"/>
        <v>-0.49448563327028028</v>
      </c>
      <c r="P553" s="29">
        <f t="shared" si="84"/>
        <v>-0.49142436014377222</v>
      </c>
      <c r="Q553" s="29">
        <f t="shared" si="85"/>
        <v>-0.21865686173969223</v>
      </c>
      <c r="R553" s="29">
        <f t="shared" si="86"/>
        <v>-0.86352681560007205</v>
      </c>
      <c r="S553" s="29">
        <f t="shared" si="87"/>
        <v>-0.23585881490017935</v>
      </c>
      <c r="T553" s="29">
        <f t="shared" si="88"/>
        <v>-0.36387437641284381</v>
      </c>
      <c r="U553" s="29">
        <f t="shared" si="89"/>
        <v>-0.1483553295503055</v>
      </c>
    </row>
    <row r="554" spans="1:21" x14ac:dyDescent="0.2">
      <c r="A554" s="28" t="s">
        <v>598</v>
      </c>
      <c r="B554" s="28">
        <v>71.996129999999994</v>
      </c>
      <c r="C554" s="28">
        <v>170.929993</v>
      </c>
      <c r="D554" s="28">
        <v>60.44679</v>
      </c>
      <c r="E554" s="28">
        <v>78.260572999999994</v>
      </c>
      <c r="F554" s="28">
        <v>607.21883000000003</v>
      </c>
      <c r="G554" s="28">
        <v>36.059966000000003</v>
      </c>
      <c r="H554" s="28">
        <v>244.80999800000001</v>
      </c>
      <c r="I554" s="28">
        <v>34.716467999999999</v>
      </c>
      <c r="J554" s="28">
        <v>43.597354000000003</v>
      </c>
      <c r="K554" s="28">
        <v>89.579040000000006</v>
      </c>
      <c r="L554" s="25">
        <f t="shared" si="80"/>
        <v>0.2223475686301859</v>
      </c>
      <c r="M554" s="25">
        <f t="shared" si="81"/>
        <v>0.8833185239462642</v>
      </c>
      <c r="N554" s="25">
        <f t="shared" si="82"/>
        <v>0.1961313100167752</v>
      </c>
      <c r="O554" s="25">
        <f t="shared" si="83"/>
        <v>0.49858316375780709</v>
      </c>
      <c r="P554" s="29">
        <f t="shared" si="84"/>
        <v>0.51728656924611327</v>
      </c>
      <c r="Q554" s="29">
        <f t="shared" si="85"/>
        <v>0.41865696177447664</v>
      </c>
      <c r="R554" s="29">
        <f t="shared" si="86"/>
        <v>6.028710420401354</v>
      </c>
      <c r="S554" s="29">
        <f t="shared" si="87"/>
        <v>0.29420900351127188</v>
      </c>
      <c r="T554" s="29">
        <f t="shared" si="88"/>
        <v>0.36146981460090122</v>
      </c>
      <c r="U554" s="29">
        <f t="shared" si="89"/>
        <v>0.10514902442905183</v>
      </c>
    </row>
    <row r="555" spans="1:21" x14ac:dyDescent="0.2">
      <c r="A555" s="28" t="s">
        <v>446</v>
      </c>
      <c r="B555" s="28">
        <v>58.899884</v>
      </c>
      <c r="C555" s="28">
        <v>90.760002</v>
      </c>
      <c r="D555" s="28">
        <v>50.535246000000001</v>
      </c>
      <c r="E555" s="28">
        <v>52.223042999999997</v>
      </c>
      <c r="F555" s="28">
        <v>400.200491</v>
      </c>
      <c r="G555" s="28">
        <v>25.418382999999999</v>
      </c>
      <c r="H555" s="28">
        <v>34.830002</v>
      </c>
      <c r="I555" s="28">
        <v>26.824468</v>
      </c>
      <c r="J555" s="28">
        <v>32.022269999999999</v>
      </c>
      <c r="K555" s="28">
        <v>81.056072999999998</v>
      </c>
      <c r="L555" s="25">
        <f t="shared" si="80"/>
        <v>-0.16341649785116918</v>
      </c>
      <c r="M555" s="25">
        <f t="shared" si="81"/>
        <v>-0.34369797820439552</v>
      </c>
      <c r="N555" s="25">
        <f t="shared" si="82"/>
        <v>3.1464862591322307E-2</v>
      </c>
      <c r="O555" s="25">
        <f t="shared" si="83"/>
        <v>0.32192458067411267</v>
      </c>
      <c r="P555" s="29">
        <f t="shared" si="84"/>
        <v>0.29562257937684944</v>
      </c>
      <c r="Q555" s="29">
        <f t="shared" si="85"/>
        <v>-0.10152571134299104</v>
      </c>
      <c r="R555" s="29">
        <f t="shared" si="86"/>
        <v>3.016861785954994E-2</v>
      </c>
      <c r="S555" s="29">
        <f t="shared" si="87"/>
        <v>-3.7964186690137014E-3</v>
      </c>
      <c r="T555" s="29">
        <f t="shared" si="88"/>
        <v>0.15170207485892462</v>
      </c>
      <c r="U555" s="29">
        <f t="shared" si="89"/>
        <v>5.4676514677199695E-2</v>
      </c>
    </row>
    <row r="556" spans="1:21" x14ac:dyDescent="0.2">
      <c r="A556" s="28" t="s">
        <v>293</v>
      </c>
      <c r="B556" s="28">
        <v>70.405265999999997</v>
      </c>
      <c r="C556" s="28">
        <v>138.28999300000001</v>
      </c>
      <c r="D556" s="28">
        <v>48.993667000000002</v>
      </c>
      <c r="E556" s="28">
        <v>39.505312000000004</v>
      </c>
      <c r="F556" s="28">
        <v>308.88662900000003</v>
      </c>
      <c r="G556" s="28">
        <v>28.290607000000001</v>
      </c>
      <c r="H556" s="28">
        <v>33.810001</v>
      </c>
      <c r="I556" s="28">
        <v>26.926693</v>
      </c>
      <c r="J556" s="28">
        <v>27.804300000000001</v>
      </c>
      <c r="K556" s="28">
        <v>76.853966</v>
      </c>
      <c r="L556" s="25">
        <f t="shared" si="80"/>
        <v>0.51584043502055499</v>
      </c>
      <c r="M556" s="25">
        <f t="shared" si="81"/>
        <v>0.14138319936007937</v>
      </c>
      <c r="N556" s="25">
        <f t="shared" si="82"/>
        <v>2.942285931422961E-2</v>
      </c>
      <c r="O556" s="25">
        <f t="shared" si="83"/>
        <v>-2.5283244826559748E-2</v>
      </c>
      <c r="P556" s="29">
        <f t="shared" si="84"/>
        <v>8.1348976434747478E-3</v>
      </c>
      <c r="Q556" s="29">
        <f t="shared" si="85"/>
        <v>0.23169936034857797</v>
      </c>
      <c r="R556" s="29">
        <f t="shared" si="86"/>
        <v>0.41523660172610311</v>
      </c>
      <c r="S556" s="29">
        <f t="shared" si="87"/>
        <v>0.14743822451054345</v>
      </c>
      <c r="T556" s="29">
        <f t="shared" si="88"/>
        <v>-8.241133343722562E-3</v>
      </c>
      <c r="U556" s="29">
        <f t="shared" si="89"/>
        <v>4.3192525083956435E-2</v>
      </c>
    </row>
    <row r="557" spans="1:21" x14ac:dyDescent="0.2">
      <c r="A557" s="28" t="s">
        <v>140</v>
      </c>
      <c r="B557" s="28">
        <v>46.446356999999999</v>
      </c>
      <c r="C557" s="28">
        <v>121.160004</v>
      </c>
      <c r="D557" s="28">
        <v>47.593335000000003</v>
      </c>
      <c r="E557" s="28">
        <v>40.530042999999999</v>
      </c>
      <c r="F557" s="28">
        <v>306.39414399999998</v>
      </c>
      <c r="G557" s="28">
        <v>22.96876</v>
      </c>
      <c r="H557" s="28">
        <v>23.889999</v>
      </c>
      <c r="I557" s="28">
        <v>23.466791000000001</v>
      </c>
      <c r="J557" s="28">
        <v>28.035343000000001</v>
      </c>
      <c r="K557" s="28">
        <v>73.671891000000002</v>
      </c>
      <c r="L557" s="25">
        <f t="shared" si="80"/>
        <v>-0.62949264239116265</v>
      </c>
      <c r="M557" s="25">
        <f t="shared" si="81"/>
        <v>-0.40534967361963192</v>
      </c>
      <c r="N557" s="25">
        <f t="shared" si="82"/>
        <v>-0.22683620884135558</v>
      </c>
      <c r="O557" s="25">
        <f t="shared" si="83"/>
        <v>-0.60294858706911403</v>
      </c>
      <c r="P557" s="29">
        <f t="shared" si="84"/>
        <v>-0.45130235275750763</v>
      </c>
      <c r="Q557" s="29">
        <f t="shared" si="85"/>
        <v>-0.458139704740262</v>
      </c>
      <c r="R557" s="29">
        <f t="shared" si="86"/>
        <v>-0.88251205139199473</v>
      </c>
      <c r="S557" s="29">
        <f t="shared" si="87"/>
        <v>-0.52302734215691493</v>
      </c>
      <c r="T557" s="29">
        <f t="shared" si="88"/>
        <v>-0.46984906758304468</v>
      </c>
      <c r="U557" s="29">
        <f t="shared" si="89"/>
        <v>-0.13081465293495254</v>
      </c>
    </row>
    <row r="558" spans="1:21" x14ac:dyDescent="0.2">
      <c r="A558" s="28" t="s">
        <v>748</v>
      </c>
      <c r="B558" s="28">
        <v>125.35879799999999</v>
      </c>
      <c r="C558" s="28">
        <v>203.75</v>
      </c>
      <c r="D558" s="28">
        <v>61.556601000000001</v>
      </c>
      <c r="E558" s="28">
        <v>102.077569</v>
      </c>
      <c r="F558" s="28">
        <v>558.402511</v>
      </c>
      <c r="G558" s="28">
        <v>42.388711999999998</v>
      </c>
      <c r="H558" s="28">
        <v>203.33999600000001</v>
      </c>
      <c r="I558" s="28">
        <v>49.199446999999999</v>
      </c>
      <c r="J558" s="28">
        <v>52.881813999999999</v>
      </c>
      <c r="K558" s="28">
        <v>84.759702000000004</v>
      </c>
      <c r="L558" s="25">
        <f t="shared" si="80"/>
        <v>0.73646918628323577</v>
      </c>
      <c r="M558" s="25">
        <f t="shared" si="81"/>
        <v>0.13877711981642205</v>
      </c>
      <c r="N558" s="25">
        <f t="shared" si="82"/>
        <v>2.2202990002565093E-2</v>
      </c>
      <c r="O558" s="25">
        <f t="shared" si="83"/>
        <v>0.30967760353056839</v>
      </c>
      <c r="P558" s="29">
        <f t="shared" si="84"/>
        <v>-8.3078505345472231E-2</v>
      </c>
      <c r="Q558" s="29">
        <f t="shared" si="85"/>
        <v>0.18947811640318823</v>
      </c>
      <c r="R558" s="29">
        <f t="shared" si="86"/>
        <v>-0.19482061599645328</v>
      </c>
      <c r="S558" s="29">
        <f t="shared" si="87"/>
        <v>0.41030538929896965</v>
      </c>
      <c r="T558" s="29">
        <f t="shared" si="88"/>
        <v>0.22270502924703517</v>
      </c>
      <c r="U558" s="29">
        <f t="shared" si="89"/>
        <v>-4.9554566844128289E-2</v>
      </c>
    </row>
    <row r="559" spans="1:21" x14ac:dyDescent="0.2">
      <c r="A559" s="28" t="s">
        <v>597</v>
      </c>
      <c r="B559" s="28">
        <v>72.191777999999999</v>
      </c>
      <c r="C559" s="28">
        <v>178.91999799999999</v>
      </c>
      <c r="D559" s="28">
        <v>60.219546999999999</v>
      </c>
      <c r="E559" s="28">
        <v>77.940989999999999</v>
      </c>
      <c r="F559" s="28">
        <v>608.99707799999999</v>
      </c>
      <c r="G559" s="28">
        <v>35.636395</v>
      </c>
      <c r="H559" s="28">
        <v>252.53999300000001</v>
      </c>
      <c r="I559" s="28">
        <v>34.885669</v>
      </c>
      <c r="J559" s="28">
        <v>43.249853999999999</v>
      </c>
      <c r="K559" s="28">
        <v>89.178925000000007</v>
      </c>
      <c r="L559" s="25">
        <f t="shared" si="80"/>
        <v>0.21692971693452123</v>
      </c>
      <c r="M559" s="25">
        <f t="shared" si="81"/>
        <v>1.0024622496354167</v>
      </c>
      <c r="N559" s="25">
        <f t="shared" si="82"/>
        <v>0.1897867831515283</v>
      </c>
      <c r="O559" s="25">
        <f t="shared" si="83"/>
        <v>0.49547701657160892</v>
      </c>
      <c r="P559" s="29">
        <f t="shared" si="84"/>
        <v>0.52443184471699267</v>
      </c>
      <c r="Q559" s="29">
        <f t="shared" si="85"/>
        <v>0.40148882744279457</v>
      </c>
      <c r="R559" s="29">
        <f t="shared" si="86"/>
        <v>6.1948720054058128</v>
      </c>
      <c r="S559" s="29">
        <f t="shared" si="87"/>
        <v>0.28349175025145978</v>
      </c>
      <c r="T559" s="29">
        <f t="shared" si="88"/>
        <v>0.34869571017582013</v>
      </c>
      <c r="U559" s="29">
        <f t="shared" si="89"/>
        <v>0.10045858011786724</v>
      </c>
    </row>
    <row r="560" spans="1:21" x14ac:dyDescent="0.2">
      <c r="A560" s="28" t="s">
        <v>445</v>
      </c>
      <c r="B560" s="28">
        <v>59.322882</v>
      </c>
      <c r="C560" s="28">
        <v>89.349997999999999</v>
      </c>
      <c r="D560" s="28">
        <v>50.613729999999997</v>
      </c>
      <c r="E560" s="28">
        <v>52.117812000000001</v>
      </c>
      <c r="F560" s="28">
        <v>399.49118099999998</v>
      </c>
      <c r="G560" s="28">
        <v>25.427527000000001</v>
      </c>
      <c r="H560" s="28">
        <v>35.099997999999999</v>
      </c>
      <c r="I560" s="28">
        <v>27.180282999999999</v>
      </c>
      <c r="J560" s="28">
        <v>32.067911000000002</v>
      </c>
      <c r="K560" s="28">
        <v>81.037965999999997</v>
      </c>
      <c r="L560" s="25">
        <f t="shared" si="80"/>
        <v>-0.14194322164677775</v>
      </c>
      <c r="M560" s="25">
        <f t="shared" si="81"/>
        <v>-0.33588521890290279</v>
      </c>
      <c r="N560" s="25">
        <f t="shared" si="82"/>
        <v>4.4420720927350832E-2</v>
      </c>
      <c r="O560" s="25">
        <f t="shared" si="83"/>
        <v>0.32844882737675829</v>
      </c>
      <c r="P560" s="29">
        <f t="shared" si="84"/>
        <v>0.31259948890026101</v>
      </c>
      <c r="Q560" s="29">
        <f t="shared" si="85"/>
        <v>-8.6294197540415452E-2</v>
      </c>
      <c r="R560" s="29">
        <f t="shared" si="86"/>
        <v>4.4021387389095334E-2</v>
      </c>
      <c r="S560" s="29">
        <f t="shared" si="87"/>
        <v>5.2331294136814144E-2</v>
      </c>
      <c r="T560" s="29">
        <f t="shared" si="88"/>
        <v>0.1659809037918738</v>
      </c>
      <c r="U560" s="29">
        <f t="shared" si="89"/>
        <v>5.3352937489550945E-2</v>
      </c>
    </row>
    <row r="561" spans="1:21" x14ac:dyDescent="0.2">
      <c r="A561" s="28" t="s">
        <v>292</v>
      </c>
      <c r="B561" s="28">
        <v>69.136313000000001</v>
      </c>
      <c r="C561" s="28">
        <v>134.53999300000001</v>
      </c>
      <c r="D561" s="28">
        <v>48.461055000000002</v>
      </c>
      <c r="E561" s="28">
        <v>39.232081000000001</v>
      </c>
      <c r="F561" s="28">
        <v>304.35116299999999</v>
      </c>
      <c r="G561" s="28">
        <v>27.829008999999999</v>
      </c>
      <c r="H561" s="28">
        <v>33.619999</v>
      </c>
      <c r="I561" s="28">
        <v>25.828637000000001</v>
      </c>
      <c r="J561" s="28">
        <v>27.502946999999999</v>
      </c>
      <c r="K561" s="28">
        <v>76.933346</v>
      </c>
      <c r="L561" s="25">
        <f t="shared" si="80"/>
        <v>-0.28224906552700202</v>
      </c>
      <c r="M561" s="25">
        <f t="shared" si="81"/>
        <v>-0.22589188332752785</v>
      </c>
      <c r="N561" s="25">
        <f t="shared" si="82"/>
        <v>0.43701697072386292</v>
      </c>
      <c r="O561" s="25">
        <f t="shared" si="83"/>
        <v>-0.58538378341589281</v>
      </c>
      <c r="P561" s="29">
        <f t="shared" si="84"/>
        <v>-0.56833908692984592</v>
      </c>
      <c r="Q561" s="29">
        <f t="shared" si="85"/>
        <v>-0.45372990329713125</v>
      </c>
      <c r="R561" s="29">
        <f t="shared" si="86"/>
        <v>-0.82336871016851343</v>
      </c>
      <c r="S561" s="29">
        <f t="shared" si="87"/>
        <v>0.15612649344802465</v>
      </c>
      <c r="T561" s="29">
        <f t="shared" si="88"/>
        <v>-0.42347470950798172</v>
      </c>
      <c r="U561" s="29">
        <f t="shared" si="89"/>
        <v>-5.1010172573072721E-2</v>
      </c>
    </row>
    <row r="562" spans="1:21" x14ac:dyDescent="0.2">
      <c r="A562" s="28" t="s">
        <v>899</v>
      </c>
      <c r="B562" s="28">
        <v>96.323543000000001</v>
      </c>
      <c r="C562" s="28">
        <v>173.800003</v>
      </c>
      <c r="D562" s="28">
        <v>33.723370000000003</v>
      </c>
      <c r="E562" s="28">
        <v>94.622640000000004</v>
      </c>
      <c r="F562" s="28">
        <v>705.07000700000003</v>
      </c>
      <c r="G562" s="28">
        <v>50.943680000000001</v>
      </c>
      <c r="H562" s="28">
        <v>190.33999600000001</v>
      </c>
      <c r="I562" s="28">
        <v>22.340667</v>
      </c>
      <c r="J562" s="28">
        <v>47.704667000000001</v>
      </c>
      <c r="K562" s="28">
        <v>81.068673000000004</v>
      </c>
      <c r="L562" s="25">
        <f t="shared" si="80"/>
        <v>-0.24316470353101038</v>
      </c>
      <c r="M562" s="25">
        <f t="shared" si="81"/>
        <v>-0.15581892957502119</v>
      </c>
      <c r="N562" s="25">
        <f t="shared" si="82"/>
        <v>-0.45756445040942384</v>
      </c>
      <c r="O562" s="25">
        <f t="shared" si="83"/>
        <v>-7.7287353946059789E-2</v>
      </c>
      <c r="P562" s="29">
        <f t="shared" si="84"/>
        <v>0.26929288805914453</v>
      </c>
      <c r="Q562" s="29">
        <f t="shared" si="85"/>
        <v>0.19609359725976749</v>
      </c>
      <c r="R562" s="29">
        <f t="shared" si="86"/>
        <v>-8.1326347011666966E-2</v>
      </c>
      <c r="S562" s="29">
        <f t="shared" si="87"/>
        <v>-0.54059610831128957</v>
      </c>
      <c r="T562" s="29">
        <f t="shared" si="88"/>
        <v>-0.10378891871458107</v>
      </c>
      <c r="U562" s="29">
        <f t="shared" si="89"/>
        <v>-4.473378579623255E-2</v>
      </c>
    </row>
    <row r="563" spans="1:21" x14ac:dyDescent="0.2">
      <c r="A563" s="28" t="s">
        <v>747</v>
      </c>
      <c r="B563" s="28">
        <v>127.271473</v>
      </c>
      <c r="C563" s="28">
        <v>205.88000500000001</v>
      </c>
      <c r="D563" s="28">
        <v>62.170279999999998</v>
      </c>
      <c r="E563" s="28">
        <v>102.548329</v>
      </c>
      <c r="F563" s="28">
        <v>555.48251600000003</v>
      </c>
      <c r="G563" s="28">
        <v>42.591717000000003</v>
      </c>
      <c r="H563" s="28">
        <v>207.19000199999999</v>
      </c>
      <c r="I563" s="28">
        <v>48.629686</v>
      </c>
      <c r="J563" s="28">
        <v>53.229275999999999</v>
      </c>
      <c r="K563" s="28">
        <v>84.865005999999994</v>
      </c>
      <c r="L563" s="25">
        <f t="shared" si="80"/>
        <v>0.79813087257349102</v>
      </c>
      <c r="M563" s="25">
        <f t="shared" si="81"/>
        <v>0.19074616624914409</v>
      </c>
      <c r="N563" s="25">
        <f t="shared" si="82"/>
        <v>3.4267126888233967E-2</v>
      </c>
      <c r="O563" s="25">
        <f t="shared" si="83"/>
        <v>0.32228961317040983</v>
      </c>
      <c r="P563" s="29">
        <f t="shared" si="84"/>
        <v>-8.8590817476599137E-2</v>
      </c>
      <c r="Q563" s="29">
        <f t="shared" si="85"/>
        <v>0.20761443500113619</v>
      </c>
      <c r="R563" s="29">
        <f t="shared" si="86"/>
        <v>-0.18106718577075098</v>
      </c>
      <c r="S563" s="29">
        <f t="shared" si="87"/>
        <v>0.44467052906861948</v>
      </c>
      <c r="T563" s="29">
        <f t="shared" si="88"/>
        <v>0.23073885983522624</v>
      </c>
      <c r="U563" s="29">
        <f t="shared" si="89"/>
        <v>-4.787707680500719E-2</v>
      </c>
    </row>
    <row r="564" spans="1:21" x14ac:dyDescent="0.2">
      <c r="A564" s="28" t="s">
        <v>596</v>
      </c>
      <c r="B564" s="28">
        <v>70.779871999999997</v>
      </c>
      <c r="C564" s="28">
        <v>172.89999399999999</v>
      </c>
      <c r="D564" s="28">
        <v>60.110467</v>
      </c>
      <c r="E564" s="28">
        <v>77.553607</v>
      </c>
      <c r="F564" s="28">
        <v>609.476541</v>
      </c>
      <c r="G564" s="28">
        <v>35.269300999999999</v>
      </c>
      <c r="H564" s="28">
        <v>253</v>
      </c>
      <c r="I564" s="28">
        <v>33.661436999999999</v>
      </c>
      <c r="J564" s="28">
        <v>43.249853999999999</v>
      </c>
      <c r="K564" s="28">
        <v>89.132405000000006</v>
      </c>
      <c r="L564" s="25">
        <f t="shared" si="80"/>
        <v>0.18143639256307975</v>
      </c>
      <c r="M564" s="25">
        <f t="shared" si="81"/>
        <v>0.92689165518026329</v>
      </c>
      <c r="N564" s="25">
        <f t="shared" si="82"/>
        <v>0.19359551921647045</v>
      </c>
      <c r="O564" s="25">
        <f t="shared" si="83"/>
        <v>0.5040564775933547</v>
      </c>
      <c r="P564" s="29">
        <f t="shared" si="84"/>
        <v>0.54426482448486158</v>
      </c>
      <c r="Q564" s="29">
        <f t="shared" si="85"/>
        <v>0.4093501184784647</v>
      </c>
      <c r="R564" s="29">
        <f t="shared" si="86"/>
        <v>6.3482428115015974</v>
      </c>
      <c r="S564" s="29">
        <f t="shared" si="87"/>
        <v>0.2741261054682318</v>
      </c>
      <c r="T564" s="29">
        <f t="shared" si="88"/>
        <v>0.36344405934069046</v>
      </c>
      <c r="U564" s="29">
        <f t="shared" si="89"/>
        <v>0.11255969362033702</v>
      </c>
    </row>
    <row r="565" spans="1:21" x14ac:dyDescent="0.2">
      <c r="A565" s="28" t="s">
        <v>444</v>
      </c>
      <c r="B565" s="28">
        <v>59.910015000000001</v>
      </c>
      <c r="C565" s="28">
        <v>89.730002999999996</v>
      </c>
      <c r="D565" s="28">
        <v>50.360835000000002</v>
      </c>
      <c r="E565" s="28">
        <v>51.562961999999999</v>
      </c>
      <c r="F565" s="28">
        <v>394.67099899999999</v>
      </c>
      <c r="G565" s="28">
        <v>25.025223</v>
      </c>
      <c r="H565" s="28">
        <v>34.43</v>
      </c>
      <c r="I565" s="28">
        <v>26.419235</v>
      </c>
      <c r="J565" s="28">
        <v>31.721032999999998</v>
      </c>
      <c r="K565" s="28">
        <v>80.114716999999999</v>
      </c>
      <c r="L565" s="25">
        <f t="shared" si="80"/>
        <v>-0.37706931910782249</v>
      </c>
      <c r="M565" s="25">
        <f t="shared" si="81"/>
        <v>-0.43287825538567659</v>
      </c>
      <c r="N565" s="25">
        <f t="shared" si="82"/>
        <v>0.54123225229027283</v>
      </c>
      <c r="O565" s="25">
        <f t="shared" si="83"/>
        <v>-0.45700444666329243</v>
      </c>
      <c r="P565" s="29">
        <f t="shared" si="84"/>
        <v>-0.44077789727240524</v>
      </c>
      <c r="Q565" s="29">
        <f t="shared" si="85"/>
        <v>-0.51630980118857428</v>
      </c>
      <c r="R565" s="29">
        <f t="shared" si="86"/>
        <v>-0.81630474691422517</v>
      </c>
      <c r="S565" s="29">
        <f t="shared" si="87"/>
        <v>0.1857456588087274</v>
      </c>
      <c r="T565" s="29">
        <f t="shared" si="88"/>
        <v>-0.33059771541200034</v>
      </c>
      <c r="U565" s="29">
        <f t="shared" si="89"/>
        <v>-1.4900320077680052E-2</v>
      </c>
    </row>
    <row r="566" spans="1:21" x14ac:dyDescent="0.2">
      <c r="A566" s="28" t="s">
        <v>898</v>
      </c>
      <c r="B566" s="28">
        <v>96.174448999999996</v>
      </c>
      <c r="C566" s="28">
        <v>158.220001</v>
      </c>
      <c r="D566" s="28">
        <v>32.675694999999997</v>
      </c>
      <c r="E566" s="28">
        <v>94.960192000000006</v>
      </c>
      <c r="F566" s="28">
        <v>705.75</v>
      </c>
      <c r="G566" s="28">
        <v>51.738123000000002</v>
      </c>
      <c r="H566" s="28">
        <v>187.429993</v>
      </c>
      <c r="I566" s="28">
        <v>22.280692999999999</v>
      </c>
      <c r="J566" s="28">
        <v>47.387099999999997</v>
      </c>
      <c r="K566" s="28">
        <v>81.326508000000004</v>
      </c>
      <c r="L566" s="25">
        <f t="shared" si="80"/>
        <v>-0.23477226067408108</v>
      </c>
      <c r="M566" s="25">
        <f t="shared" si="81"/>
        <v>-0.22262073513791947</v>
      </c>
      <c r="N566" s="25">
        <f t="shared" si="82"/>
        <v>-0.4874915463391426</v>
      </c>
      <c r="O566" s="25">
        <f t="shared" si="83"/>
        <v>-8.2854926988793487E-2</v>
      </c>
      <c r="P566" s="29">
        <f t="shared" si="84"/>
        <v>0.29763871913734552</v>
      </c>
      <c r="Q566" s="29">
        <f t="shared" si="85"/>
        <v>0.216679102766552</v>
      </c>
      <c r="R566" s="29">
        <f t="shared" si="86"/>
        <v>-8.0143317632099476E-2</v>
      </c>
      <c r="S566" s="29">
        <f t="shared" si="87"/>
        <v>-0.53974806658886421</v>
      </c>
      <c r="T566" s="29">
        <f t="shared" si="88"/>
        <v>-0.11265110759304053</v>
      </c>
      <c r="U566" s="29">
        <f t="shared" si="89"/>
        <v>-5.1856169463626367E-2</v>
      </c>
    </row>
    <row r="567" spans="1:21" x14ac:dyDescent="0.2">
      <c r="A567" s="28" t="s">
        <v>746</v>
      </c>
      <c r="B567" s="28">
        <v>125.680819</v>
      </c>
      <c r="C567" s="28">
        <v>203.529999</v>
      </c>
      <c r="D567" s="28">
        <v>63.756402000000001</v>
      </c>
      <c r="E567" s="28">
        <v>103.5389</v>
      </c>
      <c r="F567" s="28">
        <v>543.87248899999997</v>
      </c>
      <c r="G567" s="28">
        <v>42.524050000000003</v>
      </c>
      <c r="H567" s="28">
        <v>203.759995</v>
      </c>
      <c r="I567" s="28">
        <v>48.409776000000001</v>
      </c>
      <c r="J567" s="28">
        <v>53.403008</v>
      </c>
      <c r="K567" s="28">
        <v>85.774441999999993</v>
      </c>
      <c r="L567" s="25">
        <f t="shared" si="80"/>
        <v>0.75963767773022761</v>
      </c>
      <c r="M567" s="25">
        <f t="shared" si="81"/>
        <v>0.19617987762021327</v>
      </c>
      <c r="N567" s="25">
        <f t="shared" si="82"/>
        <v>5.4435405546487736E-2</v>
      </c>
      <c r="O567" s="25">
        <f t="shared" si="83"/>
        <v>0.3328985897347978</v>
      </c>
      <c r="P567" s="29">
        <f t="shared" si="84"/>
        <v>-0.10751568991379024</v>
      </c>
      <c r="Q567" s="29">
        <f t="shared" si="85"/>
        <v>0.20344764534866377</v>
      </c>
      <c r="R567" s="29">
        <f t="shared" si="86"/>
        <v>-0.17838711693548381</v>
      </c>
      <c r="S567" s="29">
        <f t="shared" si="87"/>
        <v>0.48467075717178876</v>
      </c>
      <c r="T567" s="29">
        <f t="shared" si="88"/>
        <v>0.23395185806970131</v>
      </c>
      <c r="U567" s="29">
        <f t="shared" si="89"/>
        <v>-4.286965334192705E-2</v>
      </c>
    </row>
    <row r="568" spans="1:21" x14ac:dyDescent="0.2">
      <c r="A568" s="28" t="s">
        <v>595</v>
      </c>
      <c r="B568" s="28">
        <v>71.424260000000004</v>
      </c>
      <c r="C568" s="28">
        <v>170.14999399999999</v>
      </c>
      <c r="D568" s="28">
        <v>60.464967000000001</v>
      </c>
      <c r="E568" s="28">
        <v>77.679502999999997</v>
      </c>
      <c r="F568" s="28">
        <v>609.39165300000002</v>
      </c>
      <c r="G568" s="28">
        <v>35.335189</v>
      </c>
      <c r="H568" s="28">
        <v>248</v>
      </c>
      <c r="I568" s="28">
        <v>32.606405000000002</v>
      </c>
      <c r="J568" s="28">
        <v>43.278032000000003</v>
      </c>
      <c r="K568" s="28">
        <v>89.616259999999997</v>
      </c>
      <c r="L568" s="25">
        <f t="shared" si="80"/>
        <v>0.20880445250830171</v>
      </c>
      <c r="M568" s="25">
        <f t="shared" si="81"/>
        <v>0.93330292163838369</v>
      </c>
      <c r="N568" s="25">
        <f t="shared" si="82"/>
        <v>0.21878460431011981</v>
      </c>
      <c r="O568" s="25">
        <f t="shared" si="83"/>
        <v>0.51521269232040123</v>
      </c>
      <c r="P568" s="29">
        <f t="shared" si="84"/>
        <v>0.54280003388029208</v>
      </c>
      <c r="Q568" s="29">
        <f t="shared" si="85"/>
        <v>0.41198298212966966</v>
      </c>
      <c r="R568" s="29">
        <f t="shared" si="86"/>
        <v>6.2134960089151834</v>
      </c>
      <c r="S568" s="29">
        <f t="shared" si="87"/>
        <v>0.21152951118590568</v>
      </c>
      <c r="T568" s="29">
        <f t="shared" si="88"/>
        <v>0.3627636920446029</v>
      </c>
      <c r="U568" s="29">
        <f t="shared" si="89"/>
        <v>0.12893070280746133</v>
      </c>
    </row>
    <row r="569" spans="1:21" x14ac:dyDescent="0.2">
      <c r="A569" s="28" t="s">
        <v>443</v>
      </c>
      <c r="B569" s="28">
        <v>59.086694999999999</v>
      </c>
      <c r="C569" s="28">
        <v>88.010002</v>
      </c>
      <c r="D569" s="28">
        <v>49.610872000000001</v>
      </c>
      <c r="E569" s="28">
        <v>51.266401999999999</v>
      </c>
      <c r="F569" s="28">
        <v>394.99069200000002</v>
      </c>
      <c r="G569" s="28">
        <v>25.025223</v>
      </c>
      <c r="H569" s="28">
        <v>34.380001</v>
      </c>
      <c r="I569" s="28">
        <v>26.913422000000001</v>
      </c>
      <c r="J569" s="28">
        <v>31.757546999999999</v>
      </c>
      <c r="K569" s="28">
        <v>79.381541999999996</v>
      </c>
      <c r="L569" s="25">
        <f t="shared" si="80"/>
        <v>0.2906014777372552</v>
      </c>
      <c r="M569" s="25">
        <f t="shared" si="81"/>
        <v>-0.27017161523083555</v>
      </c>
      <c r="N569" s="25">
        <f t="shared" si="82"/>
        <v>5.0349472714142696E-2</v>
      </c>
      <c r="O569" s="25">
        <f t="shared" si="83"/>
        <v>0.28816470207134448</v>
      </c>
      <c r="P569" s="29">
        <f t="shared" si="84"/>
        <v>0.29625926956746795</v>
      </c>
      <c r="Q569" s="29">
        <f t="shared" si="85"/>
        <v>9.0764197188359708E-2</v>
      </c>
      <c r="R569" s="29">
        <f t="shared" si="86"/>
        <v>0.45616262362716542</v>
      </c>
      <c r="S569" s="29">
        <f t="shared" si="87"/>
        <v>0.15911356787633424</v>
      </c>
      <c r="T569" s="29">
        <f t="shared" si="88"/>
        <v>0.12787347606344013</v>
      </c>
      <c r="U569" s="29">
        <f t="shared" si="89"/>
        <v>7.9900045479260662E-2</v>
      </c>
    </row>
    <row r="570" spans="1:21" x14ac:dyDescent="0.2">
      <c r="A570" s="28" t="s">
        <v>139</v>
      </c>
      <c r="B570" s="28">
        <v>45.782293000000003</v>
      </c>
      <c r="C570" s="28">
        <v>120.589996</v>
      </c>
      <c r="D570" s="28">
        <v>47.232728999999999</v>
      </c>
      <c r="E570" s="28">
        <v>39.798017999999999</v>
      </c>
      <c r="F570" s="28">
        <v>304.71580899999998</v>
      </c>
      <c r="G570" s="28">
        <v>22.942834999999999</v>
      </c>
      <c r="H570" s="28">
        <v>23.610001</v>
      </c>
      <c r="I570" s="28">
        <v>23.218969000000001</v>
      </c>
      <c r="J570" s="28">
        <v>28.157012000000002</v>
      </c>
      <c r="K570" s="28">
        <v>73.508230999999995</v>
      </c>
      <c r="L570" s="25">
        <f t="shared" si="80"/>
        <v>-0.52069680995627654</v>
      </c>
      <c r="M570" s="25">
        <f t="shared" si="81"/>
        <v>-0.25904764362519206</v>
      </c>
      <c r="N570" s="25">
        <f t="shared" si="82"/>
        <v>0.44988609244201117</v>
      </c>
      <c r="O570" s="25">
        <f t="shared" si="83"/>
        <v>-0.57993169602537964</v>
      </c>
      <c r="P570" s="29">
        <f t="shared" si="84"/>
        <v>-0.56441790572479245</v>
      </c>
      <c r="Q570" s="29">
        <f t="shared" si="85"/>
        <v>-0.55016928818184485</v>
      </c>
      <c r="R570" s="29">
        <f t="shared" si="86"/>
        <v>-0.86810055307262568</v>
      </c>
      <c r="S570" s="29">
        <f t="shared" si="87"/>
        <v>6.8777312554364478E-3</v>
      </c>
      <c r="T570" s="29">
        <f t="shared" si="88"/>
        <v>-0.40406124563908985</v>
      </c>
      <c r="U570" s="29">
        <f t="shared" si="89"/>
        <v>-9.0701408324774024E-2</v>
      </c>
    </row>
    <row r="571" spans="1:21" x14ac:dyDescent="0.2">
      <c r="A571" s="28" t="s">
        <v>897</v>
      </c>
      <c r="B571" s="28">
        <v>95.518439999999998</v>
      </c>
      <c r="C571" s="28">
        <v>162.75</v>
      </c>
      <c r="D571" s="28">
        <v>32.576855000000002</v>
      </c>
      <c r="E571" s="28">
        <v>94.741777999999996</v>
      </c>
      <c r="F571" s="28">
        <v>699.55999799999995</v>
      </c>
      <c r="G571" s="28">
        <v>51.003264999999999</v>
      </c>
      <c r="H571" s="28">
        <v>179</v>
      </c>
      <c r="I571" s="28">
        <v>23.060365999999998</v>
      </c>
      <c r="J571" s="28">
        <v>47.248164000000003</v>
      </c>
      <c r="K571" s="28">
        <v>80.840586000000002</v>
      </c>
      <c r="L571" s="25">
        <f t="shared" si="80"/>
        <v>-0.2594277101602992</v>
      </c>
      <c r="M571" s="25">
        <f t="shared" si="81"/>
        <v>-0.21777371160024717</v>
      </c>
      <c r="N571" s="25">
        <f t="shared" si="82"/>
        <v>-0.48569075818158625</v>
      </c>
      <c r="O571" s="25">
        <f t="shared" si="83"/>
        <v>-7.7096511663677814E-2</v>
      </c>
      <c r="P571" s="29">
        <f t="shared" si="84"/>
        <v>0.30492423821307324</v>
      </c>
      <c r="Q571" s="29">
        <f t="shared" si="85"/>
        <v>0.19667780804057822</v>
      </c>
      <c r="R571" s="29">
        <f t="shared" si="86"/>
        <v>-0.12302190425250159</v>
      </c>
      <c r="S571" s="29">
        <f t="shared" si="87"/>
        <v>-0.5221623827249483</v>
      </c>
      <c r="T571" s="29">
        <f t="shared" si="88"/>
        <v>-0.11589186344154434</v>
      </c>
      <c r="U571" s="29">
        <f t="shared" si="89"/>
        <v>-5.5624096817126878E-2</v>
      </c>
    </row>
    <row r="572" spans="1:21" x14ac:dyDescent="0.2">
      <c r="A572" s="28" t="s">
        <v>745</v>
      </c>
      <c r="B572" s="28">
        <v>128.97922500000001</v>
      </c>
      <c r="C572" s="28">
        <v>208.05999800000001</v>
      </c>
      <c r="D572" s="28">
        <v>63.340986999999998</v>
      </c>
      <c r="E572" s="28">
        <v>102.65621400000001</v>
      </c>
      <c r="F572" s="28">
        <v>536.09242400000005</v>
      </c>
      <c r="G572" s="28">
        <v>42.620716000000002</v>
      </c>
      <c r="H572" s="28">
        <v>204.11000100000001</v>
      </c>
      <c r="I572" s="28">
        <v>48.259838000000002</v>
      </c>
      <c r="J572" s="28">
        <v>53.441611999999999</v>
      </c>
      <c r="K572" s="28">
        <v>85.602126999999996</v>
      </c>
      <c r="L572" s="25">
        <f t="shared" si="80"/>
        <v>0.78702572456860653</v>
      </c>
      <c r="M572" s="25">
        <f t="shared" si="81"/>
        <v>0.20593519507294489</v>
      </c>
      <c r="N572" s="25">
        <f t="shared" si="82"/>
        <v>4.9142221997916957E-2</v>
      </c>
      <c r="O572" s="25">
        <f t="shared" si="83"/>
        <v>0.31302303661474062</v>
      </c>
      <c r="P572" s="29">
        <f t="shared" si="84"/>
        <v>-0.1148483724649163</v>
      </c>
      <c r="Q572" s="29">
        <f t="shared" si="85"/>
        <v>0.20138299353397904</v>
      </c>
      <c r="R572" s="29">
        <f t="shared" si="86"/>
        <v>-6.2209939688764648E-2</v>
      </c>
      <c r="S572" s="29">
        <f t="shared" si="87"/>
        <v>0.47916926681753069</v>
      </c>
      <c r="T572" s="29">
        <f t="shared" si="88"/>
        <v>0.23484385796470586</v>
      </c>
      <c r="U572" s="29">
        <f t="shared" si="89"/>
        <v>-4.6080127501149759E-2</v>
      </c>
    </row>
    <row r="573" spans="1:21" x14ac:dyDescent="0.2">
      <c r="A573" s="28" t="s">
        <v>594</v>
      </c>
      <c r="B573" s="28">
        <v>72.175359999999998</v>
      </c>
      <c r="C573" s="28">
        <v>172.529999</v>
      </c>
      <c r="D573" s="28">
        <v>60.374071000000001</v>
      </c>
      <c r="E573" s="28">
        <v>78.183102000000005</v>
      </c>
      <c r="F573" s="28">
        <v>605.65038500000003</v>
      </c>
      <c r="G573" s="28">
        <v>35.476376999999999</v>
      </c>
      <c r="H573" s="28">
        <v>217.64999399999999</v>
      </c>
      <c r="I573" s="28">
        <v>32.626311999999999</v>
      </c>
      <c r="J573" s="28">
        <v>43.278032000000003</v>
      </c>
      <c r="K573" s="28">
        <v>89.737229999999997</v>
      </c>
      <c r="L573" s="25">
        <f t="shared" si="80"/>
        <v>5.0651866730115458E-2</v>
      </c>
      <c r="M573" s="25">
        <f t="shared" si="81"/>
        <v>0.27904218458775443</v>
      </c>
      <c r="N573" s="25">
        <f t="shared" si="82"/>
        <v>0.25370010230557916</v>
      </c>
      <c r="O573" s="25">
        <f t="shared" si="83"/>
        <v>1.008755390318985</v>
      </c>
      <c r="P573" s="29">
        <f t="shared" si="84"/>
        <v>0.98804715514210861</v>
      </c>
      <c r="Q573" s="29">
        <f t="shared" si="85"/>
        <v>0.26953403342808335</v>
      </c>
      <c r="R573" s="29">
        <f t="shared" si="86"/>
        <v>5.4488887111111106</v>
      </c>
      <c r="S573" s="29">
        <f t="shared" si="87"/>
        <v>0.22717178950635586</v>
      </c>
      <c r="T573" s="29">
        <f t="shared" si="88"/>
        <v>0.61789684631097885</v>
      </c>
      <c r="U573" s="29">
        <f t="shared" si="89"/>
        <v>0.16495932025757898</v>
      </c>
    </row>
    <row r="574" spans="1:21" x14ac:dyDescent="0.2">
      <c r="A574" s="28" t="s">
        <v>291</v>
      </c>
      <c r="B574" s="28">
        <v>68.695790000000002</v>
      </c>
      <c r="C574" s="28">
        <v>134.88999899999999</v>
      </c>
      <c r="D574" s="28">
        <v>48.156708999999999</v>
      </c>
      <c r="E574" s="28">
        <v>38.921165999999999</v>
      </c>
      <c r="F574" s="28">
        <v>304.64588500000002</v>
      </c>
      <c r="G574" s="28">
        <v>27.944407999999999</v>
      </c>
      <c r="H574" s="28">
        <v>33.75</v>
      </c>
      <c r="I574" s="28">
        <v>26.586589</v>
      </c>
      <c r="J574" s="28">
        <v>26.749562000000001</v>
      </c>
      <c r="K574" s="28">
        <v>77.030355</v>
      </c>
      <c r="L574" s="25">
        <f t="shared" si="80"/>
        <v>0.52359421356240321</v>
      </c>
      <c r="M574" s="25">
        <f t="shared" si="81"/>
        <v>0.13534215361235846</v>
      </c>
      <c r="N574" s="25">
        <f t="shared" si="82"/>
        <v>1.9562282755247962E-2</v>
      </c>
      <c r="O574" s="25">
        <f t="shared" si="83"/>
        <v>-9.8136686446818056E-3</v>
      </c>
      <c r="P574" s="29">
        <f t="shared" si="84"/>
        <v>1.7739579862132704E-3</v>
      </c>
      <c r="Q574" s="29">
        <f t="shared" si="85"/>
        <v>0.2079917534065916</v>
      </c>
      <c r="R574" s="29">
        <f t="shared" si="86"/>
        <v>0.49800259662660484</v>
      </c>
      <c r="S574" s="29">
        <f t="shared" si="87"/>
        <v>0.16269751392649945</v>
      </c>
      <c r="T574" s="29">
        <f t="shared" si="88"/>
        <v>-2.0977662955995235E-2</v>
      </c>
      <c r="U574" s="29">
        <f t="shared" si="89"/>
        <v>4.0235356519883192E-2</v>
      </c>
    </row>
    <row r="575" spans="1:21" x14ac:dyDescent="0.2">
      <c r="A575" s="28" t="s">
        <v>138</v>
      </c>
      <c r="B575" s="28">
        <v>45.087983000000001</v>
      </c>
      <c r="C575" s="28">
        <v>118.80999799999999</v>
      </c>
      <c r="D575" s="28">
        <v>47.232728999999999</v>
      </c>
      <c r="E575" s="28">
        <v>39.306910999999999</v>
      </c>
      <c r="F575" s="28">
        <v>304.10641299999997</v>
      </c>
      <c r="G575" s="28">
        <v>23.132946</v>
      </c>
      <c r="H575" s="28">
        <v>22.530000999999999</v>
      </c>
      <c r="I575" s="28">
        <v>22.866299000000001</v>
      </c>
      <c r="J575" s="28">
        <v>27.322728999999999</v>
      </c>
      <c r="K575" s="28">
        <v>74.050890999999993</v>
      </c>
      <c r="L575" s="25">
        <f t="shared" si="80"/>
        <v>-0.52093676490413365</v>
      </c>
      <c r="M575" s="25">
        <f t="shared" si="81"/>
        <v>-0.26214137965118922</v>
      </c>
      <c r="N575" s="25">
        <f t="shared" si="82"/>
        <v>0.45164784474098818</v>
      </c>
      <c r="O575" s="25">
        <f t="shared" si="83"/>
        <v>-0.58489782704762128</v>
      </c>
      <c r="P575" s="29">
        <f t="shared" si="84"/>
        <v>-0.5629712962726322</v>
      </c>
      <c r="Q575" s="29">
        <f t="shared" si="85"/>
        <v>-0.54484669455281565</v>
      </c>
      <c r="R575" s="29">
        <f t="shared" si="86"/>
        <v>-0.87286270464398774</v>
      </c>
      <c r="S575" s="29">
        <f t="shared" si="87"/>
        <v>-7.1245459258596489E-3</v>
      </c>
      <c r="T575" s="29">
        <f t="shared" si="88"/>
        <v>-0.42760970601560244</v>
      </c>
      <c r="U575" s="29">
        <f t="shared" si="89"/>
        <v>-8.0718510704938407E-2</v>
      </c>
    </row>
    <row r="576" spans="1:21" x14ac:dyDescent="0.2">
      <c r="A576" s="28" t="s">
        <v>896</v>
      </c>
      <c r="B576" s="28">
        <v>94.116975999999994</v>
      </c>
      <c r="C576" s="28">
        <v>161.020004</v>
      </c>
      <c r="D576" s="28">
        <v>32.537318999999997</v>
      </c>
      <c r="E576" s="28">
        <v>94.692134999999993</v>
      </c>
      <c r="F576" s="28">
        <v>695.84997599999997</v>
      </c>
      <c r="G576" s="28">
        <v>50.824514999999998</v>
      </c>
      <c r="H576" s="28">
        <v>177.21000699999999</v>
      </c>
      <c r="I576" s="28">
        <v>23.030380000000001</v>
      </c>
      <c r="J576" s="28">
        <v>47.734437999999997</v>
      </c>
      <c r="K576" s="28">
        <v>80.55301</v>
      </c>
      <c r="L576" s="25">
        <f t="shared" si="80"/>
        <v>-0.27484734283340551</v>
      </c>
      <c r="M576" s="25">
        <f t="shared" si="81"/>
        <v>-0.2199776705897577</v>
      </c>
      <c r="N576" s="25">
        <f t="shared" si="82"/>
        <v>-0.4850100081531501</v>
      </c>
      <c r="O576" s="25">
        <f t="shared" si="83"/>
        <v>-8.0391545281945476E-2</v>
      </c>
      <c r="P576" s="29">
        <f t="shared" si="84"/>
        <v>0.30820413447003414</v>
      </c>
      <c r="Q576" s="29">
        <f t="shared" si="85"/>
        <v>0.19086320727815664</v>
      </c>
      <c r="R576" s="29">
        <f t="shared" si="86"/>
        <v>-0.14531682059065931</v>
      </c>
      <c r="S576" s="29">
        <f t="shared" si="87"/>
        <v>-0.52950784922403371</v>
      </c>
      <c r="T576" s="29">
        <f t="shared" si="88"/>
        <v>-0.10241581511748143</v>
      </c>
      <c r="U576" s="29">
        <f t="shared" si="89"/>
        <v>-5.4649054010745934E-2</v>
      </c>
    </row>
    <row r="577" spans="1:21" x14ac:dyDescent="0.2">
      <c r="A577" s="28" t="s">
        <v>744</v>
      </c>
      <c r="B577" s="28">
        <v>129.78918999999999</v>
      </c>
      <c r="C577" s="28">
        <v>206.429993</v>
      </c>
      <c r="D577" s="28">
        <v>63.180487999999997</v>
      </c>
      <c r="E577" s="28">
        <v>102.970057</v>
      </c>
      <c r="F577" s="28">
        <v>531.91238099999998</v>
      </c>
      <c r="G577" s="28">
        <v>42.678718000000003</v>
      </c>
      <c r="H577" s="28">
        <v>207.33999600000001</v>
      </c>
      <c r="I577" s="28">
        <v>48.949551999999997</v>
      </c>
      <c r="J577" s="28">
        <v>53.181015000000002</v>
      </c>
      <c r="K577" s="28">
        <v>85.209636000000003</v>
      </c>
      <c r="L577" s="25">
        <f t="shared" si="80"/>
        <v>0.91135811213484774</v>
      </c>
      <c r="M577" s="25">
        <f t="shared" si="81"/>
        <v>0.55385761141779688</v>
      </c>
      <c r="N577" s="25">
        <f t="shared" si="82"/>
        <v>0.3319695824179012</v>
      </c>
      <c r="O577" s="25">
        <f t="shared" si="83"/>
        <v>1.6347631745314315</v>
      </c>
      <c r="P577" s="29">
        <f t="shared" si="84"/>
        <v>0.75692001208154114</v>
      </c>
      <c r="Q577" s="29">
        <f t="shared" si="85"/>
        <v>0.53262761635885658</v>
      </c>
      <c r="R577" s="29">
        <f t="shared" si="86"/>
        <v>5.0046337099517446</v>
      </c>
      <c r="S577" s="29">
        <f t="shared" si="87"/>
        <v>0.85332994947651364</v>
      </c>
      <c r="T577" s="29">
        <f t="shared" si="88"/>
        <v>0.95762139772604415</v>
      </c>
      <c r="U577" s="29">
        <f t="shared" si="89"/>
        <v>0.11025035034079278</v>
      </c>
    </row>
    <row r="578" spans="1:21" x14ac:dyDescent="0.2">
      <c r="A578" s="28" t="s">
        <v>290</v>
      </c>
      <c r="B578" s="28">
        <v>67.904172000000003</v>
      </c>
      <c r="C578" s="28">
        <v>132.85000600000001</v>
      </c>
      <c r="D578" s="28">
        <v>47.433881999999997</v>
      </c>
      <c r="E578" s="28">
        <v>39.081333000000001</v>
      </c>
      <c r="F578" s="28">
        <v>302.75275900000003</v>
      </c>
      <c r="G578" s="28">
        <v>27.846762999999999</v>
      </c>
      <c r="H578" s="28">
        <v>34.529998999999997</v>
      </c>
      <c r="I578" s="28">
        <v>26.411677000000001</v>
      </c>
      <c r="J578" s="28">
        <v>27.166139000000001</v>
      </c>
      <c r="K578" s="28">
        <v>76.748127999999994</v>
      </c>
      <c r="L578" s="25">
        <f t="shared" si="80"/>
        <v>0.50717991712706634</v>
      </c>
      <c r="M578" s="25">
        <f t="shared" si="81"/>
        <v>0.14624679644095262</v>
      </c>
      <c r="N578" s="25">
        <f t="shared" si="82"/>
        <v>-1.2229690549371619E-2</v>
      </c>
      <c r="O578" s="25">
        <f t="shared" si="83"/>
        <v>1.1049947082595324E-3</v>
      </c>
      <c r="P578" s="29">
        <f t="shared" si="84"/>
        <v>-8.5225543835159012E-3</v>
      </c>
      <c r="Q578" s="29">
        <f t="shared" si="85"/>
        <v>0.21191961614805788</v>
      </c>
      <c r="R578" s="29">
        <f t="shared" si="86"/>
        <v>0.58176816307833246</v>
      </c>
      <c r="S578" s="29">
        <f t="shared" si="87"/>
        <v>0.12275546059807896</v>
      </c>
      <c r="T578" s="29">
        <f t="shared" si="88"/>
        <v>-7.6249491732763852E-3</v>
      </c>
      <c r="U578" s="29">
        <f t="shared" si="89"/>
        <v>2.3330436337540617E-2</v>
      </c>
    </row>
    <row r="579" spans="1:21" x14ac:dyDescent="0.2">
      <c r="A579" s="28" t="s">
        <v>137</v>
      </c>
      <c r="B579" s="28">
        <v>45.053792999999999</v>
      </c>
      <c r="C579" s="28">
        <v>115.900002</v>
      </c>
      <c r="D579" s="28">
        <v>48.021166000000001</v>
      </c>
      <c r="E579" s="28">
        <v>39.038195999999999</v>
      </c>
      <c r="F579" s="28">
        <v>305.355165</v>
      </c>
      <c r="G579" s="28">
        <v>22.977401</v>
      </c>
      <c r="H579" s="28">
        <v>21.83</v>
      </c>
      <c r="I579" s="28">
        <v>23.523980000000002</v>
      </c>
      <c r="J579" s="28">
        <v>27.374870999999999</v>
      </c>
      <c r="K579" s="28">
        <v>74.998383000000004</v>
      </c>
      <c r="L579" s="25">
        <f t="shared" si="80"/>
        <v>-0.53212116080095695</v>
      </c>
      <c r="M579" s="25">
        <f t="shared" si="81"/>
        <v>-0.31285940965031611</v>
      </c>
      <c r="N579" s="25">
        <f t="shared" si="82"/>
        <v>0.41033246385501387</v>
      </c>
      <c r="O579" s="25">
        <f t="shared" si="83"/>
        <v>-0.59197078032954498</v>
      </c>
      <c r="P579" s="29">
        <f t="shared" si="84"/>
        <v>-0.56776724019636027</v>
      </c>
      <c r="Q579" s="29">
        <f t="shared" si="85"/>
        <v>-0.56052967404788734</v>
      </c>
      <c r="R579" s="29">
        <f t="shared" si="86"/>
        <v>-0.87718015423708351</v>
      </c>
      <c r="S579" s="29">
        <f t="shared" si="87"/>
        <v>-1.7787645374775396E-2</v>
      </c>
      <c r="T579" s="29">
        <f t="shared" si="88"/>
        <v>-0.43922515895045722</v>
      </c>
      <c r="U579" s="29">
        <f t="shared" si="89"/>
        <v>-8.2064639758047564E-2</v>
      </c>
    </row>
    <row r="580" spans="1:21" x14ac:dyDescent="0.2">
      <c r="A580" s="28" t="s">
        <v>895</v>
      </c>
      <c r="B580" s="28">
        <v>96.293717999999998</v>
      </c>
      <c r="C580" s="28">
        <v>168.66999799999999</v>
      </c>
      <c r="D580" s="28">
        <v>34.049536000000003</v>
      </c>
      <c r="E580" s="28">
        <v>95.675000999999995</v>
      </c>
      <c r="F580" s="28">
        <v>706.46002199999998</v>
      </c>
      <c r="G580" s="28">
        <v>52.284306000000001</v>
      </c>
      <c r="H580" s="28">
        <v>177.740005</v>
      </c>
      <c r="I580" s="28">
        <v>23.949994</v>
      </c>
      <c r="J580" s="28">
        <v>48.816153999999997</v>
      </c>
      <c r="K580" s="28">
        <v>81.703338000000002</v>
      </c>
      <c r="L580" s="25">
        <f t="shared" ref="L580:L643" si="90">B580/B581-1</f>
        <v>0.60074560712536851</v>
      </c>
      <c r="M580" s="25">
        <f t="shared" ref="M580:M643" si="91">C580/C581-1</f>
        <v>0.89134332810047079</v>
      </c>
      <c r="N580" s="25">
        <f t="shared" ref="N580:N643" si="92">D580/D581-1</f>
        <v>-0.3291162510197867</v>
      </c>
      <c r="O580" s="25">
        <f t="shared" ref="O580:O643" si="93">E580/E581-1</f>
        <v>0.84352763802925312</v>
      </c>
      <c r="P580" s="29">
        <f t="shared" ref="P580:P643" si="94">F580/F581-1</f>
        <v>0.76855425418144807</v>
      </c>
      <c r="Q580" s="29">
        <f t="shared" ref="Q580:Q643" si="95">G580/G581-1</f>
        <v>1.0599123521958305</v>
      </c>
      <c r="R580" s="29">
        <f t="shared" ref="R580:R643" si="96">H580/H581-1</f>
        <v>3.9221822231464358</v>
      </c>
      <c r="S580" s="29">
        <f t="shared" ref="S580:S643" si="97">I580/I581-1</f>
        <v>-0.12108401084806464</v>
      </c>
      <c r="T580" s="29">
        <f t="shared" ref="T580:T643" si="98">J580/J581-1</f>
        <v>0.49295069599095243</v>
      </c>
      <c r="U580" s="29">
        <f t="shared" ref="U580:U643" si="99">K580/K581-1</f>
        <v>1.1940571913801712E-2</v>
      </c>
    </row>
    <row r="581" spans="1:21" x14ac:dyDescent="0.2">
      <c r="A581" s="28" t="s">
        <v>442</v>
      </c>
      <c r="B581" s="28">
        <v>60.155540999999999</v>
      </c>
      <c r="C581" s="28">
        <v>89.18</v>
      </c>
      <c r="D581" s="28">
        <v>50.753258000000002</v>
      </c>
      <c r="E581" s="28">
        <v>51.897784999999999</v>
      </c>
      <c r="F581" s="28">
        <v>399.45623399999999</v>
      </c>
      <c r="G581" s="28">
        <v>25.381810999999999</v>
      </c>
      <c r="H581" s="28">
        <v>36.110000999999997</v>
      </c>
      <c r="I581" s="28">
        <v>27.249469000000001</v>
      </c>
      <c r="J581" s="28">
        <v>32.697766999999999</v>
      </c>
      <c r="K581" s="28">
        <v>80.739265000000003</v>
      </c>
      <c r="L581" s="25">
        <f t="shared" si="90"/>
        <v>-0.10832670989063042</v>
      </c>
      <c r="M581" s="25">
        <f t="shared" si="91"/>
        <v>-0.33303421336295336</v>
      </c>
      <c r="N581" s="25">
        <f t="shared" si="92"/>
        <v>7.9793925143831101E-2</v>
      </c>
      <c r="O581" s="25">
        <f t="shared" si="93"/>
        <v>0.3347001777978813</v>
      </c>
      <c r="P581" s="29">
        <f t="shared" si="94"/>
        <v>0.31544233010034084</v>
      </c>
      <c r="Q581" s="29">
        <f t="shared" si="95"/>
        <v>-8.5603556222398569E-2</v>
      </c>
      <c r="R581" s="29">
        <f t="shared" si="96"/>
        <v>5.523085753270407E-2</v>
      </c>
      <c r="S581" s="29">
        <f t="shared" si="97"/>
        <v>1.3450102416242338E-2</v>
      </c>
      <c r="T581" s="29">
        <f t="shared" si="98"/>
        <v>0.20598297662752341</v>
      </c>
      <c r="U581" s="29">
        <f t="shared" si="99"/>
        <v>5.3213352012713155E-2</v>
      </c>
    </row>
    <row r="582" spans="1:21" x14ac:dyDescent="0.2">
      <c r="A582" s="28" t="s">
        <v>289</v>
      </c>
      <c r="B582" s="28">
        <v>67.463656999999998</v>
      </c>
      <c r="C582" s="28">
        <v>133.71000699999999</v>
      </c>
      <c r="D582" s="28">
        <v>47.002726000000003</v>
      </c>
      <c r="E582" s="28">
        <v>38.883477999999997</v>
      </c>
      <c r="F582" s="28">
        <v>303.666854</v>
      </c>
      <c r="G582" s="28">
        <v>27.757994</v>
      </c>
      <c r="H582" s="28">
        <v>34.220001000000003</v>
      </c>
      <c r="I582" s="28">
        <v>26.887824999999999</v>
      </c>
      <c r="J582" s="28">
        <v>27.112959</v>
      </c>
      <c r="K582" s="28">
        <v>76.659932999999995</v>
      </c>
      <c r="L582" s="25">
        <f t="shared" si="90"/>
        <v>0.51513540693205817</v>
      </c>
      <c r="M582" s="25">
        <f t="shared" si="91"/>
        <v>0.11165620312318092</v>
      </c>
      <c r="N582" s="25">
        <f t="shared" si="92"/>
        <v>3.8333960443655002E-3</v>
      </c>
      <c r="O582" s="25">
        <f t="shared" si="93"/>
        <v>-1.6107197273484308E-2</v>
      </c>
      <c r="P582" s="29">
        <f t="shared" si="94"/>
        <v>-3.7200501699589106E-3</v>
      </c>
      <c r="Q582" s="29">
        <f t="shared" si="95"/>
        <v>0.20805629844733087</v>
      </c>
      <c r="R582" s="29">
        <f t="shared" si="96"/>
        <v>0.56470047715132732</v>
      </c>
      <c r="S582" s="29">
        <f t="shared" si="97"/>
        <v>0.12074501351088407</v>
      </c>
      <c r="T582" s="29">
        <f t="shared" si="98"/>
        <v>-5.7800740248146187E-3</v>
      </c>
      <c r="U582" s="29">
        <f t="shared" si="99"/>
        <v>4.1654829257867565E-2</v>
      </c>
    </row>
    <row r="583" spans="1:21" x14ac:dyDescent="0.2">
      <c r="A583" s="28" t="s">
        <v>136</v>
      </c>
      <c r="B583" s="28">
        <v>44.526487000000003</v>
      </c>
      <c r="C583" s="28">
        <v>120.279999</v>
      </c>
      <c r="D583" s="28">
        <v>46.823233999999999</v>
      </c>
      <c r="E583" s="28">
        <v>39.520035</v>
      </c>
      <c r="F583" s="28">
        <v>304.80072799999999</v>
      </c>
      <c r="G583" s="28">
        <v>22.977401</v>
      </c>
      <c r="H583" s="28">
        <v>21.870000999999998</v>
      </c>
      <c r="I583" s="28">
        <v>23.991028</v>
      </c>
      <c r="J583" s="28">
        <v>27.270585000000001</v>
      </c>
      <c r="K583" s="28">
        <v>73.594372000000007</v>
      </c>
      <c r="L583" s="25">
        <f t="shared" si="90"/>
        <v>-0.38037766908104187</v>
      </c>
      <c r="M583" s="25">
        <f t="shared" si="91"/>
        <v>-0.30337080844733433</v>
      </c>
      <c r="N583" s="25">
        <f t="shared" si="92"/>
        <v>-0.20358433055451308</v>
      </c>
      <c r="O583" s="25">
        <f t="shared" si="93"/>
        <v>-0.49073449448343009</v>
      </c>
      <c r="P583" s="29">
        <f t="shared" si="94"/>
        <v>-0.49309266144398467</v>
      </c>
      <c r="Q583" s="29">
        <f t="shared" si="95"/>
        <v>-0.35726373847510384</v>
      </c>
      <c r="R583" s="29">
        <f t="shared" si="96"/>
        <v>-0.89565839516245049</v>
      </c>
      <c r="S583" s="29">
        <f t="shared" si="97"/>
        <v>-0.26556859743847794</v>
      </c>
      <c r="T583" s="29">
        <f t="shared" si="98"/>
        <v>-0.36324170592830507</v>
      </c>
      <c r="U583" s="29">
        <f t="shared" si="99"/>
        <v>-0.16772196132632911</v>
      </c>
    </row>
    <row r="584" spans="1:21" x14ac:dyDescent="0.2">
      <c r="A584" s="28" t="s">
        <v>593</v>
      </c>
      <c r="B584" s="28">
        <v>71.860687999999996</v>
      </c>
      <c r="C584" s="28">
        <v>172.66000399999999</v>
      </c>
      <c r="D584" s="28">
        <v>58.792456999999999</v>
      </c>
      <c r="E584" s="28">
        <v>77.602025999999995</v>
      </c>
      <c r="F584" s="28">
        <v>601.29476299999999</v>
      </c>
      <c r="G584" s="28">
        <v>35.749346000000003</v>
      </c>
      <c r="H584" s="28">
        <v>209.60000600000001</v>
      </c>
      <c r="I584" s="28">
        <v>32.666125000000001</v>
      </c>
      <c r="J584" s="28">
        <v>42.827216</v>
      </c>
      <c r="K584" s="28">
        <v>88.425224</v>
      </c>
      <c r="L584" s="25">
        <f t="shared" si="90"/>
        <v>0.20730216264455703</v>
      </c>
      <c r="M584" s="25">
        <f t="shared" si="91"/>
        <v>0.9450265837003462</v>
      </c>
      <c r="N584" s="25">
        <f t="shared" si="92"/>
        <v>0.16019181773147739</v>
      </c>
      <c r="O584" s="25">
        <f t="shared" si="93"/>
        <v>0.49749423267504223</v>
      </c>
      <c r="P584" s="29">
        <f t="shared" si="94"/>
        <v>0.51319257978052102</v>
      </c>
      <c r="Q584" s="29">
        <f t="shared" si="95"/>
        <v>0.42229679393319453</v>
      </c>
      <c r="R584" s="29">
        <f t="shared" si="96"/>
        <v>4.9613198521046655</v>
      </c>
      <c r="S584" s="29">
        <f t="shared" si="97"/>
        <v>0.20842302323747219</v>
      </c>
      <c r="T584" s="29">
        <f t="shared" si="98"/>
        <v>0.32308765029165887</v>
      </c>
      <c r="U584" s="29">
        <f t="shared" si="99"/>
        <v>0.10273594548670939</v>
      </c>
    </row>
    <row r="585" spans="1:21" x14ac:dyDescent="0.2">
      <c r="A585" s="28" t="s">
        <v>441</v>
      </c>
      <c r="B585" s="28">
        <v>59.521709000000001</v>
      </c>
      <c r="C585" s="28">
        <v>88.769997000000004</v>
      </c>
      <c r="D585" s="28">
        <v>50.674773000000002</v>
      </c>
      <c r="E585" s="28">
        <v>51.821252000000001</v>
      </c>
      <c r="F585" s="28">
        <v>397.36829999999998</v>
      </c>
      <c r="G585" s="28">
        <v>25.134941000000001</v>
      </c>
      <c r="H585" s="28">
        <v>35.159999999999997</v>
      </c>
      <c r="I585" s="28">
        <v>27.032028</v>
      </c>
      <c r="J585" s="28">
        <v>32.369145000000003</v>
      </c>
      <c r="K585" s="28">
        <v>80.187123999999997</v>
      </c>
      <c r="L585" s="25">
        <f t="shared" si="90"/>
        <v>-0.12082364819586733</v>
      </c>
      <c r="M585" s="25">
        <f t="shared" si="91"/>
        <v>-0.32049909920773945</v>
      </c>
      <c r="N585" s="25">
        <f t="shared" si="92"/>
        <v>8.2505048597591557E-2</v>
      </c>
      <c r="O585" s="25">
        <f t="shared" si="93"/>
        <v>0.32311395900268836</v>
      </c>
      <c r="P585" s="29">
        <f t="shared" si="94"/>
        <v>0.29565145726573205</v>
      </c>
      <c r="Q585" s="29">
        <f t="shared" si="95"/>
        <v>-9.9393379911304924E-2</v>
      </c>
      <c r="R585" s="29">
        <f t="shared" si="96"/>
        <v>1.9130434782608674E-2</v>
      </c>
      <c r="S585" s="29">
        <f t="shared" si="97"/>
        <v>9.3758492515609859E-3</v>
      </c>
      <c r="T585" s="29">
        <f t="shared" si="98"/>
        <v>0.17959478883019231</v>
      </c>
      <c r="U585" s="29">
        <f t="shared" si="99"/>
        <v>5.0239846109131792E-2</v>
      </c>
    </row>
    <row r="586" spans="1:21" x14ac:dyDescent="0.2">
      <c r="A586" s="28" t="s">
        <v>288</v>
      </c>
      <c r="B586" s="28">
        <v>67.701672000000002</v>
      </c>
      <c r="C586" s="28">
        <v>130.63999899999999</v>
      </c>
      <c r="D586" s="28">
        <v>46.812505000000002</v>
      </c>
      <c r="E586" s="28">
        <v>39.166128999999998</v>
      </c>
      <c r="F586" s="28">
        <v>306.69382400000001</v>
      </c>
      <c r="G586" s="28">
        <v>27.908901</v>
      </c>
      <c r="H586" s="28">
        <v>34.5</v>
      </c>
      <c r="I586" s="28">
        <v>26.780933999999998</v>
      </c>
      <c r="J586" s="28">
        <v>27.440902000000001</v>
      </c>
      <c r="K586" s="28">
        <v>76.351248999999996</v>
      </c>
      <c r="L586" s="25">
        <f t="shared" si="90"/>
        <v>-0.4642739744433344</v>
      </c>
      <c r="M586" s="25">
        <f t="shared" si="91"/>
        <v>-0.37680677439281662</v>
      </c>
      <c r="N586" s="25">
        <f t="shared" si="92"/>
        <v>-0.26412535690211114</v>
      </c>
      <c r="O586" s="25">
        <f t="shared" si="93"/>
        <v>-0.61803499478786161</v>
      </c>
      <c r="P586" s="29">
        <f t="shared" si="94"/>
        <v>-0.43094454970656682</v>
      </c>
      <c r="Q586" s="29">
        <f t="shared" si="95"/>
        <v>-0.34174606808689223</v>
      </c>
      <c r="R586" s="29">
        <f t="shared" si="96"/>
        <v>-0.84109437685461574</v>
      </c>
      <c r="S586" s="29">
        <f t="shared" si="97"/>
        <v>-0.45940029922906067</v>
      </c>
      <c r="T586" s="29">
        <f t="shared" si="98"/>
        <v>-0.48146856201314037</v>
      </c>
      <c r="U586" s="29">
        <f t="shared" si="99"/>
        <v>-0.11302790370891058</v>
      </c>
    </row>
    <row r="587" spans="1:21" x14ac:dyDescent="0.2">
      <c r="A587" s="28" t="s">
        <v>743</v>
      </c>
      <c r="B587" s="28">
        <v>126.37368499999999</v>
      </c>
      <c r="C587" s="28">
        <v>209.63000500000001</v>
      </c>
      <c r="D587" s="28">
        <v>63.614781999999998</v>
      </c>
      <c r="E587" s="28">
        <v>102.538527</v>
      </c>
      <c r="F587" s="28">
        <v>538.95244100000002</v>
      </c>
      <c r="G587" s="28">
        <v>42.398381000000001</v>
      </c>
      <c r="H587" s="28">
        <v>217.11000100000001</v>
      </c>
      <c r="I587" s="28">
        <v>49.539306000000003</v>
      </c>
      <c r="J587" s="28">
        <v>52.920420999999997</v>
      </c>
      <c r="K587" s="28">
        <v>86.080779000000007</v>
      </c>
      <c r="L587" s="25">
        <f t="shared" si="90"/>
        <v>0.73905834683689209</v>
      </c>
      <c r="M587" s="25">
        <f t="shared" si="91"/>
        <v>0.20546298006197761</v>
      </c>
      <c r="N587" s="25">
        <f t="shared" si="92"/>
        <v>7.8022800950927174E-2</v>
      </c>
      <c r="O587" s="25">
        <f t="shared" si="93"/>
        <v>0.33702272499264119</v>
      </c>
      <c r="P587" s="29">
        <f t="shared" si="94"/>
        <v>-0.10391827719827273</v>
      </c>
      <c r="Q587" s="29">
        <f t="shared" si="95"/>
        <v>0.19321627828667309</v>
      </c>
      <c r="R587" s="29">
        <f t="shared" si="96"/>
        <v>3.4004857674882816E-2</v>
      </c>
      <c r="S587" s="29">
        <f t="shared" si="97"/>
        <v>0.54094931086033293</v>
      </c>
      <c r="T587" s="29">
        <f t="shared" si="98"/>
        <v>0.23486021386246048</v>
      </c>
      <c r="U587" s="29">
        <f t="shared" si="99"/>
        <v>-2.998388681240427E-2</v>
      </c>
    </row>
    <row r="588" spans="1:21" x14ac:dyDescent="0.2">
      <c r="A588" s="28" t="s">
        <v>592</v>
      </c>
      <c r="B588" s="28">
        <v>72.667880999999994</v>
      </c>
      <c r="C588" s="28">
        <v>173.89999399999999</v>
      </c>
      <c r="D588" s="28">
        <v>59.010609000000002</v>
      </c>
      <c r="E588" s="28">
        <v>76.691686000000004</v>
      </c>
      <c r="F588" s="28">
        <v>601.45456300000001</v>
      </c>
      <c r="G588" s="28">
        <v>35.532854999999998</v>
      </c>
      <c r="H588" s="28">
        <v>209.970001</v>
      </c>
      <c r="I588" s="28">
        <v>32.148563000000003</v>
      </c>
      <c r="J588" s="28">
        <v>42.855393999999997</v>
      </c>
      <c r="K588" s="28">
        <v>88.741596999999999</v>
      </c>
      <c r="L588" s="25">
        <f t="shared" si="90"/>
        <v>0.2132747616363988</v>
      </c>
      <c r="M588" s="25">
        <f t="shared" si="91"/>
        <v>0.96608253135384503</v>
      </c>
      <c r="N588" s="25">
        <f t="shared" si="92"/>
        <v>0.17338145718514242</v>
      </c>
      <c r="O588" s="25">
        <f t="shared" si="93"/>
        <v>0.46827219502422701</v>
      </c>
      <c r="P588" s="29">
        <f t="shared" si="94"/>
        <v>0.51945840632842533</v>
      </c>
      <c r="Q588" s="29">
        <f t="shared" si="95"/>
        <v>0.3944083654954158</v>
      </c>
      <c r="R588" s="29">
        <f t="shared" si="96"/>
        <v>4.4481057486220621</v>
      </c>
      <c r="S588" s="29">
        <f t="shared" si="97"/>
        <v>0.15712273089427597</v>
      </c>
      <c r="T588" s="29">
        <f t="shared" si="98"/>
        <v>0.33753723877924102</v>
      </c>
      <c r="U588" s="29">
        <f t="shared" si="99"/>
        <v>0.10195456822666671</v>
      </c>
    </row>
    <row r="589" spans="1:21" x14ac:dyDescent="0.2">
      <c r="A589" s="28" t="s">
        <v>440</v>
      </c>
      <c r="B589" s="28">
        <v>59.894002</v>
      </c>
      <c r="C589" s="28">
        <v>88.449996999999996</v>
      </c>
      <c r="D589" s="28">
        <v>50.291069999999998</v>
      </c>
      <c r="E589" s="28">
        <v>52.232607999999999</v>
      </c>
      <c r="F589" s="28">
        <v>395.83483200000001</v>
      </c>
      <c r="G589" s="28">
        <v>25.482388</v>
      </c>
      <c r="H589" s="28">
        <v>38.540000999999997</v>
      </c>
      <c r="I589" s="28">
        <v>27.783192</v>
      </c>
      <c r="J589" s="28">
        <v>32.040523999999998</v>
      </c>
      <c r="K589" s="28">
        <v>80.531085000000004</v>
      </c>
      <c r="L589" s="25">
        <f t="shared" si="90"/>
        <v>-0.37256702511622686</v>
      </c>
      <c r="M589" s="25">
        <f t="shared" si="91"/>
        <v>-0.4622119750579925</v>
      </c>
      <c r="N589" s="25">
        <f t="shared" si="92"/>
        <v>0.54799382083810211</v>
      </c>
      <c r="O589" s="25">
        <f t="shared" si="93"/>
        <v>-0.44624740241986605</v>
      </c>
      <c r="P589" s="29">
        <f t="shared" si="94"/>
        <v>-0.43525581422993964</v>
      </c>
      <c r="Q589" s="29">
        <f t="shared" si="95"/>
        <v>-0.50481240124260229</v>
      </c>
      <c r="R589" s="29">
        <f t="shared" si="96"/>
        <v>-0.76863968941481953</v>
      </c>
      <c r="S589" s="29">
        <f t="shared" si="97"/>
        <v>0.19908532989249461</v>
      </c>
      <c r="T589" s="29">
        <f t="shared" si="98"/>
        <v>-0.32863595725098615</v>
      </c>
      <c r="U589" s="29">
        <f t="shared" si="99"/>
        <v>-1.5661888117674772E-2</v>
      </c>
    </row>
    <row r="590" spans="1:21" x14ac:dyDescent="0.2">
      <c r="A590" s="28" t="s">
        <v>894</v>
      </c>
      <c r="B590" s="28">
        <v>95.458804999999998</v>
      </c>
      <c r="C590" s="28">
        <v>164.470001</v>
      </c>
      <c r="D590" s="28">
        <v>32.487901000000001</v>
      </c>
      <c r="E590" s="28">
        <v>94.324809000000002</v>
      </c>
      <c r="F590" s="28">
        <v>700.90997300000004</v>
      </c>
      <c r="G590" s="28">
        <v>51.460068999999997</v>
      </c>
      <c r="H590" s="28">
        <v>166.58000200000001</v>
      </c>
      <c r="I590" s="28">
        <v>23.170321000000001</v>
      </c>
      <c r="J590" s="28">
        <v>47.724516000000001</v>
      </c>
      <c r="K590" s="28">
        <v>81.812421999999998</v>
      </c>
      <c r="L590" s="25">
        <f t="shared" si="90"/>
        <v>-0.23845597369201821</v>
      </c>
      <c r="M590" s="25">
        <f t="shared" si="91"/>
        <v>-0.20637909172024971</v>
      </c>
      <c r="N590" s="25">
        <f t="shared" si="92"/>
        <v>-0.48960564783675276</v>
      </c>
      <c r="O590" s="25">
        <f t="shared" si="93"/>
        <v>-7.4259713952591455E-2</v>
      </c>
      <c r="P590" s="29">
        <f t="shared" si="94"/>
        <v>0.29111358706827839</v>
      </c>
      <c r="Q590" s="29">
        <f t="shared" si="95"/>
        <v>0.22377188199763354</v>
      </c>
      <c r="R590" s="29">
        <f t="shared" si="96"/>
        <v>-0.21316897410522495</v>
      </c>
      <c r="S590" s="29">
        <f t="shared" si="97"/>
        <v>-0.52905322289496459</v>
      </c>
      <c r="T590" s="29">
        <f t="shared" si="98"/>
        <v>-9.3720556301137625E-2</v>
      </c>
      <c r="U590" s="29">
        <f t="shared" si="99"/>
        <v>-4.4484923478951166E-2</v>
      </c>
    </row>
    <row r="591" spans="1:21" x14ac:dyDescent="0.2">
      <c r="A591" s="28" t="s">
        <v>742</v>
      </c>
      <c r="B591" s="28">
        <v>125.34903</v>
      </c>
      <c r="C591" s="28">
        <v>207.240005</v>
      </c>
      <c r="D591" s="28">
        <v>63.652548000000003</v>
      </c>
      <c r="E591" s="28">
        <v>101.891222</v>
      </c>
      <c r="F591" s="28">
        <v>542.872432</v>
      </c>
      <c r="G591" s="28">
        <v>42.050376999999997</v>
      </c>
      <c r="H591" s="28">
        <v>211.71000699999999</v>
      </c>
      <c r="I591" s="28">
        <v>49.199446999999999</v>
      </c>
      <c r="J591" s="28">
        <v>52.659824</v>
      </c>
      <c r="K591" s="28">
        <v>85.621278000000004</v>
      </c>
      <c r="L591" s="25">
        <f t="shared" si="90"/>
        <v>0.70499159705357206</v>
      </c>
      <c r="M591" s="25">
        <f t="shared" si="91"/>
        <v>0.19384762817783563</v>
      </c>
      <c r="N591" s="25">
        <f t="shared" si="92"/>
        <v>7.7335165051380272E-2</v>
      </c>
      <c r="O591" s="25">
        <f t="shared" si="93"/>
        <v>0.33397283137489508</v>
      </c>
      <c r="P591" s="29">
        <f t="shared" si="94"/>
        <v>-9.6072081557107558E-2</v>
      </c>
      <c r="Q591" s="29">
        <f t="shared" si="95"/>
        <v>0.19099435638009932</v>
      </c>
      <c r="R591" s="29">
        <f t="shared" si="96"/>
        <v>9.3317538180735182E-2</v>
      </c>
      <c r="S591" s="29">
        <f t="shared" si="97"/>
        <v>0.55346334178412149</v>
      </c>
      <c r="T591" s="29">
        <f t="shared" si="98"/>
        <v>0.23147825146247869</v>
      </c>
      <c r="U591" s="29">
        <f t="shared" si="99"/>
        <v>-2.0578827900183616E-2</v>
      </c>
    </row>
    <row r="592" spans="1:21" x14ac:dyDescent="0.2">
      <c r="A592" s="28" t="s">
        <v>591</v>
      </c>
      <c r="B592" s="28">
        <v>73.518855000000002</v>
      </c>
      <c r="C592" s="28">
        <v>173.58999600000001</v>
      </c>
      <c r="D592" s="28">
        <v>59.083328999999999</v>
      </c>
      <c r="E592" s="28">
        <v>76.381782000000001</v>
      </c>
      <c r="F592" s="28">
        <v>600.57048899999995</v>
      </c>
      <c r="G592" s="28">
        <v>35.306949000000003</v>
      </c>
      <c r="H592" s="28">
        <v>193.63999899999999</v>
      </c>
      <c r="I592" s="28">
        <v>31.670812999999999</v>
      </c>
      <c r="J592" s="28">
        <v>42.761473000000002</v>
      </c>
      <c r="K592" s="28">
        <v>87.420285000000007</v>
      </c>
      <c r="L592" s="25">
        <f t="shared" si="90"/>
        <v>0.1977556492197392</v>
      </c>
      <c r="M592" s="25">
        <f t="shared" si="91"/>
        <v>0.88316333261011071</v>
      </c>
      <c r="N592" s="25">
        <f t="shared" si="92"/>
        <v>0.15618255900210398</v>
      </c>
      <c r="O592" s="25">
        <f t="shared" si="93"/>
        <v>0.43268815790068493</v>
      </c>
      <c r="P592" s="29">
        <f t="shared" si="94"/>
        <v>0.49016550373954626</v>
      </c>
      <c r="Q592" s="29">
        <f t="shared" si="95"/>
        <v>0.37665207650682753</v>
      </c>
      <c r="R592" s="29">
        <f t="shared" si="96"/>
        <v>3.9297353342600649</v>
      </c>
      <c r="S592" s="29">
        <f t="shared" si="97"/>
        <v>0.12828704025487303</v>
      </c>
      <c r="T592" s="29">
        <f t="shared" si="98"/>
        <v>0.33308670831764453</v>
      </c>
      <c r="U592" s="29">
        <f t="shared" si="99"/>
        <v>8.1293393373328415E-2</v>
      </c>
    </row>
    <row r="593" spans="1:21" x14ac:dyDescent="0.2">
      <c r="A593" s="28" t="s">
        <v>439</v>
      </c>
      <c r="B593" s="28">
        <v>61.380512000000003</v>
      </c>
      <c r="C593" s="28">
        <v>92.18</v>
      </c>
      <c r="D593" s="28">
        <v>51.102075999999997</v>
      </c>
      <c r="E593" s="28">
        <v>53.313612999999997</v>
      </c>
      <c r="F593" s="28">
        <v>403.02267599999999</v>
      </c>
      <c r="G593" s="28">
        <v>25.646965999999999</v>
      </c>
      <c r="H593" s="28">
        <v>39.279998999999997</v>
      </c>
      <c r="I593" s="28">
        <v>28.069818999999999</v>
      </c>
      <c r="J593" s="28">
        <v>32.077038000000002</v>
      </c>
      <c r="K593" s="28">
        <v>80.847886000000003</v>
      </c>
      <c r="L593" s="25">
        <f t="shared" si="90"/>
        <v>-0.35846434074477818</v>
      </c>
      <c r="M593" s="25">
        <f t="shared" si="91"/>
        <v>-0.42638455680867249</v>
      </c>
      <c r="N593" s="25">
        <f t="shared" si="92"/>
        <v>0.53421654781975203</v>
      </c>
      <c r="O593" s="25">
        <f t="shared" si="93"/>
        <v>-0.43573716261239737</v>
      </c>
      <c r="P593" s="29">
        <f t="shared" si="94"/>
        <v>-0.42206540493234346</v>
      </c>
      <c r="Q593" s="29">
        <f t="shared" si="95"/>
        <v>-0.50514751840808525</v>
      </c>
      <c r="R593" s="29">
        <f t="shared" si="96"/>
        <v>-0.764466042706337</v>
      </c>
      <c r="S593" s="29">
        <f t="shared" si="97"/>
        <v>0.21617779932183012</v>
      </c>
      <c r="T593" s="29">
        <f t="shared" si="98"/>
        <v>-0.32280135910779373</v>
      </c>
      <c r="U593" s="29">
        <f t="shared" si="99"/>
        <v>-1.1190291882732573E-2</v>
      </c>
    </row>
    <row r="594" spans="1:21" x14ac:dyDescent="0.2">
      <c r="A594" s="28" t="s">
        <v>893</v>
      </c>
      <c r="B594" s="28">
        <v>95.677475000000001</v>
      </c>
      <c r="C594" s="28">
        <v>160.699997</v>
      </c>
      <c r="D594" s="28">
        <v>33.308255000000003</v>
      </c>
      <c r="E594" s="28">
        <v>94.483650999999995</v>
      </c>
      <c r="F594" s="28">
        <v>697.34997599999997</v>
      </c>
      <c r="G594" s="28">
        <v>51.827497999999999</v>
      </c>
      <c r="H594" s="28">
        <v>166.770004</v>
      </c>
      <c r="I594" s="28">
        <v>23.080358</v>
      </c>
      <c r="J594" s="28">
        <v>47.367251000000003</v>
      </c>
      <c r="K594" s="28">
        <v>81.762835999999993</v>
      </c>
      <c r="L594" s="25">
        <f t="shared" si="90"/>
        <v>-0.23831256592296901</v>
      </c>
      <c r="M594" s="25">
        <f t="shared" si="91"/>
        <v>-0.22423363912817684</v>
      </c>
      <c r="N594" s="25">
        <f t="shared" si="92"/>
        <v>-0.47911275008315712</v>
      </c>
      <c r="O594" s="25">
        <f t="shared" si="93"/>
        <v>-7.2432933641463304E-2</v>
      </c>
      <c r="P594" s="29">
        <f t="shared" si="94"/>
        <v>0.29210088295657122</v>
      </c>
      <c r="Q594" s="29">
        <f t="shared" si="95"/>
        <v>0.23166032690218596</v>
      </c>
      <c r="R594" s="29">
        <f t="shared" si="96"/>
        <v>-0.18433924341986352</v>
      </c>
      <c r="S594" s="29">
        <f t="shared" si="97"/>
        <v>-0.52800488838654402</v>
      </c>
      <c r="T594" s="29">
        <f t="shared" si="98"/>
        <v>-9.9844994079954286E-2</v>
      </c>
      <c r="U594" s="29">
        <f t="shared" si="99"/>
        <v>-6.1537508875973757E-2</v>
      </c>
    </row>
    <row r="595" spans="1:21" x14ac:dyDescent="0.2">
      <c r="A595" s="28" t="s">
        <v>741</v>
      </c>
      <c r="B595" s="28">
        <v>125.612516</v>
      </c>
      <c r="C595" s="28">
        <v>207.14999399999999</v>
      </c>
      <c r="D595" s="28">
        <v>63.945230000000002</v>
      </c>
      <c r="E595" s="28">
        <v>101.8618</v>
      </c>
      <c r="F595" s="28">
        <v>539.70242199999996</v>
      </c>
      <c r="G595" s="28">
        <v>42.079376000000003</v>
      </c>
      <c r="H595" s="28">
        <v>204.46000699999999</v>
      </c>
      <c r="I595" s="28">
        <v>48.899569999999997</v>
      </c>
      <c r="J595" s="28">
        <v>52.621215999999997</v>
      </c>
      <c r="K595" s="28">
        <v>87.124245000000002</v>
      </c>
      <c r="L595" s="25">
        <f t="shared" si="90"/>
        <v>0.68160077904978111</v>
      </c>
      <c r="M595" s="25">
        <f t="shared" si="91"/>
        <v>0.19195582222044272</v>
      </c>
      <c r="N595" s="25">
        <f t="shared" si="92"/>
        <v>7.6162983923231398E-2</v>
      </c>
      <c r="O595" s="25">
        <f t="shared" si="93"/>
        <v>0.3216895913347273</v>
      </c>
      <c r="P595" s="29">
        <f t="shared" si="94"/>
        <v>-0.10768829902913679</v>
      </c>
      <c r="Q595" s="29">
        <f t="shared" si="95"/>
        <v>0.19468219988544755</v>
      </c>
      <c r="R595" s="29">
        <f t="shared" si="96"/>
        <v>3.7310260736036494E-3</v>
      </c>
      <c r="S595" s="29">
        <f t="shared" si="97"/>
        <v>0.54254038888889244</v>
      </c>
      <c r="T595" s="29">
        <f t="shared" si="98"/>
        <v>0.21456957717544589</v>
      </c>
      <c r="U595" s="29">
        <f t="shared" si="99"/>
        <v>-4.6577508438148119E-3</v>
      </c>
    </row>
    <row r="596" spans="1:21" x14ac:dyDescent="0.2">
      <c r="A596" s="28" t="s">
        <v>590</v>
      </c>
      <c r="B596" s="28">
        <v>74.698178999999996</v>
      </c>
      <c r="C596" s="28">
        <v>173.78999300000001</v>
      </c>
      <c r="D596" s="28">
        <v>59.419651999999999</v>
      </c>
      <c r="E596" s="28">
        <v>77.069382000000004</v>
      </c>
      <c r="F596" s="28">
        <v>604.83620399999995</v>
      </c>
      <c r="G596" s="28">
        <v>35.222234</v>
      </c>
      <c r="H596" s="28">
        <v>203.699997</v>
      </c>
      <c r="I596" s="28">
        <v>31.700673999999999</v>
      </c>
      <c r="J596" s="28">
        <v>43.324990999999997</v>
      </c>
      <c r="K596" s="28">
        <v>87.531947000000002</v>
      </c>
      <c r="L596" s="25">
        <f t="shared" si="90"/>
        <v>0.6204251917137722</v>
      </c>
      <c r="M596" s="25">
        <f t="shared" si="91"/>
        <v>0.37058350858240918</v>
      </c>
      <c r="N596" s="25">
        <f t="shared" si="92"/>
        <v>0.26885507367228811</v>
      </c>
      <c r="O596" s="25">
        <f t="shared" si="93"/>
        <v>0.90939476333571934</v>
      </c>
      <c r="P596" s="29">
        <f t="shared" si="94"/>
        <v>0.92178775500991006</v>
      </c>
      <c r="Q596" s="29">
        <f t="shared" si="95"/>
        <v>0.50628290107423823</v>
      </c>
      <c r="R596" s="29">
        <f t="shared" si="96"/>
        <v>7.7877479292493526</v>
      </c>
      <c r="S596" s="29">
        <f t="shared" si="97"/>
        <v>0.25979225235494674</v>
      </c>
      <c r="T596" s="29">
        <f t="shared" si="98"/>
        <v>0.52737899242673669</v>
      </c>
      <c r="U596" s="29">
        <f t="shared" si="99"/>
        <v>0.20261475578917731</v>
      </c>
    </row>
    <row r="597" spans="1:21" x14ac:dyDescent="0.2">
      <c r="A597" s="28" t="s">
        <v>135</v>
      </c>
      <c r="B597" s="28">
        <v>46.097887999999998</v>
      </c>
      <c r="C597" s="28">
        <v>126.800003</v>
      </c>
      <c r="D597" s="28">
        <v>46.829345000000004</v>
      </c>
      <c r="E597" s="28">
        <v>40.363252000000003</v>
      </c>
      <c r="F597" s="28">
        <v>314.72580799999997</v>
      </c>
      <c r="G597" s="28">
        <v>23.383545000000002</v>
      </c>
      <c r="H597" s="28">
        <v>23.18</v>
      </c>
      <c r="I597" s="28">
        <v>25.163414</v>
      </c>
      <c r="J597" s="28">
        <v>28.365580000000001</v>
      </c>
      <c r="K597" s="28">
        <v>72.784694000000002</v>
      </c>
      <c r="L597" s="25">
        <f t="shared" si="90"/>
        <v>-0.5273282610563601</v>
      </c>
      <c r="M597" s="25">
        <f t="shared" si="91"/>
        <v>-0.22460708264298346</v>
      </c>
      <c r="N597" s="25">
        <f t="shared" si="92"/>
        <v>0.39723136061178055</v>
      </c>
      <c r="O597" s="25">
        <f t="shared" si="93"/>
        <v>-0.57427792368107955</v>
      </c>
      <c r="P597" s="29">
        <f t="shared" si="94"/>
        <v>-0.55572304159041086</v>
      </c>
      <c r="Q597" s="29">
        <f t="shared" si="95"/>
        <v>-0.55079933302469075</v>
      </c>
      <c r="R597" s="29">
        <f t="shared" si="96"/>
        <v>-0.86258002749620699</v>
      </c>
      <c r="S597" s="29">
        <f t="shared" si="97"/>
        <v>9.6425419135195423E-2</v>
      </c>
      <c r="T597" s="29">
        <f t="shared" si="98"/>
        <v>-0.40613320688440946</v>
      </c>
      <c r="U597" s="29">
        <f t="shared" si="99"/>
        <v>-0.10492194895189211</v>
      </c>
    </row>
    <row r="598" spans="1:21" x14ac:dyDescent="0.2">
      <c r="A598" s="28" t="s">
        <v>892</v>
      </c>
      <c r="B598" s="28">
        <v>97.526219999999995</v>
      </c>
      <c r="C598" s="28">
        <v>163.529999</v>
      </c>
      <c r="D598" s="28">
        <v>33.515813000000001</v>
      </c>
      <c r="E598" s="28">
        <v>94.811273</v>
      </c>
      <c r="F598" s="28">
        <v>708.40002400000003</v>
      </c>
      <c r="G598" s="28">
        <v>52.055900000000001</v>
      </c>
      <c r="H598" s="28">
        <v>168.679993</v>
      </c>
      <c r="I598" s="28">
        <v>22.950410999999999</v>
      </c>
      <c r="J598" s="28">
        <v>47.764212999999998</v>
      </c>
      <c r="K598" s="28">
        <v>81.316588999999993</v>
      </c>
      <c r="L598" s="25">
        <f t="shared" si="90"/>
        <v>-0.21818911006086605</v>
      </c>
      <c r="M598" s="25">
        <f t="shared" si="91"/>
        <v>-0.21684784940230684</v>
      </c>
      <c r="N598" s="25">
        <f t="shared" si="92"/>
        <v>-0.48899470872688355</v>
      </c>
      <c r="O598" s="25">
        <f t="shared" si="93"/>
        <v>-7.1540892389890809E-2</v>
      </c>
      <c r="P598" s="29">
        <f t="shared" si="94"/>
        <v>0.30498274984736229</v>
      </c>
      <c r="Q598" s="29">
        <f t="shared" si="95"/>
        <v>0.2356687864826652</v>
      </c>
      <c r="R598" s="29">
        <f t="shared" si="96"/>
        <v>-0.17455352068842123</v>
      </c>
      <c r="S598" s="29">
        <f t="shared" si="97"/>
        <v>-0.52815456433923913</v>
      </c>
      <c r="T598" s="29">
        <f t="shared" si="98"/>
        <v>-0.10623554918216171</v>
      </c>
      <c r="U598" s="29">
        <f t="shared" si="99"/>
        <v>-8.7121751745391607E-2</v>
      </c>
    </row>
    <row r="599" spans="1:21" x14ac:dyDescent="0.2">
      <c r="A599" s="28" t="s">
        <v>740</v>
      </c>
      <c r="B599" s="28">
        <v>124.74400300000001</v>
      </c>
      <c r="C599" s="28">
        <v>208.80999800000001</v>
      </c>
      <c r="D599" s="28">
        <v>65.587996000000004</v>
      </c>
      <c r="E599" s="28">
        <v>102.1168</v>
      </c>
      <c r="F599" s="28">
        <v>542.842443</v>
      </c>
      <c r="G599" s="28">
        <v>42.127713</v>
      </c>
      <c r="H599" s="28">
        <v>204.35000600000001</v>
      </c>
      <c r="I599" s="28">
        <v>48.639679999999998</v>
      </c>
      <c r="J599" s="28">
        <v>53.441611999999999</v>
      </c>
      <c r="K599" s="28">
        <v>89.077145999999999</v>
      </c>
      <c r="L599" s="25">
        <f t="shared" si="90"/>
        <v>0.88926764573348849</v>
      </c>
      <c r="M599" s="25">
        <f t="shared" si="91"/>
        <v>0.52527397481113125</v>
      </c>
      <c r="N599" s="25">
        <f t="shared" si="92"/>
        <v>0.41005496437067701</v>
      </c>
      <c r="O599" s="25">
        <f t="shared" si="93"/>
        <v>1.5960323085480574</v>
      </c>
      <c r="P599" s="29">
        <f t="shared" si="94"/>
        <v>0.79738137506002982</v>
      </c>
      <c r="Q599" s="29">
        <f t="shared" si="95"/>
        <v>0.51864991074338218</v>
      </c>
      <c r="R599" s="29">
        <f t="shared" si="96"/>
        <v>4.8435802160829216</v>
      </c>
      <c r="S599" s="29">
        <f t="shared" si="97"/>
        <v>0.80312041976504345</v>
      </c>
      <c r="T599" s="29">
        <f t="shared" si="98"/>
        <v>0.93937319055661161</v>
      </c>
      <c r="U599" s="29">
        <f t="shared" si="99"/>
        <v>0.17962054146953266</v>
      </c>
    </row>
    <row r="600" spans="1:21" x14ac:dyDescent="0.2">
      <c r="A600" s="28" t="s">
        <v>287</v>
      </c>
      <c r="B600" s="28">
        <v>66.027703000000002</v>
      </c>
      <c r="C600" s="28">
        <v>136.89999399999999</v>
      </c>
      <c r="D600" s="28">
        <v>46.514496000000001</v>
      </c>
      <c r="E600" s="28">
        <v>39.335720000000002</v>
      </c>
      <c r="F600" s="28">
        <v>302.01850899999999</v>
      </c>
      <c r="G600" s="28">
        <v>27.74024</v>
      </c>
      <c r="H600" s="28">
        <v>34.970001000000003</v>
      </c>
      <c r="I600" s="28">
        <v>26.975280999999999</v>
      </c>
      <c r="J600" s="28">
        <v>27.556125999999999</v>
      </c>
      <c r="K600" s="28">
        <v>75.513390000000001</v>
      </c>
      <c r="L600" s="25">
        <f t="shared" si="90"/>
        <v>0.40139549293578081</v>
      </c>
      <c r="M600" s="25">
        <f t="shared" si="91"/>
        <v>6.5038131750948303E-2</v>
      </c>
      <c r="N600" s="25">
        <f t="shared" si="92"/>
        <v>7.7443222584394622E-3</v>
      </c>
      <c r="O600" s="25">
        <f t="shared" si="93"/>
        <v>-2.8579202759036471E-2</v>
      </c>
      <c r="P600" s="29">
        <f t="shared" si="94"/>
        <v>-3.2978230654632013E-2</v>
      </c>
      <c r="Q600" s="29">
        <f t="shared" si="95"/>
        <v>0.17977481976586307</v>
      </c>
      <c r="R600" s="29">
        <f t="shared" si="96"/>
        <v>0.48177970338983056</v>
      </c>
      <c r="S600" s="29">
        <f t="shared" si="97"/>
        <v>4.5471226664288489E-2</v>
      </c>
      <c r="T600" s="29">
        <f t="shared" si="98"/>
        <v>-3.7676255112408907E-2</v>
      </c>
      <c r="U600" s="29">
        <f t="shared" si="99"/>
        <v>4.5158610404769872E-2</v>
      </c>
    </row>
    <row r="601" spans="1:21" x14ac:dyDescent="0.2">
      <c r="A601" s="28" t="s">
        <v>134</v>
      </c>
      <c r="B601" s="28">
        <v>47.115681000000002</v>
      </c>
      <c r="C601" s="28">
        <v>128.53999300000001</v>
      </c>
      <c r="D601" s="28">
        <v>46.157041</v>
      </c>
      <c r="E601" s="28">
        <v>40.492977000000003</v>
      </c>
      <c r="F601" s="28">
        <v>312.31821100000002</v>
      </c>
      <c r="G601" s="28">
        <v>23.513165000000001</v>
      </c>
      <c r="H601" s="28">
        <v>23.6</v>
      </c>
      <c r="I601" s="28">
        <v>25.802030999999999</v>
      </c>
      <c r="J601" s="28">
        <v>28.634985</v>
      </c>
      <c r="K601" s="28">
        <v>72.250651000000005</v>
      </c>
      <c r="L601" s="25">
        <f t="shared" si="90"/>
        <v>-0.50949355949835207</v>
      </c>
      <c r="M601" s="25">
        <f t="shared" si="91"/>
        <v>-0.18397670304782365</v>
      </c>
      <c r="N601" s="25">
        <f t="shared" si="92"/>
        <v>0.42551610094869918</v>
      </c>
      <c r="O601" s="25">
        <f t="shared" si="93"/>
        <v>-0.5610039380439853</v>
      </c>
      <c r="P601" s="29">
        <f t="shared" si="94"/>
        <v>-0.54801995513748181</v>
      </c>
      <c r="Q601" s="29">
        <f t="shared" si="95"/>
        <v>-0.5365507023337277</v>
      </c>
      <c r="R601" s="29">
        <f t="shared" si="96"/>
        <v>-0.84790874328683041</v>
      </c>
      <c r="S601" s="29">
        <f t="shared" si="97"/>
        <v>0.1664171272973558</v>
      </c>
      <c r="T601" s="29">
        <f t="shared" si="98"/>
        <v>-0.40185993146044408</v>
      </c>
      <c r="U601" s="29">
        <f t="shared" si="99"/>
        <v>-0.10295656520060792</v>
      </c>
    </row>
    <row r="602" spans="1:21" x14ac:dyDescent="0.2">
      <c r="A602" s="28" t="s">
        <v>891</v>
      </c>
      <c r="B602" s="28">
        <v>96.055172999999996</v>
      </c>
      <c r="C602" s="28">
        <v>157.520004</v>
      </c>
      <c r="D602" s="28">
        <v>32.379179000000001</v>
      </c>
      <c r="E602" s="28">
        <v>92.239954999999995</v>
      </c>
      <c r="F602" s="28">
        <v>691</v>
      </c>
      <c r="G602" s="28">
        <v>50.735140000000001</v>
      </c>
      <c r="H602" s="28">
        <v>155.16999799999999</v>
      </c>
      <c r="I602" s="28">
        <v>22.120757999999999</v>
      </c>
      <c r="J602" s="28">
        <v>47.873376999999998</v>
      </c>
      <c r="K602" s="28">
        <v>80.543091000000004</v>
      </c>
      <c r="L602" s="25">
        <f t="shared" si="90"/>
        <v>0.4545101134568843</v>
      </c>
      <c r="M602" s="25">
        <f t="shared" si="91"/>
        <v>0.11062540914298236</v>
      </c>
      <c r="N602" s="25">
        <f t="shared" si="92"/>
        <v>-0.29834318112050628</v>
      </c>
      <c r="O602" s="25">
        <f t="shared" si="93"/>
        <v>1.3567957782060929</v>
      </c>
      <c r="P602" s="29">
        <f t="shared" si="94"/>
        <v>1.2808474166089008</v>
      </c>
      <c r="Q602" s="29">
        <f t="shared" si="95"/>
        <v>0.82659851320655697</v>
      </c>
      <c r="R602" s="29">
        <f t="shared" si="96"/>
        <v>3.5397892919836158</v>
      </c>
      <c r="S602" s="29">
        <f t="shared" si="97"/>
        <v>-0.18202451756815796</v>
      </c>
      <c r="T602" s="29">
        <f t="shared" si="98"/>
        <v>0.77849162154376739</v>
      </c>
      <c r="U602" s="29">
        <f t="shared" si="99"/>
        <v>6.9229232263798623E-2</v>
      </c>
    </row>
    <row r="603" spans="1:21" x14ac:dyDescent="0.2">
      <c r="A603" s="28" t="s">
        <v>286</v>
      </c>
      <c r="B603" s="28">
        <v>66.039535999999998</v>
      </c>
      <c r="C603" s="28">
        <v>141.83000200000001</v>
      </c>
      <c r="D603" s="28">
        <v>46.146746</v>
      </c>
      <c r="E603" s="28">
        <v>39.137864999999998</v>
      </c>
      <c r="F603" s="28">
        <v>302.95757400000002</v>
      </c>
      <c r="G603" s="28">
        <v>27.775748</v>
      </c>
      <c r="H603" s="28">
        <v>34.18</v>
      </c>
      <c r="I603" s="28">
        <v>27.043302000000001</v>
      </c>
      <c r="J603" s="28">
        <v>26.917966</v>
      </c>
      <c r="K603" s="28">
        <v>75.328179000000006</v>
      </c>
      <c r="L603" s="25">
        <f t="shared" si="90"/>
        <v>0.38300335571242838</v>
      </c>
      <c r="M603" s="25">
        <f t="shared" si="91"/>
        <v>0.10193453722677526</v>
      </c>
      <c r="N603" s="25">
        <f t="shared" si="92"/>
        <v>1.6329995821190657E-2</v>
      </c>
      <c r="O603" s="25">
        <f t="shared" si="93"/>
        <v>-3.3465358696645242E-2</v>
      </c>
      <c r="P603" s="29">
        <f t="shared" si="94"/>
        <v>-2.8355302329800103E-2</v>
      </c>
      <c r="Q603" s="29">
        <f t="shared" si="95"/>
        <v>0.18959149393249719</v>
      </c>
      <c r="R603" s="29">
        <f t="shared" si="96"/>
        <v>0.38212697128993112</v>
      </c>
      <c r="S603" s="29">
        <f t="shared" si="97"/>
        <v>5.6301907345198465E-2</v>
      </c>
      <c r="T603" s="29">
        <f t="shared" si="98"/>
        <v>-6.9842516792736342E-2</v>
      </c>
      <c r="U603" s="29">
        <f t="shared" si="99"/>
        <v>4.4962089348790757E-2</v>
      </c>
    </row>
    <row r="604" spans="1:21" x14ac:dyDescent="0.2">
      <c r="A604" s="28" t="s">
        <v>133</v>
      </c>
      <c r="B604" s="28">
        <v>47.750813999999998</v>
      </c>
      <c r="C604" s="28">
        <v>128.71000699999999</v>
      </c>
      <c r="D604" s="28">
        <v>45.405278000000003</v>
      </c>
      <c r="E604" s="28">
        <v>40.492977000000003</v>
      </c>
      <c r="F604" s="28">
        <v>311.798721</v>
      </c>
      <c r="G604" s="28">
        <v>23.348980000000001</v>
      </c>
      <c r="H604" s="28">
        <v>24.73</v>
      </c>
      <c r="I604" s="28">
        <v>25.601868</v>
      </c>
      <c r="J604" s="28">
        <v>28.939149</v>
      </c>
      <c r="K604" s="28">
        <v>72.086996999999997</v>
      </c>
      <c r="L604" s="25">
        <f t="shared" si="90"/>
        <v>-0.22233992510748146</v>
      </c>
      <c r="M604" s="25">
        <f t="shared" si="91"/>
        <v>0.36460991306191692</v>
      </c>
      <c r="N604" s="25">
        <f t="shared" si="92"/>
        <v>-8.6858280790214182E-2</v>
      </c>
      <c r="O604" s="25">
        <f t="shared" si="93"/>
        <v>-0.2388369042334737</v>
      </c>
      <c r="P604" s="29">
        <f t="shared" si="94"/>
        <v>-0.21272814593740941</v>
      </c>
      <c r="Q604" s="29">
        <f t="shared" si="95"/>
        <v>-8.0752329410395451E-2</v>
      </c>
      <c r="R604" s="29">
        <f t="shared" si="96"/>
        <v>-0.3323434305522831</v>
      </c>
      <c r="S604" s="29">
        <f t="shared" si="97"/>
        <v>-7.0243431004639811E-2</v>
      </c>
      <c r="T604" s="29">
        <f t="shared" si="98"/>
        <v>-9.8336718824363456E-2</v>
      </c>
      <c r="U604" s="29">
        <f t="shared" si="99"/>
        <v>-9.8675308841287057E-2</v>
      </c>
    </row>
    <row r="605" spans="1:21" x14ac:dyDescent="0.2">
      <c r="A605" s="28" t="s">
        <v>438</v>
      </c>
      <c r="B605" s="28">
        <v>61.403196000000001</v>
      </c>
      <c r="C605" s="28">
        <v>94.32</v>
      </c>
      <c r="D605" s="28">
        <v>49.724240000000002</v>
      </c>
      <c r="E605" s="28">
        <v>53.198818000000003</v>
      </c>
      <c r="F605" s="28">
        <v>396.049623</v>
      </c>
      <c r="G605" s="28">
        <v>25.400096999999999</v>
      </c>
      <c r="H605" s="28">
        <v>37.040000999999997</v>
      </c>
      <c r="I605" s="28">
        <v>27.536097999999999</v>
      </c>
      <c r="J605" s="28">
        <v>32.095295</v>
      </c>
      <c r="K605" s="28">
        <v>79.978943999999998</v>
      </c>
      <c r="L605" s="25">
        <f t="shared" si="90"/>
        <v>-6.1723406423211058E-2</v>
      </c>
      <c r="M605" s="25">
        <f t="shared" si="91"/>
        <v>-0.31810298419085536</v>
      </c>
      <c r="N605" s="25">
        <f t="shared" si="92"/>
        <v>7.7376301064165043E-2</v>
      </c>
      <c r="O605" s="25">
        <f t="shared" si="93"/>
        <v>0.36882333691859803</v>
      </c>
      <c r="P605" s="29">
        <f t="shared" si="94"/>
        <v>0.3093499610963506</v>
      </c>
      <c r="Q605" s="29">
        <f t="shared" si="95"/>
        <v>-4.7794426649598098E-2</v>
      </c>
      <c r="R605" s="29">
        <f t="shared" si="96"/>
        <v>0.1023810477607765</v>
      </c>
      <c r="S605" s="29">
        <f t="shared" si="97"/>
        <v>7.0054209729197847E-3</v>
      </c>
      <c r="T605" s="29">
        <f t="shared" si="98"/>
        <v>0.20024143721897469</v>
      </c>
      <c r="U605" s="29">
        <f t="shared" si="99"/>
        <v>7.8022090444255232E-2</v>
      </c>
    </row>
    <row r="606" spans="1:21" x14ac:dyDescent="0.2">
      <c r="A606" s="28" t="s">
        <v>285</v>
      </c>
      <c r="B606" s="28">
        <v>65.442532</v>
      </c>
      <c r="C606" s="28">
        <v>138.320007</v>
      </c>
      <c r="D606" s="28">
        <v>46.153084999999997</v>
      </c>
      <c r="E606" s="28">
        <v>38.864634000000002</v>
      </c>
      <c r="F606" s="28">
        <v>302.47805</v>
      </c>
      <c r="G606" s="28">
        <v>26.675014000000001</v>
      </c>
      <c r="H606" s="28">
        <v>33.599997999999999</v>
      </c>
      <c r="I606" s="28">
        <v>27.344538</v>
      </c>
      <c r="J606" s="28">
        <v>26.740698999999999</v>
      </c>
      <c r="K606" s="28">
        <v>74.190449999999998</v>
      </c>
      <c r="L606" s="25">
        <f t="shared" si="90"/>
        <v>0.38280066224798937</v>
      </c>
      <c r="M606" s="25">
        <f t="shared" si="91"/>
        <v>8.0287523914500669E-2</v>
      </c>
      <c r="N606" s="25">
        <f t="shared" si="92"/>
        <v>3.6522453696763435E-2</v>
      </c>
      <c r="O606" s="25">
        <f t="shared" si="93"/>
        <v>-2.6625822551502476E-2</v>
      </c>
      <c r="P606" s="29">
        <f t="shared" si="94"/>
        <v>-2.978448676336598E-2</v>
      </c>
      <c r="Q606" s="29">
        <f t="shared" si="95"/>
        <v>0.14499137254282513</v>
      </c>
      <c r="R606" s="29">
        <f t="shared" si="96"/>
        <v>0.47110323992994751</v>
      </c>
      <c r="S606" s="29">
        <f t="shared" si="97"/>
        <v>5.9782386898147744E-2</v>
      </c>
      <c r="T606" s="29">
        <f t="shared" si="98"/>
        <v>-8.6393578601204779E-2</v>
      </c>
      <c r="U606" s="29">
        <f t="shared" si="99"/>
        <v>3.8110427162009186E-2</v>
      </c>
    </row>
    <row r="607" spans="1:21" x14ac:dyDescent="0.2">
      <c r="A607" s="28" t="s">
        <v>132</v>
      </c>
      <c r="B607" s="28">
        <v>47.326078000000003</v>
      </c>
      <c r="C607" s="28">
        <v>128.03999300000001</v>
      </c>
      <c r="D607" s="28">
        <v>44.526854999999998</v>
      </c>
      <c r="E607" s="28">
        <v>39.927743</v>
      </c>
      <c r="F607" s="28">
        <v>311.76377400000001</v>
      </c>
      <c r="G607" s="28">
        <v>23.297131</v>
      </c>
      <c r="H607" s="28">
        <v>22.84</v>
      </c>
      <c r="I607" s="28">
        <v>25.802030999999999</v>
      </c>
      <c r="J607" s="28">
        <v>29.269386000000001</v>
      </c>
      <c r="K607" s="28">
        <v>71.466819000000001</v>
      </c>
      <c r="L607" s="25">
        <f t="shared" si="90"/>
        <v>-0.36410668005866231</v>
      </c>
      <c r="M607" s="25">
        <f t="shared" si="91"/>
        <v>-0.23549082840914315</v>
      </c>
      <c r="N607" s="25">
        <f t="shared" si="92"/>
        <v>-0.25246718362724041</v>
      </c>
      <c r="O607" s="25">
        <f t="shared" si="93"/>
        <v>-0.47963610262812961</v>
      </c>
      <c r="P607" s="29">
        <f t="shared" si="94"/>
        <v>-0.48108580661628364</v>
      </c>
      <c r="Q607" s="29">
        <f t="shared" si="95"/>
        <v>-0.33715042293161546</v>
      </c>
      <c r="R607" s="29">
        <f t="shared" si="96"/>
        <v>-0.88478030338052371</v>
      </c>
      <c r="S607" s="29">
        <f t="shared" si="97"/>
        <v>-0.19666649687982429</v>
      </c>
      <c r="T607" s="29">
        <f t="shared" si="98"/>
        <v>-0.32442257172078803</v>
      </c>
      <c r="U607" s="29">
        <f t="shared" si="99"/>
        <v>-0.1838814889733793</v>
      </c>
    </row>
    <row r="608" spans="1:21" x14ac:dyDescent="0.2">
      <c r="A608" s="28" t="s">
        <v>589</v>
      </c>
      <c r="B608" s="28">
        <v>74.424555999999995</v>
      </c>
      <c r="C608" s="28">
        <v>167.479996</v>
      </c>
      <c r="D608" s="28">
        <v>59.565083999999999</v>
      </c>
      <c r="E608" s="28">
        <v>76.730424999999997</v>
      </c>
      <c r="F608" s="28">
        <v>600.80024400000002</v>
      </c>
      <c r="G608" s="28">
        <v>35.146934999999999</v>
      </c>
      <c r="H608" s="28">
        <v>198.229996</v>
      </c>
      <c r="I608" s="28">
        <v>32.118704000000001</v>
      </c>
      <c r="J608" s="28">
        <v>43.324990999999997</v>
      </c>
      <c r="K608" s="28">
        <v>87.569168000000005</v>
      </c>
      <c r="L608" s="25">
        <f t="shared" si="90"/>
        <v>0.19535999358316314</v>
      </c>
      <c r="M608" s="25">
        <f t="shared" si="91"/>
        <v>0.75961332212649713</v>
      </c>
      <c r="N608" s="25">
        <f t="shared" si="92"/>
        <v>0.17929452766534149</v>
      </c>
      <c r="O608" s="25">
        <f t="shared" si="93"/>
        <v>0.46151882068865291</v>
      </c>
      <c r="P608" s="29">
        <f t="shared" si="94"/>
        <v>0.52674466382182517</v>
      </c>
      <c r="Q608" s="29">
        <f t="shared" si="95"/>
        <v>0.38225184095426235</v>
      </c>
      <c r="R608" s="29">
        <f t="shared" si="96"/>
        <v>4.1797751763783637</v>
      </c>
      <c r="S608" s="29">
        <f t="shared" si="97"/>
        <v>0.19253248501198716</v>
      </c>
      <c r="T608" s="29">
        <f t="shared" si="98"/>
        <v>0.34796917550876527</v>
      </c>
      <c r="U608" s="29">
        <f t="shared" si="99"/>
        <v>9.2923792247204151E-2</v>
      </c>
    </row>
    <row r="609" spans="1:21" x14ac:dyDescent="0.2">
      <c r="A609" s="28" t="s">
        <v>437</v>
      </c>
      <c r="B609" s="28">
        <v>62.261206999999999</v>
      </c>
      <c r="C609" s="28">
        <v>95.18</v>
      </c>
      <c r="D609" s="28">
        <v>50.509081999999999</v>
      </c>
      <c r="E609" s="28">
        <v>52.50047</v>
      </c>
      <c r="F609" s="28">
        <v>393.51717300000001</v>
      </c>
      <c r="G609" s="28">
        <v>25.427302000000001</v>
      </c>
      <c r="H609" s="28">
        <v>38.270000000000003</v>
      </c>
      <c r="I609" s="28">
        <v>26.93319</v>
      </c>
      <c r="J609" s="28">
        <v>32.140936000000004</v>
      </c>
      <c r="K609" s="28">
        <v>80.123763999999994</v>
      </c>
      <c r="L609" s="25">
        <f t="shared" si="90"/>
        <v>-7.0629684993157693E-2</v>
      </c>
      <c r="M609" s="25">
        <f t="shared" si="91"/>
        <v>-0.32429362967276987</v>
      </c>
      <c r="N609" s="25">
        <f t="shared" si="92"/>
        <v>9.2151072904949727E-2</v>
      </c>
      <c r="O609" s="25">
        <f t="shared" si="93"/>
        <v>0.33948929889027757</v>
      </c>
      <c r="P609" s="29">
        <f t="shared" si="94"/>
        <v>0.29201651932077466</v>
      </c>
      <c r="Q609" s="29">
        <f t="shared" si="95"/>
        <v>-5.3076891909565882E-2</v>
      </c>
      <c r="R609" s="29">
        <f t="shared" si="96"/>
        <v>0.15375346118501443</v>
      </c>
      <c r="S609" s="29">
        <f t="shared" si="97"/>
        <v>-2.9969109891264667E-3</v>
      </c>
      <c r="T609" s="29">
        <f t="shared" si="98"/>
        <v>0.19207031511650263</v>
      </c>
      <c r="U609" s="29">
        <f t="shared" si="99"/>
        <v>7.2958845256981375E-2</v>
      </c>
    </row>
    <row r="610" spans="1:21" x14ac:dyDescent="0.2">
      <c r="A610" s="28" t="s">
        <v>284</v>
      </c>
      <c r="B610" s="28">
        <v>66.992894000000007</v>
      </c>
      <c r="C610" s="28">
        <v>140.86000100000001</v>
      </c>
      <c r="D610" s="28">
        <v>46.247340000000001</v>
      </c>
      <c r="E610" s="28">
        <v>39.194392999999998</v>
      </c>
      <c r="F610" s="28">
        <v>304.57596100000001</v>
      </c>
      <c r="G610" s="28">
        <v>26.852551999999999</v>
      </c>
      <c r="H610" s="28">
        <v>33.169998</v>
      </c>
      <c r="I610" s="28">
        <v>27.014149</v>
      </c>
      <c r="J610" s="28">
        <v>26.962281999999998</v>
      </c>
      <c r="K610" s="28">
        <v>74.675523999999996</v>
      </c>
      <c r="L610" s="25">
        <f t="shared" si="90"/>
        <v>0.41839743977089161</v>
      </c>
      <c r="M610" s="25">
        <f t="shared" si="91"/>
        <v>9.3548662270765748E-2</v>
      </c>
      <c r="N610" s="25">
        <f t="shared" si="92"/>
        <v>3.4837891431765522E-2</v>
      </c>
      <c r="O610" s="25">
        <f t="shared" si="93"/>
        <v>-2.1772250177803376E-2</v>
      </c>
      <c r="P610" s="29">
        <f t="shared" si="94"/>
        <v>-2.9276386799600318E-2</v>
      </c>
      <c r="Q610" s="29">
        <f t="shared" si="95"/>
        <v>0.14792833589508625</v>
      </c>
      <c r="R610" s="29">
        <f t="shared" si="96"/>
        <v>0.43717495667244366</v>
      </c>
      <c r="S610" s="29">
        <f t="shared" si="97"/>
        <v>4.9691999047223545E-2</v>
      </c>
      <c r="T610" s="29">
        <f t="shared" si="98"/>
        <v>-8.3990580714068841E-2</v>
      </c>
      <c r="U610" s="29">
        <f t="shared" si="99"/>
        <v>2.1024270140603152E-2</v>
      </c>
    </row>
    <row r="611" spans="1:21" x14ac:dyDescent="0.2">
      <c r="A611" s="28" t="s">
        <v>131</v>
      </c>
      <c r="B611" s="28">
        <v>47.231397999999999</v>
      </c>
      <c r="C611" s="28">
        <v>128.80999800000001</v>
      </c>
      <c r="D611" s="28">
        <v>44.690420000000003</v>
      </c>
      <c r="E611" s="28">
        <v>40.066735999999999</v>
      </c>
      <c r="F611" s="28">
        <v>313.76177200000001</v>
      </c>
      <c r="G611" s="28">
        <v>23.392185000000001</v>
      </c>
      <c r="H611" s="28">
        <v>23.08</v>
      </c>
      <c r="I611" s="28">
        <v>25.735309999999998</v>
      </c>
      <c r="J611" s="28">
        <v>29.434502999999999</v>
      </c>
      <c r="K611" s="28">
        <v>73.137854000000004</v>
      </c>
      <c r="L611" s="25">
        <f t="shared" si="90"/>
        <v>-0.61913882135493714</v>
      </c>
      <c r="M611" s="25">
        <f t="shared" si="91"/>
        <v>-0.39277803722297555</v>
      </c>
      <c r="N611" s="25">
        <f t="shared" si="92"/>
        <v>-0.32261667098218494</v>
      </c>
      <c r="O611" s="25">
        <f t="shared" si="93"/>
        <v>-0.60782646386292383</v>
      </c>
      <c r="P611" s="29">
        <f t="shared" si="94"/>
        <v>-0.4284979459875724</v>
      </c>
      <c r="Q611" s="29">
        <f t="shared" si="95"/>
        <v>-0.44447667608933672</v>
      </c>
      <c r="R611" s="29">
        <f t="shared" si="96"/>
        <v>-0.88673504663620661</v>
      </c>
      <c r="S611" s="29">
        <f t="shared" si="97"/>
        <v>-0.46739633559019911</v>
      </c>
      <c r="T611" s="29">
        <f t="shared" si="98"/>
        <v>-0.44882312621790899</v>
      </c>
      <c r="U611" s="29">
        <f t="shared" si="99"/>
        <v>-0.18175202458825634</v>
      </c>
    </row>
    <row r="612" spans="1:21" x14ac:dyDescent="0.2">
      <c r="A612" s="28" t="s">
        <v>739</v>
      </c>
      <c r="B612" s="28">
        <v>124.012109</v>
      </c>
      <c r="C612" s="28">
        <v>212.13000500000001</v>
      </c>
      <c r="D612" s="28">
        <v>65.975081000000003</v>
      </c>
      <c r="E612" s="28">
        <v>102.16583300000001</v>
      </c>
      <c r="F612" s="28">
        <v>549.01250100000004</v>
      </c>
      <c r="G612" s="28">
        <v>42.108376</v>
      </c>
      <c r="H612" s="28">
        <v>203.770004</v>
      </c>
      <c r="I612" s="28">
        <v>48.319814000000001</v>
      </c>
      <c r="J612" s="28">
        <v>53.403008</v>
      </c>
      <c r="K612" s="28">
        <v>89.383482999999998</v>
      </c>
      <c r="L612" s="25">
        <f t="shared" si="90"/>
        <v>0.66493294257950564</v>
      </c>
      <c r="M612" s="25">
        <f t="shared" si="91"/>
        <v>0.24753007370448432</v>
      </c>
      <c r="N612" s="25">
        <f t="shared" si="92"/>
        <v>0.12164891964387814</v>
      </c>
      <c r="O612" s="25">
        <f t="shared" si="93"/>
        <v>0.35422330177454753</v>
      </c>
      <c r="P612" s="29">
        <f t="shared" si="94"/>
        <v>-8.3989407921837844E-2</v>
      </c>
      <c r="Q612" s="29">
        <f t="shared" si="95"/>
        <v>0.19838529638654268</v>
      </c>
      <c r="R612" s="29">
        <f t="shared" si="96"/>
        <v>2.0738360448370408E-2</v>
      </c>
      <c r="S612" s="29">
        <f t="shared" si="97"/>
        <v>0.56402782996259004</v>
      </c>
      <c r="T612" s="29">
        <f t="shared" si="98"/>
        <v>0.23663557645079214</v>
      </c>
      <c r="U612" s="29">
        <f t="shared" si="99"/>
        <v>5.0638002629971757E-2</v>
      </c>
    </row>
    <row r="613" spans="1:21" x14ac:dyDescent="0.2">
      <c r="A613" s="28" t="s">
        <v>588</v>
      </c>
      <c r="B613" s="28">
        <v>74.484746999999999</v>
      </c>
      <c r="C613" s="28">
        <v>170.03999300000001</v>
      </c>
      <c r="D613" s="28">
        <v>58.819724999999998</v>
      </c>
      <c r="E613" s="28">
        <v>75.442383000000007</v>
      </c>
      <c r="F613" s="28">
        <v>599.35169499999995</v>
      </c>
      <c r="G613" s="28">
        <v>35.137594</v>
      </c>
      <c r="H613" s="28">
        <v>199.63000500000001</v>
      </c>
      <c r="I613" s="28">
        <v>30.894472</v>
      </c>
      <c r="J613" s="28">
        <v>43.184111000000001</v>
      </c>
      <c r="K613" s="28">
        <v>85.075433000000004</v>
      </c>
      <c r="L613" s="25">
        <f t="shared" si="90"/>
        <v>0.1952508847109089</v>
      </c>
      <c r="M613" s="25">
        <f t="shared" si="91"/>
        <v>0.77291195817278879</v>
      </c>
      <c r="N613" s="25">
        <f t="shared" si="92"/>
        <v>0.16393469547837336</v>
      </c>
      <c r="O613" s="25">
        <f t="shared" si="93"/>
        <v>0.43489328860325416</v>
      </c>
      <c r="P613" s="29">
        <f t="shared" si="94"/>
        <v>0.53271347150778858</v>
      </c>
      <c r="Q613" s="29">
        <f t="shared" si="95"/>
        <v>0.38237746965426456</v>
      </c>
      <c r="R613" s="29">
        <f t="shared" si="96"/>
        <v>4.1919375762825082</v>
      </c>
      <c r="S613" s="29">
        <f t="shared" si="97"/>
        <v>9.1025423569299324E-2</v>
      </c>
      <c r="T613" s="29">
        <f t="shared" si="98"/>
        <v>0.34664559222457614</v>
      </c>
      <c r="U613" s="29">
        <f t="shared" si="99"/>
        <v>6.0004020955116921E-2</v>
      </c>
    </row>
    <row r="614" spans="1:21" x14ac:dyDescent="0.2">
      <c r="A614" s="28" t="s">
        <v>436</v>
      </c>
      <c r="B614" s="28">
        <v>62.317248999999997</v>
      </c>
      <c r="C614" s="28">
        <v>95.910004000000001</v>
      </c>
      <c r="D614" s="28">
        <v>50.535245000000003</v>
      </c>
      <c r="E614" s="28">
        <v>52.576999000000001</v>
      </c>
      <c r="F614" s="28">
        <v>391.03962100000001</v>
      </c>
      <c r="G614" s="28">
        <v>25.418234000000002</v>
      </c>
      <c r="H614" s="28">
        <v>38.450001</v>
      </c>
      <c r="I614" s="28">
        <v>28.316913</v>
      </c>
      <c r="J614" s="28">
        <v>32.067911000000002</v>
      </c>
      <c r="K614" s="28">
        <v>80.259538000000006</v>
      </c>
      <c r="L614" s="25">
        <f t="shared" si="90"/>
        <v>-5.709679239430876E-2</v>
      </c>
      <c r="M614" s="25">
        <f t="shared" si="91"/>
        <v>-0.31492854285714289</v>
      </c>
      <c r="N614" s="25">
        <f t="shared" si="92"/>
        <v>0.10457294479336876</v>
      </c>
      <c r="O614" s="25">
        <f t="shared" si="93"/>
        <v>0.33534285373519102</v>
      </c>
      <c r="P614" s="29">
        <f t="shared" si="94"/>
        <v>0.27876510478567029</v>
      </c>
      <c r="Q614" s="29">
        <f t="shared" si="95"/>
        <v>-5.7465171993779873E-2</v>
      </c>
      <c r="R614" s="29">
        <f t="shared" si="96"/>
        <v>0.22102257859637997</v>
      </c>
      <c r="S614" s="29">
        <f t="shared" si="97"/>
        <v>0.1152185761477813</v>
      </c>
      <c r="T614" s="29">
        <f t="shared" si="98"/>
        <v>0.18159332044930743</v>
      </c>
      <c r="U614" s="29">
        <f t="shared" si="99"/>
        <v>7.795985963823493E-2</v>
      </c>
    </row>
    <row r="615" spans="1:21" x14ac:dyDescent="0.2">
      <c r="A615" s="28" t="s">
        <v>283</v>
      </c>
      <c r="B615" s="28">
        <v>66.090823</v>
      </c>
      <c r="C615" s="28">
        <v>140</v>
      </c>
      <c r="D615" s="28">
        <v>45.750934999999998</v>
      </c>
      <c r="E615" s="28">
        <v>39.373407999999998</v>
      </c>
      <c r="F615" s="28">
        <v>305.79472299999998</v>
      </c>
      <c r="G615" s="28">
        <v>26.967952</v>
      </c>
      <c r="H615" s="28">
        <v>31.49</v>
      </c>
      <c r="I615" s="28">
        <v>25.391356999999999</v>
      </c>
      <c r="J615" s="28">
        <v>27.13955</v>
      </c>
      <c r="K615" s="28">
        <v>74.455033999999998</v>
      </c>
      <c r="L615" s="25">
        <f t="shared" si="90"/>
        <v>-0.36486775474513744</v>
      </c>
      <c r="M615" s="25">
        <f t="shared" si="91"/>
        <v>-0.25941596919123888</v>
      </c>
      <c r="N615" s="25">
        <f t="shared" si="92"/>
        <v>-8.6432750818932202E-4</v>
      </c>
      <c r="O615" s="25">
        <f t="shared" si="93"/>
        <v>-0.62257876404716794</v>
      </c>
      <c r="P615" s="29">
        <f t="shared" si="94"/>
        <v>-0.59704469615061218</v>
      </c>
      <c r="Q615" s="29">
        <f t="shared" si="95"/>
        <v>-0.50700149431754593</v>
      </c>
      <c r="R615" s="29">
        <f t="shared" si="96"/>
        <v>-0.8687971307194936</v>
      </c>
      <c r="S615" s="29">
        <f t="shared" si="97"/>
        <v>-0.13803986619047182</v>
      </c>
      <c r="T615" s="29">
        <f t="shared" si="98"/>
        <v>-0.49302731002928901</v>
      </c>
      <c r="U615" s="29">
        <f t="shared" si="99"/>
        <v>-2.8066332487684309E-2</v>
      </c>
    </row>
    <row r="616" spans="1:21" x14ac:dyDescent="0.2">
      <c r="A616" s="28" t="s">
        <v>878</v>
      </c>
      <c r="B616" s="28">
        <v>104.05836499999999</v>
      </c>
      <c r="C616" s="28">
        <v>189.03999300000001</v>
      </c>
      <c r="D616" s="28">
        <v>45.790512999999997</v>
      </c>
      <c r="E616" s="28">
        <v>104.322185</v>
      </c>
      <c r="F616" s="28">
        <v>758.88000499999998</v>
      </c>
      <c r="G616" s="28">
        <v>54.701894000000003</v>
      </c>
      <c r="H616" s="28">
        <v>240.009995</v>
      </c>
      <c r="I616" s="28">
        <v>29.457692999999999</v>
      </c>
      <c r="J616" s="28">
        <v>53.532567999999998</v>
      </c>
      <c r="K616" s="28">
        <v>76.605057000000002</v>
      </c>
      <c r="L616" s="25">
        <f t="shared" si="90"/>
        <v>-3.013711267542829E-2</v>
      </c>
      <c r="M616" s="25">
        <f t="shared" si="91"/>
        <v>-0.17076811786301649</v>
      </c>
      <c r="N616" s="25">
        <f t="shared" si="92"/>
        <v>-0.29006645098923467</v>
      </c>
      <c r="O616" s="25">
        <f t="shared" si="93"/>
        <v>0.12929872678240706</v>
      </c>
      <c r="P616" s="29">
        <f t="shared" si="94"/>
        <v>0.44163478229754349</v>
      </c>
      <c r="Q616" s="29">
        <f t="shared" si="95"/>
        <v>0.2269186683813329</v>
      </c>
      <c r="R616" s="29">
        <f t="shared" si="96"/>
        <v>7.9133090614035506E-2</v>
      </c>
      <c r="S616" s="29">
        <f t="shared" si="97"/>
        <v>-0.30298012582974876</v>
      </c>
      <c r="T616" s="29">
        <f t="shared" si="98"/>
        <v>1.8420658477724672E-2</v>
      </c>
      <c r="U616" s="29">
        <f t="shared" si="99"/>
        <v>-0.12791799327368625</v>
      </c>
    </row>
    <row r="617" spans="1:21" x14ac:dyDescent="0.2">
      <c r="A617" s="28" t="s">
        <v>725</v>
      </c>
      <c r="B617" s="28">
        <v>107.291831</v>
      </c>
      <c r="C617" s="28">
        <v>227.970001</v>
      </c>
      <c r="D617" s="28">
        <v>64.499717000000004</v>
      </c>
      <c r="E617" s="28">
        <v>92.377847000000003</v>
      </c>
      <c r="F617" s="28">
        <v>526.40239699999995</v>
      </c>
      <c r="G617" s="28">
        <v>44.584775999999998</v>
      </c>
      <c r="H617" s="28">
        <v>222.41000399999999</v>
      </c>
      <c r="I617" s="28">
        <v>42.262343000000001</v>
      </c>
      <c r="J617" s="28">
        <v>52.564298999999998</v>
      </c>
      <c r="K617" s="28">
        <v>87.841575000000006</v>
      </c>
      <c r="L617" s="25">
        <f t="shared" si="90"/>
        <v>0.40622497346613184</v>
      </c>
      <c r="M617" s="25">
        <f t="shared" si="91"/>
        <v>0.28159430285601794</v>
      </c>
      <c r="N617" s="25">
        <f t="shared" si="92"/>
        <v>1.5110130095983498E-2</v>
      </c>
      <c r="O617" s="25">
        <f t="shared" si="93"/>
        <v>0.24852298032543851</v>
      </c>
      <c r="P617" s="29">
        <f t="shared" si="94"/>
        <v>-5.9653470448285617E-2</v>
      </c>
      <c r="Q617" s="29">
        <f t="shared" si="95"/>
        <v>0.27564612365861185</v>
      </c>
      <c r="R617" s="29">
        <f t="shared" si="96"/>
        <v>0.47849507644396416</v>
      </c>
      <c r="S617" s="29">
        <f t="shared" si="97"/>
        <v>0.37861760634559527</v>
      </c>
      <c r="T617" s="29">
        <f t="shared" si="98"/>
        <v>0.24108052818201742</v>
      </c>
      <c r="U617" s="29">
        <f t="shared" si="99"/>
        <v>-6.0559541195944533E-2</v>
      </c>
    </row>
    <row r="618" spans="1:21" x14ac:dyDescent="0.2">
      <c r="A618" s="28" t="s">
        <v>573</v>
      </c>
      <c r="B618" s="28">
        <v>76.297770999999997</v>
      </c>
      <c r="C618" s="28">
        <v>177.88000500000001</v>
      </c>
      <c r="D618" s="28">
        <v>63.539625000000001</v>
      </c>
      <c r="E618" s="28">
        <v>73.989705000000001</v>
      </c>
      <c r="F618" s="28">
        <v>559.79618200000004</v>
      </c>
      <c r="G618" s="28">
        <v>34.950740000000003</v>
      </c>
      <c r="H618" s="28">
        <v>150.429993</v>
      </c>
      <c r="I618" s="28">
        <v>30.655595000000002</v>
      </c>
      <c r="J618" s="28">
        <v>42.353656999999998</v>
      </c>
      <c r="K618" s="28">
        <v>93.504142999999999</v>
      </c>
      <c r="L618" s="25">
        <f t="shared" si="90"/>
        <v>8.0694868858166346E-2</v>
      </c>
      <c r="M618" s="25">
        <f t="shared" si="91"/>
        <v>0.7736564286204366</v>
      </c>
      <c r="N618" s="25">
        <f t="shared" si="92"/>
        <v>0.2707756240997119</v>
      </c>
      <c r="O618" s="25">
        <f t="shared" si="93"/>
        <v>0.55338848937689233</v>
      </c>
      <c r="P618" s="29">
        <f t="shared" si="94"/>
        <v>0.58431117433103608</v>
      </c>
      <c r="Q618" s="29">
        <f t="shared" si="95"/>
        <v>0.44297974664949891</v>
      </c>
      <c r="R618" s="29">
        <f t="shared" si="96"/>
        <v>3.4413934880836576</v>
      </c>
      <c r="S618" s="29">
        <f t="shared" si="97"/>
        <v>7.9950964731011487E-2</v>
      </c>
      <c r="T618" s="29">
        <f t="shared" si="98"/>
        <v>0.36714839180581027</v>
      </c>
      <c r="U618" s="29">
        <f t="shared" si="99"/>
        <v>0.20118405807769468</v>
      </c>
    </row>
    <row r="619" spans="1:21" x14ac:dyDescent="0.2">
      <c r="A619" s="28" t="s">
        <v>422</v>
      </c>
      <c r="B619" s="28">
        <v>70.600660000000005</v>
      </c>
      <c r="C619" s="28">
        <v>100.290001</v>
      </c>
      <c r="D619" s="28">
        <v>50.000664</v>
      </c>
      <c r="E619" s="28">
        <v>47.631166</v>
      </c>
      <c r="F619" s="28">
        <v>353.33726799999999</v>
      </c>
      <c r="G619" s="28">
        <v>24.221226999999999</v>
      </c>
      <c r="H619" s="28">
        <v>33.869999</v>
      </c>
      <c r="I619" s="28">
        <v>28.386099000000002</v>
      </c>
      <c r="J619" s="28">
        <v>30.979561</v>
      </c>
      <c r="K619" s="28">
        <v>77.843310000000002</v>
      </c>
      <c r="L619" s="25">
        <f t="shared" si="90"/>
        <v>0.66448380065715407</v>
      </c>
      <c r="M619" s="25">
        <f t="shared" si="91"/>
        <v>3.8951642380106177E-2</v>
      </c>
      <c r="N619" s="25">
        <f t="shared" si="92"/>
        <v>0.21197585921584494</v>
      </c>
      <c r="O619" s="25">
        <f t="shared" si="93"/>
        <v>0.37039544161760607</v>
      </c>
      <c r="P619" s="29">
        <f t="shared" si="94"/>
        <v>0.19093559486518297</v>
      </c>
      <c r="Q619" s="29">
        <f t="shared" si="95"/>
        <v>1.0213441197420181E-2</v>
      </c>
      <c r="R619" s="29">
        <f t="shared" si="96"/>
        <v>0.27187383672075982</v>
      </c>
      <c r="S619" s="29">
        <f t="shared" si="97"/>
        <v>1.5032519832148816E-2</v>
      </c>
      <c r="T619" s="29">
        <f t="shared" si="98"/>
        <v>0.15202531933177577</v>
      </c>
      <c r="U619" s="29">
        <f t="shared" si="99"/>
        <v>0.24246599476545683</v>
      </c>
    </row>
    <row r="620" spans="1:21" x14ac:dyDescent="0.2">
      <c r="A620" s="28" t="s">
        <v>118</v>
      </c>
      <c r="B620" s="28">
        <v>42.415948999999998</v>
      </c>
      <c r="C620" s="28">
        <v>96.529999000000004</v>
      </c>
      <c r="D620" s="28">
        <v>41.255495000000003</v>
      </c>
      <c r="E620" s="28">
        <v>34.757241999999998</v>
      </c>
      <c r="F620" s="28">
        <v>296.68881299999998</v>
      </c>
      <c r="G620" s="28">
        <v>23.976345999999999</v>
      </c>
      <c r="H620" s="28">
        <v>26.629999000000002</v>
      </c>
      <c r="I620" s="28">
        <v>27.965703999999999</v>
      </c>
      <c r="J620" s="28">
        <v>26.891389</v>
      </c>
      <c r="K620" s="28">
        <v>62.652265999999997</v>
      </c>
      <c r="L620" s="25">
        <f t="shared" si="90"/>
        <v>-0.60020725794924346</v>
      </c>
      <c r="M620" s="25">
        <f t="shared" si="91"/>
        <v>-0.49757978198147657</v>
      </c>
      <c r="N620" s="25">
        <f t="shared" si="92"/>
        <v>-9.7298323209359827E-2</v>
      </c>
      <c r="O620" s="25">
        <f t="shared" si="93"/>
        <v>-0.67077556399716354</v>
      </c>
      <c r="P620" s="29">
        <f t="shared" si="94"/>
        <v>-0.61518960700389114</v>
      </c>
      <c r="Q620" s="29">
        <f t="shared" si="95"/>
        <v>-0.56815137106268687</v>
      </c>
      <c r="R620" s="29">
        <f t="shared" si="96"/>
        <v>-0.88815154165486232</v>
      </c>
      <c r="S620" s="29">
        <f t="shared" si="97"/>
        <v>-4.8711772501805362E-2</v>
      </c>
      <c r="T620" s="29">
        <f t="shared" si="98"/>
        <v>-0.50251339856095978</v>
      </c>
      <c r="U620" s="29">
        <f t="shared" si="99"/>
        <v>-0.18381463296435885</v>
      </c>
    </row>
    <row r="621" spans="1:21" x14ac:dyDescent="0.2">
      <c r="A621" s="28" t="s">
        <v>877</v>
      </c>
      <c r="B621" s="28">
        <v>106.09484500000001</v>
      </c>
      <c r="C621" s="28">
        <v>192.13000500000001</v>
      </c>
      <c r="D621" s="28">
        <v>45.702247</v>
      </c>
      <c r="E621" s="28">
        <v>105.573093</v>
      </c>
      <c r="F621" s="28">
        <v>771</v>
      </c>
      <c r="G621" s="28">
        <v>55.520254999999999</v>
      </c>
      <c r="H621" s="28">
        <v>238.08999600000001</v>
      </c>
      <c r="I621" s="28">
        <v>29.397718999999999</v>
      </c>
      <c r="J621" s="28">
        <v>54.054499</v>
      </c>
      <c r="K621" s="28">
        <v>76.762299999999996</v>
      </c>
      <c r="L621" s="25">
        <f t="shared" si="90"/>
        <v>-2.996301821749392E-2</v>
      </c>
      <c r="M621" s="25">
        <f t="shared" si="91"/>
        <v>-0.16468845190836157</v>
      </c>
      <c r="N621" s="25">
        <f t="shared" si="92"/>
        <v>-0.30025022403523527</v>
      </c>
      <c r="O621" s="25">
        <f t="shared" si="93"/>
        <v>0.13668532953041024</v>
      </c>
      <c r="P621" s="29">
        <f t="shared" si="94"/>
        <v>0.45355853885761821</v>
      </c>
      <c r="Q621" s="29">
        <f t="shared" si="95"/>
        <v>0.2301780113913694</v>
      </c>
      <c r="R621" s="29">
        <f t="shared" si="96"/>
        <v>7.1367503421995382E-2</v>
      </c>
      <c r="S621" s="29">
        <f t="shared" si="97"/>
        <v>-0.31075694138025312</v>
      </c>
      <c r="T621" s="29">
        <f t="shared" si="98"/>
        <v>1.7216724345864076E-2</v>
      </c>
      <c r="U621" s="29">
        <f t="shared" si="99"/>
        <v>-0.13148275912554475</v>
      </c>
    </row>
    <row r="622" spans="1:21" x14ac:dyDescent="0.2">
      <c r="A622" s="28" t="s">
        <v>724</v>
      </c>
      <c r="B622" s="28">
        <v>109.371959</v>
      </c>
      <c r="C622" s="28">
        <v>230.009995</v>
      </c>
      <c r="D622" s="28">
        <v>65.312270999999996</v>
      </c>
      <c r="E622" s="28">
        <v>92.878028999999998</v>
      </c>
      <c r="F622" s="28">
        <v>530.42239400000005</v>
      </c>
      <c r="G622" s="28">
        <v>45.131886999999999</v>
      </c>
      <c r="H622" s="28">
        <v>222.229996</v>
      </c>
      <c r="I622" s="28">
        <v>42.652180000000001</v>
      </c>
      <c r="J622" s="28">
        <v>53.139609</v>
      </c>
      <c r="K622" s="28">
        <v>88.383161999999999</v>
      </c>
      <c r="L622" s="25">
        <f t="shared" si="90"/>
        <v>0.45029143214940293</v>
      </c>
      <c r="M622" s="25">
        <f t="shared" si="91"/>
        <v>0.32197246042955174</v>
      </c>
      <c r="N622" s="25">
        <f t="shared" si="92"/>
        <v>3.8778573111412751E-2</v>
      </c>
      <c r="O622" s="25">
        <f t="shared" si="93"/>
        <v>0.25808250503521357</v>
      </c>
      <c r="P622" s="29">
        <f t="shared" si="94"/>
        <v>-4.2864278640962539E-2</v>
      </c>
      <c r="Q622" s="29">
        <f t="shared" si="95"/>
        <v>0.29545527479123024</v>
      </c>
      <c r="R622" s="29">
        <f t="shared" si="96"/>
        <v>0.45781942458909186</v>
      </c>
      <c r="S622" s="29">
        <f t="shared" si="97"/>
        <v>0.39814338015896333</v>
      </c>
      <c r="T622" s="29">
        <f t="shared" si="98"/>
        <v>0.25190656241574039</v>
      </c>
      <c r="U622" s="29">
        <f t="shared" si="99"/>
        <v>-4.638085240963763E-2</v>
      </c>
    </row>
    <row r="623" spans="1:21" x14ac:dyDescent="0.2">
      <c r="A623" s="28" t="s">
        <v>572</v>
      </c>
      <c r="B623" s="28">
        <v>75.413780000000003</v>
      </c>
      <c r="C623" s="28">
        <v>173.990005</v>
      </c>
      <c r="D623" s="28">
        <v>62.874102999999998</v>
      </c>
      <c r="E623" s="28">
        <v>73.825069999999997</v>
      </c>
      <c r="F623" s="28">
        <v>554.176782</v>
      </c>
      <c r="G623" s="28">
        <v>34.838630000000002</v>
      </c>
      <c r="H623" s="28">
        <v>152.44000199999999</v>
      </c>
      <c r="I623" s="28">
        <v>30.506298999999999</v>
      </c>
      <c r="J623" s="28">
        <v>42.446944999999999</v>
      </c>
      <c r="K623" s="28">
        <v>92.681824000000006</v>
      </c>
      <c r="L623" s="25">
        <f t="shared" si="90"/>
        <v>0.4160449130934496</v>
      </c>
      <c r="M623" s="25">
        <f t="shared" si="91"/>
        <v>0.49386111020983003</v>
      </c>
      <c r="N623" s="25">
        <f t="shared" si="92"/>
        <v>0.37313762481562285</v>
      </c>
      <c r="O623" s="25">
        <f t="shared" si="93"/>
        <v>1.0894980779890795</v>
      </c>
      <c r="P623" s="29">
        <f t="shared" si="94"/>
        <v>0.71769629237296018</v>
      </c>
      <c r="Q623" s="29">
        <f t="shared" si="95"/>
        <v>0.52175912838036886</v>
      </c>
      <c r="R623" s="29">
        <f t="shared" si="96"/>
        <v>4.3375352709221024</v>
      </c>
      <c r="S623" s="29">
        <f t="shared" si="97"/>
        <v>0.85761756093295505</v>
      </c>
      <c r="T623" s="29">
        <f t="shared" si="98"/>
        <v>0.74484820639508831</v>
      </c>
      <c r="U623" s="29">
        <f t="shared" si="99"/>
        <v>0.24659525328251086</v>
      </c>
    </row>
    <row r="624" spans="1:21" x14ac:dyDescent="0.2">
      <c r="A624" s="28" t="s">
        <v>270</v>
      </c>
      <c r="B624" s="28">
        <v>53.256630000000001</v>
      </c>
      <c r="C624" s="28">
        <v>116.470001</v>
      </c>
      <c r="D624" s="28">
        <v>45.788639000000003</v>
      </c>
      <c r="E624" s="28">
        <v>35.331485000000001</v>
      </c>
      <c r="F624" s="28">
        <v>322.62792000000002</v>
      </c>
      <c r="G624" s="28">
        <v>22.893656</v>
      </c>
      <c r="H624" s="28">
        <v>28.559999000000001</v>
      </c>
      <c r="I624" s="28">
        <v>16.422270999999999</v>
      </c>
      <c r="J624" s="28">
        <v>24.327013000000001</v>
      </c>
      <c r="K624" s="28">
        <v>74.347967999999995</v>
      </c>
      <c r="L624" s="25">
        <f t="shared" si="90"/>
        <v>0.25131306901811246</v>
      </c>
      <c r="M624" s="25">
        <f t="shared" si="91"/>
        <v>0.18592813548445308</v>
      </c>
      <c r="N624" s="25">
        <f t="shared" si="92"/>
        <v>0.11151197236416066</v>
      </c>
      <c r="O624" s="25">
        <f t="shared" si="93"/>
        <v>1.7335146012267266E-2</v>
      </c>
      <c r="P624" s="29">
        <f t="shared" si="94"/>
        <v>7.8549206205499322E-2</v>
      </c>
      <c r="Q624" s="29">
        <f t="shared" si="95"/>
        <v>-4.3099498039753992E-2</v>
      </c>
      <c r="R624" s="29">
        <f t="shared" si="96"/>
        <v>7.7735811320754689E-2</v>
      </c>
      <c r="S624" s="29">
        <f t="shared" si="97"/>
        <v>-0.4127710498544932</v>
      </c>
      <c r="T624" s="29">
        <f t="shared" si="98"/>
        <v>-9.0370605633671719E-2</v>
      </c>
      <c r="U624" s="29">
        <f t="shared" si="99"/>
        <v>0.18279422162106385</v>
      </c>
    </row>
    <row r="625" spans="1:21" x14ac:dyDescent="0.2">
      <c r="A625" s="28" t="s">
        <v>117</v>
      </c>
      <c r="B625" s="28">
        <v>42.560595999999997</v>
      </c>
      <c r="C625" s="28">
        <v>98.209998999999996</v>
      </c>
      <c r="D625" s="28">
        <v>41.194913</v>
      </c>
      <c r="E625" s="28">
        <v>34.729444999999998</v>
      </c>
      <c r="F625" s="28">
        <v>299.13138700000002</v>
      </c>
      <c r="G625" s="28">
        <v>23.924803000000001</v>
      </c>
      <c r="H625" s="28">
        <v>26.5</v>
      </c>
      <c r="I625" s="28">
        <v>27.965703999999999</v>
      </c>
      <c r="J625" s="28">
        <v>26.743873000000001</v>
      </c>
      <c r="K625" s="28">
        <v>62.857906</v>
      </c>
      <c r="L625" s="25">
        <f t="shared" si="90"/>
        <v>-0.60408244447164272</v>
      </c>
      <c r="M625" s="25">
        <f t="shared" si="91"/>
        <v>-0.49553111500265978</v>
      </c>
      <c r="N625" s="25">
        <f t="shared" si="92"/>
        <v>-0.12070077105494925</v>
      </c>
      <c r="O625" s="25">
        <f t="shared" si="93"/>
        <v>-0.67331223659849027</v>
      </c>
      <c r="P625" s="29">
        <f t="shared" si="94"/>
        <v>-0.61481921678555396</v>
      </c>
      <c r="Q625" s="29">
        <f t="shared" si="95"/>
        <v>-0.57090855879382219</v>
      </c>
      <c r="R625" s="29">
        <f t="shared" si="96"/>
        <v>-0.88827522333761777</v>
      </c>
      <c r="S625" s="29">
        <f t="shared" si="97"/>
        <v>-5.2256543577665404E-2</v>
      </c>
      <c r="T625" s="29">
        <f t="shared" si="98"/>
        <v>-0.50882179998197197</v>
      </c>
      <c r="U625" s="29">
        <f t="shared" si="99"/>
        <v>-0.19199739178455577</v>
      </c>
    </row>
    <row r="626" spans="1:21" x14ac:dyDescent="0.2">
      <c r="A626" s="28" t="s">
        <v>876</v>
      </c>
      <c r="B626" s="28">
        <v>107.498633</v>
      </c>
      <c r="C626" s="28">
        <v>194.679993</v>
      </c>
      <c r="D626" s="28">
        <v>46.849708999999997</v>
      </c>
      <c r="E626" s="28">
        <v>106.307762</v>
      </c>
      <c r="F626" s="28">
        <v>776.59997599999997</v>
      </c>
      <c r="G626" s="28">
        <v>55.756886999999999</v>
      </c>
      <c r="H626" s="28">
        <v>237.19000199999999</v>
      </c>
      <c r="I626" s="28">
        <v>29.507673</v>
      </c>
      <c r="J626" s="28">
        <v>54.448411999999998</v>
      </c>
      <c r="K626" s="28">
        <v>77.794186999999994</v>
      </c>
      <c r="L626" s="25">
        <f t="shared" si="90"/>
        <v>-2.9121697909461175E-2</v>
      </c>
      <c r="M626" s="25">
        <f t="shared" si="91"/>
        <v>-0.15433740028512311</v>
      </c>
      <c r="N626" s="25">
        <f t="shared" si="92"/>
        <v>-0.28452300639344141</v>
      </c>
      <c r="O626" s="25">
        <f t="shared" si="93"/>
        <v>0.13500709423728519</v>
      </c>
      <c r="P626" s="29">
        <f t="shared" si="94"/>
        <v>0.46436449654315481</v>
      </c>
      <c r="Q626" s="29">
        <f t="shared" si="95"/>
        <v>0.22422551282181047</v>
      </c>
      <c r="R626" s="29">
        <f t="shared" si="96"/>
        <v>5.0861701492924904E-2</v>
      </c>
      <c r="S626" s="29">
        <f t="shared" si="97"/>
        <v>-0.30295157028269226</v>
      </c>
      <c r="T626" s="29">
        <f t="shared" si="98"/>
        <v>1.9295766081329324E-2</v>
      </c>
      <c r="U626" s="29">
        <f t="shared" si="99"/>
        <v>-0.12028049498481708</v>
      </c>
    </row>
    <row r="627" spans="1:21" x14ac:dyDescent="0.2">
      <c r="A627" s="28" t="s">
        <v>723</v>
      </c>
      <c r="B627" s="28">
        <v>110.723077</v>
      </c>
      <c r="C627" s="28">
        <v>230.21000699999999</v>
      </c>
      <c r="D627" s="28">
        <v>65.480384999999998</v>
      </c>
      <c r="E627" s="28">
        <v>93.662640999999994</v>
      </c>
      <c r="F627" s="28">
        <v>530.33242600000005</v>
      </c>
      <c r="G627" s="28">
        <v>45.544620999999999</v>
      </c>
      <c r="H627" s="28">
        <v>225.71000699999999</v>
      </c>
      <c r="I627" s="28">
        <v>42.332313999999997</v>
      </c>
      <c r="J627" s="28">
        <v>53.417676999999998</v>
      </c>
      <c r="K627" s="28">
        <v>88.430672000000001</v>
      </c>
      <c r="L627" s="25">
        <f t="shared" si="90"/>
        <v>1.0784319125040525</v>
      </c>
      <c r="M627" s="25">
        <f t="shared" si="91"/>
        <v>1.0067120379470706</v>
      </c>
      <c r="N627" s="25">
        <f t="shared" si="92"/>
        <v>0.43005746469118677</v>
      </c>
      <c r="O627" s="25">
        <f t="shared" si="93"/>
        <v>1.6362054111839561</v>
      </c>
      <c r="P627" s="29">
        <f t="shared" si="94"/>
        <v>0.65274553191453299</v>
      </c>
      <c r="Q627" s="29">
        <f t="shared" si="95"/>
        <v>0.98481171695813341</v>
      </c>
      <c r="R627" s="29">
        <f t="shared" si="96"/>
        <v>6.8562480682213707</v>
      </c>
      <c r="S627" s="29">
        <f t="shared" si="97"/>
        <v>1.5792644203494728</v>
      </c>
      <c r="T627" s="29">
        <f t="shared" si="98"/>
        <v>1.1799972028546226</v>
      </c>
      <c r="U627" s="29">
        <f t="shared" si="99"/>
        <v>0.18230230305604445</v>
      </c>
    </row>
    <row r="628" spans="1:21" x14ac:dyDescent="0.2">
      <c r="A628" s="28" t="s">
        <v>269</v>
      </c>
      <c r="B628" s="28">
        <v>53.272410000000001</v>
      </c>
      <c r="C628" s="28">
        <v>114.720001</v>
      </c>
      <c r="D628" s="28">
        <v>45.788639000000003</v>
      </c>
      <c r="E628" s="28">
        <v>35.529341000000002</v>
      </c>
      <c r="F628" s="28">
        <v>320.879661</v>
      </c>
      <c r="G628" s="28">
        <v>22.946570000000001</v>
      </c>
      <c r="H628" s="28">
        <v>28.73</v>
      </c>
      <c r="I628" s="28">
        <v>16.412552999999999</v>
      </c>
      <c r="J628" s="28">
        <v>24.503553</v>
      </c>
      <c r="K628" s="28">
        <v>74.795314000000005</v>
      </c>
      <c r="L628" s="25">
        <f t="shared" si="90"/>
        <v>0.24541176998109893</v>
      </c>
      <c r="M628" s="25">
        <f t="shared" si="91"/>
        <v>0.15750176412570105</v>
      </c>
      <c r="N628" s="25">
        <f t="shared" si="92"/>
        <v>0.1126574488069414</v>
      </c>
      <c r="O628" s="25">
        <f t="shared" si="93"/>
        <v>1.9767262004997344E-2</v>
      </c>
      <c r="P628" s="29">
        <f t="shared" si="94"/>
        <v>6.8885121959811224E-2</v>
      </c>
      <c r="Q628" s="29">
        <f t="shared" si="95"/>
        <v>-4.500266336339398E-2</v>
      </c>
      <c r="R628" s="29">
        <f t="shared" si="96"/>
        <v>3.6062026685899751E-2</v>
      </c>
      <c r="S628" s="29">
        <f t="shared" si="97"/>
        <v>-0.4050068444383863</v>
      </c>
      <c r="T628" s="29">
        <f t="shared" si="98"/>
        <v>-8.9676827149345772E-2</v>
      </c>
      <c r="U628" s="29">
        <f t="shared" si="99"/>
        <v>0.1897487750108855</v>
      </c>
    </row>
    <row r="629" spans="1:21" x14ac:dyDescent="0.2">
      <c r="A629" s="28" t="s">
        <v>116</v>
      </c>
      <c r="B629" s="28">
        <v>42.774937000000001</v>
      </c>
      <c r="C629" s="28">
        <v>99.110000999999997</v>
      </c>
      <c r="D629" s="28">
        <v>41.152503000000003</v>
      </c>
      <c r="E629" s="28">
        <v>34.840637000000001</v>
      </c>
      <c r="F629" s="28">
        <v>300.20032500000002</v>
      </c>
      <c r="G629" s="28">
        <v>24.027888999999998</v>
      </c>
      <c r="H629" s="28">
        <v>27.73</v>
      </c>
      <c r="I629" s="28">
        <v>27.584440000000001</v>
      </c>
      <c r="J629" s="28">
        <v>26.917421999999998</v>
      </c>
      <c r="K629" s="28">
        <v>62.866477000000003</v>
      </c>
      <c r="L629" s="25">
        <f t="shared" si="90"/>
        <v>-0.59493642992570317</v>
      </c>
      <c r="M629" s="25">
        <f t="shared" si="91"/>
        <v>-0.48594398621456458</v>
      </c>
      <c r="N629" s="25">
        <f t="shared" si="92"/>
        <v>-0.11080986120380898</v>
      </c>
      <c r="O629" s="25">
        <f t="shared" si="93"/>
        <v>-0.67278577080655166</v>
      </c>
      <c r="P629" s="29">
        <f t="shared" si="94"/>
        <v>-0.60629982418198014</v>
      </c>
      <c r="Q629" s="29">
        <f t="shared" si="95"/>
        <v>-0.56443838322725459</v>
      </c>
      <c r="R629" s="29">
        <f t="shared" si="96"/>
        <v>-0.87888185034568922</v>
      </c>
      <c r="S629" s="29">
        <f t="shared" si="97"/>
        <v>-6.3591300242011428E-2</v>
      </c>
      <c r="T629" s="29">
        <f t="shared" si="98"/>
        <v>-0.50011933658220031</v>
      </c>
      <c r="U629" s="29">
        <f t="shared" si="99"/>
        <v>-0.18757667537487155</v>
      </c>
    </row>
    <row r="630" spans="1:21" x14ac:dyDescent="0.2">
      <c r="A630" s="28" t="s">
        <v>875</v>
      </c>
      <c r="B630" s="28">
        <v>105.600553</v>
      </c>
      <c r="C630" s="28">
        <v>192.800003</v>
      </c>
      <c r="D630" s="28">
        <v>46.280881000000001</v>
      </c>
      <c r="E630" s="28">
        <v>106.476534</v>
      </c>
      <c r="F630" s="28">
        <v>762.51000999999997</v>
      </c>
      <c r="G630" s="28">
        <v>55.165303999999999</v>
      </c>
      <c r="H630" s="28">
        <v>228.949997</v>
      </c>
      <c r="I630" s="28">
        <v>29.457692999999999</v>
      </c>
      <c r="J630" s="28">
        <v>53.847695999999999</v>
      </c>
      <c r="K630" s="28">
        <v>77.381428</v>
      </c>
      <c r="L630" s="25">
        <f t="shared" si="90"/>
        <v>0.562021229502776</v>
      </c>
      <c r="M630" s="25">
        <f t="shared" si="91"/>
        <v>0.94747477777777789</v>
      </c>
      <c r="N630" s="25">
        <f t="shared" si="92"/>
        <v>-5.9473377709845732E-2</v>
      </c>
      <c r="O630" s="25">
        <f t="shared" si="93"/>
        <v>1.2645467624136635</v>
      </c>
      <c r="P630" s="29">
        <f t="shared" si="94"/>
        <v>1.1807437121018172</v>
      </c>
      <c r="Q630" s="29">
        <f t="shared" si="95"/>
        <v>1.2912857067797634</v>
      </c>
      <c r="R630" s="29">
        <f t="shared" si="96"/>
        <v>5.8919322729701298</v>
      </c>
      <c r="S630" s="29">
        <f t="shared" si="97"/>
        <v>5.1665451230336057E-2</v>
      </c>
      <c r="T630" s="29">
        <f t="shared" si="98"/>
        <v>0.75200822571334514</v>
      </c>
      <c r="U630" s="29">
        <f t="shared" si="99"/>
        <v>1.1004247602783179E-2</v>
      </c>
    </row>
    <row r="631" spans="1:21" x14ac:dyDescent="0.2">
      <c r="A631" s="28" t="s">
        <v>421</v>
      </c>
      <c r="B631" s="28">
        <v>67.605069</v>
      </c>
      <c r="C631" s="28">
        <v>99</v>
      </c>
      <c r="D631" s="28">
        <v>49.207411999999998</v>
      </c>
      <c r="E631" s="28">
        <v>47.018915999999997</v>
      </c>
      <c r="F631" s="28">
        <v>349.65594800000002</v>
      </c>
      <c r="G631" s="28">
        <v>24.076135000000001</v>
      </c>
      <c r="H631" s="28">
        <v>33.220001000000003</v>
      </c>
      <c r="I631" s="28">
        <v>28.010517</v>
      </c>
      <c r="J631" s="28">
        <v>30.734842</v>
      </c>
      <c r="K631" s="28">
        <v>76.539171999999994</v>
      </c>
      <c r="L631" s="25">
        <f t="shared" si="90"/>
        <v>0.27686118547105143</v>
      </c>
      <c r="M631" s="25">
        <f t="shared" si="91"/>
        <v>-0.15021459227467815</v>
      </c>
      <c r="N631" s="25">
        <f t="shared" si="92"/>
        <v>9.0375620586762739E-2</v>
      </c>
      <c r="O631" s="25">
        <f t="shared" si="93"/>
        <v>0.3400848337147806</v>
      </c>
      <c r="P631" s="29">
        <f t="shared" si="94"/>
        <v>9.4278550590577215E-2</v>
      </c>
      <c r="Q631" s="29">
        <f t="shared" si="95"/>
        <v>5.7353137059488413E-2</v>
      </c>
      <c r="R631" s="29">
        <f t="shared" si="96"/>
        <v>0.16520522623640832</v>
      </c>
      <c r="S631" s="29">
        <f t="shared" si="97"/>
        <v>0.74276595931335687</v>
      </c>
      <c r="T631" s="29">
        <f t="shared" si="98"/>
        <v>0.28437505315024958</v>
      </c>
      <c r="U631" s="29">
        <f t="shared" si="99"/>
        <v>3.6565353518452248E-2</v>
      </c>
    </row>
    <row r="632" spans="1:21" x14ac:dyDescent="0.2">
      <c r="A632" s="28" t="s">
        <v>268</v>
      </c>
      <c r="B632" s="28">
        <v>52.946294999999999</v>
      </c>
      <c r="C632" s="28">
        <v>116.5</v>
      </c>
      <c r="D632" s="28">
        <v>45.128863000000003</v>
      </c>
      <c r="E632" s="28">
        <v>35.086522000000002</v>
      </c>
      <c r="F632" s="28">
        <v>319.531026</v>
      </c>
      <c r="G632" s="28">
        <v>22.770192999999999</v>
      </c>
      <c r="H632" s="28">
        <v>28.51</v>
      </c>
      <c r="I632" s="28">
        <v>16.072448999999999</v>
      </c>
      <c r="J632" s="28">
        <v>23.929803</v>
      </c>
      <c r="K632" s="28">
        <v>73.839214999999996</v>
      </c>
      <c r="L632" s="25">
        <f t="shared" si="90"/>
        <v>0.23710323095328789</v>
      </c>
      <c r="M632" s="25">
        <f t="shared" si="91"/>
        <v>0.18022491318230083</v>
      </c>
      <c r="N632" s="25">
        <f t="shared" si="92"/>
        <v>0.10279401233987451</v>
      </c>
      <c r="O632" s="25">
        <f t="shared" si="93"/>
        <v>1.3526679509987982E-2</v>
      </c>
      <c r="P632" s="29">
        <f t="shared" si="94"/>
        <v>6.8089277817328764E-2</v>
      </c>
      <c r="Q632" s="29">
        <f t="shared" si="95"/>
        <v>-5.3696511864309349E-2</v>
      </c>
      <c r="R632" s="29">
        <f t="shared" si="96"/>
        <v>7.9515335100340812E-2</v>
      </c>
      <c r="S632" s="29">
        <f t="shared" si="97"/>
        <v>-0.41020340882044204</v>
      </c>
      <c r="T632" s="29">
        <f t="shared" si="98"/>
        <v>-0.11612091269965563</v>
      </c>
      <c r="U632" s="29">
        <f t="shared" si="99"/>
        <v>0.17374056608309907</v>
      </c>
    </row>
    <row r="633" spans="1:21" x14ac:dyDescent="0.2">
      <c r="A633" s="28" t="s">
        <v>115</v>
      </c>
      <c r="B633" s="28">
        <v>42.798606999999997</v>
      </c>
      <c r="C633" s="28">
        <v>98.709998999999996</v>
      </c>
      <c r="D633" s="28">
        <v>40.922296000000003</v>
      </c>
      <c r="E633" s="28">
        <v>34.618251999999998</v>
      </c>
      <c r="F633" s="28">
        <v>299.16134599999998</v>
      </c>
      <c r="G633" s="28">
        <v>24.062252000000001</v>
      </c>
      <c r="H633" s="28">
        <v>26.41</v>
      </c>
      <c r="I633" s="28">
        <v>27.250834000000001</v>
      </c>
      <c r="J633" s="28">
        <v>27.073616000000001</v>
      </c>
      <c r="K633" s="28">
        <v>62.909314999999999</v>
      </c>
      <c r="L633" s="25">
        <f t="shared" si="90"/>
        <v>-0.43812680029277695</v>
      </c>
      <c r="M633" s="25">
        <f t="shared" si="91"/>
        <v>-0.4319502979351949</v>
      </c>
      <c r="N633" s="25">
        <f t="shared" si="92"/>
        <v>-0.35357735840592142</v>
      </c>
      <c r="O633" s="25">
        <f t="shared" si="93"/>
        <v>-0.5192201651744055</v>
      </c>
      <c r="P633" s="29">
        <f t="shared" si="94"/>
        <v>-0.4644849976234795</v>
      </c>
      <c r="Q633" s="29">
        <f t="shared" si="95"/>
        <v>-0.30932266854351043</v>
      </c>
      <c r="R633" s="29">
        <f t="shared" si="96"/>
        <v>-0.82523821549888221</v>
      </c>
      <c r="S633" s="29">
        <f t="shared" si="97"/>
        <v>-0.10025634150463758</v>
      </c>
      <c r="T633" s="29">
        <f t="shared" si="98"/>
        <v>-0.36217751359962413</v>
      </c>
      <c r="U633" s="29">
        <f t="shared" si="99"/>
        <v>-0.32925759682417555</v>
      </c>
    </row>
    <row r="634" spans="1:21" x14ac:dyDescent="0.2">
      <c r="A634" s="28" t="s">
        <v>571</v>
      </c>
      <c r="B634" s="28">
        <v>76.171290999999997</v>
      </c>
      <c r="C634" s="28">
        <v>173.770004</v>
      </c>
      <c r="D634" s="28">
        <v>63.305790000000002</v>
      </c>
      <c r="E634" s="28">
        <v>72.004375999999993</v>
      </c>
      <c r="F634" s="28">
        <v>558.64232500000003</v>
      </c>
      <c r="G634" s="28">
        <v>34.838630000000002</v>
      </c>
      <c r="H634" s="28">
        <v>151.11999499999999</v>
      </c>
      <c r="I634" s="28">
        <v>30.287330999999998</v>
      </c>
      <c r="J634" s="28">
        <v>42.446944999999999</v>
      </c>
      <c r="K634" s="28">
        <v>93.790574000000007</v>
      </c>
      <c r="L634" s="25">
        <f t="shared" si="90"/>
        <v>0.1147438970159762</v>
      </c>
      <c r="M634" s="25">
        <f t="shared" si="91"/>
        <v>0.74766171175701479</v>
      </c>
      <c r="N634" s="25">
        <f t="shared" si="92"/>
        <v>0.26806702545474836</v>
      </c>
      <c r="O634" s="25">
        <f t="shared" si="93"/>
        <v>0.51964273175733844</v>
      </c>
      <c r="P634" s="29">
        <f t="shared" si="94"/>
        <v>0.58348558676821338</v>
      </c>
      <c r="Q634" s="29">
        <f t="shared" si="95"/>
        <v>0.42501337127410199</v>
      </c>
      <c r="R634" s="29">
        <f t="shared" si="96"/>
        <v>3.4856040215376671</v>
      </c>
      <c r="S634" s="29">
        <f t="shared" si="97"/>
        <v>9.8336785173228192E-2</v>
      </c>
      <c r="T634" s="29">
        <f t="shared" si="98"/>
        <v>0.3701596675304728</v>
      </c>
      <c r="U634" s="29">
        <f t="shared" si="99"/>
        <v>0.20056357404116598</v>
      </c>
    </row>
    <row r="635" spans="1:21" x14ac:dyDescent="0.2">
      <c r="A635" s="28" t="s">
        <v>420</v>
      </c>
      <c r="B635" s="28">
        <v>68.330753999999999</v>
      </c>
      <c r="C635" s="28">
        <v>99.43</v>
      </c>
      <c r="D635" s="28">
        <v>49.923062999999999</v>
      </c>
      <c r="E635" s="28">
        <v>47.382437000000003</v>
      </c>
      <c r="F635" s="28">
        <v>352.79280699999998</v>
      </c>
      <c r="G635" s="28">
        <v>24.447932000000002</v>
      </c>
      <c r="H635" s="28">
        <v>33.689999</v>
      </c>
      <c r="I635" s="28">
        <v>27.575631999999999</v>
      </c>
      <c r="J635" s="28">
        <v>30.979561</v>
      </c>
      <c r="K635" s="28">
        <v>78.122122000000005</v>
      </c>
      <c r="L635" s="25">
        <f t="shared" si="90"/>
        <v>0.27821809272772269</v>
      </c>
      <c r="M635" s="25">
        <f t="shared" si="91"/>
        <v>-0.14468817204301065</v>
      </c>
      <c r="N635" s="25">
        <f t="shared" si="92"/>
        <v>8.9247346807971306E-2</v>
      </c>
      <c r="O635" s="25">
        <f t="shared" si="93"/>
        <v>0.33716014829918062</v>
      </c>
      <c r="P635" s="29">
        <f t="shared" si="94"/>
        <v>0.10314721841995711</v>
      </c>
      <c r="Q635" s="29">
        <f t="shared" si="95"/>
        <v>6.4610283968861593E-2</v>
      </c>
      <c r="R635" s="29">
        <f t="shared" si="96"/>
        <v>0.17920892544627232</v>
      </c>
      <c r="S635" s="29">
        <f t="shared" si="97"/>
        <v>0.6811502596258352</v>
      </c>
      <c r="T635" s="29">
        <f t="shared" si="98"/>
        <v>0.27115717851464449</v>
      </c>
      <c r="U635" s="29">
        <f t="shared" si="99"/>
        <v>4.4356319135927524E-2</v>
      </c>
    </row>
    <row r="636" spans="1:21" x14ac:dyDescent="0.2">
      <c r="A636" s="28" t="s">
        <v>267</v>
      </c>
      <c r="B636" s="28">
        <v>53.457821000000003</v>
      </c>
      <c r="C636" s="28">
        <v>116.25</v>
      </c>
      <c r="D636" s="28">
        <v>45.832622999999998</v>
      </c>
      <c r="E636" s="28">
        <v>35.435124999999999</v>
      </c>
      <c r="F636" s="28">
        <v>319.80573500000003</v>
      </c>
      <c r="G636" s="28">
        <v>22.964207999999999</v>
      </c>
      <c r="H636" s="28">
        <v>28.57</v>
      </c>
      <c r="I636" s="28">
        <v>16.402836000000001</v>
      </c>
      <c r="J636" s="28">
        <v>24.371148999999999</v>
      </c>
      <c r="K636" s="28">
        <v>74.804087999999993</v>
      </c>
      <c r="L636" s="25">
        <f t="shared" si="90"/>
        <v>0.25209433962131578</v>
      </c>
      <c r="M636" s="25">
        <f t="shared" si="91"/>
        <v>0.16099074685880588</v>
      </c>
      <c r="N636" s="25">
        <f t="shared" si="92"/>
        <v>0.12666292494061815</v>
      </c>
      <c r="O636" s="25">
        <f t="shared" si="93"/>
        <v>2.0319357248582692E-2</v>
      </c>
      <c r="P636" s="29">
        <f t="shared" si="94"/>
        <v>6.2867282940054503E-2</v>
      </c>
      <c r="Q636" s="29">
        <f t="shared" si="95"/>
        <v>-4.767341681390258E-2</v>
      </c>
      <c r="R636" s="29">
        <f t="shared" si="96"/>
        <v>0.11819965237572028</v>
      </c>
      <c r="S636" s="29">
        <f t="shared" si="97"/>
        <v>-0.41466300428010772</v>
      </c>
      <c r="T636" s="29">
        <f t="shared" si="98"/>
        <v>-0.1001075905983142</v>
      </c>
      <c r="U636" s="29">
        <f t="shared" si="99"/>
        <v>0.19575549818054472</v>
      </c>
    </row>
    <row r="637" spans="1:21" x14ac:dyDescent="0.2">
      <c r="A637" s="28" t="s">
        <v>114</v>
      </c>
      <c r="B637" s="28">
        <v>42.694723000000003</v>
      </c>
      <c r="C637" s="28">
        <v>100.129997</v>
      </c>
      <c r="D637" s="28">
        <v>40.679977999999998</v>
      </c>
      <c r="E637" s="28">
        <v>34.729444999999998</v>
      </c>
      <c r="F637" s="28">
        <v>300.88962199999997</v>
      </c>
      <c r="G637" s="28">
        <v>24.113795</v>
      </c>
      <c r="H637" s="28">
        <v>25.549999</v>
      </c>
      <c r="I637" s="28">
        <v>28.022893</v>
      </c>
      <c r="J637" s="28">
        <v>27.082291999999999</v>
      </c>
      <c r="K637" s="28">
        <v>62.558013000000003</v>
      </c>
      <c r="L637" s="25">
        <f t="shared" si="90"/>
        <v>-0.61467146190137401</v>
      </c>
      <c r="M637" s="25">
        <f t="shared" si="91"/>
        <v>-0.57369722893185393</v>
      </c>
      <c r="N637" s="25">
        <f t="shared" si="92"/>
        <v>-0.3767007838390255</v>
      </c>
      <c r="O637" s="25">
        <f t="shared" si="93"/>
        <v>-0.62737319483139808</v>
      </c>
      <c r="P637" s="29">
        <f t="shared" si="94"/>
        <v>-0.43657046556082313</v>
      </c>
      <c r="Q637" s="29">
        <f t="shared" si="95"/>
        <v>-0.47530062326912903</v>
      </c>
      <c r="R637" s="29">
        <f t="shared" si="96"/>
        <v>-0.88785006489794371</v>
      </c>
      <c r="S637" s="29">
        <f t="shared" si="97"/>
        <v>-0.32234467365063235</v>
      </c>
      <c r="T637" s="29">
        <f t="shared" si="98"/>
        <v>-0.48906512679753011</v>
      </c>
      <c r="U637" s="29">
        <f t="shared" si="99"/>
        <v>-0.29363816163357137</v>
      </c>
    </row>
    <row r="638" spans="1:21" x14ac:dyDescent="0.2">
      <c r="A638" s="28" t="s">
        <v>722</v>
      </c>
      <c r="B638" s="28">
        <v>110.800833</v>
      </c>
      <c r="C638" s="28">
        <v>234.88000500000001</v>
      </c>
      <c r="D638" s="28">
        <v>65.265568999999999</v>
      </c>
      <c r="E638" s="28">
        <v>93.201682000000005</v>
      </c>
      <c r="F638" s="28">
        <v>534.03239199999996</v>
      </c>
      <c r="G638" s="28">
        <v>45.957354000000002</v>
      </c>
      <c r="H638" s="28">
        <v>227.820007</v>
      </c>
      <c r="I638" s="28">
        <v>41.352722999999997</v>
      </c>
      <c r="J638" s="28">
        <v>53.005369999999999</v>
      </c>
      <c r="K638" s="28">
        <v>88.563693000000001</v>
      </c>
      <c r="L638" s="25">
        <f t="shared" si="90"/>
        <v>0.4447989564978867</v>
      </c>
      <c r="M638" s="25">
        <f t="shared" si="91"/>
        <v>0.40411290294185154</v>
      </c>
      <c r="N638" s="25">
        <f t="shared" si="92"/>
        <v>3.3894902952863015E-2</v>
      </c>
      <c r="O638" s="25">
        <f t="shared" si="93"/>
        <v>0.2897055320532953</v>
      </c>
      <c r="P638" s="29">
        <f t="shared" si="94"/>
        <v>-4.3248947269959759E-2</v>
      </c>
      <c r="Q638" s="29">
        <f t="shared" si="95"/>
        <v>0.31386432231873718</v>
      </c>
      <c r="R638" s="29">
        <f t="shared" si="96"/>
        <v>0.4650804308681673</v>
      </c>
      <c r="S638" s="29">
        <f t="shared" si="97"/>
        <v>0.3762012597252915</v>
      </c>
      <c r="T638" s="29">
        <f t="shared" si="98"/>
        <v>0.247647187563244</v>
      </c>
      <c r="U638" s="29">
        <f t="shared" si="99"/>
        <v>-5.0020594364327708E-2</v>
      </c>
    </row>
    <row r="639" spans="1:21" x14ac:dyDescent="0.2">
      <c r="A639" s="28" t="s">
        <v>570</v>
      </c>
      <c r="B639" s="28">
        <v>76.689447000000001</v>
      </c>
      <c r="C639" s="28">
        <v>167.279999</v>
      </c>
      <c r="D639" s="28">
        <v>63.125922000000003</v>
      </c>
      <c r="E639" s="28">
        <v>72.265861999999998</v>
      </c>
      <c r="F639" s="28">
        <v>558.172777</v>
      </c>
      <c r="G639" s="28">
        <v>34.978766999999998</v>
      </c>
      <c r="H639" s="28">
        <v>155.5</v>
      </c>
      <c r="I639" s="28">
        <v>30.048456000000002</v>
      </c>
      <c r="J639" s="28">
        <v>42.484262000000001</v>
      </c>
      <c r="K639" s="28">
        <v>93.226961000000003</v>
      </c>
      <c r="L639" s="25">
        <f t="shared" si="90"/>
        <v>0.12683379416696128</v>
      </c>
      <c r="M639" s="25">
        <f t="shared" si="91"/>
        <v>0.64889111825207846</v>
      </c>
      <c r="N639" s="25">
        <f t="shared" si="92"/>
        <v>0.26337313719477495</v>
      </c>
      <c r="O639" s="25">
        <f t="shared" si="93"/>
        <v>0.51537096044120601</v>
      </c>
      <c r="P639" s="29">
        <f t="shared" si="94"/>
        <v>0.57639621835677524</v>
      </c>
      <c r="Q639" s="29">
        <f t="shared" si="95"/>
        <v>0.43607203456580534</v>
      </c>
      <c r="R639" s="29">
        <f t="shared" si="96"/>
        <v>3.6293539743971417</v>
      </c>
      <c r="S639" s="29">
        <f t="shared" si="97"/>
        <v>9.8334900871186903E-2</v>
      </c>
      <c r="T639" s="29">
        <f t="shared" si="98"/>
        <v>0.36537220320009478</v>
      </c>
      <c r="U639" s="29">
        <f t="shared" si="99"/>
        <v>0.19047088866038675</v>
      </c>
    </row>
    <row r="640" spans="1:21" x14ac:dyDescent="0.2">
      <c r="A640" s="28" t="s">
        <v>419</v>
      </c>
      <c r="B640" s="28">
        <v>68.057461000000004</v>
      </c>
      <c r="C640" s="28">
        <v>101.449997</v>
      </c>
      <c r="D640" s="28">
        <v>49.966174000000002</v>
      </c>
      <c r="E640" s="28">
        <v>47.688561999999997</v>
      </c>
      <c r="F640" s="28">
        <v>354.081525</v>
      </c>
      <c r="G640" s="28">
        <v>24.357251000000002</v>
      </c>
      <c r="H640" s="28">
        <v>33.590000000000003</v>
      </c>
      <c r="I640" s="28">
        <v>27.358191000000001</v>
      </c>
      <c r="J640" s="28">
        <v>31.115517000000001</v>
      </c>
      <c r="K640" s="28">
        <v>78.310996000000003</v>
      </c>
      <c r="L640" s="25">
        <f t="shared" si="90"/>
        <v>-0.36273839784564954</v>
      </c>
      <c r="M640" s="25">
        <f t="shared" si="91"/>
        <v>-0.4768730951276835</v>
      </c>
      <c r="N640" s="25">
        <f t="shared" si="92"/>
        <v>4.8521998540686395E-2</v>
      </c>
      <c r="O640" s="25">
        <f t="shared" si="93"/>
        <v>-0.54624050060478191</v>
      </c>
      <c r="P640" s="29">
        <f t="shared" si="94"/>
        <v>-0.52688199673280611</v>
      </c>
      <c r="Q640" s="29">
        <f t="shared" si="95"/>
        <v>-0.55624715654590728</v>
      </c>
      <c r="R640" s="29">
        <f t="shared" si="96"/>
        <v>-0.85431756525036662</v>
      </c>
      <c r="S640" s="29">
        <f t="shared" si="97"/>
        <v>-5.3936384564878259E-2</v>
      </c>
      <c r="T640" s="29">
        <f t="shared" si="98"/>
        <v>-0.42363265069097633</v>
      </c>
      <c r="U640" s="29">
        <f t="shared" si="99"/>
        <v>4.4861260052622143E-3</v>
      </c>
    </row>
    <row r="641" spans="1:21" x14ac:dyDescent="0.2">
      <c r="A641" s="28" t="s">
        <v>874</v>
      </c>
      <c r="B641" s="28">
        <v>106.796739</v>
      </c>
      <c r="C641" s="28">
        <v>193.929993</v>
      </c>
      <c r="D641" s="28">
        <v>47.653911000000001</v>
      </c>
      <c r="E641" s="28">
        <v>105.096559</v>
      </c>
      <c r="F641" s="28">
        <v>748.40002400000003</v>
      </c>
      <c r="G641" s="28">
        <v>54.889228000000003</v>
      </c>
      <c r="H641" s="28">
        <v>230.570007</v>
      </c>
      <c r="I641" s="28">
        <v>28.917919000000001</v>
      </c>
      <c r="J641" s="28">
        <v>53.985565000000001</v>
      </c>
      <c r="K641" s="28">
        <v>77.961252000000002</v>
      </c>
      <c r="L641" s="25">
        <f t="shared" si="90"/>
        <v>-1.9099613778885915E-2</v>
      </c>
      <c r="M641" s="25">
        <f t="shared" si="91"/>
        <v>-0.16040351390429497</v>
      </c>
      <c r="N641" s="25">
        <f t="shared" si="92"/>
        <v>-0.27244894396272334</v>
      </c>
      <c r="O641" s="25">
        <f t="shared" si="93"/>
        <v>0.13491016211637219</v>
      </c>
      <c r="P641" s="29">
        <f t="shared" si="94"/>
        <v>0.41535373794513064</v>
      </c>
      <c r="Q641" s="29">
        <f t="shared" si="95"/>
        <v>0.18790080583614843</v>
      </c>
      <c r="R641" s="29">
        <f t="shared" si="96"/>
        <v>3.7388698762456096E-2</v>
      </c>
      <c r="S641" s="29">
        <f t="shared" si="97"/>
        <v>-0.29662049988974237</v>
      </c>
      <c r="T641" s="29">
        <f t="shared" si="98"/>
        <v>1.7388099128087697E-2</v>
      </c>
      <c r="U641" s="29">
        <f t="shared" si="99"/>
        <v>-0.12506584486425321</v>
      </c>
    </row>
    <row r="642" spans="1:21" x14ac:dyDescent="0.2">
      <c r="A642" s="28" t="s">
        <v>721</v>
      </c>
      <c r="B642" s="28">
        <v>108.876233</v>
      </c>
      <c r="C642" s="28">
        <v>230.979996</v>
      </c>
      <c r="D642" s="28">
        <v>65.499060999999998</v>
      </c>
      <c r="E642" s="28">
        <v>92.603416999999993</v>
      </c>
      <c r="F642" s="28">
        <v>528.77242200000001</v>
      </c>
      <c r="G642" s="28">
        <v>46.206912000000003</v>
      </c>
      <c r="H642" s="28">
        <v>222.259995</v>
      </c>
      <c r="I642" s="28">
        <v>41.112825999999998</v>
      </c>
      <c r="J642" s="28">
        <v>53.062902000000001</v>
      </c>
      <c r="K642" s="28">
        <v>89.105278999999996</v>
      </c>
      <c r="L642" s="25">
        <f t="shared" si="90"/>
        <v>0.4102744953097619</v>
      </c>
      <c r="M642" s="25">
        <f t="shared" si="91"/>
        <v>0.37015063032209472</v>
      </c>
      <c r="N642" s="25">
        <f t="shared" si="92"/>
        <v>4.1451542226607963E-2</v>
      </c>
      <c r="O642" s="25">
        <f t="shared" si="93"/>
        <v>0.29478777246988752</v>
      </c>
      <c r="P642" s="29">
        <f t="shared" si="94"/>
        <v>-4.788406892752628E-2</v>
      </c>
      <c r="Q642" s="29">
        <f t="shared" si="95"/>
        <v>0.33382398397156621</v>
      </c>
      <c r="R642" s="29">
        <f t="shared" si="96"/>
        <v>0.46793467491091301</v>
      </c>
      <c r="S642" s="29">
        <f t="shared" si="97"/>
        <v>0.35475531739511146</v>
      </c>
      <c r="T642" s="29">
        <f t="shared" si="98"/>
        <v>0.25312897883886487</v>
      </c>
      <c r="U642" s="29">
        <f t="shared" si="99"/>
        <v>-2.8027781879841784E-2</v>
      </c>
    </row>
    <row r="643" spans="1:21" x14ac:dyDescent="0.2">
      <c r="A643" s="28" t="s">
        <v>569</v>
      </c>
      <c r="B643" s="28">
        <v>77.202157</v>
      </c>
      <c r="C643" s="28">
        <v>168.58000200000001</v>
      </c>
      <c r="D643" s="28">
        <v>62.892086999999997</v>
      </c>
      <c r="E643" s="28">
        <v>71.520150999999998</v>
      </c>
      <c r="F643" s="28">
        <v>555.36558600000001</v>
      </c>
      <c r="G643" s="28">
        <v>34.642435999999996</v>
      </c>
      <c r="H643" s="28">
        <v>151.41000399999999</v>
      </c>
      <c r="I643" s="28">
        <v>30.347048999999998</v>
      </c>
      <c r="J643" s="28">
        <v>42.344326000000002</v>
      </c>
      <c r="K643" s="28">
        <v>91.674717999999999</v>
      </c>
      <c r="L643" s="25">
        <f t="shared" si="90"/>
        <v>0.11873123714074652</v>
      </c>
      <c r="M643" s="25">
        <f t="shared" si="91"/>
        <v>0.74206889765636763</v>
      </c>
      <c r="N643" s="25">
        <f t="shared" si="92"/>
        <v>0.24813960139923541</v>
      </c>
      <c r="O643" s="25">
        <f t="shared" si="93"/>
        <v>0.49883176453704459</v>
      </c>
      <c r="P643" s="29">
        <f t="shared" si="94"/>
        <v>0.56707545839113238</v>
      </c>
      <c r="Q643" s="29">
        <f t="shared" si="95"/>
        <v>0.41175188575231303</v>
      </c>
      <c r="R643" s="29">
        <f t="shared" si="96"/>
        <v>3.4168613890566331</v>
      </c>
      <c r="S643" s="29">
        <f t="shared" si="97"/>
        <v>0.1040638630807309</v>
      </c>
      <c r="T643" s="29">
        <f t="shared" si="98"/>
        <v>0.35731666228965553</v>
      </c>
      <c r="U643" s="29">
        <f t="shared" si="99"/>
        <v>0.1726696108236887</v>
      </c>
    </row>
    <row r="644" spans="1:21" x14ac:dyDescent="0.2">
      <c r="A644" s="28" t="s">
        <v>418</v>
      </c>
      <c r="B644" s="28">
        <v>69.008672000000004</v>
      </c>
      <c r="C644" s="28">
        <v>96.769997000000004</v>
      </c>
      <c r="D644" s="28">
        <v>50.388663999999999</v>
      </c>
      <c r="E644" s="28">
        <v>47.717264</v>
      </c>
      <c r="F644" s="28">
        <v>354.39619900000002</v>
      </c>
      <c r="G644" s="28">
        <v>24.538615</v>
      </c>
      <c r="H644" s="28">
        <v>34.279998999999997</v>
      </c>
      <c r="I644" s="28">
        <v>27.486678999999999</v>
      </c>
      <c r="J644" s="28">
        <v>31.197087</v>
      </c>
      <c r="K644" s="28">
        <v>78.176084000000003</v>
      </c>
      <c r="L644" s="25">
        <f t="shared" ref="L644:L707" si="100">B644/B645-1</f>
        <v>-0.35728234261077474</v>
      </c>
      <c r="M644" s="25">
        <f t="shared" ref="M644:M707" si="101">C644/C645-1</f>
        <v>-0.50760699388188568</v>
      </c>
      <c r="N644" s="25">
        <f t="shared" ref="N644:N707" si="102">D644/D645-1</f>
        <v>4.789872641887194E-2</v>
      </c>
      <c r="O644" s="25">
        <f t="shared" ref="O644:O707" si="103">E644/E645-1</f>
        <v>-0.5446770342233187</v>
      </c>
      <c r="P644" s="29">
        <f t="shared" ref="P644:P707" si="104">F644/F645-1</f>
        <v>-0.52766696439516192</v>
      </c>
      <c r="Q644" s="29">
        <f t="shared" ref="Q644:Q707" si="105">G644/G645-1</f>
        <v>-0.55414432432391181</v>
      </c>
      <c r="R644" s="29">
        <f t="shared" ref="R644:R707" si="106">H644/H645-1</f>
        <v>-0.85076186570433432</v>
      </c>
      <c r="S644" s="29">
        <f t="shared" ref="S644:S707" si="107">I644/I645-1</f>
        <v>-4.1875917804842344E-2</v>
      </c>
      <c r="T644" s="29">
        <f t="shared" ref="T644:T707" si="108">J644/J645-1</f>
        <v>-0.42443153201648554</v>
      </c>
      <c r="U644" s="29">
        <f t="shared" ref="U644:U707" si="109">K644/K645-1</f>
        <v>-7.9984606329124297E-3</v>
      </c>
    </row>
    <row r="645" spans="1:21" x14ac:dyDescent="0.2">
      <c r="A645" s="28" t="s">
        <v>873</v>
      </c>
      <c r="B645" s="28">
        <v>107.37012</v>
      </c>
      <c r="C645" s="28">
        <v>196.529999</v>
      </c>
      <c r="D645" s="28">
        <v>48.085433000000002</v>
      </c>
      <c r="E645" s="28">
        <v>104.79872</v>
      </c>
      <c r="F645" s="28">
        <v>750.30999799999995</v>
      </c>
      <c r="G645" s="28">
        <v>55.037126000000001</v>
      </c>
      <c r="H645" s="28">
        <v>229.699997</v>
      </c>
      <c r="I645" s="28">
        <v>28.688016000000001</v>
      </c>
      <c r="J645" s="28">
        <v>54.202216999999997</v>
      </c>
      <c r="K645" s="28">
        <v>78.806414000000004</v>
      </c>
      <c r="L645" s="25">
        <f t="shared" si="100"/>
        <v>-1.8477530633737249E-2</v>
      </c>
      <c r="M645" s="25">
        <f t="shared" si="101"/>
        <v>-0.1571024376890986</v>
      </c>
      <c r="N645" s="25">
        <f t="shared" si="102"/>
        <v>-0.27536687753448841</v>
      </c>
      <c r="O645" s="25">
        <f t="shared" si="103"/>
        <v>0.12846689751059848</v>
      </c>
      <c r="P645" s="29">
        <f t="shared" si="104"/>
        <v>0.4140986101090447</v>
      </c>
      <c r="Q645" s="29">
        <f t="shared" si="105"/>
        <v>0.18348046795076556</v>
      </c>
      <c r="R645" s="29">
        <f t="shared" si="106"/>
        <v>3.9507607188724148E-2</v>
      </c>
      <c r="S645" s="29">
        <f t="shared" si="107"/>
        <v>-0.30810026308479155</v>
      </c>
      <c r="T645" s="29">
        <f t="shared" si="108"/>
        <v>1.9077075813638711E-2</v>
      </c>
      <c r="U645" s="29">
        <f t="shared" si="109"/>
        <v>-0.12315436234143229</v>
      </c>
    </row>
    <row r="646" spans="1:21" x14ac:dyDescent="0.2">
      <c r="A646" s="28" t="s">
        <v>720</v>
      </c>
      <c r="B646" s="28">
        <v>109.391403</v>
      </c>
      <c r="C646" s="28">
        <v>233.16000399999999</v>
      </c>
      <c r="D646" s="28">
        <v>66.358315000000005</v>
      </c>
      <c r="E646" s="28">
        <v>92.868227000000005</v>
      </c>
      <c r="F646" s="28">
        <v>530.59241599999996</v>
      </c>
      <c r="G646" s="28">
        <v>46.504465000000003</v>
      </c>
      <c r="H646" s="28">
        <v>220.970001</v>
      </c>
      <c r="I646" s="28">
        <v>41.462677999999997</v>
      </c>
      <c r="J646" s="28">
        <v>53.187553999999999</v>
      </c>
      <c r="K646" s="28">
        <v>89.874899999999997</v>
      </c>
      <c r="L646" s="25">
        <f t="shared" si="100"/>
        <v>0.41093257642244896</v>
      </c>
      <c r="M646" s="25">
        <f t="shared" si="101"/>
        <v>0.35322112559684626</v>
      </c>
      <c r="N646" s="25">
        <f t="shared" si="102"/>
        <v>6.0726249558778811E-2</v>
      </c>
      <c r="O646" s="25">
        <f t="shared" si="103"/>
        <v>0.3085905331622576</v>
      </c>
      <c r="P646" s="29">
        <f t="shared" si="104"/>
        <v>-4.7400035579201694E-2</v>
      </c>
      <c r="Q646" s="29">
        <f t="shared" si="105"/>
        <v>0.35927599109254049</v>
      </c>
      <c r="R646" s="29">
        <f t="shared" si="106"/>
        <v>0.53932425205173962</v>
      </c>
      <c r="S646" s="29">
        <f t="shared" si="107"/>
        <v>0.36270819478987404</v>
      </c>
      <c r="T646" s="29">
        <f t="shared" si="108"/>
        <v>0.26107373357562036</v>
      </c>
      <c r="U646" s="29">
        <f t="shared" si="109"/>
        <v>-1.2566767727571926E-2</v>
      </c>
    </row>
    <row r="647" spans="1:21" x14ac:dyDescent="0.2">
      <c r="A647" s="28" t="s">
        <v>568</v>
      </c>
      <c r="B647" s="28">
        <v>77.531276000000005</v>
      </c>
      <c r="C647" s="28">
        <v>172.300003</v>
      </c>
      <c r="D647" s="28">
        <v>62.559322000000002</v>
      </c>
      <c r="E647" s="28">
        <v>70.968132999999995</v>
      </c>
      <c r="F647" s="28">
        <v>556.99394900000004</v>
      </c>
      <c r="G647" s="28">
        <v>34.212673000000002</v>
      </c>
      <c r="H647" s="28">
        <v>143.550003</v>
      </c>
      <c r="I647" s="28">
        <v>30.426673999999998</v>
      </c>
      <c r="J647" s="28">
        <v>42.176403000000001</v>
      </c>
      <c r="K647" s="28">
        <v>91.018710999999996</v>
      </c>
      <c r="L647" s="25">
        <f t="shared" si="100"/>
        <v>0.46183293939786885</v>
      </c>
      <c r="M647" s="25">
        <f t="shared" si="101"/>
        <v>0.462524453994134</v>
      </c>
      <c r="N647" s="25">
        <f t="shared" si="102"/>
        <v>0.37456285856627591</v>
      </c>
      <c r="O647" s="25">
        <f t="shared" si="103"/>
        <v>0.99798116105044277</v>
      </c>
      <c r="P647" s="29">
        <f t="shared" si="104"/>
        <v>0.76122180831900721</v>
      </c>
      <c r="Q647" s="29">
        <f t="shared" si="105"/>
        <v>0.49039831126364275</v>
      </c>
      <c r="R647" s="29">
        <f t="shared" si="106"/>
        <v>4.1451613978494626</v>
      </c>
      <c r="S647" s="29">
        <f t="shared" si="107"/>
        <v>0.79540104043150506</v>
      </c>
      <c r="T647" s="29">
        <f t="shared" si="108"/>
        <v>0.71937808973277417</v>
      </c>
      <c r="U647" s="29">
        <f t="shared" si="109"/>
        <v>0.21761782020554743</v>
      </c>
    </row>
    <row r="648" spans="1:21" x14ac:dyDescent="0.2">
      <c r="A648" s="28" t="s">
        <v>266</v>
      </c>
      <c r="B648" s="28">
        <v>53.037028999999997</v>
      </c>
      <c r="C648" s="28">
        <v>117.80999799999999</v>
      </c>
      <c r="D648" s="28">
        <v>45.512157999999999</v>
      </c>
      <c r="E648" s="28">
        <v>35.519920999999997</v>
      </c>
      <c r="F648" s="28">
        <v>316.25428799999997</v>
      </c>
      <c r="G648" s="28">
        <v>22.955389</v>
      </c>
      <c r="H648" s="28">
        <v>27.9</v>
      </c>
      <c r="I648" s="28">
        <v>16.947006999999999</v>
      </c>
      <c r="J648" s="28">
        <v>24.530034000000001</v>
      </c>
      <c r="K648" s="28">
        <v>74.751461000000006</v>
      </c>
      <c r="L648" s="25">
        <f t="shared" si="100"/>
        <v>0.24638440149963658</v>
      </c>
      <c r="M648" s="25">
        <f t="shared" si="101"/>
        <v>0.17621798417659806</v>
      </c>
      <c r="N648" s="25">
        <f t="shared" si="102"/>
        <v>0.1199529085946196</v>
      </c>
      <c r="O648" s="25">
        <f t="shared" si="103"/>
        <v>1.6792572794652294E-2</v>
      </c>
      <c r="P648" s="29">
        <f t="shared" si="104"/>
        <v>4.784605647431639E-2</v>
      </c>
      <c r="Q648" s="29">
        <f t="shared" si="105"/>
        <v>-5.5775900485772634E-2</v>
      </c>
      <c r="R648" s="29">
        <f t="shared" si="106"/>
        <v>-7.278165503489531E-2</v>
      </c>
      <c r="S648" s="29">
        <f t="shared" si="107"/>
        <v>-0.410287864448178</v>
      </c>
      <c r="T648" s="29">
        <f t="shared" si="108"/>
        <v>-8.781082301103893E-2</v>
      </c>
      <c r="U648" s="29">
        <f t="shared" si="109"/>
        <v>0.19181276823135374</v>
      </c>
    </row>
    <row r="649" spans="1:21" x14ac:dyDescent="0.2">
      <c r="A649" s="28" t="s">
        <v>113</v>
      </c>
      <c r="B649" s="28">
        <v>42.552706000000001</v>
      </c>
      <c r="C649" s="28">
        <v>100.160004</v>
      </c>
      <c r="D649" s="28">
        <v>40.637563999999998</v>
      </c>
      <c r="E649" s="28">
        <v>34.933301</v>
      </c>
      <c r="F649" s="28">
        <v>301.813693</v>
      </c>
      <c r="G649" s="28">
        <v>24.311378000000001</v>
      </c>
      <c r="H649" s="28">
        <v>30.09</v>
      </c>
      <c r="I649" s="28">
        <v>28.737762</v>
      </c>
      <c r="J649" s="28">
        <v>26.891389</v>
      </c>
      <c r="K649" s="28">
        <v>62.720809000000003</v>
      </c>
      <c r="L649" s="25">
        <f t="shared" si="100"/>
        <v>-0.59858162956928918</v>
      </c>
      <c r="M649" s="25">
        <f t="shared" si="101"/>
        <v>-0.49165099472999541</v>
      </c>
      <c r="N649" s="25">
        <f t="shared" si="102"/>
        <v>-0.10467094552680112</v>
      </c>
      <c r="O649" s="25">
        <f t="shared" si="103"/>
        <v>-0.67034791192732368</v>
      </c>
      <c r="P649" s="29">
        <f t="shared" si="104"/>
        <v>-0.59758174266666675</v>
      </c>
      <c r="Q649" s="29">
        <f t="shared" si="105"/>
        <v>-0.55452221725198259</v>
      </c>
      <c r="R649" s="29">
        <f t="shared" si="106"/>
        <v>-0.86914546469857101</v>
      </c>
      <c r="S649" s="29">
        <f t="shared" si="107"/>
        <v>9.8267590564953267E-3</v>
      </c>
      <c r="T649" s="29">
        <f t="shared" si="108"/>
        <v>-0.49747812077811859</v>
      </c>
      <c r="U649" s="29">
        <f t="shared" si="109"/>
        <v>-0.17808133425032691</v>
      </c>
    </row>
    <row r="650" spans="1:21" x14ac:dyDescent="0.2">
      <c r="A650" s="28" t="s">
        <v>872</v>
      </c>
      <c r="B650" s="28">
        <v>106.005876</v>
      </c>
      <c r="C650" s="28">
        <v>197.029999</v>
      </c>
      <c r="D650" s="28">
        <v>45.388412000000002</v>
      </c>
      <c r="E650" s="28">
        <v>105.97020999999999</v>
      </c>
      <c r="F650" s="28">
        <v>750</v>
      </c>
      <c r="G650" s="28">
        <v>54.573715999999997</v>
      </c>
      <c r="H650" s="28">
        <v>229.949997</v>
      </c>
      <c r="I650" s="28">
        <v>28.458110999999999</v>
      </c>
      <c r="J650" s="28">
        <v>53.512872000000002</v>
      </c>
      <c r="K650" s="28">
        <v>76.310237999999998</v>
      </c>
      <c r="L650" s="25">
        <f t="shared" si="100"/>
        <v>-3.4380858466900088E-2</v>
      </c>
      <c r="M650" s="25">
        <f t="shared" si="101"/>
        <v>-0.16014495327847522</v>
      </c>
      <c r="N650" s="25">
        <f t="shared" si="102"/>
        <v>-0.30095683552371177</v>
      </c>
      <c r="O650" s="25">
        <f t="shared" si="103"/>
        <v>0.14701706501915646</v>
      </c>
      <c r="P650" s="29">
        <f t="shared" si="104"/>
        <v>0.42891877014607571</v>
      </c>
      <c r="Q650" s="29">
        <f t="shared" si="105"/>
        <v>0.18501111005267656</v>
      </c>
      <c r="R650" s="29">
        <f t="shared" si="106"/>
        <v>3.3018826603266049E-2</v>
      </c>
      <c r="S650" s="29">
        <f t="shared" si="107"/>
        <v>-0.32294886996805328</v>
      </c>
      <c r="T650" s="29">
        <f t="shared" si="108"/>
        <v>1.5267929834275273E-2</v>
      </c>
      <c r="U650" s="29">
        <f t="shared" si="109"/>
        <v>-0.13946543547570467</v>
      </c>
    </row>
    <row r="651" spans="1:21" x14ac:dyDescent="0.2">
      <c r="A651" s="28" t="s">
        <v>719</v>
      </c>
      <c r="B651" s="28">
        <v>109.780214</v>
      </c>
      <c r="C651" s="28">
        <v>234.60000600000001</v>
      </c>
      <c r="D651" s="28">
        <v>64.929340999999994</v>
      </c>
      <c r="E651" s="28">
        <v>92.387648999999996</v>
      </c>
      <c r="F651" s="28">
        <v>524.87238300000001</v>
      </c>
      <c r="G651" s="28">
        <v>46.053336999999999</v>
      </c>
      <c r="H651" s="28">
        <v>222.60000600000001</v>
      </c>
      <c r="I651" s="28">
        <v>42.032440000000001</v>
      </c>
      <c r="J651" s="28">
        <v>52.708128000000002</v>
      </c>
      <c r="K651" s="28">
        <v>88.677713999999995</v>
      </c>
      <c r="L651" s="25">
        <f t="shared" si="100"/>
        <v>1.0947037014189447</v>
      </c>
      <c r="M651" s="25">
        <f t="shared" si="101"/>
        <v>1.0301143134322315</v>
      </c>
      <c r="N651" s="25">
        <f t="shared" si="102"/>
        <v>0.44035873792858204</v>
      </c>
      <c r="O651" s="25">
        <f t="shared" si="103"/>
        <v>1.653803945165655</v>
      </c>
      <c r="P651" s="29">
        <f t="shared" si="104"/>
        <v>0.6687194882717693</v>
      </c>
      <c r="Q651" s="29">
        <f t="shared" si="105"/>
        <v>1.0233109389617692</v>
      </c>
      <c r="R651" s="29">
        <f t="shared" si="106"/>
        <v>7.0158446525027003</v>
      </c>
      <c r="S651" s="29">
        <f t="shared" si="107"/>
        <v>1.4773871242287719</v>
      </c>
      <c r="T651" s="29">
        <f t="shared" si="108"/>
        <v>1.191298278715851</v>
      </c>
      <c r="U651" s="29">
        <f t="shared" si="109"/>
        <v>0.19938961018602863</v>
      </c>
    </row>
    <row r="652" spans="1:21" x14ac:dyDescent="0.2">
      <c r="A652" s="28" t="s">
        <v>265</v>
      </c>
      <c r="B652" s="28">
        <v>52.408468999999997</v>
      </c>
      <c r="C652" s="28">
        <v>115.55999799999999</v>
      </c>
      <c r="D652" s="28">
        <v>45.078589999999998</v>
      </c>
      <c r="E652" s="28">
        <v>34.813291</v>
      </c>
      <c r="F652" s="28">
        <v>314.53601800000001</v>
      </c>
      <c r="G652" s="28">
        <v>22.761374</v>
      </c>
      <c r="H652" s="28">
        <v>27.77</v>
      </c>
      <c r="I652" s="28">
        <v>16.966439999999999</v>
      </c>
      <c r="J652" s="28">
        <v>24.053379</v>
      </c>
      <c r="K652" s="28">
        <v>73.935703000000004</v>
      </c>
      <c r="L652" s="25">
        <f t="shared" si="100"/>
        <v>0.22570431527878854</v>
      </c>
      <c r="M652" s="25">
        <f t="shared" si="101"/>
        <v>0.14985072636815921</v>
      </c>
      <c r="N652" s="25">
        <f t="shared" si="102"/>
        <v>0.11011107146578336</v>
      </c>
      <c r="O652" s="25">
        <f t="shared" si="103"/>
        <v>-1.0000382767456517E-2</v>
      </c>
      <c r="P652" s="29">
        <f t="shared" si="104"/>
        <v>3.9984202250186618E-2</v>
      </c>
      <c r="Q652" s="29">
        <f t="shared" si="105"/>
        <v>-6.0103069416489241E-2</v>
      </c>
      <c r="R652" s="29">
        <f t="shared" si="106"/>
        <v>-0.1489427168574099</v>
      </c>
      <c r="S652" s="29">
        <f t="shared" si="107"/>
        <v>-0.41905323129991257</v>
      </c>
      <c r="T652" s="29">
        <f t="shared" si="108"/>
        <v>-0.11467776939119767</v>
      </c>
      <c r="U652" s="29">
        <f t="shared" si="109"/>
        <v>0.18528346104673932</v>
      </c>
    </row>
    <row r="653" spans="1:21" x14ac:dyDescent="0.2">
      <c r="A653" s="28" t="s">
        <v>112</v>
      </c>
      <c r="B653" s="28">
        <v>42.757840000000002</v>
      </c>
      <c r="C653" s="28">
        <v>100.5</v>
      </c>
      <c r="D653" s="28">
        <v>40.607278999999998</v>
      </c>
      <c r="E653" s="28">
        <v>35.164954000000002</v>
      </c>
      <c r="F653" s="28">
        <v>302.44307300000003</v>
      </c>
      <c r="G653" s="28">
        <v>24.216882999999999</v>
      </c>
      <c r="H653" s="28">
        <v>32.630001</v>
      </c>
      <c r="I653" s="28">
        <v>29.204809999999998</v>
      </c>
      <c r="J653" s="28">
        <v>27.169066999999998</v>
      </c>
      <c r="K653" s="28">
        <v>62.378076999999998</v>
      </c>
      <c r="L653" s="25">
        <f t="shared" si="100"/>
        <v>-0.59702231190761301</v>
      </c>
      <c r="M653" s="25">
        <f t="shared" si="101"/>
        <v>-0.49098460807349464</v>
      </c>
      <c r="N653" s="25">
        <f t="shared" si="102"/>
        <v>-8.1930166671700833E-2</v>
      </c>
      <c r="O653" s="25">
        <f t="shared" si="103"/>
        <v>-0.667694903360184</v>
      </c>
      <c r="P653" s="29">
        <f t="shared" si="104"/>
        <v>-0.5955399856763447</v>
      </c>
      <c r="Q653" s="29">
        <f t="shared" si="105"/>
        <v>-0.55204533440762571</v>
      </c>
      <c r="R653" s="29">
        <f t="shared" si="106"/>
        <v>-0.85969211695641656</v>
      </c>
      <c r="S653" s="29">
        <f t="shared" si="107"/>
        <v>2.0503357951367818E-2</v>
      </c>
      <c r="T653" s="29">
        <f t="shared" si="108"/>
        <v>-0.48928158474693184</v>
      </c>
      <c r="U653" s="29">
        <f t="shared" si="109"/>
        <v>-0.17844635913816553</v>
      </c>
    </row>
    <row r="654" spans="1:21" x14ac:dyDescent="0.2">
      <c r="A654" s="28" t="s">
        <v>871</v>
      </c>
      <c r="B654" s="28">
        <v>106.104733</v>
      </c>
      <c r="C654" s="28">
        <v>197.44000199999999</v>
      </c>
      <c r="D654" s="28">
        <v>44.231144</v>
      </c>
      <c r="E654" s="28">
        <v>105.82129</v>
      </c>
      <c r="F654" s="28">
        <v>747.77002000000005</v>
      </c>
      <c r="G654" s="28">
        <v>54.061013000000003</v>
      </c>
      <c r="H654" s="28">
        <v>232.55999800000001</v>
      </c>
      <c r="I654" s="28">
        <v>28.618044000000001</v>
      </c>
      <c r="J654" s="28">
        <v>53.197743000000003</v>
      </c>
      <c r="K654" s="28">
        <v>75.926968000000002</v>
      </c>
      <c r="L654" s="25">
        <f t="shared" si="100"/>
        <v>0.54004336922828977</v>
      </c>
      <c r="M654" s="25">
        <f t="shared" si="101"/>
        <v>1.0004053495563938</v>
      </c>
      <c r="N654" s="25">
        <f t="shared" si="102"/>
        <v>-0.12474661990854108</v>
      </c>
      <c r="O654" s="25">
        <f t="shared" si="103"/>
        <v>1.2123506702408386</v>
      </c>
      <c r="P654" s="29">
        <f t="shared" si="104"/>
        <v>1.0919093000611042</v>
      </c>
      <c r="Q654" s="29">
        <f t="shared" si="105"/>
        <v>1.1717986265378615</v>
      </c>
      <c r="R654" s="29">
        <f t="shared" si="106"/>
        <v>5.8399999411764707</v>
      </c>
      <c r="S654" s="29">
        <f t="shared" si="107"/>
        <v>5.4047104835243109E-2</v>
      </c>
      <c r="T654" s="29">
        <f t="shared" si="108"/>
        <v>0.70224770226808531</v>
      </c>
      <c r="U654" s="29">
        <f t="shared" si="109"/>
        <v>-3.2221516707228393E-2</v>
      </c>
    </row>
    <row r="655" spans="1:21" x14ac:dyDescent="0.2">
      <c r="A655" s="28" t="s">
        <v>417</v>
      </c>
      <c r="B655" s="28">
        <v>68.897237000000004</v>
      </c>
      <c r="C655" s="28">
        <v>98.699996999999996</v>
      </c>
      <c r="D655" s="28">
        <v>50.535245000000003</v>
      </c>
      <c r="E655" s="28">
        <v>47.832059999999998</v>
      </c>
      <c r="F655" s="28">
        <v>357.458146</v>
      </c>
      <c r="G655" s="28">
        <v>24.892277</v>
      </c>
      <c r="H655" s="28">
        <v>34</v>
      </c>
      <c r="I655" s="28">
        <v>27.150631000000001</v>
      </c>
      <c r="J655" s="28">
        <v>31.251470000000001</v>
      </c>
      <c r="K655" s="28">
        <v>78.454903999999999</v>
      </c>
      <c r="L655" s="25">
        <f t="shared" si="100"/>
        <v>0.32158384115007044</v>
      </c>
      <c r="M655" s="25">
        <f t="shared" si="101"/>
        <v>-0.12631675554291621</v>
      </c>
      <c r="N655" s="25">
        <f t="shared" si="102"/>
        <v>0.13882678536458615</v>
      </c>
      <c r="O655" s="25">
        <f t="shared" si="103"/>
        <v>0.39971912595621539</v>
      </c>
      <c r="P655" s="29">
        <f t="shared" si="104"/>
        <v>0.14350769006032271</v>
      </c>
      <c r="Q655" s="29">
        <f t="shared" si="105"/>
        <v>9.574191559280365E-2</v>
      </c>
      <c r="R655" s="29">
        <f t="shared" si="106"/>
        <v>0.23322451940515054</v>
      </c>
      <c r="S655" s="29">
        <f t="shared" si="107"/>
        <v>0.68620712762751079</v>
      </c>
      <c r="T655" s="29">
        <f t="shared" si="108"/>
        <v>0.31664917466410913</v>
      </c>
      <c r="U655" s="29">
        <f t="shared" si="109"/>
        <v>7.6059778221551966E-2</v>
      </c>
    </row>
    <row r="656" spans="1:21" x14ac:dyDescent="0.2">
      <c r="A656" s="28" t="s">
        <v>264</v>
      </c>
      <c r="B656" s="28">
        <v>52.132323999999997</v>
      </c>
      <c r="C656" s="28">
        <v>112.970001</v>
      </c>
      <c r="D656" s="28">
        <v>44.374830000000003</v>
      </c>
      <c r="E656" s="28">
        <v>34.172612999999998</v>
      </c>
      <c r="F656" s="28">
        <v>312.597938</v>
      </c>
      <c r="G656" s="28">
        <v>22.717281</v>
      </c>
      <c r="H656" s="28">
        <v>27.57</v>
      </c>
      <c r="I656" s="28">
        <v>16.101599</v>
      </c>
      <c r="J656" s="28">
        <v>23.735609</v>
      </c>
      <c r="K656" s="28">
        <v>72.909429000000003</v>
      </c>
      <c r="L656" s="25">
        <f t="shared" si="100"/>
        <v>0.22285629278354846</v>
      </c>
      <c r="M656" s="25">
        <f t="shared" si="101"/>
        <v>0.11575309629629627</v>
      </c>
      <c r="N656" s="25">
        <f t="shared" si="102"/>
        <v>9.9340504653108175E-2</v>
      </c>
      <c r="O656" s="25">
        <f t="shared" si="103"/>
        <v>-1.2079690770185003E-2</v>
      </c>
      <c r="P656" s="29">
        <f t="shared" si="104"/>
        <v>3.7723634154978036E-2</v>
      </c>
      <c r="Q656" s="29">
        <f t="shared" si="105"/>
        <v>-5.791348893859305E-2</v>
      </c>
      <c r="R656" s="29">
        <f t="shared" si="106"/>
        <v>-0.1453812241401875</v>
      </c>
      <c r="S656" s="29">
        <f t="shared" si="107"/>
        <v>-0.44938504469010598</v>
      </c>
      <c r="T656" s="29">
        <f t="shared" si="108"/>
        <v>-0.11248423143499076</v>
      </c>
      <c r="U656" s="29">
        <f t="shared" si="109"/>
        <v>0.17011685596462867</v>
      </c>
    </row>
    <row r="657" spans="1:21" x14ac:dyDescent="0.2">
      <c r="A657" s="28" t="s">
        <v>111</v>
      </c>
      <c r="B657" s="28">
        <v>42.631602999999998</v>
      </c>
      <c r="C657" s="28">
        <v>101.25</v>
      </c>
      <c r="D657" s="28">
        <v>40.364955000000002</v>
      </c>
      <c r="E657" s="28">
        <v>34.590454999999999</v>
      </c>
      <c r="F657" s="28">
        <v>301.234286</v>
      </c>
      <c r="G657" s="28">
        <v>24.113795</v>
      </c>
      <c r="H657" s="28">
        <v>32.259998000000003</v>
      </c>
      <c r="I657" s="28">
        <v>29.242937999999999</v>
      </c>
      <c r="J657" s="28">
        <v>26.743873000000001</v>
      </c>
      <c r="K657" s="28">
        <v>62.309528</v>
      </c>
      <c r="L657" s="25">
        <f t="shared" si="100"/>
        <v>-0.42903432750125592</v>
      </c>
      <c r="M657" s="25">
        <f t="shared" si="101"/>
        <v>-0.41595524102471604</v>
      </c>
      <c r="N657" s="25">
        <f t="shared" si="102"/>
        <v>-0.35772780727121989</v>
      </c>
      <c r="O657" s="25">
        <f t="shared" si="103"/>
        <v>-0.50666745355429299</v>
      </c>
      <c r="P657" s="29">
        <f t="shared" si="104"/>
        <v>-0.45206337612974645</v>
      </c>
      <c r="Q657" s="29">
        <f t="shared" si="105"/>
        <v>-0.29862693872517365</v>
      </c>
      <c r="R657" s="29">
        <f t="shared" si="106"/>
        <v>-0.77478360182967043</v>
      </c>
      <c r="S657" s="29">
        <f t="shared" si="107"/>
        <v>-3.1937810835420688E-2</v>
      </c>
      <c r="T657" s="29">
        <f t="shared" si="108"/>
        <v>-0.36237847785401478</v>
      </c>
      <c r="U657" s="29">
        <f t="shared" si="109"/>
        <v>-0.31660001556114981</v>
      </c>
    </row>
    <row r="658" spans="1:21" x14ac:dyDescent="0.2">
      <c r="A658" s="28" t="s">
        <v>567</v>
      </c>
      <c r="B658" s="28">
        <v>74.665790000000001</v>
      </c>
      <c r="C658" s="28">
        <v>173.36000100000001</v>
      </c>
      <c r="D658" s="28">
        <v>62.847116</v>
      </c>
      <c r="E658" s="28">
        <v>70.115898999999999</v>
      </c>
      <c r="F658" s="28">
        <v>549.76118199999996</v>
      </c>
      <c r="G658" s="28">
        <v>34.380839999999999</v>
      </c>
      <c r="H658" s="28">
        <v>143.240005</v>
      </c>
      <c r="I658" s="28">
        <v>30.207706000000002</v>
      </c>
      <c r="J658" s="28">
        <v>41.943178000000003</v>
      </c>
      <c r="K658" s="28">
        <v>91.175781999999998</v>
      </c>
      <c r="L658" s="25">
        <f t="shared" si="100"/>
        <v>7.8741674478605805E-2</v>
      </c>
      <c r="M658" s="25">
        <f t="shared" si="101"/>
        <v>0.73637828471066857</v>
      </c>
      <c r="N658" s="25">
        <f t="shared" si="102"/>
        <v>0.22957356177752009</v>
      </c>
      <c r="O658" s="25">
        <f t="shared" si="103"/>
        <v>0.4391092099017162</v>
      </c>
      <c r="P658" s="29">
        <f t="shared" si="104"/>
        <v>0.52364469994557172</v>
      </c>
      <c r="Q658" s="29">
        <f t="shared" si="105"/>
        <v>0.36970846997381956</v>
      </c>
      <c r="R658" s="29">
        <f t="shared" si="106"/>
        <v>3.1603254429276797</v>
      </c>
      <c r="S658" s="29">
        <f t="shared" si="107"/>
        <v>9.5056768196759567E-2</v>
      </c>
      <c r="T658" s="29">
        <f t="shared" si="108"/>
        <v>0.31991571053980783</v>
      </c>
      <c r="U658" s="29">
        <f t="shared" si="109"/>
        <v>0.14043985815814142</v>
      </c>
    </row>
    <row r="659" spans="1:21" x14ac:dyDescent="0.2">
      <c r="A659" s="28" t="s">
        <v>416</v>
      </c>
      <c r="B659" s="28">
        <v>69.215635000000006</v>
      </c>
      <c r="C659" s="28">
        <v>99.839995999999999</v>
      </c>
      <c r="D659" s="28">
        <v>51.112937000000002</v>
      </c>
      <c r="E659" s="28">
        <v>48.721736</v>
      </c>
      <c r="F659" s="28">
        <v>360.81980399999998</v>
      </c>
      <c r="G659" s="28">
        <v>25.100845</v>
      </c>
      <c r="H659" s="28">
        <v>34.43</v>
      </c>
      <c r="I659" s="28">
        <v>27.585515999999998</v>
      </c>
      <c r="J659" s="28">
        <v>31.777163999999999</v>
      </c>
      <c r="K659" s="28">
        <v>79.947908999999996</v>
      </c>
      <c r="L659" s="25">
        <f t="shared" si="100"/>
        <v>0.32936795495705184</v>
      </c>
      <c r="M659" s="25">
        <f t="shared" si="101"/>
        <v>-0.15675680478451348</v>
      </c>
      <c r="N659" s="25">
        <f t="shared" si="102"/>
        <v>0.16571107493937509</v>
      </c>
      <c r="O659" s="25">
        <f t="shared" si="103"/>
        <v>0.4296957773303518</v>
      </c>
      <c r="P659" s="29">
        <f t="shared" si="104"/>
        <v>0.1459301632328891</v>
      </c>
      <c r="Q659" s="29">
        <f t="shared" si="105"/>
        <v>9.346197531220235E-2</v>
      </c>
      <c r="R659" s="29">
        <f t="shared" si="106"/>
        <v>0.23405017921146953</v>
      </c>
      <c r="S659" s="29">
        <f t="shared" si="107"/>
        <v>0.70909011380028675</v>
      </c>
      <c r="T659" s="29">
        <f t="shared" si="108"/>
        <v>0.35850006156119196</v>
      </c>
      <c r="U659" s="29">
        <f t="shared" si="109"/>
        <v>0.11151443819942508</v>
      </c>
    </row>
    <row r="660" spans="1:21" x14ac:dyDescent="0.2">
      <c r="A660" s="28" t="s">
        <v>263</v>
      </c>
      <c r="B660" s="28">
        <v>52.066574000000003</v>
      </c>
      <c r="C660" s="28">
        <v>118.400002</v>
      </c>
      <c r="D660" s="28">
        <v>43.847003000000001</v>
      </c>
      <c r="E660" s="28">
        <v>34.078394000000003</v>
      </c>
      <c r="F660" s="28">
        <v>314.87067500000001</v>
      </c>
      <c r="G660" s="28">
        <v>22.955389</v>
      </c>
      <c r="H660" s="28">
        <v>27.9</v>
      </c>
      <c r="I660" s="28">
        <v>16.140469</v>
      </c>
      <c r="J660" s="28">
        <v>23.391359999999999</v>
      </c>
      <c r="K660" s="28">
        <v>71.927008999999998</v>
      </c>
      <c r="L660" s="25">
        <f t="shared" si="100"/>
        <v>0.22885697075392297</v>
      </c>
      <c r="M660" s="25">
        <f t="shared" si="101"/>
        <v>0.19850188077232622</v>
      </c>
      <c r="N660" s="25">
        <f t="shared" si="102"/>
        <v>9.6799153718465814E-2</v>
      </c>
      <c r="O660" s="25">
        <f t="shared" si="103"/>
        <v>-7.6258866813185833E-3</v>
      </c>
      <c r="P660" s="29">
        <f t="shared" si="104"/>
        <v>5.9338585555998691E-2</v>
      </c>
      <c r="Q660" s="29">
        <f t="shared" si="105"/>
        <v>-3.9139128454729222E-2</v>
      </c>
      <c r="R660" s="29">
        <f t="shared" si="106"/>
        <v>-0.11987384479893237</v>
      </c>
      <c r="S660" s="29">
        <f t="shared" si="107"/>
        <v>-0.43137517881744547</v>
      </c>
      <c r="T660" s="29">
        <f t="shared" si="108"/>
        <v>-0.10443458286479046</v>
      </c>
      <c r="U660" s="29">
        <f t="shared" si="109"/>
        <v>0.16234198913086662</v>
      </c>
    </row>
    <row r="661" spans="1:21" x14ac:dyDescent="0.2">
      <c r="A661" s="28" t="s">
        <v>110</v>
      </c>
      <c r="B661" s="28">
        <v>42.369922000000003</v>
      </c>
      <c r="C661" s="28">
        <v>98.790001000000004</v>
      </c>
      <c r="D661" s="28">
        <v>39.977240000000002</v>
      </c>
      <c r="E661" s="28">
        <v>34.340268999999999</v>
      </c>
      <c r="F661" s="28">
        <v>297.233273</v>
      </c>
      <c r="G661" s="28">
        <v>23.890440000000002</v>
      </c>
      <c r="H661" s="28">
        <v>31.700001</v>
      </c>
      <c r="I661" s="28">
        <v>28.385093999999999</v>
      </c>
      <c r="J661" s="28">
        <v>26.119097</v>
      </c>
      <c r="K661" s="28">
        <v>61.881107</v>
      </c>
      <c r="L661" s="25">
        <f t="shared" si="100"/>
        <v>-0.6100424928375433</v>
      </c>
      <c r="M661" s="25">
        <f t="shared" si="101"/>
        <v>-0.5782350566235761</v>
      </c>
      <c r="N661" s="25">
        <f t="shared" si="102"/>
        <v>-0.39696080448267357</v>
      </c>
      <c r="O661" s="25">
        <f t="shared" si="103"/>
        <v>-0.62306045183765102</v>
      </c>
      <c r="P661" s="29">
        <f t="shared" si="104"/>
        <v>-0.42435955932282232</v>
      </c>
      <c r="Q661" s="29">
        <f t="shared" si="105"/>
        <v>-0.47776106454511713</v>
      </c>
      <c r="R661" s="29">
        <f t="shared" si="106"/>
        <v>-0.85544255546581183</v>
      </c>
      <c r="S661" s="29">
        <f t="shared" si="107"/>
        <v>-0.31391754203223066</v>
      </c>
      <c r="T661" s="29">
        <f t="shared" si="108"/>
        <v>-0.49972543323704699</v>
      </c>
      <c r="U661" s="29">
        <f t="shared" si="109"/>
        <v>-0.304489874759727</v>
      </c>
    </row>
    <row r="662" spans="1:21" x14ac:dyDescent="0.2">
      <c r="A662" s="28" t="s">
        <v>718</v>
      </c>
      <c r="B662" s="28">
        <v>108.652664</v>
      </c>
      <c r="C662" s="28">
        <v>234.229996</v>
      </c>
      <c r="D662" s="28">
        <v>66.292938000000007</v>
      </c>
      <c r="E662" s="28">
        <v>91.102855000000005</v>
      </c>
      <c r="F662" s="28">
        <v>516.35231299999998</v>
      </c>
      <c r="G662" s="28">
        <v>45.746186999999999</v>
      </c>
      <c r="H662" s="28">
        <v>219.28999300000001</v>
      </c>
      <c r="I662" s="28">
        <v>41.372714999999999</v>
      </c>
      <c r="J662" s="28">
        <v>52.209524000000002</v>
      </c>
      <c r="K662" s="28">
        <v>88.972258999999994</v>
      </c>
      <c r="L662" s="25">
        <f t="shared" si="100"/>
        <v>0.46737426990635167</v>
      </c>
      <c r="M662" s="25">
        <f t="shared" si="101"/>
        <v>0.37466985958489274</v>
      </c>
      <c r="N662" s="25">
        <f t="shared" si="102"/>
        <v>6.7044304310703406E-2</v>
      </c>
      <c r="O662" s="25">
        <f t="shared" si="103"/>
        <v>0.28916855281256626</v>
      </c>
      <c r="P662" s="29">
        <f t="shared" si="104"/>
        <v>-4.831845711318461E-2</v>
      </c>
      <c r="Q662" s="29">
        <f t="shared" si="105"/>
        <v>0.35076006296040951</v>
      </c>
      <c r="R662" s="29">
        <f t="shared" si="106"/>
        <v>0.55834274759563152</v>
      </c>
      <c r="S662" s="29">
        <f t="shared" si="107"/>
        <v>0.38374171715860927</v>
      </c>
      <c r="T662" s="29">
        <f t="shared" si="108"/>
        <v>0.24310894452778742</v>
      </c>
      <c r="U662" s="29">
        <f t="shared" si="109"/>
        <v>-3.1528545828539589E-2</v>
      </c>
    </row>
    <row r="663" spans="1:21" x14ac:dyDescent="0.2">
      <c r="A663" s="28" t="s">
        <v>566</v>
      </c>
      <c r="B663" s="28">
        <v>74.045637999999997</v>
      </c>
      <c r="C663" s="28">
        <v>170.38999899999999</v>
      </c>
      <c r="D663" s="28">
        <v>62.127634</v>
      </c>
      <c r="E663" s="28">
        <v>70.667916000000005</v>
      </c>
      <c r="F663" s="28">
        <v>542.56838000000005</v>
      </c>
      <c r="G663" s="28">
        <v>33.866996999999998</v>
      </c>
      <c r="H663" s="28">
        <v>140.720001</v>
      </c>
      <c r="I663" s="28">
        <v>29.899159999999998</v>
      </c>
      <c r="J663" s="28">
        <v>41.999153999999997</v>
      </c>
      <c r="K663" s="28">
        <v>91.868746999999999</v>
      </c>
      <c r="L663" s="25">
        <f t="shared" si="100"/>
        <v>6.0472673568284785E-2</v>
      </c>
      <c r="M663" s="25">
        <f t="shared" si="101"/>
        <v>0.69407432503332034</v>
      </c>
      <c r="N663" s="25">
        <f t="shared" si="102"/>
        <v>0.21713977520552885</v>
      </c>
      <c r="O663" s="25">
        <f t="shared" si="103"/>
        <v>0.47919244218587864</v>
      </c>
      <c r="P663" s="29">
        <f t="shared" si="104"/>
        <v>0.50840842416412513</v>
      </c>
      <c r="Q663" s="29">
        <f t="shared" si="105"/>
        <v>0.36751703591958429</v>
      </c>
      <c r="R663" s="29">
        <f t="shared" si="106"/>
        <v>3.0658768256030973</v>
      </c>
      <c r="S663" s="29">
        <f t="shared" si="107"/>
        <v>8.816039134112974E-2</v>
      </c>
      <c r="T663" s="29">
        <f t="shared" si="108"/>
        <v>0.33847507204088823</v>
      </c>
      <c r="U663" s="29">
        <f t="shared" si="109"/>
        <v>0.15495441595369952</v>
      </c>
    </row>
    <row r="664" spans="1:21" x14ac:dyDescent="0.2">
      <c r="A664" s="28" t="s">
        <v>415</v>
      </c>
      <c r="B664" s="28">
        <v>69.823239999999998</v>
      </c>
      <c r="C664" s="28">
        <v>100.58000199999999</v>
      </c>
      <c r="D664" s="28">
        <v>51.043959999999998</v>
      </c>
      <c r="E664" s="28">
        <v>47.774659999999997</v>
      </c>
      <c r="F664" s="28">
        <v>359.69593600000002</v>
      </c>
      <c r="G664" s="28">
        <v>24.765319999999999</v>
      </c>
      <c r="H664" s="28">
        <v>34.610000999999997</v>
      </c>
      <c r="I664" s="28">
        <v>27.476794999999999</v>
      </c>
      <c r="J664" s="28">
        <v>31.378361000000002</v>
      </c>
      <c r="K664" s="28">
        <v>79.543180000000007</v>
      </c>
      <c r="L664" s="25">
        <f t="shared" si="100"/>
        <v>0.38924644219592297</v>
      </c>
      <c r="M664" s="25">
        <f t="shared" si="101"/>
        <v>-9.7532483558523619E-2</v>
      </c>
      <c r="N664" s="25">
        <f t="shared" si="102"/>
        <v>0.19725196635842246</v>
      </c>
      <c r="O664" s="25">
        <f t="shared" si="103"/>
        <v>0.45919107552081484</v>
      </c>
      <c r="P664" s="29">
        <f t="shared" si="104"/>
        <v>0.15804967151696414</v>
      </c>
      <c r="Q664" s="29">
        <f t="shared" si="105"/>
        <v>9.9974558559019489E-2</v>
      </c>
      <c r="R664" s="29">
        <f t="shared" si="106"/>
        <v>0.24720724324324306</v>
      </c>
      <c r="S664" s="29">
        <f t="shared" si="107"/>
        <v>0.74975891839549269</v>
      </c>
      <c r="T664" s="29">
        <f t="shared" si="108"/>
        <v>0.40452191949717453</v>
      </c>
      <c r="U664" s="29">
        <f t="shared" si="109"/>
        <v>0.14023357598189001</v>
      </c>
    </row>
    <row r="665" spans="1:21" x14ac:dyDescent="0.2">
      <c r="A665" s="28" t="s">
        <v>262</v>
      </c>
      <c r="B665" s="28">
        <v>50.259793999999999</v>
      </c>
      <c r="C665" s="28">
        <v>111.449997</v>
      </c>
      <c r="D665" s="28">
        <v>42.634267000000001</v>
      </c>
      <c r="E665" s="28">
        <v>32.74051</v>
      </c>
      <c r="F665" s="28">
        <v>310.60492900000003</v>
      </c>
      <c r="G665" s="28">
        <v>22.514448000000002</v>
      </c>
      <c r="H665" s="28">
        <v>27.75</v>
      </c>
      <c r="I665" s="28">
        <v>15.703189</v>
      </c>
      <c r="J665" s="28">
        <v>22.340955000000001</v>
      </c>
      <c r="K665" s="28">
        <v>69.760425999999995</v>
      </c>
      <c r="L665" s="25">
        <f t="shared" si="100"/>
        <v>-0.52051135565132201</v>
      </c>
      <c r="M665" s="25">
        <f t="shared" si="101"/>
        <v>-0.41928929678292304</v>
      </c>
      <c r="N665" s="25">
        <f t="shared" si="102"/>
        <v>-5.352160396558503E-2</v>
      </c>
      <c r="O665" s="25">
        <f t="shared" si="103"/>
        <v>-0.6938512543852039</v>
      </c>
      <c r="P665" s="29">
        <f t="shared" si="104"/>
        <v>-0.5798718672272033</v>
      </c>
      <c r="Q665" s="29">
        <f t="shared" si="105"/>
        <v>-0.5781506785289019</v>
      </c>
      <c r="R665" s="29">
        <f t="shared" si="106"/>
        <v>-0.87958865244675621</v>
      </c>
      <c r="S665" s="29">
        <f t="shared" si="107"/>
        <v>-0.45147523197536399</v>
      </c>
      <c r="T665" s="29">
        <f t="shared" si="108"/>
        <v>-0.57824371653420104</v>
      </c>
      <c r="U665" s="29">
        <f t="shared" si="109"/>
        <v>-8.1454488447997964E-2</v>
      </c>
    </row>
    <row r="666" spans="1:21" x14ac:dyDescent="0.2">
      <c r="A666" s="28" t="s">
        <v>870</v>
      </c>
      <c r="B666" s="28">
        <v>104.819571</v>
      </c>
      <c r="C666" s="28">
        <v>191.91999799999999</v>
      </c>
      <c r="D666" s="28">
        <v>45.045155999999999</v>
      </c>
      <c r="E666" s="28">
        <v>106.943146</v>
      </c>
      <c r="F666" s="28">
        <v>739.30999799999995</v>
      </c>
      <c r="G666" s="28">
        <v>53.370829000000001</v>
      </c>
      <c r="H666" s="28">
        <v>230.46000699999999</v>
      </c>
      <c r="I666" s="28">
        <v>28.628039999999999</v>
      </c>
      <c r="J666" s="28">
        <v>52.971243999999999</v>
      </c>
      <c r="K666" s="28">
        <v>75.946618999999998</v>
      </c>
      <c r="L666" s="25">
        <f t="shared" si="100"/>
        <v>-4.2729009391431316E-2</v>
      </c>
      <c r="M666" s="25">
        <f t="shared" si="101"/>
        <v>-0.17233054225611222</v>
      </c>
      <c r="N666" s="25">
        <f t="shared" si="102"/>
        <v>-0.30853112902406776</v>
      </c>
      <c r="O666" s="25">
        <f t="shared" si="103"/>
        <v>0.17742171892502645</v>
      </c>
      <c r="P666" s="29">
        <f t="shared" si="104"/>
        <v>0.44650096569019859</v>
      </c>
      <c r="Q666" s="29">
        <f t="shared" si="105"/>
        <v>0.17010986847485343</v>
      </c>
      <c r="R666" s="29">
        <f t="shared" si="106"/>
        <v>5.5896693299200217E-2</v>
      </c>
      <c r="S666" s="29">
        <f t="shared" si="107"/>
        <v>-0.31809523981931409</v>
      </c>
      <c r="T666" s="29">
        <f t="shared" si="108"/>
        <v>6.2323555041499112E-4</v>
      </c>
      <c r="U666" s="29">
        <f t="shared" si="109"/>
        <v>-0.12317909122558768</v>
      </c>
    </row>
    <row r="667" spans="1:21" x14ac:dyDescent="0.2">
      <c r="A667" s="28" t="s">
        <v>717</v>
      </c>
      <c r="B667" s="28">
        <v>109.49832600000001</v>
      </c>
      <c r="C667" s="28">
        <v>231.88000500000001</v>
      </c>
      <c r="D667" s="28">
        <v>65.144155999999995</v>
      </c>
      <c r="E667" s="28">
        <v>90.828243000000001</v>
      </c>
      <c r="F667" s="28">
        <v>511.10231900000002</v>
      </c>
      <c r="G667" s="28">
        <v>45.611809999999998</v>
      </c>
      <c r="H667" s="28">
        <v>218.259995</v>
      </c>
      <c r="I667" s="28">
        <v>41.982461000000001</v>
      </c>
      <c r="J667" s="28">
        <v>52.938251000000001</v>
      </c>
      <c r="K667" s="28">
        <v>86.615885000000006</v>
      </c>
      <c r="L667" s="25">
        <f t="shared" si="100"/>
        <v>0.46185300350701919</v>
      </c>
      <c r="M667" s="25">
        <f t="shared" si="101"/>
        <v>0.35214880307455831</v>
      </c>
      <c r="N667" s="25">
        <f t="shared" si="102"/>
        <v>4.3718806190033543E-2</v>
      </c>
      <c r="O667" s="25">
        <f t="shared" si="103"/>
        <v>0.29898998893112716</v>
      </c>
      <c r="P667" s="29">
        <f t="shared" si="104"/>
        <v>-5.671800799354676E-2</v>
      </c>
      <c r="Q667" s="29">
        <f t="shared" si="105"/>
        <v>0.33464236822465798</v>
      </c>
      <c r="R667" s="29">
        <f t="shared" si="106"/>
        <v>0.47492905054545353</v>
      </c>
      <c r="S667" s="29">
        <f t="shared" si="107"/>
        <v>0.39162721771785658</v>
      </c>
      <c r="T667" s="29">
        <f t="shared" si="108"/>
        <v>0.2629848146705378</v>
      </c>
      <c r="U667" s="29">
        <f t="shared" si="109"/>
        <v>-5.8219807565659365E-2</v>
      </c>
    </row>
    <row r="668" spans="1:21" x14ac:dyDescent="0.2">
      <c r="A668" s="28" t="s">
        <v>565</v>
      </c>
      <c r="B668" s="28">
        <v>74.903786999999994</v>
      </c>
      <c r="C668" s="28">
        <v>171.490005</v>
      </c>
      <c r="D668" s="28">
        <v>62.415427999999999</v>
      </c>
      <c r="E668" s="28">
        <v>69.922203999999994</v>
      </c>
      <c r="F668" s="28">
        <v>541.834068</v>
      </c>
      <c r="G668" s="28">
        <v>34.175305000000002</v>
      </c>
      <c r="H668" s="28">
        <v>147.979996</v>
      </c>
      <c r="I668" s="28">
        <v>30.167892999999999</v>
      </c>
      <c r="J668" s="28">
        <v>41.915191999999998</v>
      </c>
      <c r="K668" s="28">
        <v>91.970382999999998</v>
      </c>
      <c r="L668" s="25">
        <f t="shared" si="100"/>
        <v>5.7512380846157729E-2</v>
      </c>
      <c r="M668" s="25">
        <f t="shared" si="101"/>
        <v>0.74013191049826754</v>
      </c>
      <c r="N668" s="25">
        <f t="shared" si="102"/>
        <v>0.22071593643065857</v>
      </c>
      <c r="O668" s="25">
        <f t="shared" si="103"/>
        <v>0.45542326025265689</v>
      </c>
      <c r="P668" s="29">
        <f t="shared" si="104"/>
        <v>0.50436154959265256</v>
      </c>
      <c r="Q668" s="29">
        <f t="shared" si="105"/>
        <v>0.36744836132932979</v>
      </c>
      <c r="R668" s="29">
        <f t="shared" si="106"/>
        <v>3.2781149465163342</v>
      </c>
      <c r="S668" s="29">
        <f t="shared" si="107"/>
        <v>0.10991828157197636</v>
      </c>
      <c r="T668" s="29">
        <f t="shared" si="108"/>
        <v>0.32280810218223666</v>
      </c>
      <c r="U668" s="29">
        <f t="shared" si="109"/>
        <v>0.14177286308079973</v>
      </c>
    </row>
    <row r="669" spans="1:21" x14ac:dyDescent="0.2">
      <c r="A669" s="28" t="s">
        <v>414</v>
      </c>
      <c r="B669" s="28">
        <v>70.830174999999997</v>
      </c>
      <c r="C669" s="28">
        <v>98.550003000000004</v>
      </c>
      <c r="D669" s="28">
        <v>51.130181999999998</v>
      </c>
      <c r="E669" s="28">
        <v>48.042521999999998</v>
      </c>
      <c r="F669" s="28">
        <v>360.17543000000001</v>
      </c>
      <c r="G669" s="28">
        <v>24.992025999999999</v>
      </c>
      <c r="H669" s="28">
        <v>34.590000000000003</v>
      </c>
      <c r="I669" s="28">
        <v>27.180282999999999</v>
      </c>
      <c r="J669" s="28">
        <v>31.686525</v>
      </c>
      <c r="K669" s="28">
        <v>80.550506999999996</v>
      </c>
      <c r="L669" s="25">
        <f t="shared" si="100"/>
        <v>-0.34255734943094507</v>
      </c>
      <c r="M669" s="25">
        <f t="shared" si="101"/>
        <v>-0.49959377475785738</v>
      </c>
      <c r="N669" s="25">
        <f t="shared" si="102"/>
        <v>0.10267678635537547</v>
      </c>
      <c r="O669" s="25">
        <f t="shared" si="103"/>
        <v>-0.56797151006210234</v>
      </c>
      <c r="P669" s="29">
        <f t="shared" si="104"/>
        <v>-0.51940083348118682</v>
      </c>
      <c r="Q669" s="29">
        <f t="shared" si="105"/>
        <v>-0.54492775790298442</v>
      </c>
      <c r="R669" s="29">
        <f t="shared" si="106"/>
        <v>-0.85179313531767908</v>
      </c>
      <c r="S669" s="29">
        <f t="shared" si="107"/>
        <v>-4.3558287864703837E-2</v>
      </c>
      <c r="T669" s="29">
        <f t="shared" si="108"/>
        <v>-0.41993346242159801</v>
      </c>
      <c r="U669" s="29">
        <f t="shared" si="109"/>
        <v>5.1368867776310889E-2</v>
      </c>
    </row>
    <row r="670" spans="1:21" x14ac:dyDescent="0.2">
      <c r="A670" s="28" t="s">
        <v>869</v>
      </c>
      <c r="B670" s="28">
        <v>107.735899</v>
      </c>
      <c r="C670" s="28">
        <v>196.94000199999999</v>
      </c>
      <c r="D670" s="28">
        <v>46.369146999999998</v>
      </c>
      <c r="E670" s="28">
        <v>111.202208</v>
      </c>
      <c r="F670" s="28">
        <v>749.42999299999997</v>
      </c>
      <c r="G670" s="28">
        <v>54.918810000000001</v>
      </c>
      <c r="H670" s="28">
        <v>233.38999899999999</v>
      </c>
      <c r="I670" s="28">
        <v>28.418127999999999</v>
      </c>
      <c r="J670" s="28">
        <v>54.625672999999999</v>
      </c>
      <c r="K670" s="28">
        <v>76.614886999999996</v>
      </c>
      <c r="L670" s="25">
        <f t="shared" si="100"/>
        <v>1.3041244515603179E-2</v>
      </c>
      <c r="M670" s="25">
        <f t="shared" si="101"/>
        <v>-0.12021444395225978</v>
      </c>
      <c r="N670" s="25">
        <f t="shared" si="102"/>
        <v>-0.25832757741546264</v>
      </c>
      <c r="O670" s="25">
        <f t="shared" si="103"/>
        <v>0.24079274191719913</v>
      </c>
      <c r="P670" s="29">
        <f t="shared" si="104"/>
        <v>0.48433636326337681</v>
      </c>
      <c r="Q670" s="29">
        <f t="shared" si="105"/>
        <v>0.25090426029139312</v>
      </c>
      <c r="R670" s="29">
        <f t="shared" si="106"/>
        <v>0.133951953465826</v>
      </c>
      <c r="S670" s="29">
        <f t="shared" si="107"/>
        <v>-0.29923588006606061</v>
      </c>
      <c r="T670" s="29">
        <f t="shared" si="108"/>
        <v>5.9115687201437339E-2</v>
      </c>
      <c r="U670" s="29">
        <f t="shared" si="109"/>
        <v>-9.4199875948412282E-2</v>
      </c>
    </row>
    <row r="671" spans="1:21" x14ac:dyDescent="0.2">
      <c r="A671" s="28" t="s">
        <v>716</v>
      </c>
      <c r="B671" s="28">
        <v>106.34897599999999</v>
      </c>
      <c r="C671" s="28">
        <v>223.85000600000001</v>
      </c>
      <c r="D671" s="28">
        <v>62.519713000000003</v>
      </c>
      <c r="E671" s="28">
        <v>89.621904000000001</v>
      </c>
      <c r="F671" s="28">
        <v>504.89229499999999</v>
      </c>
      <c r="G671" s="28">
        <v>43.903288000000003</v>
      </c>
      <c r="H671" s="28">
        <v>205.820007</v>
      </c>
      <c r="I671" s="28">
        <v>40.553058</v>
      </c>
      <c r="J671" s="28">
        <v>51.576681999999998</v>
      </c>
      <c r="K671" s="28">
        <v>84.582553000000004</v>
      </c>
      <c r="L671" s="25">
        <f t="shared" si="100"/>
        <v>0.4090118429943721</v>
      </c>
      <c r="M671" s="25">
        <f t="shared" si="101"/>
        <v>0.32982833327596595</v>
      </c>
      <c r="N671" s="25">
        <f t="shared" si="102"/>
        <v>6.6023564167001503E-3</v>
      </c>
      <c r="O671" s="25">
        <f t="shared" si="103"/>
        <v>0.30967211472554124</v>
      </c>
      <c r="P671" s="29">
        <f t="shared" si="104"/>
        <v>-5.5210354327983713E-2</v>
      </c>
      <c r="Q671" s="29">
        <f t="shared" si="105"/>
        <v>0.28676013023499247</v>
      </c>
      <c r="R671" s="29">
        <f t="shared" si="106"/>
        <v>0.34999342483304496</v>
      </c>
      <c r="S671" s="29">
        <f t="shared" si="107"/>
        <v>0.35632766940609706</v>
      </c>
      <c r="T671" s="29">
        <f t="shared" si="108"/>
        <v>0.26832774024983475</v>
      </c>
      <c r="U671" s="29">
        <f t="shared" si="109"/>
        <v>-5.3807582399204357E-2</v>
      </c>
    </row>
    <row r="672" spans="1:21" x14ac:dyDescent="0.2">
      <c r="A672" s="28" t="s">
        <v>564</v>
      </c>
      <c r="B672" s="28">
        <v>75.477701999999994</v>
      </c>
      <c r="C672" s="28">
        <v>168.33000200000001</v>
      </c>
      <c r="D672" s="28">
        <v>62.109642999999998</v>
      </c>
      <c r="E672" s="28">
        <v>68.430795000000003</v>
      </c>
      <c r="F672" s="28">
        <v>534.39651600000002</v>
      </c>
      <c r="G672" s="28">
        <v>34.119247999999999</v>
      </c>
      <c r="H672" s="28">
        <v>152.46000699999999</v>
      </c>
      <c r="I672" s="28">
        <v>29.899159999999998</v>
      </c>
      <c r="J672" s="28">
        <v>40.665106000000002</v>
      </c>
      <c r="K672" s="28">
        <v>89.39255</v>
      </c>
      <c r="L672" s="25">
        <f t="shared" si="100"/>
        <v>9.6567139127443191E-2</v>
      </c>
      <c r="M672" s="25">
        <f t="shared" si="101"/>
        <v>0.74870141806147061</v>
      </c>
      <c r="N672" s="25">
        <f t="shared" si="102"/>
        <v>0.23599538139840726</v>
      </c>
      <c r="O672" s="25">
        <f t="shared" si="103"/>
        <v>0.45154939059497301</v>
      </c>
      <c r="P672" s="29">
        <f t="shared" si="104"/>
        <v>0.48430862929473339</v>
      </c>
      <c r="Q672" s="29">
        <f t="shared" si="105"/>
        <v>0.38837851922749267</v>
      </c>
      <c r="R672" s="29">
        <f t="shared" si="106"/>
        <v>3.4319766900013553</v>
      </c>
      <c r="S672" s="29">
        <f t="shared" si="107"/>
        <v>0.1158560584363737</v>
      </c>
      <c r="T672" s="29">
        <f t="shared" si="108"/>
        <v>0.30500694220806346</v>
      </c>
      <c r="U672" s="29">
        <f t="shared" si="109"/>
        <v>0.11838652567716701</v>
      </c>
    </row>
    <row r="673" spans="1:21" x14ac:dyDescent="0.2">
      <c r="A673" s="28" t="s">
        <v>413</v>
      </c>
      <c r="B673" s="28">
        <v>68.830899000000002</v>
      </c>
      <c r="C673" s="28">
        <v>96.260002</v>
      </c>
      <c r="D673" s="28">
        <v>50.250708000000003</v>
      </c>
      <c r="E673" s="28">
        <v>47.143276999999998</v>
      </c>
      <c r="F673" s="28">
        <v>360.03059300000001</v>
      </c>
      <c r="G673" s="28">
        <v>24.574888999999999</v>
      </c>
      <c r="H673" s="28">
        <v>34.400002000000001</v>
      </c>
      <c r="I673" s="28">
        <v>26.794817999999999</v>
      </c>
      <c r="J673" s="28">
        <v>31.160834999999999</v>
      </c>
      <c r="K673" s="28">
        <v>79.929924</v>
      </c>
      <c r="L673" s="25">
        <f t="shared" si="100"/>
        <v>0.63262977309968416</v>
      </c>
      <c r="M673" s="25">
        <f t="shared" si="101"/>
        <v>-2.5116427488686033E-2</v>
      </c>
      <c r="N673" s="25">
        <f t="shared" si="102"/>
        <v>0.27495076475924374</v>
      </c>
      <c r="O673" s="25">
        <f t="shared" si="103"/>
        <v>0.37319843950952669</v>
      </c>
      <c r="P673" s="29">
        <f t="shared" si="104"/>
        <v>0.22000677764613208</v>
      </c>
      <c r="Q673" s="29">
        <f t="shared" si="105"/>
        <v>2.5331283635033675E-2</v>
      </c>
      <c r="R673" s="29">
        <f t="shared" si="106"/>
        <v>9.6938804306798243E-2</v>
      </c>
      <c r="S673" s="29">
        <f t="shared" si="107"/>
        <v>-6.8227557519734638E-2</v>
      </c>
      <c r="T673" s="29">
        <f t="shared" si="108"/>
        <v>0.1986037409897492</v>
      </c>
      <c r="U673" s="29">
        <f t="shared" si="109"/>
        <v>0.29256418473461987</v>
      </c>
    </row>
    <row r="674" spans="1:21" x14ac:dyDescent="0.2">
      <c r="A674" s="28" t="s">
        <v>109</v>
      </c>
      <c r="B674" s="28">
        <v>42.159526999999997</v>
      </c>
      <c r="C674" s="28">
        <v>98.739998</v>
      </c>
      <c r="D674" s="28">
        <v>39.413842000000002</v>
      </c>
      <c r="E674" s="28">
        <v>34.331001000000001</v>
      </c>
      <c r="F674" s="28">
        <v>295.10540400000002</v>
      </c>
      <c r="G674" s="28">
        <v>23.967755</v>
      </c>
      <c r="H674" s="28">
        <v>31.360001</v>
      </c>
      <c r="I674" s="28">
        <v>28.756826</v>
      </c>
      <c r="J674" s="28">
        <v>25.997612</v>
      </c>
      <c r="K674" s="28">
        <v>61.838262999999998</v>
      </c>
      <c r="L674" s="25">
        <f t="shared" si="100"/>
        <v>-0.61697166185377439</v>
      </c>
      <c r="M674" s="25">
        <f t="shared" si="101"/>
        <v>-0.50466539589977721</v>
      </c>
      <c r="N674" s="25">
        <f t="shared" si="102"/>
        <v>-0.18565210531696463</v>
      </c>
      <c r="O674" s="25">
        <f t="shared" si="103"/>
        <v>-0.69610345706982346</v>
      </c>
      <c r="P674" s="29">
        <f t="shared" si="104"/>
        <v>-0.61072512038204141</v>
      </c>
      <c r="Q674" s="29">
        <f t="shared" si="105"/>
        <v>-0.56692172975267474</v>
      </c>
      <c r="R674" s="29">
        <f t="shared" si="106"/>
        <v>-0.86627435218699311</v>
      </c>
      <c r="S674" s="29">
        <f t="shared" si="107"/>
        <v>-4.1938248008384083E-3</v>
      </c>
      <c r="T674" s="29">
        <f t="shared" si="108"/>
        <v>-0.52731516570779791</v>
      </c>
      <c r="U674" s="29">
        <f t="shared" si="109"/>
        <v>-0.20500386729429421</v>
      </c>
    </row>
    <row r="675" spans="1:21" x14ac:dyDescent="0.2">
      <c r="A675" s="28" t="s">
        <v>868</v>
      </c>
      <c r="B675" s="28">
        <v>110.06895</v>
      </c>
      <c r="C675" s="28">
        <v>199.33999600000001</v>
      </c>
      <c r="D675" s="28">
        <v>48.399267999999999</v>
      </c>
      <c r="E675" s="28">
        <v>112.96937</v>
      </c>
      <c r="F675" s="28">
        <v>758.09002699999996</v>
      </c>
      <c r="G675" s="28">
        <v>55.342779</v>
      </c>
      <c r="H675" s="28">
        <v>234.509995</v>
      </c>
      <c r="I675" s="28">
        <v>28.877935000000001</v>
      </c>
      <c r="J675" s="28">
        <v>54.999885999999996</v>
      </c>
      <c r="K675" s="28">
        <v>77.784357</v>
      </c>
      <c r="L675" s="25">
        <f t="shared" si="100"/>
        <v>6.0768608443634964E-2</v>
      </c>
      <c r="M675" s="25">
        <f t="shared" si="101"/>
        <v>-9.3744364174347283E-2</v>
      </c>
      <c r="N675" s="25">
        <f t="shared" si="102"/>
        <v>-0.18030357577480649</v>
      </c>
      <c r="O675" s="25">
        <f t="shared" si="103"/>
        <v>0.27742560837069541</v>
      </c>
      <c r="P675" s="29">
        <f t="shared" si="104"/>
        <v>0.5302823959039713</v>
      </c>
      <c r="Q675" s="29">
        <f t="shared" si="105"/>
        <v>0.27675087877759941</v>
      </c>
      <c r="R675" s="29">
        <f t="shared" si="106"/>
        <v>0.18553155740894356</v>
      </c>
      <c r="S675" s="29">
        <f t="shared" si="107"/>
        <v>-0.27865169661987443</v>
      </c>
      <c r="T675" s="29">
        <f t="shared" si="108"/>
        <v>8.6983226351563525E-2</v>
      </c>
      <c r="U675" s="29">
        <f t="shared" si="109"/>
        <v>-5.2596406679237706E-2</v>
      </c>
    </row>
    <row r="676" spans="1:21" x14ac:dyDescent="0.2">
      <c r="A676" s="28" t="s">
        <v>715</v>
      </c>
      <c r="B676" s="28">
        <v>103.76339299999999</v>
      </c>
      <c r="C676" s="28">
        <v>219.96000699999999</v>
      </c>
      <c r="D676" s="28">
        <v>59.045357000000003</v>
      </c>
      <c r="E676" s="28">
        <v>88.435185000000004</v>
      </c>
      <c r="F676" s="28">
        <v>495.39224200000001</v>
      </c>
      <c r="G676" s="28">
        <v>43.346575999999999</v>
      </c>
      <c r="H676" s="28">
        <v>197.80999800000001</v>
      </c>
      <c r="I676" s="28">
        <v>40.033275000000003</v>
      </c>
      <c r="J676" s="28">
        <v>50.598652000000001</v>
      </c>
      <c r="K676" s="28">
        <v>82.102661999999995</v>
      </c>
      <c r="L676" s="25">
        <f t="shared" si="100"/>
        <v>0.3685660703258522</v>
      </c>
      <c r="M676" s="25">
        <f t="shared" si="101"/>
        <v>0.30146153190525804</v>
      </c>
      <c r="N676" s="25">
        <f t="shared" si="102"/>
        <v>-5.9280653655232163E-2</v>
      </c>
      <c r="O676" s="25">
        <f t="shared" si="103"/>
        <v>0.29507950191377308</v>
      </c>
      <c r="P676" s="29">
        <f t="shared" si="104"/>
        <v>-7.5683115439256432E-2</v>
      </c>
      <c r="Q676" s="29">
        <f t="shared" si="105"/>
        <v>0.2577011920873522</v>
      </c>
      <c r="R676" s="29">
        <f t="shared" si="106"/>
        <v>0.33709608845348016</v>
      </c>
      <c r="S676" s="29">
        <f t="shared" si="107"/>
        <v>0.32308727983247532</v>
      </c>
      <c r="T676" s="29">
        <f t="shared" si="108"/>
        <v>0.23324306452297328</v>
      </c>
      <c r="U676" s="29">
        <f t="shared" si="109"/>
        <v>-8.5989338817664795E-2</v>
      </c>
    </row>
    <row r="677" spans="1:21" x14ac:dyDescent="0.2">
      <c r="A677" s="28" t="s">
        <v>563</v>
      </c>
      <c r="B677" s="28">
        <v>75.819059999999993</v>
      </c>
      <c r="C677" s="28">
        <v>169.009995</v>
      </c>
      <c r="D677" s="28">
        <v>62.766176999999999</v>
      </c>
      <c r="E677" s="28">
        <v>68.285526000000004</v>
      </c>
      <c r="F677" s="28">
        <v>535.95498499999997</v>
      </c>
      <c r="G677" s="28">
        <v>34.464924000000003</v>
      </c>
      <c r="H677" s="28">
        <v>147.94000199999999</v>
      </c>
      <c r="I677" s="28">
        <v>30.257470999999999</v>
      </c>
      <c r="J677" s="28">
        <v>41.028936999999999</v>
      </c>
      <c r="K677" s="28">
        <v>89.826809999999995</v>
      </c>
      <c r="L677" s="25">
        <f t="shared" si="100"/>
        <v>0.51325451352415619</v>
      </c>
      <c r="M677" s="25">
        <f t="shared" si="101"/>
        <v>0.47581208022560451</v>
      </c>
      <c r="N677" s="25">
        <f t="shared" si="102"/>
        <v>0.46036245998183989</v>
      </c>
      <c r="O677" s="25">
        <f t="shared" si="103"/>
        <v>1.0519999249944738</v>
      </c>
      <c r="P677" s="29">
        <f t="shared" si="104"/>
        <v>0.71413518440173029</v>
      </c>
      <c r="Q677" s="29">
        <f t="shared" si="105"/>
        <v>0.50311946496243287</v>
      </c>
      <c r="R677" s="29">
        <f t="shared" si="106"/>
        <v>4.2835714999999999</v>
      </c>
      <c r="S677" s="29">
        <f t="shared" si="107"/>
        <v>0.95342978892414743</v>
      </c>
      <c r="T677" s="29">
        <f t="shared" si="108"/>
        <v>0.78912849742148183</v>
      </c>
      <c r="U677" s="29">
        <f t="shared" si="109"/>
        <v>0.27752704192565125</v>
      </c>
    </row>
    <row r="678" spans="1:21" x14ac:dyDescent="0.2">
      <c r="A678" s="28" t="s">
        <v>261</v>
      </c>
      <c r="B678" s="28">
        <v>50.10331</v>
      </c>
      <c r="C678" s="28">
        <v>114.519997</v>
      </c>
      <c r="D678" s="28">
        <v>42.979861999999997</v>
      </c>
      <c r="E678" s="28">
        <v>33.277548000000003</v>
      </c>
      <c r="F678" s="28">
        <v>312.66786300000001</v>
      </c>
      <c r="G678" s="28">
        <v>22.928932</v>
      </c>
      <c r="H678" s="28">
        <v>28</v>
      </c>
      <c r="I678" s="28">
        <v>15.489407999999999</v>
      </c>
      <c r="J678" s="28">
        <v>22.932359000000002</v>
      </c>
      <c r="K678" s="28">
        <v>70.313040000000001</v>
      </c>
      <c r="L678" s="25">
        <f t="shared" si="100"/>
        <v>0.18605446437862749</v>
      </c>
      <c r="M678" s="25">
        <f t="shared" si="101"/>
        <v>0.16488657643956017</v>
      </c>
      <c r="N678" s="25">
        <f t="shared" si="102"/>
        <v>8.0347142943934191E-2</v>
      </c>
      <c r="O678" s="25">
        <f t="shared" si="103"/>
        <v>-2.9637542917208437E-2</v>
      </c>
      <c r="P678" s="29">
        <f t="shared" si="104"/>
        <v>5.7883030481020281E-2</v>
      </c>
      <c r="Q678" s="29">
        <f t="shared" si="105"/>
        <v>-4.6418619433479802E-2</v>
      </c>
      <c r="R678" s="29">
        <f t="shared" si="106"/>
        <v>-9.1204124998511049E-2</v>
      </c>
      <c r="S678" s="29">
        <f t="shared" si="107"/>
        <v>-0.45686524722026411</v>
      </c>
      <c r="T678" s="29">
        <f t="shared" si="108"/>
        <v>-0.11966823543845717</v>
      </c>
      <c r="U678" s="29">
        <f t="shared" si="109"/>
        <v>0.13626021590079174</v>
      </c>
    </row>
    <row r="679" spans="1:21" x14ac:dyDescent="0.2">
      <c r="A679" s="28" t="s">
        <v>108</v>
      </c>
      <c r="B679" s="28">
        <v>42.243684000000002</v>
      </c>
      <c r="C679" s="28">
        <v>98.309997999999993</v>
      </c>
      <c r="D679" s="28">
        <v>39.783380999999999</v>
      </c>
      <c r="E679" s="28">
        <v>34.293936000000002</v>
      </c>
      <c r="F679" s="28">
        <v>295.559957</v>
      </c>
      <c r="G679" s="28">
        <v>24.045071</v>
      </c>
      <c r="H679" s="28">
        <v>30.809999000000001</v>
      </c>
      <c r="I679" s="28">
        <v>28.518536000000001</v>
      </c>
      <c r="J679" s="28">
        <v>26.049678</v>
      </c>
      <c r="K679" s="28">
        <v>61.881107</v>
      </c>
      <c r="L679" s="25">
        <f t="shared" si="100"/>
        <v>-0.61325456218425467</v>
      </c>
      <c r="M679" s="25">
        <f t="shared" si="101"/>
        <v>-0.50630243794751073</v>
      </c>
      <c r="N679" s="25">
        <f t="shared" si="102"/>
        <v>-0.1976885997568667</v>
      </c>
      <c r="O679" s="25">
        <f t="shared" si="103"/>
        <v>-0.69201985991556358</v>
      </c>
      <c r="P679" s="29">
        <f t="shared" si="104"/>
        <v>-0.60242137818386721</v>
      </c>
      <c r="Q679" s="29">
        <f t="shared" si="105"/>
        <v>-0.55820472495573881</v>
      </c>
      <c r="R679" s="29">
        <f t="shared" si="106"/>
        <v>-0.86064498820652202</v>
      </c>
      <c r="S679" s="29">
        <f t="shared" si="107"/>
        <v>2.4064929911330246E-2</v>
      </c>
      <c r="T679" s="29">
        <f t="shared" si="108"/>
        <v>-0.51826045676685528</v>
      </c>
      <c r="U679" s="29">
        <f t="shared" si="109"/>
        <v>-0.20725744872262541</v>
      </c>
    </row>
    <row r="680" spans="1:21" x14ac:dyDescent="0.2">
      <c r="A680" s="28" t="s">
        <v>867</v>
      </c>
      <c r="B680" s="28">
        <v>109.228655</v>
      </c>
      <c r="C680" s="28">
        <v>199.13000500000001</v>
      </c>
      <c r="D680" s="28">
        <v>49.58596</v>
      </c>
      <c r="E680" s="28">
        <v>111.351128</v>
      </c>
      <c r="F680" s="28">
        <v>743.40002400000003</v>
      </c>
      <c r="G680" s="28">
        <v>54.425821999999997</v>
      </c>
      <c r="H680" s="28">
        <v>221.08999600000001</v>
      </c>
      <c r="I680" s="28">
        <v>27.848367</v>
      </c>
      <c r="J680" s="28">
        <v>54.074195000000003</v>
      </c>
      <c r="K680" s="28">
        <v>78.059524999999994</v>
      </c>
      <c r="L680" s="25">
        <f t="shared" si="100"/>
        <v>3.8275569105447271E-2</v>
      </c>
      <c r="M680" s="25">
        <f t="shared" si="101"/>
        <v>-0.11815239908022135</v>
      </c>
      <c r="N680" s="25">
        <f t="shared" si="102"/>
        <v>-0.13937746806958695</v>
      </c>
      <c r="O680" s="25">
        <f t="shared" si="103"/>
        <v>0.24901514723148299</v>
      </c>
      <c r="P680" s="29">
        <f t="shared" si="104"/>
        <v>0.44685991131247271</v>
      </c>
      <c r="Q680" s="29">
        <f t="shared" si="105"/>
        <v>0.21497220507037018</v>
      </c>
      <c r="R680" s="29">
        <f t="shared" si="106"/>
        <v>8.3562064227281185E-2</v>
      </c>
      <c r="S680" s="29">
        <f t="shared" si="107"/>
        <v>-0.32575021345433586</v>
      </c>
      <c r="T680" s="29">
        <f t="shared" si="108"/>
        <v>6.0249893689126255E-2</v>
      </c>
      <c r="U680" s="29">
        <f t="shared" si="109"/>
        <v>-5.4605854837588175E-2</v>
      </c>
    </row>
    <row r="681" spans="1:21" x14ac:dyDescent="0.2">
      <c r="A681" s="28" t="s">
        <v>714</v>
      </c>
      <c r="B681" s="28">
        <v>105.201989</v>
      </c>
      <c r="C681" s="28">
        <v>225.80999800000001</v>
      </c>
      <c r="D681" s="28">
        <v>57.616385999999999</v>
      </c>
      <c r="E681" s="28">
        <v>89.151143000000005</v>
      </c>
      <c r="F681" s="28">
        <v>513.80235100000004</v>
      </c>
      <c r="G681" s="28">
        <v>44.795940000000002</v>
      </c>
      <c r="H681" s="28">
        <v>204.03999300000001</v>
      </c>
      <c r="I681" s="28">
        <v>41.302745000000002</v>
      </c>
      <c r="J681" s="28">
        <v>51.001367999999999</v>
      </c>
      <c r="K681" s="28">
        <v>82.568234000000004</v>
      </c>
      <c r="L681" s="25">
        <f t="shared" si="100"/>
        <v>1.1112266064911567</v>
      </c>
      <c r="M681" s="25">
        <f t="shared" si="101"/>
        <v>0.97489947437115543</v>
      </c>
      <c r="N681" s="25">
        <f t="shared" si="102"/>
        <v>0.34270290510899515</v>
      </c>
      <c r="O681" s="25">
        <f t="shared" si="103"/>
        <v>1.6889147404778124</v>
      </c>
      <c r="P681" s="29">
        <f t="shared" si="104"/>
        <v>0.66031331843187968</v>
      </c>
      <c r="Q681" s="29">
        <f t="shared" si="105"/>
        <v>0.98731781121112094</v>
      </c>
      <c r="R681" s="29">
        <f t="shared" si="106"/>
        <v>6.1292797299343222</v>
      </c>
      <c r="S681" s="29">
        <f t="shared" si="107"/>
        <v>1.6334731467989108</v>
      </c>
      <c r="T681" s="29">
        <f t="shared" si="108"/>
        <v>1.2561222881031582</v>
      </c>
      <c r="U681" s="29">
        <f t="shared" si="109"/>
        <v>0.17620234075967312</v>
      </c>
    </row>
    <row r="682" spans="1:21" x14ac:dyDescent="0.2">
      <c r="A682" s="28" t="s">
        <v>260</v>
      </c>
      <c r="B682" s="28">
        <v>49.829794999999997</v>
      </c>
      <c r="C682" s="28">
        <v>114.339996</v>
      </c>
      <c r="D682" s="28">
        <v>42.910747999999998</v>
      </c>
      <c r="E682" s="28">
        <v>33.155065</v>
      </c>
      <c r="F682" s="28">
        <v>309.46107899999998</v>
      </c>
      <c r="G682" s="28">
        <v>22.540904000000001</v>
      </c>
      <c r="H682" s="28">
        <v>28.620000999999998</v>
      </c>
      <c r="I682" s="28">
        <v>15.683754</v>
      </c>
      <c r="J682" s="28">
        <v>22.605764000000001</v>
      </c>
      <c r="K682" s="28">
        <v>70.199005</v>
      </c>
      <c r="L682" s="25">
        <f t="shared" si="100"/>
        <v>0.18285681391708097</v>
      </c>
      <c r="M682" s="25">
        <f t="shared" si="101"/>
        <v>0.14111775871610055</v>
      </c>
      <c r="N682" s="25">
        <f t="shared" si="102"/>
        <v>8.771984434850788E-2</v>
      </c>
      <c r="O682" s="25">
        <f t="shared" si="103"/>
        <v>-3.1639266633859298E-2</v>
      </c>
      <c r="P682" s="29">
        <f t="shared" si="104"/>
        <v>4.9534110021138167E-2</v>
      </c>
      <c r="Q682" s="29">
        <f t="shared" si="105"/>
        <v>-5.7843694679533986E-2</v>
      </c>
      <c r="R682" s="29">
        <f t="shared" si="106"/>
        <v>-3.3108074324324388E-2</v>
      </c>
      <c r="S682" s="29">
        <f t="shared" si="107"/>
        <v>-0.44522964648151442</v>
      </c>
      <c r="T682" s="29">
        <f t="shared" si="108"/>
        <v>-0.1255056412360851</v>
      </c>
      <c r="U682" s="29">
        <f t="shared" si="109"/>
        <v>0.14025925249846205</v>
      </c>
    </row>
    <row r="683" spans="1:21" x14ac:dyDescent="0.2">
      <c r="A683" s="28" t="s">
        <v>107</v>
      </c>
      <c r="B683" s="28">
        <v>42.126649999999998</v>
      </c>
      <c r="C683" s="28">
        <v>100.199997</v>
      </c>
      <c r="D683" s="28">
        <v>39.450184</v>
      </c>
      <c r="E683" s="28">
        <v>34.238340999999998</v>
      </c>
      <c r="F683" s="28">
        <v>294.85566599999999</v>
      </c>
      <c r="G683" s="28">
        <v>23.924803000000001</v>
      </c>
      <c r="H683" s="28">
        <v>29.6</v>
      </c>
      <c r="I683" s="28">
        <v>28.270714000000002</v>
      </c>
      <c r="J683" s="28">
        <v>25.850097000000002</v>
      </c>
      <c r="K683" s="28">
        <v>61.564073999999998</v>
      </c>
      <c r="L683" s="25">
        <f t="shared" si="100"/>
        <v>-0.62114939750994336</v>
      </c>
      <c r="M683" s="25">
        <f t="shared" si="101"/>
        <v>-0.48321214339683394</v>
      </c>
      <c r="N683" s="25">
        <f t="shared" si="102"/>
        <v>-0.18786343842276521</v>
      </c>
      <c r="O683" s="25">
        <f t="shared" si="103"/>
        <v>-0.68461769298675512</v>
      </c>
      <c r="P683" s="29">
        <f t="shared" si="104"/>
        <v>-0.60568669762930594</v>
      </c>
      <c r="Q683" s="29">
        <f t="shared" si="105"/>
        <v>-0.55993614248378898</v>
      </c>
      <c r="R683" s="29">
        <f t="shared" si="106"/>
        <v>-0.86458047520742543</v>
      </c>
      <c r="S683" s="29">
        <f t="shared" si="107"/>
        <v>3.9416608979950363E-2</v>
      </c>
      <c r="T683" s="29">
        <f t="shared" si="108"/>
        <v>-0.50658549376338802</v>
      </c>
      <c r="U683" s="29">
        <f t="shared" si="109"/>
        <v>-0.17604968118404696</v>
      </c>
    </row>
    <row r="684" spans="1:21" x14ac:dyDescent="0.2">
      <c r="A684" s="28" t="s">
        <v>866</v>
      </c>
      <c r="B684" s="28">
        <v>111.195943</v>
      </c>
      <c r="C684" s="28">
        <v>193.88999899999999</v>
      </c>
      <c r="D684" s="28">
        <v>48.575800999999998</v>
      </c>
      <c r="E684" s="28">
        <v>108.56138799999999</v>
      </c>
      <c r="F684" s="28">
        <v>747.77002000000005</v>
      </c>
      <c r="G684" s="28">
        <v>54.366661999999998</v>
      </c>
      <c r="H684" s="28">
        <v>218.58000200000001</v>
      </c>
      <c r="I684" s="28">
        <v>27.198636</v>
      </c>
      <c r="J684" s="28">
        <v>52.390225000000001</v>
      </c>
      <c r="K684" s="28">
        <v>74.718187</v>
      </c>
      <c r="L684" s="25">
        <f t="shared" si="100"/>
        <v>0.64414176313401894</v>
      </c>
      <c r="M684" s="25">
        <f t="shared" si="101"/>
        <v>0.99065703304605668</v>
      </c>
      <c r="N684" s="25">
        <f t="shared" si="102"/>
        <v>-2.3444818545971913E-2</v>
      </c>
      <c r="O684" s="25">
        <f t="shared" si="103"/>
        <v>1.3316587028810845</v>
      </c>
      <c r="P684" s="29">
        <f t="shared" si="104"/>
        <v>1.1326472501094891</v>
      </c>
      <c r="Q684" s="29">
        <f t="shared" si="105"/>
        <v>1.2362152638856947</v>
      </c>
      <c r="R684" s="29">
        <f t="shared" si="106"/>
        <v>5.4649510658103795</v>
      </c>
      <c r="S684" s="29">
        <f t="shared" si="107"/>
        <v>4.1186862487498033E-2</v>
      </c>
      <c r="T684" s="29">
        <f t="shared" si="108"/>
        <v>0.74366686207810795</v>
      </c>
      <c r="U684" s="29">
        <f t="shared" si="109"/>
        <v>-5.6819520017793668E-2</v>
      </c>
    </row>
    <row r="685" spans="1:21" x14ac:dyDescent="0.2">
      <c r="A685" s="28" t="s">
        <v>412</v>
      </c>
      <c r="B685" s="28">
        <v>67.631602999999998</v>
      </c>
      <c r="C685" s="28">
        <v>97.400002000000001</v>
      </c>
      <c r="D685" s="28">
        <v>49.741993000000001</v>
      </c>
      <c r="E685" s="28">
        <v>46.559725</v>
      </c>
      <c r="F685" s="28">
        <v>350.62995999999998</v>
      </c>
      <c r="G685" s="28">
        <v>24.311909</v>
      </c>
      <c r="H685" s="28">
        <v>33.810001</v>
      </c>
      <c r="I685" s="28">
        <v>26.122723000000001</v>
      </c>
      <c r="J685" s="28">
        <v>30.046005999999998</v>
      </c>
      <c r="K685" s="28">
        <v>79.219395000000006</v>
      </c>
      <c r="L685" s="25">
        <f t="shared" si="100"/>
        <v>0.3527898223490824</v>
      </c>
      <c r="M685" s="25">
        <f t="shared" si="101"/>
        <v>-0.17436635437512626</v>
      </c>
      <c r="N685" s="25">
        <f t="shared" si="102"/>
        <v>0.15530564471937902</v>
      </c>
      <c r="O685" s="25">
        <f t="shared" si="103"/>
        <v>0.40550018699360679</v>
      </c>
      <c r="P685" s="29">
        <f t="shared" si="104"/>
        <v>0.13572894310263273</v>
      </c>
      <c r="Q685" s="29">
        <f t="shared" si="105"/>
        <v>7.7304032137386569E-2</v>
      </c>
      <c r="R685" s="29">
        <f t="shared" si="106"/>
        <v>0.18506834261940619</v>
      </c>
      <c r="S685" s="29">
        <f t="shared" si="107"/>
        <v>0.67702056864458937</v>
      </c>
      <c r="T685" s="29">
        <f t="shared" si="108"/>
        <v>0.31628102975510375</v>
      </c>
      <c r="U685" s="29">
        <f t="shared" si="109"/>
        <v>0.13687868448842622</v>
      </c>
    </row>
    <row r="686" spans="1:21" x14ac:dyDescent="0.2">
      <c r="A686" s="28" t="s">
        <v>259</v>
      </c>
      <c r="B686" s="28">
        <v>49.994168999999999</v>
      </c>
      <c r="C686" s="28">
        <v>117.970001</v>
      </c>
      <c r="D686" s="28">
        <v>43.055267000000001</v>
      </c>
      <c r="E686" s="28">
        <v>33.126801</v>
      </c>
      <c r="F686" s="28">
        <v>308.72679799999997</v>
      </c>
      <c r="G686" s="28">
        <v>22.567360999999998</v>
      </c>
      <c r="H686" s="28">
        <v>28.530000999999999</v>
      </c>
      <c r="I686" s="28">
        <v>15.576865</v>
      </c>
      <c r="J686" s="28">
        <v>22.826436999999999</v>
      </c>
      <c r="K686" s="28">
        <v>69.681484999999995</v>
      </c>
      <c r="L686" s="25">
        <f t="shared" si="100"/>
        <v>0.18701803079374679</v>
      </c>
      <c r="M686" s="25">
        <f t="shared" si="101"/>
        <v>0.1064528013566084</v>
      </c>
      <c r="N686" s="25">
        <f t="shared" si="102"/>
        <v>8.257225618979569E-2</v>
      </c>
      <c r="O686" s="25">
        <f t="shared" si="103"/>
        <v>-3.9999321877899785E-2</v>
      </c>
      <c r="P686" s="29">
        <f t="shared" si="104"/>
        <v>3.8930208664059718E-2</v>
      </c>
      <c r="Q686" s="29">
        <f t="shared" si="105"/>
        <v>-4.8883054989164343E-2</v>
      </c>
      <c r="R686" s="29">
        <f t="shared" si="106"/>
        <v>0</v>
      </c>
      <c r="S686" s="29">
        <f t="shared" si="107"/>
        <v>-0.44938185799832009</v>
      </c>
      <c r="T686" s="29">
        <f t="shared" si="108"/>
        <v>-0.11785731621052431</v>
      </c>
      <c r="U686" s="29">
        <f t="shared" si="109"/>
        <v>0.12667830541945446</v>
      </c>
    </row>
    <row r="687" spans="1:21" x14ac:dyDescent="0.2">
      <c r="A687" s="28" t="s">
        <v>106</v>
      </c>
      <c r="B687" s="28">
        <v>42.117446999999999</v>
      </c>
      <c r="C687" s="28">
        <v>106.620003</v>
      </c>
      <c r="D687" s="28">
        <v>39.771264000000002</v>
      </c>
      <c r="E687" s="28">
        <v>34.507060000000003</v>
      </c>
      <c r="F687" s="28">
        <v>297.15836100000001</v>
      </c>
      <c r="G687" s="28">
        <v>23.727219999999999</v>
      </c>
      <c r="H687" s="28">
        <v>28.530000999999999</v>
      </c>
      <c r="I687" s="28">
        <v>28.289777999999998</v>
      </c>
      <c r="J687" s="28">
        <v>25.876128000000001</v>
      </c>
      <c r="K687" s="28">
        <v>61.846832999999997</v>
      </c>
      <c r="L687" s="25">
        <f t="shared" si="100"/>
        <v>-0.4414245857389042</v>
      </c>
      <c r="M687" s="25">
        <f t="shared" si="101"/>
        <v>-0.37736510227268449</v>
      </c>
      <c r="N687" s="25">
        <f t="shared" si="102"/>
        <v>-0.36307286547949913</v>
      </c>
      <c r="O687" s="25">
        <f t="shared" si="103"/>
        <v>-0.48820505056359786</v>
      </c>
      <c r="P687" s="29">
        <f t="shared" si="104"/>
        <v>-0.43918209568283373</v>
      </c>
      <c r="Q687" s="29">
        <f t="shared" si="105"/>
        <v>-0.30780177215923266</v>
      </c>
      <c r="R687" s="29">
        <f t="shared" si="106"/>
        <v>-0.80677275882584865</v>
      </c>
      <c r="S687" s="29">
        <f t="shared" si="107"/>
        <v>-5.7278997920699126E-2</v>
      </c>
      <c r="T687" s="29">
        <f t="shared" si="108"/>
        <v>-0.36571451430973922</v>
      </c>
      <c r="U687" s="29">
        <f t="shared" si="109"/>
        <v>-0.29769031960122128</v>
      </c>
    </row>
    <row r="688" spans="1:21" x14ac:dyDescent="0.2">
      <c r="A688" s="28" t="s">
        <v>562</v>
      </c>
      <c r="B688" s="28">
        <v>75.401540999999995</v>
      </c>
      <c r="C688" s="28">
        <v>171.240005</v>
      </c>
      <c r="D688" s="28">
        <v>62.442408</v>
      </c>
      <c r="E688" s="28">
        <v>67.423603999999997</v>
      </c>
      <c r="F688" s="28">
        <v>529.866038</v>
      </c>
      <c r="G688" s="28">
        <v>34.278070999999997</v>
      </c>
      <c r="H688" s="28">
        <v>147.64999399999999</v>
      </c>
      <c r="I688" s="28">
        <v>30.008642999999999</v>
      </c>
      <c r="J688" s="28">
        <v>40.795712000000002</v>
      </c>
      <c r="K688" s="28">
        <v>88.062054000000003</v>
      </c>
      <c r="L688" s="25">
        <f t="shared" si="100"/>
        <v>7.3000876925486624E-2</v>
      </c>
      <c r="M688" s="25">
        <f t="shared" si="101"/>
        <v>0.79779532808398956</v>
      </c>
      <c r="N688" s="25">
        <f t="shared" si="102"/>
        <v>0.25120497974805267</v>
      </c>
      <c r="O688" s="25">
        <f t="shared" si="103"/>
        <v>0.43513561434335202</v>
      </c>
      <c r="P688" s="29">
        <f t="shared" si="104"/>
        <v>0.5095915936883062</v>
      </c>
      <c r="Q688" s="29">
        <f t="shared" si="105"/>
        <v>0.39432683680662128</v>
      </c>
      <c r="R688" s="29">
        <f t="shared" si="106"/>
        <v>3.3930374771485425</v>
      </c>
      <c r="S688" s="29">
        <f t="shared" si="107"/>
        <v>0.15928325780975405</v>
      </c>
      <c r="T688" s="29">
        <f t="shared" si="108"/>
        <v>0.35328443482361549</v>
      </c>
      <c r="U688" s="29">
        <f t="shared" si="109"/>
        <v>0.10534772479406573</v>
      </c>
    </row>
    <row r="689" spans="1:21" x14ac:dyDescent="0.2">
      <c r="A689" s="28" t="s">
        <v>411</v>
      </c>
      <c r="B689" s="28">
        <v>70.271648999999996</v>
      </c>
      <c r="C689" s="28">
        <v>95.25</v>
      </c>
      <c r="D689" s="28">
        <v>49.905817999999996</v>
      </c>
      <c r="E689" s="28">
        <v>46.980649999999997</v>
      </c>
      <c r="F689" s="28">
        <v>350.999595</v>
      </c>
      <c r="G689" s="28">
        <v>24.583957000000002</v>
      </c>
      <c r="H689" s="28">
        <v>33.610000999999997</v>
      </c>
      <c r="I689" s="28">
        <v>25.885514000000001</v>
      </c>
      <c r="J689" s="28">
        <v>30.145703999999999</v>
      </c>
      <c r="K689" s="28">
        <v>79.669095999999996</v>
      </c>
      <c r="L689" s="25">
        <f t="shared" si="100"/>
        <v>0.3744345601919461</v>
      </c>
      <c r="M689" s="25">
        <f t="shared" si="101"/>
        <v>-0.2206676548791715</v>
      </c>
      <c r="N689" s="25">
        <f t="shared" si="102"/>
        <v>0.13704023106156149</v>
      </c>
      <c r="O689" s="25">
        <f t="shared" si="103"/>
        <v>0.39558194219186249</v>
      </c>
      <c r="P689" s="29">
        <f t="shared" si="104"/>
        <v>0.12318776684680155</v>
      </c>
      <c r="Q689" s="29">
        <f t="shared" si="105"/>
        <v>8.216986883245414E-2</v>
      </c>
      <c r="R689" s="29">
        <f t="shared" si="106"/>
        <v>0.14125636192677882</v>
      </c>
      <c r="S689" s="29">
        <f t="shared" si="107"/>
        <v>0.62430071273916532</v>
      </c>
      <c r="T689" s="29">
        <f t="shared" si="108"/>
        <v>0.32423325851557183</v>
      </c>
      <c r="U689" s="29">
        <f t="shared" si="109"/>
        <v>0.12785703429494411</v>
      </c>
    </row>
    <row r="690" spans="1:21" x14ac:dyDescent="0.2">
      <c r="A690" s="28" t="s">
        <v>258</v>
      </c>
      <c r="B690" s="28">
        <v>51.127679000000001</v>
      </c>
      <c r="C690" s="28">
        <v>122.220001</v>
      </c>
      <c r="D690" s="28">
        <v>43.890987000000003</v>
      </c>
      <c r="E690" s="28">
        <v>33.663842000000002</v>
      </c>
      <c r="F690" s="28">
        <v>312.50304299999999</v>
      </c>
      <c r="G690" s="28">
        <v>22.717281</v>
      </c>
      <c r="H690" s="28">
        <v>29.450001</v>
      </c>
      <c r="I690" s="28">
        <v>15.936405000000001</v>
      </c>
      <c r="J690" s="28">
        <v>22.764648000000001</v>
      </c>
      <c r="K690" s="28">
        <v>70.637584000000004</v>
      </c>
      <c r="L690" s="25">
        <f t="shared" si="100"/>
        <v>0.2087231788333106</v>
      </c>
      <c r="M690" s="25">
        <f t="shared" si="101"/>
        <v>0.12842769141220001</v>
      </c>
      <c r="N690" s="25">
        <f t="shared" si="102"/>
        <v>0.10661943986346922</v>
      </c>
      <c r="O690" s="25">
        <f t="shared" si="103"/>
        <v>-2.1545913557314611E-2</v>
      </c>
      <c r="P690" s="29">
        <f t="shared" si="104"/>
        <v>5.2150994190183209E-2</v>
      </c>
      <c r="Q690" s="29">
        <f t="shared" si="105"/>
        <v>-2.9564490146188005E-2</v>
      </c>
      <c r="R690" s="29">
        <f t="shared" si="106"/>
        <v>-3.6006482357004321E-2</v>
      </c>
      <c r="S690" s="29">
        <f t="shared" si="107"/>
        <v>-0.41458140162534018</v>
      </c>
      <c r="T690" s="29">
        <f t="shared" si="108"/>
        <v>-0.13188987502910587</v>
      </c>
      <c r="U690" s="29">
        <f t="shared" si="109"/>
        <v>0.13929630079741373</v>
      </c>
    </row>
    <row r="691" spans="1:21" x14ac:dyDescent="0.2">
      <c r="A691" s="28" t="s">
        <v>105</v>
      </c>
      <c r="B691" s="28">
        <v>42.298915000000001</v>
      </c>
      <c r="C691" s="28">
        <v>108.30999799999999</v>
      </c>
      <c r="D691" s="28">
        <v>39.662222999999997</v>
      </c>
      <c r="E691" s="28">
        <v>34.405132000000002</v>
      </c>
      <c r="F691" s="28">
        <v>297.01349399999998</v>
      </c>
      <c r="G691" s="28">
        <v>23.409367</v>
      </c>
      <c r="H691" s="28">
        <v>30.549999</v>
      </c>
      <c r="I691" s="28">
        <v>27.222238999999998</v>
      </c>
      <c r="J691" s="28">
        <v>26.223226</v>
      </c>
      <c r="K691" s="28">
        <v>62.001064999999997</v>
      </c>
      <c r="L691" s="25">
        <f t="shared" si="100"/>
        <v>-0.63831470611991148</v>
      </c>
      <c r="M691" s="25">
        <f t="shared" si="101"/>
        <v>-0.50309676788963276</v>
      </c>
      <c r="N691" s="25">
        <f t="shared" si="102"/>
        <v>-0.25177931564206901</v>
      </c>
      <c r="O691" s="25">
        <f t="shared" si="103"/>
        <v>-0.69263061842026685</v>
      </c>
      <c r="P691" s="29">
        <f t="shared" si="104"/>
        <v>-0.60003568058289303</v>
      </c>
      <c r="Q691" s="29">
        <f t="shared" si="105"/>
        <v>-0.56315816708899891</v>
      </c>
      <c r="R691" s="29">
        <f t="shared" si="106"/>
        <v>-0.86732389618960948</v>
      </c>
      <c r="S691" s="29">
        <f t="shared" si="107"/>
        <v>-0.13735786905751213</v>
      </c>
      <c r="T691" s="29">
        <f t="shared" si="108"/>
        <v>-0.51672324412709447</v>
      </c>
      <c r="U691" s="29">
        <f t="shared" si="109"/>
        <v>-0.2274111870832547</v>
      </c>
    </row>
    <row r="692" spans="1:21" x14ac:dyDescent="0.2">
      <c r="A692" s="28" t="s">
        <v>865</v>
      </c>
      <c r="B692" s="28">
        <v>116.949502</v>
      </c>
      <c r="C692" s="28">
        <v>217.970001</v>
      </c>
      <c r="D692" s="28">
        <v>53.008723000000003</v>
      </c>
      <c r="E692" s="28">
        <v>111.934155</v>
      </c>
      <c r="F692" s="28">
        <v>742.59997599999997</v>
      </c>
      <c r="G692" s="28">
        <v>53.587741000000001</v>
      </c>
      <c r="H692" s="28">
        <v>230.259995</v>
      </c>
      <c r="I692" s="28">
        <v>31.556816000000001</v>
      </c>
      <c r="J692" s="28">
        <v>54.261302000000001</v>
      </c>
      <c r="K692" s="28">
        <v>80.251052000000001</v>
      </c>
      <c r="L692" s="25">
        <f t="shared" si="100"/>
        <v>0.50617806737560489</v>
      </c>
      <c r="M692" s="25">
        <f t="shared" si="101"/>
        <v>1.2632126002120776</v>
      </c>
      <c r="N692" s="25">
        <f t="shared" si="102"/>
        <v>7.9710284407754628E-2</v>
      </c>
      <c r="O692" s="25">
        <f t="shared" si="103"/>
        <v>1.3923531280507087</v>
      </c>
      <c r="P692" s="29">
        <f t="shared" si="104"/>
        <v>1.1287894129777865</v>
      </c>
      <c r="Q692" s="29">
        <f t="shared" si="105"/>
        <v>1.2199087773317334</v>
      </c>
      <c r="R692" s="29">
        <f t="shared" si="106"/>
        <v>5.8083972501478414</v>
      </c>
      <c r="S692" s="29">
        <f t="shared" si="107"/>
        <v>0.27355460173713264</v>
      </c>
      <c r="T692" s="29">
        <f t="shared" si="108"/>
        <v>0.81360001593630193</v>
      </c>
      <c r="U692" s="29">
        <f t="shared" si="109"/>
        <v>1.2333210513590265E-2</v>
      </c>
    </row>
    <row r="693" spans="1:21" x14ac:dyDescent="0.2">
      <c r="A693" s="28" t="s">
        <v>410</v>
      </c>
      <c r="B693" s="28">
        <v>77.646530999999996</v>
      </c>
      <c r="C693" s="28">
        <v>96.309997999999993</v>
      </c>
      <c r="D693" s="28">
        <v>49.095320999999998</v>
      </c>
      <c r="E693" s="28">
        <v>46.788308000000001</v>
      </c>
      <c r="F693" s="28">
        <v>348.836748</v>
      </c>
      <c r="G693" s="28">
        <v>24.139614000000002</v>
      </c>
      <c r="H693" s="28">
        <v>33.82</v>
      </c>
      <c r="I693" s="28">
        <v>24.778534000000001</v>
      </c>
      <c r="J693" s="28">
        <v>29.919111999999998</v>
      </c>
      <c r="K693" s="28">
        <v>79.273357000000004</v>
      </c>
      <c r="L693" s="25">
        <f t="shared" si="100"/>
        <v>0.54494397034752962</v>
      </c>
      <c r="M693" s="25">
        <f t="shared" si="101"/>
        <v>-0.26475307791613567</v>
      </c>
      <c r="N693" s="25">
        <f t="shared" si="102"/>
        <v>9.5518722882769636E-2</v>
      </c>
      <c r="O693" s="25">
        <f t="shared" si="103"/>
        <v>0.40847757153911468</v>
      </c>
      <c r="P693" s="29">
        <f t="shared" si="104"/>
        <v>0.16513449806897973</v>
      </c>
      <c r="Q693" s="29">
        <f t="shared" si="105"/>
        <v>7.0087508315032077E-2</v>
      </c>
      <c r="R693" s="29">
        <f t="shared" si="106"/>
        <v>3.2987108553017341E-2</v>
      </c>
      <c r="S693" s="29">
        <f t="shared" si="107"/>
        <v>0.48252027322825808</v>
      </c>
      <c r="T693" s="29">
        <f t="shared" si="108"/>
        <v>0.31072194929064056</v>
      </c>
      <c r="U693" s="29">
        <f t="shared" si="109"/>
        <v>0.1235102268052406</v>
      </c>
    </row>
    <row r="694" spans="1:21" x14ac:dyDescent="0.2">
      <c r="A694" s="28" t="s">
        <v>257</v>
      </c>
      <c r="B694" s="28">
        <v>50.258476999999999</v>
      </c>
      <c r="C694" s="28">
        <v>130.990005</v>
      </c>
      <c r="D694" s="28">
        <v>44.814680000000003</v>
      </c>
      <c r="E694" s="28">
        <v>33.219065000000001</v>
      </c>
      <c r="F694" s="28">
        <v>299.39612</v>
      </c>
      <c r="G694" s="28">
        <v>22.558541999999999</v>
      </c>
      <c r="H694" s="28">
        <v>32.740001999999997</v>
      </c>
      <c r="I694" s="28">
        <v>16.713791000000001</v>
      </c>
      <c r="J694" s="28">
        <v>22.826436999999999</v>
      </c>
      <c r="K694" s="28">
        <v>70.558643000000004</v>
      </c>
      <c r="L694" s="25">
        <f t="shared" si="100"/>
        <v>0.2283463964574648</v>
      </c>
      <c r="M694" s="25">
        <f t="shared" si="101"/>
        <v>0.24693004530423468</v>
      </c>
      <c r="N694" s="25">
        <f t="shared" si="102"/>
        <v>0.22943503853702141</v>
      </c>
      <c r="O694" s="25">
        <f t="shared" si="103"/>
        <v>-7.337037626272247E-3</v>
      </c>
      <c r="P694" s="29">
        <f t="shared" si="104"/>
        <v>7.8602185935622515E-2</v>
      </c>
      <c r="Q694" s="29">
        <f t="shared" si="105"/>
        <v>3.9571860417950466E-2</v>
      </c>
      <c r="R694" s="29">
        <f t="shared" si="106"/>
        <v>-7.3308798567291444E-2</v>
      </c>
      <c r="S694" s="29">
        <f t="shared" si="107"/>
        <v>-0.46392100597311858</v>
      </c>
      <c r="T694" s="29">
        <f t="shared" si="108"/>
        <v>-3.3241645658378394E-2</v>
      </c>
      <c r="U694" s="29">
        <f t="shared" si="109"/>
        <v>0.18383201006746352</v>
      </c>
    </row>
    <row r="695" spans="1:21" x14ac:dyDescent="0.2">
      <c r="A695" s="28" t="s">
        <v>104</v>
      </c>
      <c r="B695" s="28">
        <v>40.915557</v>
      </c>
      <c r="C695" s="28">
        <v>105.050003</v>
      </c>
      <c r="D695" s="28">
        <v>36.451442</v>
      </c>
      <c r="E695" s="28">
        <v>33.464596</v>
      </c>
      <c r="F695" s="28">
        <v>277.57789100000002</v>
      </c>
      <c r="G695" s="28">
        <v>21.699839000000001</v>
      </c>
      <c r="H695" s="28">
        <v>35.330002</v>
      </c>
      <c r="I695" s="28">
        <v>31.177851</v>
      </c>
      <c r="J695" s="28">
        <v>23.611315999999999</v>
      </c>
      <c r="K695" s="28">
        <v>59.601905000000002</v>
      </c>
      <c r="L695" s="25">
        <f t="shared" si="100"/>
        <v>-0.45896480794814642</v>
      </c>
      <c r="M695" s="25">
        <f t="shared" si="101"/>
        <v>-0.36933422233691804</v>
      </c>
      <c r="N695" s="25">
        <f t="shared" si="102"/>
        <v>-0.4432620310286739</v>
      </c>
      <c r="O695" s="25">
        <f t="shared" si="103"/>
        <v>-0.50409207884635476</v>
      </c>
      <c r="P695" s="29">
        <f t="shared" si="104"/>
        <v>-0.47554241646039808</v>
      </c>
      <c r="Q695" s="29">
        <f t="shared" si="105"/>
        <v>-0.39085452515635077</v>
      </c>
      <c r="R695" s="29">
        <f t="shared" si="106"/>
        <v>-0.72242298650552317</v>
      </c>
      <c r="S695" s="29">
        <f t="shared" si="107"/>
        <v>-3.5272145031797986E-2</v>
      </c>
      <c r="T695" s="29">
        <f t="shared" si="108"/>
        <v>-0.42504334580894576</v>
      </c>
      <c r="U695" s="29">
        <f t="shared" si="109"/>
        <v>-0.30993330602794278</v>
      </c>
    </row>
    <row r="696" spans="1:21" x14ac:dyDescent="0.2">
      <c r="A696" s="28" t="s">
        <v>561</v>
      </c>
      <c r="B696" s="28">
        <v>75.624576000000005</v>
      </c>
      <c r="C696" s="28">
        <v>166.570007</v>
      </c>
      <c r="D696" s="28">
        <v>65.473246000000003</v>
      </c>
      <c r="E696" s="28">
        <v>67.481470999999999</v>
      </c>
      <c r="F696" s="28">
        <v>529.266617</v>
      </c>
      <c r="G696" s="28">
        <v>35.62341</v>
      </c>
      <c r="H696" s="28">
        <v>127.279999</v>
      </c>
      <c r="I696" s="28">
        <v>32.317768000000001</v>
      </c>
      <c r="J696" s="28">
        <v>41.066254000000001</v>
      </c>
      <c r="K696" s="28">
        <v>86.371223999999998</v>
      </c>
      <c r="L696" s="25">
        <f t="shared" si="100"/>
        <v>-3.2782976833791277E-2</v>
      </c>
      <c r="M696" s="25">
        <f t="shared" si="101"/>
        <v>0.68252532323232318</v>
      </c>
      <c r="N696" s="25">
        <f t="shared" si="102"/>
        <v>0.33265821030738363</v>
      </c>
      <c r="O696" s="25">
        <f t="shared" si="103"/>
        <v>0.44053157188710657</v>
      </c>
      <c r="P696" s="29">
        <f t="shared" si="104"/>
        <v>0.53144273093560068</v>
      </c>
      <c r="Q696" s="29">
        <f t="shared" si="105"/>
        <v>0.45765396806873104</v>
      </c>
      <c r="R696" s="29">
        <f t="shared" si="106"/>
        <v>2.7779757428903458</v>
      </c>
      <c r="S696" s="29">
        <f t="shared" si="107"/>
        <v>0.27726233424825408</v>
      </c>
      <c r="T696" s="29">
        <f t="shared" si="108"/>
        <v>0.36636703001304149</v>
      </c>
      <c r="U696" s="29">
        <f t="shared" si="109"/>
        <v>8.9783844557565162E-2</v>
      </c>
    </row>
    <row r="697" spans="1:21" x14ac:dyDescent="0.2">
      <c r="A697" s="28" t="s">
        <v>409</v>
      </c>
      <c r="B697" s="28">
        <v>78.187804999999997</v>
      </c>
      <c r="C697" s="28">
        <v>99</v>
      </c>
      <c r="D697" s="28">
        <v>49.129810999999997</v>
      </c>
      <c r="E697" s="28">
        <v>46.844839999999998</v>
      </c>
      <c r="F697" s="28">
        <v>345.60000600000001</v>
      </c>
      <c r="G697" s="28">
        <v>24.438866000000001</v>
      </c>
      <c r="H697" s="28">
        <v>33.689999</v>
      </c>
      <c r="I697" s="28">
        <v>25.302372999999999</v>
      </c>
      <c r="J697" s="28">
        <v>30.055067999999999</v>
      </c>
      <c r="K697" s="28">
        <v>79.255371999999994</v>
      </c>
      <c r="L697" s="25">
        <f t="shared" si="100"/>
        <v>0.59323093604609012</v>
      </c>
      <c r="M697" s="25">
        <f t="shared" si="101"/>
        <v>-0.20749278270081306</v>
      </c>
      <c r="N697" s="25">
        <f t="shared" si="102"/>
        <v>0.14745069014297973</v>
      </c>
      <c r="O697" s="25">
        <f t="shared" si="103"/>
        <v>0.48690964335535436</v>
      </c>
      <c r="P697" s="29">
        <f t="shared" si="104"/>
        <v>0.18691789830432004</v>
      </c>
      <c r="Q697" s="29">
        <f t="shared" si="105"/>
        <v>0.11562690116734964</v>
      </c>
      <c r="R697" s="29">
        <f t="shared" si="106"/>
        <v>6.1102330708661334E-2</v>
      </c>
      <c r="S697" s="29">
        <f t="shared" si="107"/>
        <v>0.55639138305067881</v>
      </c>
      <c r="T697" s="29">
        <f t="shared" si="108"/>
        <v>0.41400726399599375</v>
      </c>
      <c r="U697" s="29">
        <f t="shared" si="109"/>
        <v>0.17450487971847561</v>
      </c>
    </row>
    <row r="698" spans="1:21" x14ac:dyDescent="0.2">
      <c r="A698" s="28" t="s">
        <v>256</v>
      </c>
      <c r="B698" s="28">
        <v>49.074998000000001</v>
      </c>
      <c r="C698" s="28">
        <v>124.91999800000001</v>
      </c>
      <c r="D698" s="28">
        <v>42.816490000000002</v>
      </c>
      <c r="E698" s="28">
        <v>31.504833000000001</v>
      </c>
      <c r="F698" s="28">
        <v>291.17431499999998</v>
      </c>
      <c r="G698" s="28">
        <v>21.905949</v>
      </c>
      <c r="H698" s="28">
        <v>31.75</v>
      </c>
      <c r="I698" s="28">
        <v>16.257076000000001</v>
      </c>
      <c r="J698" s="28">
        <v>21.255243</v>
      </c>
      <c r="K698" s="28">
        <v>67.479815000000002</v>
      </c>
      <c r="L698" s="25">
        <f t="shared" si="100"/>
        <v>0.1777700366410695</v>
      </c>
      <c r="M698" s="25">
        <f t="shared" si="101"/>
        <v>0.16334514332310879</v>
      </c>
      <c r="N698" s="25">
        <f t="shared" si="102"/>
        <v>0.16474487955817252</v>
      </c>
      <c r="O698" s="25">
        <f t="shared" si="103"/>
        <v>-5.6235821931290508E-2</v>
      </c>
      <c r="P698" s="29">
        <f t="shared" si="104"/>
        <v>1.4085923607807249E-3</v>
      </c>
      <c r="Q698" s="29">
        <f t="shared" si="105"/>
        <v>7.5040044307099762E-3</v>
      </c>
      <c r="R698" s="29">
        <f t="shared" si="106"/>
        <v>-7.5152981348500902E-2</v>
      </c>
      <c r="S698" s="29">
        <f t="shared" si="107"/>
        <v>-0.50733722271559656</v>
      </c>
      <c r="T698" s="29">
        <f t="shared" si="108"/>
        <v>-9.9454849118573163E-2</v>
      </c>
      <c r="U698" s="29">
        <f t="shared" si="109"/>
        <v>0.13396870372233805</v>
      </c>
    </row>
    <row r="699" spans="1:21" x14ac:dyDescent="0.2">
      <c r="A699" s="28" t="s">
        <v>103</v>
      </c>
      <c r="B699" s="28">
        <v>41.667724999999997</v>
      </c>
      <c r="C699" s="28">
        <v>107.379997</v>
      </c>
      <c r="D699" s="28">
        <v>36.760401999999999</v>
      </c>
      <c r="E699" s="28">
        <v>33.382103000000001</v>
      </c>
      <c r="F699" s="28">
        <v>290.764746</v>
      </c>
      <c r="G699" s="28">
        <v>21.742791</v>
      </c>
      <c r="H699" s="28">
        <v>34.330002</v>
      </c>
      <c r="I699" s="28">
        <v>32.998384999999999</v>
      </c>
      <c r="J699" s="28">
        <v>23.602640000000001</v>
      </c>
      <c r="K699" s="28">
        <v>59.507652</v>
      </c>
      <c r="L699" s="25">
        <f t="shared" si="100"/>
        <v>-0.63956073973613714</v>
      </c>
      <c r="M699" s="25">
        <f t="shared" si="101"/>
        <v>-0.56191099277095591</v>
      </c>
      <c r="N699" s="25">
        <f t="shared" si="102"/>
        <v>-0.40427655396877771</v>
      </c>
      <c r="O699" s="25">
        <f t="shared" si="103"/>
        <v>-0.62739637653637548</v>
      </c>
      <c r="P699" s="29">
        <f t="shared" si="104"/>
        <v>-0.46336780912489839</v>
      </c>
      <c r="Q699" s="29">
        <f t="shared" si="105"/>
        <v>-0.52619932833102689</v>
      </c>
      <c r="R699" s="29">
        <f t="shared" si="106"/>
        <v>-0.8596024806215854</v>
      </c>
      <c r="S699" s="29">
        <f t="shared" si="107"/>
        <v>-0.27700020943918913</v>
      </c>
      <c r="T699" s="29">
        <f t="shared" si="108"/>
        <v>-0.54817356288219932</v>
      </c>
      <c r="U699" s="29">
        <f t="shared" si="109"/>
        <v>-0.30826602522925761</v>
      </c>
    </row>
    <row r="700" spans="1:21" x14ac:dyDescent="0.2">
      <c r="A700" s="28" t="s">
        <v>713</v>
      </c>
      <c r="B700" s="28">
        <v>115.602626</v>
      </c>
      <c r="C700" s="28">
        <v>245.11000100000001</v>
      </c>
      <c r="D700" s="28">
        <v>61.707160000000002</v>
      </c>
      <c r="E700" s="28">
        <v>89.591460999999995</v>
      </c>
      <c r="F700" s="28">
        <v>541.83247100000006</v>
      </c>
      <c r="G700" s="28">
        <v>45.890165000000003</v>
      </c>
      <c r="H700" s="28">
        <v>244.520004</v>
      </c>
      <c r="I700" s="28">
        <v>45.640932999999997</v>
      </c>
      <c r="J700" s="28">
        <v>52.238289000000002</v>
      </c>
      <c r="K700" s="28">
        <v>86.026787999999996</v>
      </c>
      <c r="L700" s="25">
        <f t="shared" si="100"/>
        <v>0.49480812304246502</v>
      </c>
      <c r="M700" s="25">
        <f t="shared" si="101"/>
        <v>1.5582925176556213</v>
      </c>
      <c r="N700" s="25">
        <f t="shared" si="102"/>
        <v>0.25424138979350119</v>
      </c>
      <c r="O700" s="25">
        <f t="shared" si="103"/>
        <v>0.9327286149406826</v>
      </c>
      <c r="P700" s="29">
        <f t="shared" si="104"/>
        <v>0.58665255206421718</v>
      </c>
      <c r="Q700" s="29">
        <f t="shared" si="105"/>
        <v>0.84961461932718207</v>
      </c>
      <c r="R700" s="29">
        <f t="shared" si="106"/>
        <v>6.3584111947035815</v>
      </c>
      <c r="S700" s="29">
        <f t="shared" si="107"/>
        <v>0.90738541754253865</v>
      </c>
      <c r="T700" s="29">
        <f t="shared" si="108"/>
        <v>0.75662675859263762</v>
      </c>
      <c r="U700" s="29">
        <f t="shared" si="109"/>
        <v>8.5684408040750393E-2</v>
      </c>
    </row>
    <row r="701" spans="1:21" x14ac:dyDescent="0.2">
      <c r="A701" s="28" t="s">
        <v>408</v>
      </c>
      <c r="B701" s="28">
        <v>77.336096999999995</v>
      </c>
      <c r="C701" s="28">
        <v>95.809997999999993</v>
      </c>
      <c r="D701" s="28">
        <v>49.198791</v>
      </c>
      <c r="E701" s="28">
        <v>46.354909999999997</v>
      </c>
      <c r="F701" s="28">
        <v>341.49409100000003</v>
      </c>
      <c r="G701" s="28">
        <v>24.810663000000002</v>
      </c>
      <c r="H701" s="28">
        <v>33.229999999999997</v>
      </c>
      <c r="I701" s="28">
        <v>23.928532000000001</v>
      </c>
      <c r="J701" s="28">
        <v>29.737842000000001</v>
      </c>
      <c r="K701" s="28">
        <v>79.237380000000002</v>
      </c>
      <c r="L701" s="25">
        <f t="shared" si="100"/>
        <v>0.56364138414277209</v>
      </c>
      <c r="M701" s="25">
        <f t="shared" si="101"/>
        <v>-0.2444602199268231</v>
      </c>
      <c r="N701" s="25">
        <f t="shared" si="102"/>
        <v>0.16392263585179889</v>
      </c>
      <c r="O701" s="25">
        <f t="shared" si="103"/>
        <v>0.46833564694446217</v>
      </c>
      <c r="P701" s="29">
        <f t="shared" si="104"/>
        <v>0.1623285375769723</v>
      </c>
      <c r="Q701" s="29">
        <f t="shared" si="105"/>
        <v>0.13123307128274031</v>
      </c>
      <c r="R701" s="29">
        <f t="shared" si="106"/>
        <v>2.0577364232881923E-2</v>
      </c>
      <c r="S701" s="29">
        <f t="shared" si="107"/>
        <v>0.4451067031880962</v>
      </c>
      <c r="T701" s="29">
        <f t="shared" si="108"/>
        <v>0.39502738444204555</v>
      </c>
      <c r="U701" s="29">
        <f t="shared" si="109"/>
        <v>0.19111490297564293</v>
      </c>
    </row>
    <row r="702" spans="1:21" x14ac:dyDescent="0.2">
      <c r="A702" s="28" t="s">
        <v>255</v>
      </c>
      <c r="B702" s="28">
        <v>49.458973</v>
      </c>
      <c r="C702" s="28">
        <v>126.80999799999999</v>
      </c>
      <c r="D702" s="28">
        <v>42.269812000000002</v>
      </c>
      <c r="E702" s="28">
        <v>31.569696</v>
      </c>
      <c r="F702" s="28">
        <v>293.801692</v>
      </c>
      <c r="G702" s="28">
        <v>21.932406</v>
      </c>
      <c r="H702" s="28">
        <v>32.560001</v>
      </c>
      <c r="I702" s="28">
        <v>16.558315</v>
      </c>
      <c r="J702" s="28">
        <v>21.317031</v>
      </c>
      <c r="K702" s="28">
        <v>66.523707999999999</v>
      </c>
      <c r="L702" s="25">
        <f t="shared" si="100"/>
        <v>-0.57533220834387189</v>
      </c>
      <c r="M702" s="25">
        <f t="shared" si="101"/>
        <v>-0.38315985618095294</v>
      </c>
      <c r="N702" s="25">
        <f t="shared" si="102"/>
        <v>-0.19408864538110637</v>
      </c>
      <c r="O702" s="25">
        <f t="shared" si="103"/>
        <v>-0.72202845668845117</v>
      </c>
      <c r="P702" s="29">
        <f t="shared" si="104"/>
        <v>-0.60840017049555928</v>
      </c>
      <c r="Q702" s="29">
        <f t="shared" si="105"/>
        <v>-0.58753230971575121</v>
      </c>
      <c r="R702" s="29">
        <f t="shared" si="106"/>
        <v>-0.85941884694348758</v>
      </c>
      <c r="S702" s="29">
        <f t="shared" si="107"/>
        <v>-0.46615430104023781</v>
      </c>
      <c r="T702" s="29">
        <f t="shared" si="108"/>
        <v>-0.60919803527563299</v>
      </c>
      <c r="U702" s="29">
        <f t="shared" si="109"/>
        <v>-0.16666689006231872</v>
      </c>
    </row>
    <row r="703" spans="1:21" x14ac:dyDescent="0.2">
      <c r="A703" s="28" t="s">
        <v>864</v>
      </c>
      <c r="B703" s="28">
        <v>116.465091</v>
      </c>
      <c r="C703" s="28">
        <v>205.58000200000001</v>
      </c>
      <c r="D703" s="28">
        <v>52.449703999999997</v>
      </c>
      <c r="E703" s="28">
        <v>113.57168299999999</v>
      </c>
      <c r="F703" s="28">
        <v>750.26000999999997</v>
      </c>
      <c r="G703" s="28">
        <v>53.173634</v>
      </c>
      <c r="H703" s="28">
        <v>231.61000100000001</v>
      </c>
      <c r="I703" s="28">
        <v>31.017043000000001</v>
      </c>
      <c r="J703" s="28">
        <v>54.546888000000003</v>
      </c>
      <c r="K703" s="28">
        <v>79.828470999999993</v>
      </c>
      <c r="L703" s="25">
        <f t="shared" si="100"/>
        <v>0.56856110378776825</v>
      </c>
      <c r="M703" s="25">
        <f t="shared" si="101"/>
        <v>0.26130434807950342</v>
      </c>
      <c r="N703" s="25">
        <f t="shared" si="102"/>
        <v>-0.19692832614527822</v>
      </c>
      <c r="O703" s="25">
        <f t="shared" si="103"/>
        <v>0.67753584581161541</v>
      </c>
      <c r="P703" s="29">
        <f t="shared" si="104"/>
        <v>0.41285274988058274</v>
      </c>
      <c r="Q703" s="29">
        <f t="shared" si="105"/>
        <v>0.51370009931323368</v>
      </c>
      <c r="R703" s="29">
        <f t="shared" si="106"/>
        <v>0.82456276469886935</v>
      </c>
      <c r="S703" s="29">
        <f t="shared" si="107"/>
        <v>-4.7581025894785745E-2</v>
      </c>
      <c r="T703" s="29">
        <f t="shared" si="108"/>
        <v>0.32076455492332001</v>
      </c>
      <c r="U703" s="29">
        <f t="shared" si="109"/>
        <v>-7.8904620656223168E-2</v>
      </c>
    </row>
    <row r="704" spans="1:21" x14ac:dyDescent="0.2">
      <c r="A704" s="28" t="s">
        <v>560</v>
      </c>
      <c r="B704" s="28">
        <v>74.249635999999995</v>
      </c>
      <c r="C704" s="28">
        <v>162.990005</v>
      </c>
      <c r="D704" s="28">
        <v>65.311361000000005</v>
      </c>
      <c r="E704" s="28">
        <v>67.701493999999997</v>
      </c>
      <c r="F704" s="28">
        <v>531.02491399999997</v>
      </c>
      <c r="G704" s="28">
        <v>35.128248999999997</v>
      </c>
      <c r="H704" s="28">
        <v>126.94000200000001</v>
      </c>
      <c r="I704" s="28">
        <v>32.566595</v>
      </c>
      <c r="J704" s="28">
        <v>41.299478999999998</v>
      </c>
      <c r="K704" s="28">
        <v>86.666888999999998</v>
      </c>
      <c r="L704" s="25">
        <f t="shared" si="100"/>
        <v>-4.2930593115253712E-2</v>
      </c>
      <c r="M704" s="25">
        <f t="shared" si="101"/>
        <v>0.72439706065585252</v>
      </c>
      <c r="N704" s="25">
        <f t="shared" si="102"/>
        <v>0.34829321320788686</v>
      </c>
      <c r="O704" s="25">
        <f t="shared" si="103"/>
        <v>0.47853416683839423</v>
      </c>
      <c r="P704" s="29">
        <f t="shared" si="104"/>
        <v>0.58505178839106686</v>
      </c>
      <c r="Q704" s="29">
        <f t="shared" si="105"/>
        <v>0.43049247718102124</v>
      </c>
      <c r="R704" s="29">
        <f t="shared" si="106"/>
        <v>2.9483668461358108</v>
      </c>
      <c r="S704" s="29">
        <f t="shared" si="107"/>
        <v>0.37576902947279733</v>
      </c>
      <c r="T704" s="29">
        <f t="shared" si="108"/>
        <v>0.39644644191778</v>
      </c>
      <c r="U704" s="29">
        <f t="shared" si="109"/>
        <v>0.10315388595736397</v>
      </c>
    </row>
    <row r="705" spans="1:21" x14ac:dyDescent="0.2">
      <c r="A705" s="28" t="s">
        <v>407</v>
      </c>
      <c r="B705" s="28">
        <v>77.580200000000005</v>
      </c>
      <c r="C705" s="28">
        <v>94.519997000000004</v>
      </c>
      <c r="D705" s="28">
        <v>48.440027999999998</v>
      </c>
      <c r="E705" s="28">
        <v>45.789603999999997</v>
      </c>
      <c r="F705" s="28">
        <v>335.02054500000003</v>
      </c>
      <c r="G705" s="28">
        <v>24.556751999999999</v>
      </c>
      <c r="H705" s="28">
        <v>32.150002000000001</v>
      </c>
      <c r="I705" s="28">
        <v>23.671557</v>
      </c>
      <c r="J705" s="28">
        <v>29.574695999999999</v>
      </c>
      <c r="K705" s="28">
        <v>78.562827999999996</v>
      </c>
      <c r="L705" s="25">
        <f t="shared" si="100"/>
        <v>-0.32930100593264489</v>
      </c>
      <c r="M705" s="25">
        <f t="shared" si="101"/>
        <v>-0.61581921967166287</v>
      </c>
      <c r="N705" s="25">
        <f t="shared" si="102"/>
        <v>-0.26775590382042858</v>
      </c>
      <c r="O705" s="25">
        <f t="shared" si="103"/>
        <v>-0.48562606740675374</v>
      </c>
      <c r="P705" s="29">
        <f t="shared" si="104"/>
        <v>-0.38001922425830148</v>
      </c>
      <c r="Q705" s="29">
        <f t="shared" si="105"/>
        <v>-0.46420743168837586</v>
      </c>
      <c r="R705" s="29">
        <f t="shared" si="106"/>
        <v>-0.87059249017394547</v>
      </c>
      <c r="S705" s="29">
        <f t="shared" si="107"/>
        <v>-0.47175004883256966</v>
      </c>
      <c r="T705" s="29">
        <f t="shared" si="108"/>
        <v>-0.43176416589029387</v>
      </c>
      <c r="U705" s="29">
        <f t="shared" si="109"/>
        <v>-0.12484697905400666</v>
      </c>
    </row>
    <row r="706" spans="1:21" x14ac:dyDescent="0.2">
      <c r="A706" s="28" t="s">
        <v>712</v>
      </c>
      <c r="B706" s="28">
        <v>115.67066699999999</v>
      </c>
      <c r="C706" s="28">
        <v>246.029999</v>
      </c>
      <c r="D706" s="28">
        <v>66.152842000000007</v>
      </c>
      <c r="E706" s="28">
        <v>89.020071000000002</v>
      </c>
      <c r="F706" s="28">
        <v>540.37247300000001</v>
      </c>
      <c r="G706" s="28">
        <v>45.832572999999996</v>
      </c>
      <c r="H706" s="28">
        <v>248.44000199999999</v>
      </c>
      <c r="I706" s="28">
        <v>44.811281000000001</v>
      </c>
      <c r="J706" s="28">
        <v>52.046517000000001</v>
      </c>
      <c r="K706" s="28">
        <v>89.770390000000006</v>
      </c>
      <c r="L706" s="25">
        <f t="shared" si="100"/>
        <v>0.59454484636689653</v>
      </c>
      <c r="M706" s="25">
        <f t="shared" si="101"/>
        <v>0.50910875611303896</v>
      </c>
      <c r="N706" s="25">
        <f t="shared" si="102"/>
        <v>8.578756325644088E-3</v>
      </c>
      <c r="O706" s="25">
        <f t="shared" si="103"/>
        <v>0.30731688168428928</v>
      </c>
      <c r="P706" s="29">
        <f t="shared" si="104"/>
        <v>2.2121699683402607E-2</v>
      </c>
      <c r="Q706" s="29">
        <f t="shared" si="105"/>
        <v>0.31345434489260149</v>
      </c>
      <c r="R706" s="29">
        <f t="shared" si="106"/>
        <v>1.0617427551867218</v>
      </c>
      <c r="S706" s="29">
        <f t="shared" si="107"/>
        <v>0.41579768946273798</v>
      </c>
      <c r="T706" s="29">
        <f t="shared" si="108"/>
        <v>0.25908444863506119</v>
      </c>
      <c r="U706" s="29">
        <f t="shared" si="109"/>
        <v>3.064539648223441E-2</v>
      </c>
    </row>
    <row r="707" spans="1:21" x14ac:dyDescent="0.2">
      <c r="A707" s="28" t="s">
        <v>559</v>
      </c>
      <c r="B707" s="28">
        <v>72.541494999999998</v>
      </c>
      <c r="C707" s="28">
        <v>163.029999</v>
      </c>
      <c r="D707" s="28">
        <v>65.590159999999997</v>
      </c>
      <c r="E707" s="28">
        <v>68.093721000000002</v>
      </c>
      <c r="F707" s="28">
        <v>528.677234</v>
      </c>
      <c r="G707" s="28">
        <v>34.894683000000001</v>
      </c>
      <c r="H707" s="28">
        <v>120.5</v>
      </c>
      <c r="I707" s="28">
        <v>31.650907</v>
      </c>
      <c r="J707" s="28">
        <v>41.336796</v>
      </c>
      <c r="K707" s="28">
        <v>87.101140999999998</v>
      </c>
      <c r="L707" s="25">
        <f t="shared" si="100"/>
        <v>-7.2482324721056202E-2</v>
      </c>
      <c r="M707" s="25">
        <f t="shared" si="101"/>
        <v>0.70801471057144205</v>
      </c>
      <c r="N707" s="25">
        <f t="shared" si="102"/>
        <v>0.33926868104245611</v>
      </c>
      <c r="O707" s="25">
        <f t="shared" si="103"/>
        <v>0.47405795439298748</v>
      </c>
      <c r="P707" s="29">
        <f t="shared" si="104"/>
        <v>0.60086217241003959</v>
      </c>
      <c r="Q707" s="29">
        <f t="shared" si="105"/>
        <v>0.40489859314000642</v>
      </c>
      <c r="R707" s="29">
        <f t="shared" si="106"/>
        <v>2.7341183762008052</v>
      </c>
      <c r="S707" s="29">
        <f t="shared" si="107"/>
        <v>0.3348566852051087</v>
      </c>
      <c r="T707" s="29">
        <f t="shared" si="108"/>
        <v>0.38623765757980166</v>
      </c>
      <c r="U707" s="29">
        <f t="shared" si="109"/>
        <v>9.2792939290075038E-2</v>
      </c>
    </row>
    <row r="708" spans="1:21" x14ac:dyDescent="0.2">
      <c r="A708" s="28" t="s">
        <v>406</v>
      </c>
      <c r="B708" s="28">
        <v>78.210363999999998</v>
      </c>
      <c r="C708" s="28">
        <v>95.449996999999996</v>
      </c>
      <c r="D708" s="28">
        <v>48.974609000000001</v>
      </c>
      <c r="E708" s="28">
        <v>46.194738000000001</v>
      </c>
      <c r="F708" s="28">
        <v>330.245316</v>
      </c>
      <c r="G708" s="28">
        <v>24.837866000000002</v>
      </c>
      <c r="H708" s="28">
        <v>32.270000000000003</v>
      </c>
      <c r="I708" s="28">
        <v>23.711089999999999</v>
      </c>
      <c r="J708" s="28">
        <v>29.819414999999999</v>
      </c>
      <c r="K708" s="28">
        <v>79.705072999999999</v>
      </c>
      <c r="L708" s="25">
        <f t="shared" ref="L708:L771" si="110">B708/B709-1</f>
        <v>0.88814393803961722</v>
      </c>
      <c r="M708" s="25">
        <f t="shared" ref="M708:M771" si="111">C708/C709-1</f>
        <v>-0.1272744410549207</v>
      </c>
      <c r="N708" s="25">
        <f t="shared" ref="N708:N771" si="112">D708/D709-1</f>
        <v>0.32941730963745797</v>
      </c>
      <c r="O708" s="25">
        <f t="shared" ref="O708:O771" si="113">E708/E709-1</f>
        <v>0.37325964847088544</v>
      </c>
      <c r="P708" s="29">
        <f t="shared" ref="P708:P771" si="114">F708/F709-1</f>
        <v>0.12059316373844142</v>
      </c>
      <c r="Q708" s="29">
        <f t="shared" ref="Q708:Q771" si="115">G708/G709-1</f>
        <v>0.14506394468404959</v>
      </c>
      <c r="R708" s="29">
        <f t="shared" ref="R708:R771" si="116">H708/H709-1</f>
        <v>-8.6353340883352114E-2</v>
      </c>
      <c r="S708" s="29">
        <f t="shared" ref="S708:S771" si="117">I708/I709-1</f>
        <v>-0.29468940408932254</v>
      </c>
      <c r="T708" s="29">
        <f t="shared" ref="T708:T771" si="118">J708/J709-1</f>
        <v>0.28946702713641903</v>
      </c>
      <c r="U708" s="29">
        <f t="shared" ref="U708:U771" si="119">K708/K709-1</f>
        <v>0.34366505536584446</v>
      </c>
    </row>
    <row r="709" spans="1:21" x14ac:dyDescent="0.2">
      <c r="A709" s="28" t="s">
        <v>102</v>
      </c>
      <c r="B709" s="28">
        <v>41.421823000000003</v>
      </c>
      <c r="C709" s="28">
        <v>109.370003</v>
      </c>
      <c r="D709" s="28">
        <v>36.839154000000001</v>
      </c>
      <c r="E709" s="28">
        <v>33.638750000000002</v>
      </c>
      <c r="F709" s="28">
        <v>294.70580999999999</v>
      </c>
      <c r="G709" s="28">
        <v>21.691248000000002</v>
      </c>
      <c r="H709" s="28">
        <v>35.32</v>
      </c>
      <c r="I709" s="28">
        <v>33.617941000000002</v>
      </c>
      <c r="J709" s="28">
        <v>23.12538</v>
      </c>
      <c r="K709" s="28">
        <v>59.319153</v>
      </c>
      <c r="L709" s="25">
        <f t="shared" si="110"/>
        <v>-0.64500422428095083</v>
      </c>
      <c r="M709" s="25">
        <f t="shared" si="111"/>
        <v>-0.45802774343863617</v>
      </c>
      <c r="N709" s="25">
        <f t="shared" si="112"/>
        <v>-0.30925334703408158</v>
      </c>
      <c r="O709" s="25">
        <f t="shared" si="113"/>
        <v>-0.71264593402934084</v>
      </c>
      <c r="P709" s="29">
        <f t="shared" si="114"/>
        <v>-0.60608728123224664</v>
      </c>
      <c r="Q709" s="29">
        <f t="shared" si="115"/>
        <v>-0.59024408599822753</v>
      </c>
      <c r="R709" s="29">
        <f t="shared" si="116"/>
        <v>-0.8461940421799079</v>
      </c>
      <c r="S709" s="29">
        <f t="shared" si="117"/>
        <v>0.1210661905745174</v>
      </c>
      <c r="T709" s="29">
        <f t="shared" si="118"/>
        <v>-0.57474067698847708</v>
      </c>
      <c r="U709" s="29">
        <f t="shared" si="119"/>
        <v>-0.25710022012665223</v>
      </c>
    </row>
    <row r="710" spans="1:21" x14ac:dyDescent="0.2">
      <c r="A710" s="28" t="s">
        <v>863</v>
      </c>
      <c r="B710" s="28">
        <v>116.68258</v>
      </c>
      <c r="C710" s="28">
        <v>201.800003</v>
      </c>
      <c r="D710" s="28">
        <v>53.332366999999998</v>
      </c>
      <c r="E710" s="28">
        <v>117.06376899999999</v>
      </c>
      <c r="F710" s="28">
        <v>748.15002400000003</v>
      </c>
      <c r="G710" s="28">
        <v>52.936998000000003</v>
      </c>
      <c r="H710" s="28">
        <v>229.63999899999999</v>
      </c>
      <c r="I710" s="28">
        <v>29.987472</v>
      </c>
      <c r="J710" s="28">
        <v>54.379477999999999</v>
      </c>
      <c r="K710" s="28">
        <v>79.848123000000001</v>
      </c>
      <c r="L710" s="25">
        <f t="shared" si="110"/>
        <v>2.07571467560701E-2</v>
      </c>
      <c r="M710" s="25">
        <f t="shared" si="111"/>
        <v>-0.17410163582060467</v>
      </c>
      <c r="N710" s="25">
        <f t="shared" si="112"/>
        <v>-0.20391625666242752</v>
      </c>
      <c r="O710" s="25">
        <f t="shared" si="113"/>
        <v>0.31890069865010928</v>
      </c>
      <c r="P710" s="29">
        <f t="shared" si="114"/>
        <v>0.38269140760194853</v>
      </c>
      <c r="Q710" s="29">
        <f t="shared" si="115"/>
        <v>0.16182094310007122</v>
      </c>
      <c r="R710" s="29">
        <f t="shared" si="116"/>
        <v>-7.4368161947167E-2</v>
      </c>
      <c r="S710" s="29">
        <f t="shared" si="117"/>
        <v>-0.34909959036267546</v>
      </c>
      <c r="T710" s="29">
        <f t="shared" si="118"/>
        <v>5.2581152937386744E-2</v>
      </c>
      <c r="U710" s="29">
        <f t="shared" si="119"/>
        <v>-0.11334473416328728</v>
      </c>
    </row>
    <row r="711" spans="1:21" x14ac:dyDescent="0.2">
      <c r="A711" s="28" t="s">
        <v>711</v>
      </c>
      <c r="B711" s="28">
        <v>114.309834</v>
      </c>
      <c r="C711" s="28">
        <v>244.33999600000001</v>
      </c>
      <c r="D711" s="28">
        <v>66.993413000000004</v>
      </c>
      <c r="E711" s="28">
        <v>88.758591999999993</v>
      </c>
      <c r="F711" s="28">
        <v>541.08242800000005</v>
      </c>
      <c r="G711" s="28">
        <v>45.563817999999998</v>
      </c>
      <c r="H711" s="28">
        <v>248.08999600000001</v>
      </c>
      <c r="I711" s="28">
        <v>46.070753000000003</v>
      </c>
      <c r="J711" s="28">
        <v>51.662979</v>
      </c>
      <c r="K711" s="28">
        <v>90.055431999999996</v>
      </c>
      <c r="L711" s="25">
        <f t="shared" si="110"/>
        <v>0.60484962083740546</v>
      </c>
      <c r="M711" s="25">
        <f t="shared" si="111"/>
        <v>0.55968332542618882</v>
      </c>
      <c r="N711" s="25">
        <f t="shared" si="112"/>
        <v>2.3077679007138308E-2</v>
      </c>
      <c r="O711" s="25">
        <f t="shared" si="113"/>
        <v>0.3303912972802463</v>
      </c>
      <c r="P711" s="29">
        <f t="shared" si="114"/>
        <v>3.567648497464937E-2</v>
      </c>
      <c r="Q711" s="29">
        <f t="shared" si="115"/>
        <v>0.29569215614569</v>
      </c>
      <c r="R711" s="29">
        <f t="shared" si="116"/>
        <v>1.0530453840796223</v>
      </c>
      <c r="S711" s="29">
        <f t="shared" si="117"/>
        <v>0.48026126200314989</v>
      </c>
      <c r="T711" s="29">
        <f t="shared" si="118"/>
        <v>0.24502945351491712</v>
      </c>
      <c r="U711" s="29">
        <f t="shared" si="119"/>
        <v>2.5002042197648011E-2</v>
      </c>
    </row>
    <row r="712" spans="1:21" x14ac:dyDescent="0.2">
      <c r="A712" s="28" t="s">
        <v>558</v>
      </c>
      <c r="B712" s="28">
        <v>71.227754000000004</v>
      </c>
      <c r="C712" s="28">
        <v>156.66000399999999</v>
      </c>
      <c r="D712" s="28">
        <v>65.482235000000003</v>
      </c>
      <c r="E712" s="28">
        <v>66.716155000000001</v>
      </c>
      <c r="F712" s="28">
        <v>522.44348100000002</v>
      </c>
      <c r="G712" s="28">
        <v>35.165619999999997</v>
      </c>
      <c r="H712" s="28">
        <v>120.839996</v>
      </c>
      <c r="I712" s="28">
        <v>31.123393</v>
      </c>
      <c r="J712" s="28">
        <v>41.495387000000001</v>
      </c>
      <c r="K712" s="28">
        <v>87.858783000000003</v>
      </c>
      <c r="L712" s="25">
        <f t="shared" si="110"/>
        <v>0.48985002177638304</v>
      </c>
      <c r="M712" s="25">
        <f t="shared" si="111"/>
        <v>0.30647984967125841</v>
      </c>
      <c r="N712" s="25">
        <f t="shared" si="112"/>
        <v>0.57561580040391469</v>
      </c>
      <c r="O712" s="25">
        <f t="shared" si="113"/>
        <v>1.1486137019826645</v>
      </c>
      <c r="P712" s="29">
        <f t="shared" si="114"/>
        <v>0.85777976684642354</v>
      </c>
      <c r="Q712" s="29">
        <f t="shared" si="115"/>
        <v>0.64097339154778021</v>
      </c>
      <c r="R712" s="29">
        <f t="shared" si="116"/>
        <v>2.8168034112444724</v>
      </c>
      <c r="S712" s="29">
        <f t="shared" si="117"/>
        <v>0.99680680472473049</v>
      </c>
      <c r="T712" s="29">
        <f t="shared" si="118"/>
        <v>0.99957454924579237</v>
      </c>
      <c r="U712" s="29">
        <f t="shared" si="119"/>
        <v>0.3553847322727115</v>
      </c>
    </row>
    <row r="713" spans="1:21" x14ac:dyDescent="0.2">
      <c r="A713" s="28" t="s">
        <v>254</v>
      </c>
      <c r="B713" s="28">
        <v>47.808674000000003</v>
      </c>
      <c r="C713" s="28">
        <v>119.910004</v>
      </c>
      <c r="D713" s="28">
        <v>41.559773</v>
      </c>
      <c r="E713" s="28">
        <v>31.050791</v>
      </c>
      <c r="F713" s="28">
        <v>281.21927599999998</v>
      </c>
      <c r="G713" s="28">
        <v>21.429732000000001</v>
      </c>
      <c r="H713" s="28">
        <v>31.66</v>
      </c>
      <c r="I713" s="28">
        <v>15.586582</v>
      </c>
      <c r="J713" s="28">
        <v>20.752108</v>
      </c>
      <c r="K713" s="28">
        <v>64.822024999999996</v>
      </c>
      <c r="L713" s="25">
        <f t="shared" si="110"/>
        <v>-0.5931968648656698</v>
      </c>
      <c r="M713" s="25">
        <f t="shared" si="111"/>
        <v>-0.41601323317573435</v>
      </c>
      <c r="N713" s="25">
        <f t="shared" si="112"/>
        <v>-0.23398134454223574</v>
      </c>
      <c r="O713" s="25">
        <f t="shared" si="113"/>
        <v>-0.73313404813140459</v>
      </c>
      <c r="P713" s="29">
        <f t="shared" si="114"/>
        <v>-0.62417909726146115</v>
      </c>
      <c r="Q713" s="29">
        <f t="shared" si="115"/>
        <v>-0.59936297355285828</v>
      </c>
      <c r="R713" s="29">
        <f t="shared" si="116"/>
        <v>-0.85493699885452457</v>
      </c>
      <c r="S713" s="29">
        <f t="shared" si="117"/>
        <v>-0.48195703381920507</v>
      </c>
      <c r="T713" s="29">
        <f t="shared" si="118"/>
        <v>-0.61879764568358731</v>
      </c>
      <c r="U713" s="29">
        <f t="shared" si="119"/>
        <v>-0.1944297214083992</v>
      </c>
    </row>
    <row r="714" spans="1:21" x14ac:dyDescent="0.2">
      <c r="A714" s="28" t="s">
        <v>862</v>
      </c>
      <c r="B714" s="28">
        <v>117.522875</v>
      </c>
      <c r="C714" s="28">
        <v>205.33000200000001</v>
      </c>
      <c r="D714" s="28">
        <v>54.254257000000003</v>
      </c>
      <c r="E714" s="28">
        <v>116.35351300000001</v>
      </c>
      <c r="F714" s="28">
        <v>748.28002900000001</v>
      </c>
      <c r="G714" s="28">
        <v>53.489145000000001</v>
      </c>
      <c r="H714" s="28">
        <v>218.25</v>
      </c>
      <c r="I714" s="28">
        <v>30.087430999999999</v>
      </c>
      <c r="J714" s="28">
        <v>54.438561999999997</v>
      </c>
      <c r="K714" s="28">
        <v>80.467250000000007</v>
      </c>
      <c r="L714" s="25">
        <f t="shared" si="110"/>
        <v>1.9181679918595096E-2</v>
      </c>
      <c r="M714" s="25">
        <f t="shared" si="111"/>
        <v>-0.15817310223979164</v>
      </c>
      <c r="N714" s="25">
        <f t="shared" si="112"/>
        <v>-0.20782547736487444</v>
      </c>
      <c r="O714" s="25">
        <f t="shared" si="113"/>
        <v>0.32638391842425496</v>
      </c>
      <c r="P714" s="29">
        <f t="shared" si="114"/>
        <v>0.38757320137708273</v>
      </c>
      <c r="Q714" s="29">
        <f t="shared" si="115"/>
        <v>0.17097894748041531</v>
      </c>
      <c r="R714" s="29">
        <f t="shared" si="116"/>
        <v>-0.11539397245706073</v>
      </c>
      <c r="S714" s="29">
        <f t="shared" si="117"/>
        <v>-0.35227029164491241</v>
      </c>
      <c r="T714" s="29">
        <f t="shared" si="118"/>
        <v>4.9439830308576571E-2</v>
      </c>
      <c r="U714" s="29">
        <f t="shared" si="119"/>
        <v>-0.11524454087940261</v>
      </c>
    </row>
    <row r="715" spans="1:21" x14ac:dyDescent="0.2">
      <c r="A715" s="28" t="s">
        <v>710</v>
      </c>
      <c r="B715" s="28">
        <v>115.311016</v>
      </c>
      <c r="C715" s="28">
        <v>243.91000399999999</v>
      </c>
      <c r="D715" s="28">
        <v>68.487757999999999</v>
      </c>
      <c r="E715" s="28">
        <v>87.722348999999994</v>
      </c>
      <c r="F715" s="28">
        <v>539.272471</v>
      </c>
      <c r="G715" s="28">
        <v>45.678998</v>
      </c>
      <c r="H715" s="28">
        <v>246.720001</v>
      </c>
      <c r="I715" s="28">
        <v>46.450595999999997</v>
      </c>
      <c r="J715" s="28">
        <v>51.873924000000002</v>
      </c>
      <c r="K715" s="28">
        <v>90.948577</v>
      </c>
      <c r="L715" s="25">
        <f t="shared" si="110"/>
        <v>1.7855914756772129</v>
      </c>
      <c r="M715" s="25">
        <f t="shared" si="111"/>
        <v>1.2377064587155964</v>
      </c>
      <c r="N715" s="25">
        <f t="shared" si="112"/>
        <v>0.83973989755249367</v>
      </c>
      <c r="O715" s="25">
        <f t="shared" si="113"/>
        <v>1.5957529328382005</v>
      </c>
      <c r="P715" s="29">
        <f t="shared" si="114"/>
        <v>0.8145816464119453</v>
      </c>
      <c r="Q715" s="29">
        <f t="shared" si="115"/>
        <v>1.095911433135655</v>
      </c>
      <c r="R715" s="29">
        <f t="shared" si="116"/>
        <v>5.9557370748312062</v>
      </c>
      <c r="S715" s="29">
        <f t="shared" si="117"/>
        <v>0.35370223485065622</v>
      </c>
      <c r="T715" s="29">
        <f t="shared" si="118"/>
        <v>1.2050980544021619</v>
      </c>
      <c r="U715" s="29">
        <f t="shared" si="119"/>
        <v>0.51894639286256705</v>
      </c>
    </row>
    <row r="716" spans="1:21" x14ac:dyDescent="0.2">
      <c r="A716" s="28" t="s">
        <v>101</v>
      </c>
      <c r="B716" s="28">
        <v>41.395522999999997</v>
      </c>
      <c r="C716" s="28">
        <v>109</v>
      </c>
      <c r="D716" s="28">
        <v>37.226869999999998</v>
      </c>
      <c r="E716" s="28">
        <v>33.794567999999998</v>
      </c>
      <c r="F716" s="28">
        <v>297.18831999999998</v>
      </c>
      <c r="G716" s="28">
        <v>21.794336000000001</v>
      </c>
      <c r="H716" s="28">
        <v>35.470001000000003</v>
      </c>
      <c r="I716" s="28">
        <v>34.313746999999999</v>
      </c>
      <c r="J716" s="28">
        <v>23.524543000000001</v>
      </c>
      <c r="K716" s="28">
        <v>59.876094000000002</v>
      </c>
      <c r="L716" s="25">
        <f t="shared" si="110"/>
        <v>-0.64438601149162889</v>
      </c>
      <c r="M716" s="25">
        <f t="shared" si="111"/>
        <v>-0.47459753050138476</v>
      </c>
      <c r="N716" s="25">
        <f t="shared" si="112"/>
        <v>-0.2875725187473841</v>
      </c>
      <c r="O716" s="25">
        <f t="shared" si="113"/>
        <v>-0.71312792543543035</v>
      </c>
      <c r="P716" s="29">
        <f t="shared" si="114"/>
        <v>-0.60688334630237173</v>
      </c>
      <c r="Q716" s="29">
        <f t="shared" si="115"/>
        <v>-0.59209541234196483</v>
      </c>
      <c r="R716" s="29">
        <f t="shared" si="116"/>
        <v>-0.83710676923076921</v>
      </c>
      <c r="S716" s="29">
        <f t="shared" si="117"/>
        <v>0.13219270527817373</v>
      </c>
      <c r="T716" s="29">
        <f t="shared" si="118"/>
        <v>-0.57035694634723355</v>
      </c>
      <c r="U716" s="29">
        <f t="shared" si="119"/>
        <v>-0.24106468383528867</v>
      </c>
    </row>
    <row r="717" spans="1:21" x14ac:dyDescent="0.2">
      <c r="A717" s="28" t="s">
        <v>861</v>
      </c>
      <c r="B717" s="28">
        <v>116.405778</v>
      </c>
      <c r="C717" s="28">
        <v>207.46000699999999</v>
      </c>
      <c r="D717" s="28">
        <v>52.253557000000001</v>
      </c>
      <c r="E717" s="28">
        <v>117.803617</v>
      </c>
      <c r="F717" s="28">
        <v>755.97997999999995</v>
      </c>
      <c r="G717" s="28">
        <v>53.429985000000002</v>
      </c>
      <c r="H717" s="28">
        <v>217.75</v>
      </c>
      <c r="I717" s="28">
        <v>30.307338000000001</v>
      </c>
      <c r="J717" s="28">
        <v>54.753691000000003</v>
      </c>
      <c r="K717" s="28">
        <v>78.894857999999999</v>
      </c>
      <c r="L717" s="25">
        <f t="shared" si="110"/>
        <v>0.53532352824682938</v>
      </c>
      <c r="M717" s="25">
        <f t="shared" si="111"/>
        <v>1.1561006531272016</v>
      </c>
      <c r="N717" s="25">
        <f t="shared" si="112"/>
        <v>6.9399573935187364E-2</v>
      </c>
      <c r="O717" s="25">
        <f t="shared" si="113"/>
        <v>1.5382453566726375</v>
      </c>
      <c r="P717" s="29">
        <f t="shared" si="114"/>
        <v>1.2657743559203238</v>
      </c>
      <c r="Q717" s="29">
        <f t="shared" si="115"/>
        <v>1.1270760494991401</v>
      </c>
      <c r="R717" s="29">
        <f t="shared" si="116"/>
        <v>5.7771550956378741</v>
      </c>
      <c r="S717" s="29">
        <f t="shared" si="117"/>
        <v>0.28408033956252443</v>
      </c>
      <c r="T717" s="29">
        <f t="shared" si="118"/>
        <v>0.81958397709585662</v>
      </c>
      <c r="U717" s="29">
        <f t="shared" si="119"/>
        <v>-1.5387034213237394E-2</v>
      </c>
    </row>
    <row r="718" spans="1:21" x14ac:dyDescent="0.2">
      <c r="A718" s="28" t="s">
        <v>405</v>
      </c>
      <c r="B718" s="28">
        <v>75.818403000000004</v>
      </c>
      <c r="C718" s="28">
        <v>96.220000999999996</v>
      </c>
      <c r="D718" s="28">
        <v>48.862518999999999</v>
      </c>
      <c r="E718" s="28">
        <v>46.411437999999997</v>
      </c>
      <c r="F718" s="28">
        <v>333.651927</v>
      </c>
      <c r="G718" s="28">
        <v>25.118981999999999</v>
      </c>
      <c r="H718" s="28">
        <v>32.130001</v>
      </c>
      <c r="I718" s="28">
        <v>23.602368999999999</v>
      </c>
      <c r="J718" s="28">
        <v>30.091324</v>
      </c>
      <c r="K718" s="28">
        <v>80.127786999999998</v>
      </c>
      <c r="L718" s="25">
        <f t="shared" si="110"/>
        <v>0.57109244635705569</v>
      </c>
      <c r="M718" s="25">
        <f t="shared" si="111"/>
        <v>-0.19514848527440021</v>
      </c>
      <c r="N718" s="25">
        <f t="shared" si="112"/>
        <v>0.16183926651632485</v>
      </c>
      <c r="O718" s="25">
        <f t="shared" si="113"/>
        <v>0.49961670648557166</v>
      </c>
      <c r="P718" s="29">
        <f t="shared" si="114"/>
        <v>0.17165108236336835</v>
      </c>
      <c r="Q718" s="29">
        <f t="shared" si="115"/>
        <v>0.16401237610319197</v>
      </c>
      <c r="R718" s="29">
        <f t="shared" si="116"/>
        <v>2.1621620934129782E-2</v>
      </c>
      <c r="S718" s="29">
        <f t="shared" si="117"/>
        <v>0.56400318918602976</v>
      </c>
      <c r="T718" s="29">
        <f t="shared" si="118"/>
        <v>0.46877946185097419</v>
      </c>
      <c r="U718" s="29">
        <f t="shared" si="119"/>
        <v>0.22484917223635836</v>
      </c>
    </row>
    <row r="719" spans="1:21" x14ac:dyDescent="0.2">
      <c r="A719" s="28" t="s">
        <v>253</v>
      </c>
      <c r="B719" s="28">
        <v>48.258397000000002</v>
      </c>
      <c r="C719" s="28">
        <v>119.550003</v>
      </c>
      <c r="D719" s="28">
        <v>42.056178000000003</v>
      </c>
      <c r="E719" s="28">
        <v>30.948867</v>
      </c>
      <c r="F719" s="28">
        <v>284.77072399999997</v>
      </c>
      <c r="G719" s="28">
        <v>21.579651999999999</v>
      </c>
      <c r="H719" s="28">
        <v>31.450001</v>
      </c>
      <c r="I719" s="28">
        <v>15.090998000000001</v>
      </c>
      <c r="J719" s="28">
        <v>20.487299</v>
      </c>
      <c r="K719" s="28">
        <v>65.418492999999998</v>
      </c>
      <c r="L719" s="25">
        <f t="shared" si="110"/>
        <v>0.18870858311575756</v>
      </c>
      <c r="M719" s="25">
        <f t="shared" si="111"/>
        <v>0.12454148479995286</v>
      </c>
      <c r="N719" s="25">
        <f t="shared" si="112"/>
        <v>0.14708661525564204</v>
      </c>
      <c r="O719" s="25">
        <f t="shared" si="113"/>
        <v>-6.5190221271987148E-2</v>
      </c>
      <c r="P719" s="29">
        <f t="shared" si="114"/>
        <v>-2.2126514461699998E-2</v>
      </c>
      <c r="Q719" s="29">
        <f t="shared" si="115"/>
        <v>3.7535500589935822E-6</v>
      </c>
      <c r="R719" s="29">
        <f t="shared" si="116"/>
        <v>-9.0251634365056455E-2</v>
      </c>
      <c r="S719" s="29">
        <f t="shared" si="117"/>
        <v>-0.5128429855707759</v>
      </c>
      <c r="T719" s="29">
        <f t="shared" si="118"/>
        <v>-0.11903580312322126</v>
      </c>
      <c r="U719" s="29">
        <f t="shared" si="119"/>
        <v>0.10681934177348484</v>
      </c>
    </row>
    <row r="720" spans="1:21" x14ac:dyDescent="0.2">
      <c r="A720" s="28" t="s">
        <v>100</v>
      </c>
      <c r="B720" s="28">
        <v>40.597332000000002</v>
      </c>
      <c r="C720" s="28">
        <v>106.30999799999999</v>
      </c>
      <c r="D720" s="28">
        <v>36.663471999999999</v>
      </c>
      <c r="E720" s="28">
        <v>33.107128000000003</v>
      </c>
      <c r="F720" s="28">
        <v>291.21428100000003</v>
      </c>
      <c r="G720" s="28">
        <v>21.579571000000001</v>
      </c>
      <c r="H720" s="28">
        <v>34.57</v>
      </c>
      <c r="I720" s="28">
        <v>30.977688000000001</v>
      </c>
      <c r="J720" s="28">
        <v>23.255541000000001</v>
      </c>
      <c r="K720" s="28">
        <v>59.104942000000001</v>
      </c>
      <c r="L720" s="25">
        <f t="shared" si="110"/>
        <v>-0.42571467044203448</v>
      </c>
      <c r="M720" s="25">
        <f t="shared" si="111"/>
        <v>-0.32753494408336892</v>
      </c>
      <c r="N720" s="25">
        <f t="shared" si="112"/>
        <v>-0.4492531123828698</v>
      </c>
      <c r="O720" s="25">
        <f t="shared" si="113"/>
        <v>-0.50701314900011707</v>
      </c>
      <c r="P720" s="29">
        <f t="shared" si="114"/>
        <v>-0.43500759186838234</v>
      </c>
      <c r="Q720" s="29">
        <f t="shared" si="115"/>
        <v>-0.38520129587784369</v>
      </c>
      <c r="R720" s="29">
        <f t="shared" si="116"/>
        <v>-0.71519195209734598</v>
      </c>
      <c r="S720" s="29">
        <f t="shared" si="117"/>
        <v>3.0583054792319375E-2</v>
      </c>
      <c r="T720" s="29">
        <f t="shared" si="118"/>
        <v>-0.43804717539189586</v>
      </c>
      <c r="U720" s="29">
        <f t="shared" si="119"/>
        <v>-0.32670697520638858</v>
      </c>
    </row>
    <row r="721" spans="1:21" x14ac:dyDescent="0.2">
      <c r="A721" s="28" t="s">
        <v>557</v>
      </c>
      <c r="B721" s="28">
        <v>70.691918999999999</v>
      </c>
      <c r="C721" s="28">
        <v>158.08999600000001</v>
      </c>
      <c r="D721" s="28">
        <v>66.570457000000005</v>
      </c>
      <c r="E721" s="28">
        <v>67.156209000000004</v>
      </c>
      <c r="F721" s="28">
        <v>515.430432</v>
      </c>
      <c r="G721" s="28">
        <v>35.100222000000002</v>
      </c>
      <c r="H721" s="28">
        <v>121.379997</v>
      </c>
      <c r="I721" s="28">
        <v>30.058409999999999</v>
      </c>
      <c r="J721" s="28">
        <v>41.38344</v>
      </c>
      <c r="K721" s="28">
        <v>87.784871999999993</v>
      </c>
      <c r="L721" s="25">
        <f t="shared" si="110"/>
        <v>0.42782371337720981</v>
      </c>
      <c r="M721" s="25">
        <f t="shared" si="111"/>
        <v>0.27204696871618106</v>
      </c>
      <c r="N721" s="25">
        <f t="shared" si="112"/>
        <v>0.55478548101444103</v>
      </c>
      <c r="O721" s="25">
        <f t="shared" si="113"/>
        <v>1.1303628870089573</v>
      </c>
      <c r="P721" s="29">
        <f t="shared" si="114"/>
        <v>0.7791207018011741</v>
      </c>
      <c r="Q721" s="29">
        <f t="shared" si="115"/>
        <v>0.60554629945417271</v>
      </c>
      <c r="R721" s="29">
        <f t="shared" si="116"/>
        <v>2.7848455565949486</v>
      </c>
      <c r="S721" s="29">
        <f t="shared" si="117"/>
        <v>0.94057836167786402</v>
      </c>
      <c r="T721" s="29">
        <f t="shared" si="118"/>
        <v>0.95917982426510018</v>
      </c>
      <c r="U721" s="29">
        <f t="shared" si="119"/>
        <v>0.31630506773316736</v>
      </c>
    </row>
    <row r="722" spans="1:21" x14ac:dyDescent="0.2">
      <c r="A722" s="28" t="s">
        <v>252</v>
      </c>
      <c r="B722" s="28">
        <v>49.510257000000003</v>
      </c>
      <c r="C722" s="28">
        <v>124.279999</v>
      </c>
      <c r="D722" s="28">
        <v>42.816490000000002</v>
      </c>
      <c r="E722" s="28">
        <v>31.523365999999999</v>
      </c>
      <c r="F722" s="28">
        <v>289.71077200000002</v>
      </c>
      <c r="G722" s="28">
        <v>21.861856</v>
      </c>
      <c r="H722" s="28">
        <v>32.07</v>
      </c>
      <c r="I722" s="28">
        <v>15.489407999999999</v>
      </c>
      <c r="J722" s="28">
        <v>21.122838999999999</v>
      </c>
      <c r="K722" s="28">
        <v>66.690370000000001</v>
      </c>
      <c r="L722" s="25">
        <f t="shared" si="110"/>
        <v>0.20152547561754419</v>
      </c>
      <c r="M722" s="25">
        <f t="shared" si="111"/>
        <v>0.14154492123969176</v>
      </c>
      <c r="N722" s="25">
        <f t="shared" si="112"/>
        <v>0.14940175338135586</v>
      </c>
      <c r="O722" s="25">
        <f t="shared" si="113"/>
        <v>-6.9225762674310687E-2</v>
      </c>
      <c r="P722" s="29">
        <f t="shared" si="114"/>
        <v>-1.8977704010714302E-2</v>
      </c>
      <c r="Q722" s="29">
        <f t="shared" si="115"/>
        <v>-1.0936681976995932E-2</v>
      </c>
      <c r="R722" s="29">
        <f t="shared" si="116"/>
        <v>-3.9820416777220591E-2</v>
      </c>
      <c r="S722" s="29">
        <f t="shared" si="117"/>
        <v>-0.5204900512742342</v>
      </c>
      <c r="T722" s="29">
        <f t="shared" si="118"/>
        <v>-9.6762748728881576E-2</v>
      </c>
      <c r="U722" s="29">
        <f t="shared" si="119"/>
        <v>0.1088869756302282</v>
      </c>
    </row>
    <row r="723" spans="1:21" x14ac:dyDescent="0.2">
      <c r="A723" s="28" t="s">
        <v>99</v>
      </c>
      <c r="B723" s="28">
        <v>41.206164999999999</v>
      </c>
      <c r="C723" s="28">
        <v>108.870003</v>
      </c>
      <c r="D723" s="28">
        <v>37.251109</v>
      </c>
      <c r="E723" s="28">
        <v>33.867896999999999</v>
      </c>
      <c r="F723" s="28">
        <v>295.31517600000001</v>
      </c>
      <c r="G723" s="28">
        <v>22.103596</v>
      </c>
      <c r="H723" s="28">
        <v>33.400002000000001</v>
      </c>
      <c r="I723" s="28">
        <v>32.302579000000001</v>
      </c>
      <c r="J723" s="28">
        <v>23.385704</v>
      </c>
      <c r="K723" s="28">
        <v>60.141719999999999</v>
      </c>
      <c r="L723" s="25">
        <f t="shared" si="110"/>
        <v>-0.63602476364316929</v>
      </c>
      <c r="M723" s="25">
        <f t="shared" si="111"/>
        <v>-0.5561761040826404</v>
      </c>
      <c r="N723" s="25">
        <f t="shared" si="112"/>
        <v>-0.45838064122478817</v>
      </c>
      <c r="O723" s="25">
        <f t="shared" si="113"/>
        <v>-0.60688869645448351</v>
      </c>
      <c r="P723" s="29">
        <f t="shared" si="114"/>
        <v>-0.45057888939472845</v>
      </c>
      <c r="Q723" s="29">
        <f t="shared" si="115"/>
        <v>-0.52004355297858218</v>
      </c>
      <c r="R723" s="29">
        <f t="shared" si="116"/>
        <v>-0.86242687973649756</v>
      </c>
      <c r="S723" s="29">
        <f t="shared" si="117"/>
        <v>-0.32023405482167155</v>
      </c>
      <c r="T723" s="29">
        <f t="shared" si="118"/>
        <v>-0.54675230816488585</v>
      </c>
      <c r="U723" s="29">
        <f t="shared" si="119"/>
        <v>-0.34617364887724245</v>
      </c>
    </row>
    <row r="724" spans="1:21" x14ac:dyDescent="0.2">
      <c r="A724" s="28" t="s">
        <v>709</v>
      </c>
      <c r="B724" s="28">
        <v>113.21145199999999</v>
      </c>
      <c r="C724" s="28">
        <v>245.300003</v>
      </c>
      <c r="D724" s="28">
        <v>68.777285000000006</v>
      </c>
      <c r="E724" s="28">
        <v>86.153454999999994</v>
      </c>
      <c r="F724" s="28">
        <v>537.50241900000003</v>
      </c>
      <c r="G724" s="28">
        <v>46.053336999999999</v>
      </c>
      <c r="H724" s="28">
        <v>242.779999</v>
      </c>
      <c r="I724" s="28">
        <v>47.520149000000004</v>
      </c>
      <c r="J724" s="28">
        <v>51.595858999999997</v>
      </c>
      <c r="K724" s="28">
        <v>91.98424</v>
      </c>
      <c r="L724" s="25">
        <f t="shared" si="110"/>
        <v>0.59735871003023</v>
      </c>
      <c r="M724" s="25">
        <f t="shared" si="111"/>
        <v>0.54861118871001979</v>
      </c>
      <c r="N724" s="25">
        <f t="shared" si="112"/>
        <v>4.2729522461815828E-2</v>
      </c>
      <c r="O724" s="25">
        <f t="shared" si="113"/>
        <v>0.2876504196361398</v>
      </c>
      <c r="P724" s="29">
        <f t="shared" si="114"/>
        <v>4.0623970658121733E-2</v>
      </c>
      <c r="Q724" s="29">
        <f t="shared" si="115"/>
        <v>0.31801640226254269</v>
      </c>
      <c r="R724" s="29">
        <f t="shared" si="116"/>
        <v>0.98837021274971693</v>
      </c>
      <c r="S724" s="29">
        <f t="shared" si="117"/>
        <v>0.58512591487613674</v>
      </c>
      <c r="T724" s="29">
        <f t="shared" si="118"/>
        <v>0.25469509447068162</v>
      </c>
      <c r="U724" s="29">
        <f t="shared" si="119"/>
        <v>5.1378143134844123E-2</v>
      </c>
    </row>
    <row r="725" spans="1:21" x14ac:dyDescent="0.2">
      <c r="A725" s="28" t="s">
        <v>556</v>
      </c>
      <c r="B725" s="28">
        <v>70.874156999999997</v>
      </c>
      <c r="C725" s="28">
        <v>158.39999399999999</v>
      </c>
      <c r="D725" s="28">
        <v>65.958893000000003</v>
      </c>
      <c r="E725" s="28">
        <v>66.907488000000001</v>
      </c>
      <c r="F725" s="28">
        <v>516.51935200000003</v>
      </c>
      <c r="G725" s="28">
        <v>34.941398999999997</v>
      </c>
      <c r="H725" s="28">
        <v>122.099998</v>
      </c>
      <c r="I725" s="28">
        <v>29.978784999999998</v>
      </c>
      <c r="J725" s="28">
        <v>41.122228999999997</v>
      </c>
      <c r="K725" s="28">
        <v>87.489206999999993</v>
      </c>
      <c r="L725" s="25">
        <f t="shared" si="110"/>
        <v>-4.8902390781193517E-2</v>
      </c>
      <c r="M725" s="25">
        <f t="shared" si="111"/>
        <v>0.69884167093182459</v>
      </c>
      <c r="N725" s="25">
        <f t="shared" si="112"/>
        <v>0.36481910318623556</v>
      </c>
      <c r="O725" s="25">
        <f t="shared" si="113"/>
        <v>0.45879251356465245</v>
      </c>
      <c r="P725" s="29">
        <f t="shared" si="114"/>
        <v>0.55296072339365621</v>
      </c>
      <c r="Q725" s="29">
        <f t="shared" si="115"/>
        <v>0.42974714947903059</v>
      </c>
      <c r="R725" s="29">
        <f t="shared" si="116"/>
        <v>2.7603940326333833</v>
      </c>
      <c r="S725" s="29">
        <f t="shared" si="117"/>
        <v>0.25181265476046311</v>
      </c>
      <c r="T725" s="29">
        <f t="shared" si="118"/>
        <v>0.39215976225691795</v>
      </c>
      <c r="U725" s="29">
        <f t="shared" si="119"/>
        <v>0.10526964471632283</v>
      </c>
    </row>
    <row r="726" spans="1:21" x14ac:dyDescent="0.2">
      <c r="A726" s="28" t="s">
        <v>404</v>
      </c>
      <c r="B726" s="28">
        <v>74.518279000000007</v>
      </c>
      <c r="C726" s="28">
        <v>93.239998</v>
      </c>
      <c r="D726" s="28">
        <v>48.327938000000003</v>
      </c>
      <c r="E726" s="28">
        <v>45.864978999999998</v>
      </c>
      <c r="F726" s="28">
        <v>332.60297200000002</v>
      </c>
      <c r="G726" s="28">
        <v>24.438866000000001</v>
      </c>
      <c r="H726" s="28">
        <v>32.470001000000003</v>
      </c>
      <c r="I726" s="28">
        <v>23.9483</v>
      </c>
      <c r="J726" s="28">
        <v>29.538440999999999</v>
      </c>
      <c r="K726" s="28">
        <v>79.156436999999997</v>
      </c>
      <c r="L726" s="25">
        <f t="shared" si="110"/>
        <v>0.53569876247477533</v>
      </c>
      <c r="M726" s="25">
        <f t="shared" si="111"/>
        <v>-0.24909398806626382</v>
      </c>
      <c r="N726" s="25">
        <f t="shared" si="112"/>
        <v>0.11708270546276522</v>
      </c>
      <c r="O726" s="25">
        <f t="shared" si="113"/>
        <v>0.44181356180548148</v>
      </c>
      <c r="P726" s="29">
        <f t="shared" si="114"/>
        <v>0.14619410441066449</v>
      </c>
      <c r="Q726" s="29">
        <f t="shared" si="115"/>
        <v>0.10848689507212983</v>
      </c>
      <c r="R726" s="29">
        <f t="shared" si="116"/>
        <v>2.2355195214105894E-2</v>
      </c>
      <c r="S726" s="29">
        <f t="shared" si="117"/>
        <v>0.59928384394957002</v>
      </c>
      <c r="T726" s="29">
        <f t="shared" si="118"/>
        <v>0.38395403793180605</v>
      </c>
      <c r="U726" s="29">
        <f t="shared" si="119"/>
        <v>0.17334374171851974</v>
      </c>
    </row>
    <row r="727" spans="1:21" x14ac:dyDescent="0.2">
      <c r="A727" s="28" t="s">
        <v>251</v>
      </c>
      <c r="B727" s="28">
        <v>48.524020999999998</v>
      </c>
      <c r="C727" s="28">
        <v>124.16999800000001</v>
      </c>
      <c r="D727" s="28">
        <v>43.262632000000004</v>
      </c>
      <c r="E727" s="28">
        <v>31.810617000000001</v>
      </c>
      <c r="F727" s="28">
        <v>290.18031999999999</v>
      </c>
      <c r="G727" s="28">
        <v>22.047049999999999</v>
      </c>
      <c r="H727" s="28">
        <v>31.76</v>
      </c>
      <c r="I727" s="28">
        <v>14.97439</v>
      </c>
      <c r="J727" s="28">
        <v>21.343513000000002</v>
      </c>
      <c r="K727" s="28">
        <v>67.462273999999994</v>
      </c>
      <c r="L727" s="25">
        <f t="shared" si="110"/>
        <v>-0.58856360446616041</v>
      </c>
      <c r="M727" s="25">
        <f t="shared" si="111"/>
        <v>-0.39924526199385291</v>
      </c>
      <c r="N727" s="25">
        <f t="shared" si="112"/>
        <v>-0.16658868920833259</v>
      </c>
      <c r="O727" s="25">
        <f t="shared" si="113"/>
        <v>-0.73143091667975924</v>
      </c>
      <c r="P727" s="29">
        <f t="shared" si="114"/>
        <v>-0.61646797620305493</v>
      </c>
      <c r="Q727" s="29">
        <f t="shared" si="115"/>
        <v>-0.58736559630327434</v>
      </c>
      <c r="R727" s="29">
        <f t="shared" si="116"/>
        <v>-0.85564292204088277</v>
      </c>
      <c r="S727" s="29">
        <f t="shared" si="117"/>
        <v>-0.50850898329555017</v>
      </c>
      <c r="T727" s="29">
        <f t="shared" si="118"/>
        <v>-0.6117267703472985</v>
      </c>
      <c r="U727" s="29">
        <f t="shared" si="119"/>
        <v>-0.13965791574629793</v>
      </c>
    </row>
    <row r="728" spans="1:21" x14ac:dyDescent="0.2">
      <c r="A728" s="28" t="s">
        <v>860</v>
      </c>
      <c r="B728" s="28">
        <v>117.938086</v>
      </c>
      <c r="C728" s="28">
        <v>206.69000199999999</v>
      </c>
      <c r="D728" s="28">
        <v>51.910300999999997</v>
      </c>
      <c r="E728" s="28">
        <v>118.444821</v>
      </c>
      <c r="F728" s="28">
        <v>756.59997599999997</v>
      </c>
      <c r="G728" s="28">
        <v>53.429985000000002</v>
      </c>
      <c r="H728" s="28">
        <v>220.009995</v>
      </c>
      <c r="I728" s="28">
        <v>30.467271</v>
      </c>
      <c r="J728" s="28">
        <v>54.970343999999997</v>
      </c>
      <c r="K728" s="28">
        <v>78.413314</v>
      </c>
      <c r="L728" s="25">
        <f t="shared" si="110"/>
        <v>4.3183592545017024E-2</v>
      </c>
      <c r="M728" s="25">
        <f t="shared" si="111"/>
        <v>-0.13297536445729841</v>
      </c>
      <c r="N728" s="25">
        <f t="shared" si="112"/>
        <v>-0.24080752455854959</v>
      </c>
      <c r="O728" s="25">
        <f t="shared" si="113"/>
        <v>0.37574004867858735</v>
      </c>
      <c r="P728" s="29">
        <f t="shared" si="114"/>
        <v>0.41464863056791623</v>
      </c>
      <c r="Q728" s="29">
        <f t="shared" si="115"/>
        <v>0.14302366232927977</v>
      </c>
      <c r="R728" s="29">
        <f t="shared" si="116"/>
        <v>-0.11539548547397205</v>
      </c>
      <c r="S728" s="29">
        <f t="shared" si="117"/>
        <v>-0.34871795606267708</v>
      </c>
      <c r="T728" s="29">
        <f t="shared" si="118"/>
        <v>7.1976376651256446E-2</v>
      </c>
      <c r="U728" s="29">
        <f t="shared" si="119"/>
        <v>-0.13872779908252963</v>
      </c>
    </row>
    <row r="729" spans="1:21" x14ac:dyDescent="0.2">
      <c r="A729" s="28" t="s">
        <v>708</v>
      </c>
      <c r="B729" s="28">
        <v>113.055925</v>
      </c>
      <c r="C729" s="28">
        <v>238.38999899999999</v>
      </c>
      <c r="D729" s="28">
        <v>68.375679000000005</v>
      </c>
      <c r="E729" s="28">
        <v>86.095349999999996</v>
      </c>
      <c r="F729" s="28">
        <v>534.83243800000002</v>
      </c>
      <c r="G729" s="28">
        <v>46.744425999999997</v>
      </c>
      <c r="H729" s="28">
        <v>248.71000699999999</v>
      </c>
      <c r="I729" s="28">
        <v>46.780456000000001</v>
      </c>
      <c r="J729" s="28">
        <v>51.279435999999997</v>
      </c>
      <c r="K729" s="28">
        <v>91.043591000000006</v>
      </c>
      <c r="L729" s="25">
        <f t="shared" si="110"/>
        <v>0.61418238408368531</v>
      </c>
      <c r="M729" s="25">
        <f t="shared" si="111"/>
        <v>0.50157474494755427</v>
      </c>
      <c r="N729" s="25">
        <f t="shared" si="112"/>
        <v>5.2280030796602706E-2</v>
      </c>
      <c r="O729" s="25">
        <f t="shared" si="113"/>
        <v>0.29997878700536251</v>
      </c>
      <c r="P729" s="29">
        <f t="shared" si="114"/>
        <v>4.736597880704374E-2</v>
      </c>
      <c r="Q729" s="29">
        <f t="shared" si="115"/>
        <v>0.34934004063686519</v>
      </c>
      <c r="R729" s="29">
        <f t="shared" si="116"/>
        <v>1.0535876884354085</v>
      </c>
      <c r="S729" s="29">
        <f t="shared" si="117"/>
        <v>0.54404784270431628</v>
      </c>
      <c r="T729" s="29">
        <f t="shared" si="118"/>
        <v>0.26015088752656101</v>
      </c>
      <c r="U729" s="29">
        <f t="shared" si="119"/>
        <v>4.0736469879286474E-2</v>
      </c>
    </row>
    <row r="730" spans="1:21" x14ac:dyDescent="0.2">
      <c r="A730" s="28" t="s">
        <v>555</v>
      </c>
      <c r="B730" s="28">
        <v>70.039126999999993</v>
      </c>
      <c r="C730" s="28">
        <v>158.759995</v>
      </c>
      <c r="D730" s="28">
        <v>64.978595999999996</v>
      </c>
      <c r="E730" s="28">
        <v>66.228273000000002</v>
      </c>
      <c r="F730" s="28">
        <v>510.64522699999998</v>
      </c>
      <c r="G730" s="28">
        <v>34.642435999999996</v>
      </c>
      <c r="H730" s="28">
        <v>121.110001</v>
      </c>
      <c r="I730" s="28">
        <v>30.297284000000001</v>
      </c>
      <c r="J730" s="28">
        <v>40.693092</v>
      </c>
      <c r="K730" s="28">
        <v>87.479966000000005</v>
      </c>
      <c r="L730" s="25">
        <f t="shared" si="110"/>
        <v>-5.8784277346349945E-2</v>
      </c>
      <c r="M730" s="25">
        <f t="shared" si="111"/>
        <v>0.68803817050383298</v>
      </c>
      <c r="N730" s="25">
        <f t="shared" si="112"/>
        <v>0.35468587902093485</v>
      </c>
      <c r="O730" s="25">
        <f t="shared" si="113"/>
        <v>0.45113788566479429</v>
      </c>
      <c r="P730" s="29">
        <f t="shared" si="114"/>
        <v>0.52590418915668202</v>
      </c>
      <c r="Q730" s="29">
        <f t="shared" si="115"/>
        <v>0.43025107687566777</v>
      </c>
      <c r="R730" s="29">
        <f t="shared" si="116"/>
        <v>2.6700000303030302</v>
      </c>
      <c r="S730" s="29">
        <f t="shared" si="117"/>
        <v>0.25732839165895749</v>
      </c>
      <c r="T730" s="29">
        <f t="shared" si="118"/>
        <v>0.36382199617736566</v>
      </c>
      <c r="U730" s="29">
        <f t="shared" si="119"/>
        <v>0.1115943863190989</v>
      </c>
    </row>
    <row r="731" spans="1:21" x14ac:dyDescent="0.2">
      <c r="A731" s="28" t="s">
        <v>403</v>
      </c>
      <c r="B731" s="28">
        <v>74.413469000000006</v>
      </c>
      <c r="C731" s="28">
        <v>94.050003000000004</v>
      </c>
      <c r="D731" s="28">
        <v>47.965803000000001</v>
      </c>
      <c r="E731" s="28">
        <v>45.638855999999997</v>
      </c>
      <c r="F731" s="28">
        <v>334.65091100000001</v>
      </c>
      <c r="G731" s="28">
        <v>24.221226999999999</v>
      </c>
      <c r="H731" s="28">
        <v>33</v>
      </c>
      <c r="I731" s="28">
        <v>24.096556</v>
      </c>
      <c r="J731" s="28">
        <v>29.837539</v>
      </c>
      <c r="K731" s="28">
        <v>78.697739999999996</v>
      </c>
      <c r="L731" s="25">
        <f t="shared" si="110"/>
        <v>-0.36628408508385391</v>
      </c>
      <c r="M731" s="25">
        <f t="shared" si="111"/>
        <v>-0.54740133954666015</v>
      </c>
      <c r="N731" s="25">
        <f t="shared" si="112"/>
        <v>-8.6855537405504224E-2</v>
      </c>
      <c r="O731" s="25">
        <f t="shared" si="113"/>
        <v>-0.61026816442668852</v>
      </c>
      <c r="P731" s="29">
        <f t="shared" si="114"/>
        <v>-0.54679524486866593</v>
      </c>
      <c r="Q731" s="29">
        <f t="shared" si="115"/>
        <v>-0.54457245868699267</v>
      </c>
      <c r="R731" s="29">
        <f t="shared" si="116"/>
        <v>-0.85121731490688934</v>
      </c>
      <c r="S731" s="29">
        <f t="shared" si="117"/>
        <v>-0.21527919325424016</v>
      </c>
      <c r="T731" s="29">
        <f t="shared" si="118"/>
        <v>-0.45866131867989124</v>
      </c>
      <c r="U731" s="29">
        <f t="shared" si="119"/>
        <v>-2.7469850699334275E-3</v>
      </c>
    </row>
    <row r="732" spans="1:21" x14ac:dyDescent="0.2">
      <c r="A732" s="28" t="s">
        <v>859</v>
      </c>
      <c r="B732" s="28">
        <v>117.424018</v>
      </c>
      <c r="C732" s="28">
        <v>207.800003</v>
      </c>
      <c r="D732" s="28">
        <v>52.528165000000001</v>
      </c>
      <c r="E732" s="28">
        <v>117.103228</v>
      </c>
      <c r="F732" s="28">
        <v>738.40997300000004</v>
      </c>
      <c r="G732" s="28">
        <v>53.183492000000001</v>
      </c>
      <c r="H732" s="28">
        <v>221.800003</v>
      </c>
      <c r="I732" s="28">
        <v>30.707170999999999</v>
      </c>
      <c r="J732" s="28">
        <v>55.118062000000002</v>
      </c>
      <c r="K732" s="28">
        <v>78.914517000000004</v>
      </c>
      <c r="L732" s="25">
        <f t="shared" si="110"/>
        <v>5.349105767241813E-2</v>
      </c>
      <c r="M732" s="25">
        <f t="shared" si="111"/>
        <v>-0.13567920834938196</v>
      </c>
      <c r="N732" s="25">
        <f t="shared" si="112"/>
        <v>-0.22026853387580281</v>
      </c>
      <c r="O732" s="25">
        <f t="shared" si="113"/>
        <v>0.34622573543859625</v>
      </c>
      <c r="P732" s="29">
        <f t="shared" si="114"/>
        <v>0.3750845493785977</v>
      </c>
      <c r="Q732" s="29">
        <f t="shared" si="115"/>
        <v>0.14907601816293781</v>
      </c>
      <c r="R732" s="29">
        <f t="shared" si="116"/>
        <v>-0.10470655314631161</v>
      </c>
      <c r="S732" s="29">
        <f t="shared" si="117"/>
        <v>-0.34218417416660429</v>
      </c>
      <c r="T732" s="29">
        <f t="shared" si="118"/>
        <v>7.727421667908585E-2</v>
      </c>
      <c r="U732" s="29">
        <f t="shared" si="119"/>
        <v>-0.13131891066955836</v>
      </c>
    </row>
    <row r="733" spans="1:21" x14ac:dyDescent="0.2">
      <c r="A733" s="28" t="s">
        <v>707</v>
      </c>
      <c r="B733" s="28">
        <v>111.461808</v>
      </c>
      <c r="C733" s="28">
        <v>240.41999799999999</v>
      </c>
      <c r="D733" s="28">
        <v>67.366994000000005</v>
      </c>
      <c r="E733" s="28">
        <v>86.986323999999996</v>
      </c>
      <c r="F733" s="28">
        <v>536.99241500000005</v>
      </c>
      <c r="G733" s="28">
        <v>46.283701999999998</v>
      </c>
      <c r="H733" s="28">
        <v>247.740005</v>
      </c>
      <c r="I733" s="28">
        <v>46.680498999999998</v>
      </c>
      <c r="J733" s="28">
        <v>51.164375</v>
      </c>
      <c r="K733" s="28">
        <v>90.844059999999999</v>
      </c>
      <c r="L733" s="25">
        <f t="shared" si="110"/>
        <v>0.57748496449534659</v>
      </c>
      <c r="M733" s="25">
        <f t="shared" si="111"/>
        <v>0.47388428990572251</v>
      </c>
      <c r="N733" s="25">
        <f t="shared" si="112"/>
        <v>3.6613173788621056E-2</v>
      </c>
      <c r="O733" s="25">
        <f t="shared" si="113"/>
        <v>0.31552211406123742</v>
      </c>
      <c r="P733" s="29">
        <f t="shared" si="114"/>
        <v>4.8631463104792827E-2</v>
      </c>
      <c r="Q733" s="29">
        <f t="shared" si="115"/>
        <v>0.34840463831574531</v>
      </c>
      <c r="R733" s="29">
        <f t="shared" si="116"/>
        <v>0.96478715884803412</v>
      </c>
      <c r="S733" s="29">
        <f t="shared" si="117"/>
        <v>0.52422451090728028</v>
      </c>
      <c r="T733" s="29">
        <f t="shared" si="118"/>
        <v>0.25905511367303791</v>
      </c>
      <c r="U733" s="29">
        <f t="shared" si="119"/>
        <v>3.0402198456076279E-2</v>
      </c>
    </row>
    <row r="734" spans="1:21" x14ac:dyDescent="0.2">
      <c r="A734" s="28" t="s">
        <v>554</v>
      </c>
      <c r="B734" s="28">
        <v>70.657921000000002</v>
      </c>
      <c r="C734" s="28">
        <v>163.11999499999999</v>
      </c>
      <c r="D734" s="28">
        <v>64.987592000000006</v>
      </c>
      <c r="E734" s="28">
        <v>66.123041999999998</v>
      </c>
      <c r="F734" s="28">
        <v>512.08878800000002</v>
      </c>
      <c r="G734" s="28">
        <v>34.324787000000001</v>
      </c>
      <c r="H734" s="28">
        <v>126.089996</v>
      </c>
      <c r="I734" s="28">
        <v>30.625737000000001</v>
      </c>
      <c r="J734" s="28">
        <v>40.637121</v>
      </c>
      <c r="K734" s="28">
        <v>88.163690000000003</v>
      </c>
      <c r="L734" s="25">
        <f t="shared" si="110"/>
        <v>-5.8558680214458203E-2</v>
      </c>
      <c r="M734" s="25">
        <f t="shared" si="111"/>
        <v>0.7649859178746139</v>
      </c>
      <c r="N734" s="25">
        <f t="shared" si="112"/>
        <v>0.35244231642683133</v>
      </c>
      <c r="O734" s="25">
        <f t="shared" si="113"/>
        <v>0.46485967303231024</v>
      </c>
      <c r="P734" s="29">
        <f t="shared" si="114"/>
        <v>0.53424824607632448</v>
      </c>
      <c r="Q734" s="29">
        <f t="shared" si="115"/>
        <v>0.41607628055242207</v>
      </c>
      <c r="R734" s="29">
        <f t="shared" si="116"/>
        <v>2.8301945218830209</v>
      </c>
      <c r="S734" s="29">
        <f t="shared" si="117"/>
        <v>0.25908092059150278</v>
      </c>
      <c r="T734" s="29">
        <f t="shared" si="118"/>
        <v>0.38380439819449763</v>
      </c>
      <c r="U734" s="29">
        <f t="shared" si="119"/>
        <v>0.11811006825613957</v>
      </c>
    </row>
    <row r="735" spans="1:21" x14ac:dyDescent="0.2">
      <c r="A735" s="28" t="s">
        <v>402</v>
      </c>
      <c r="B735" s="28">
        <v>75.052920999999998</v>
      </c>
      <c r="C735" s="28">
        <v>92.419998000000007</v>
      </c>
      <c r="D735" s="28">
        <v>48.052025</v>
      </c>
      <c r="E735" s="28">
        <v>45.139505999999997</v>
      </c>
      <c r="F735" s="28">
        <v>333.771793</v>
      </c>
      <c r="G735" s="28">
        <v>24.239363000000001</v>
      </c>
      <c r="H735" s="28">
        <v>32.919998</v>
      </c>
      <c r="I735" s="28">
        <v>24.323882999999999</v>
      </c>
      <c r="J735" s="28">
        <v>29.366232</v>
      </c>
      <c r="K735" s="28">
        <v>78.850635999999994</v>
      </c>
      <c r="L735" s="25">
        <f t="shared" si="110"/>
        <v>0.86076991918820944</v>
      </c>
      <c r="M735" s="25">
        <f t="shared" si="111"/>
        <v>-0.14890872636186481</v>
      </c>
      <c r="N735" s="25">
        <f t="shared" si="112"/>
        <v>0.28099104594336044</v>
      </c>
      <c r="O735" s="25">
        <f t="shared" si="113"/>
        <v>0.33065036616868415</v>
      </c>
      <c r="P735" s="29">
        <f t="shared" si="114"/>
        <v>0.13096822605938607</v>
      </c>
      <c r="Q735" s="29">
        <f t="shared" si="115"/>
        <v>9.833272426524986E-2</v>
      </c>
      <c r="R735" s="29">
        <f t="shared" si="116"/>
        <v>6.2278089706356843E-2</v>
      </c>
      <c r="S735" s="29">
        <f t="shared" si="117"/>
        <v>-0.1982653984362277</v>
      </c>
      <c r="T735" s="29">
        <f t="shared" si="118"/>
        <v>0.23106737426839663</v>
      </c>
      <c r="U735" s="29">
        <f t="shared" si="119"/>
        <v>0.30457530972907687</v>
      </c>
    </row>
    <row r="736" spans="1:21" x14ac:dyDescent="0.2">
      <c r="A736" s="28" t="s">
        <v>98</v>
      </c>
      <c r="B736" s="28">
        <v>40.334336999999998</v>
      </c>
      <c r="C736" s="28">
        <v>108.589996</v>
      </c>
      <c r="D736" s="28">
        <v>37.511600999999999</v>
      </c>
      <c r="E736" s="28">
        <v>33.922890000000002</v>
      </c>
      <c r="F736" s="28">
        <v>295.12039800000002</v>
      </c>
      <c r="G736" s="28">
        <v>22.069234999999999</v>
      </c>
      <c r="H736" s="28">
        <v>30.99</v>
      </c>
      <c r="I736" s="28">
        <v>30.339071000000001</v>
      </c>
      <c r="J736" s="28">
        <v>23.854285000000001</v>
      </c>
      <c r="K736" s="28">
        <v>60.441612999999997</v>
      </c>
      <c r="L736" s="25">
        <f t="shared" si="110"/>
        <v>-0.65214334879129576</v>
      </c>
      <c r="M736" s="25">
        <f t="shared" si="111"/>
        <v>-0.46959410872063911</v>
      </c>
      <c r="N736" s="25">
        <f t="shared" si="112"/>
        <v>-0.29793575156663044</v>
      </c>
      <c r="O736" s="25">
        <f t="shared" si="113"/>
        <v>-0.70891869556162157</v>
      </c>
      <c r="P736" s="29">
        <f t="shared" si="114"/>
        <v>-0.60118865135135136</v>
      </c>
      <c r="Q736" s="29">
        <f t="shared" si="115"/>
        <v>-0.58434245688378184</v>
      </c>
      <c r="R736" s="29">
        <f t="shared" si="116"/>
        <v>-0.85981816158353852</v>
      </c>
      <c r="S736" s="29">
        <f t="shared" si="117"/>
        <v>-1.0053970025382664E-2</v>
      </c>
      <c r="T736" s="29">
        <f t="shared" si="118"/>
        <v>-0.56488247324895513</v>
      </c>
      <c r="U736" s="29">
        <f t="shared" si="119"/>
        <v>-0.23826138431082144</v>
      </c>
    </row>
    <row r="737" spans="1:21" x14ac:dyDescent="0.2">
      <c r="A737" s="28" t="s">
        <v>858</v>
      </c>
      <c r="B737" s="28">
        <v>115.95103</v>
      </c>
      <c r="C737" s="28">
        <v>204.729996</v>
      </c>
      <c r="D737" s="28">
        <v>53.430439</v>
      </c>
      <c r="E737" s="28">
        <v>116.540944</v>
      </c>
      <c r="F737" s="28">
        <v>740</v>
      </c>
      <c r="G737" s="28">
        <v>53.094754000000002</v>
      </c>
      <c r="H737" s="28">
        <v>221.070007</v>
      </c>
      <c r="I737" s="28">
        <v>30.647196999999998</v>
      </c>
      <c r="J737" s="28">
        <v>54.822625000000002</v>
      </c>
      <c r="K737" s="28">
        <v>79.346919999999997</v>
      </c>
      <c r="L737" s="25">
        <f t="shared" si="110"/>
        <v>3.3068601943796461E-2</v>
      </c>
      <c r="M737" s="25">
        <f t="shared" si="111"/>
        <v>-0.15662205561277032</v>
      </c>
      <c r="N737" s="25">
        <f t="shared" si="112"/>
        <v>-0.20178460850792312</v>
      </c>
      <c r="O737" s="25">
        <f t="shared" si="113"/>
        <v>0.3329352631160758</v>
      </c>
      <c r="P737" s="29">
        <f t="shared" si="114"/>
        <v>0.38309368223010321</v>
      </c>
      <c r="Q737" s="29">
        <f t="shared" si="115"/>
        <v>0.13491988864886961</v>
      </c>
      <c r="R737" s="29">
        <f t="shared" si="116"/>
        <v>-0.14214203839462769</v>
      </c>
      <c r="S737" s="29">
        <f t="shared" si="117"/>
        <v>-0.34987276069018314</v>
      </c>
      <c r="T737" s="29">
        <f t="shared" si="118"/>
        <v>7.3310256505736193E-2</v>
      </c>
      <c r="U737" s="29">
        <f t="shared" si="119"/>
        <v>-0.11974612115521444</v>
      </c>
    </row>
    <row r="738" spans="1:21" x14ac:dyDescent="0.2">
      <c r="A738" s="28" t="s">
        <v>706</v>
      </c>
      <c r="B738" s="28">
        <v>112.239429</v>
      </c>
      <c r="C738" s="28">
        <v>242.75</v>
      </c>
      <c r="D738" s="28">
        <v>66.937370000000001</v>
      </c>
      <c r="E738" s="28">
        <v>87.431810999999996</v>
      </c>
      <c r="F738" s="28">
        <v>535.03244900000004</v>
      </c>
      <c r="G738" s="28">
        <v>46.782820999999998</v>
      </c>
      <c r="H738" s="28">
        <v>257.70001200000002</v>
      </c>
      <c r="I738" s="28">
        <v>47.140306000000002</v>
      </c>
      <c r="J738" s="28">
        <v>51.078077999999998</v>
      </c>
      <c r="K738" s="28">
        <v>90.140949000000006</v>
      </c>
      <c r="L738" s="25">
        <f t="shared" si="110"/>
        <v>0.59130830750102525</v>
      </c>
      <c r="M738" s="25">
        <f t="shared" si="111"/>
        <v>0.49045255389121878</v>
      </c>
      <c r="N738" s="25">
        <f t="shared" si="112"/>
        <v>2.9290160454403802E-2</v>
      </c>
      <c r="O738" s="25">
        <f t="shared" si="113"/>
        <v>0.31502979030514777</v>
      </c>
      <c r="P738" s="29">
        <f t="shared" si="114"/>
        <v>3.8372534655735979E-2</v>
      </c>
      <c r="Q738" s="29">
        <f t="shared" si="115"/>
        <v>0.3563008756107624</v>
      </c>
      <c r="R738" s="29">
        <f t="shared" si="116"/>
        <v>1.1195921019971693</v>
      </c>
      <c r="S738" s="29">
        <f t="shared" si="117"/>
        <v>0.5045223305059201</v>
      </c>
      <c r="T738" s="29">
        <f t="shared" si="118"/>
        <v>0.26127480863854635</v>
      </c>
      <c r="U738" s="29">
        <f t="shared" si="119"/>
        <v>2.2105804480475166E-2</v>
      </c>
    </row>
    <row r="739" spans="1:21" x14ac:dyDescent="0.2">
      <c r="A739" s="28" t="s">
        <v>553</v>
      </c>
      <c r="B739" s="28">
        <v>70.532798999999997</v>
      </c>
      <c r="C739" s="28">
        <v>162.86999499999999</v>
      </c>
      <c r="D739" s="28">
        <v>65.032556</v>
      </c>
      <c r="E739" s="28">
        <v>66.486563000000004</v>
      </c>
      <c r="F739" s="28">
        <v>515.26059399999997</v>
      </c>
      <c r="G739" s="28">
        <v>34.492952000000002</v>
      </c>
      <c r="H739" s="28">
        <v>121.58000199999999</v>
      </c>
      <c r="I739" s="28">
        <v>31.332407</v>
      </c>
      <c r="J739" s="28">
        <v>40.497183999999997</v>
      </c>
      <c r="K739" s="28">
        <v>88.191406999999998</v>
      </c>
      <c r="L739" s="25">
        <f t="shared" si="110"/>
        <v>0.43057513653205581</v>
      </c>
      <c r="M739" s="25">
        <f t="shared" si="111"/>
        <v>0.28314815252501369</v>
      </c>
      <c r="N739" s="25">
        <f t="shared" si="112"/>
        <v>0.49408965224023538</v>
      </c>
      <c r="O739" s="25">
        <f t="shared" si="113"/>
        <v>1.0138159641738493</v>
      </c>
      <c r="P739" s="29">
        <f t="shared" si="114"/>
        <v>0.73404710640586845</v>
      </c>
      <c r="Q739" s="29">
        <f t="shared" si="115"/>
        <v>0.54596399883934899</v>
      </c>
      <c r="R739" s="29">
        <f t="shared" si="116"/>
        <v>2.729448142910929</v>
      </c>
      <c r="S739" s="29">
        <f t="shared" si="117"/>
        <v>0.97210246415823343</v>
      </c>
      <c r="T739" s="29">
        <f t="shared" si="118"/>
        <v>0.8582071889996028</v>
      </c>
      <c r="U739" s="29">
        <f t="shared" si="119"/>
        <v>0.29065644909620381</v>
      </c>
    </row>
    <row r="740" spans="1:21" x14ac:dyDescent="0.2">
      <c r="A740" s="28" t="s">
        <v>250</v>
      </c>
      <c r="B740" s="28">
        <v>49.303806000000002</v>
      </c>
      <c r="C740" s="28">
        <v>126.93</v>
      </c>
      <c r="D740" s="28">
        <v>43.526541999999999</v>
      </c>
      <c r="E740" s="28">
        <v>33.015213000000003</v>
      </c>
      <c r="F740" s="28">
        <v>297.14336600000001</v>
      </c>
      <c r="G740" s="28">
        <v>22.311613999999999</v>
      </c>
      <c r="H740" s="28">
        <v>32.599997999999999</v>
      </c>
      <c r="I740" s="28">
        <v>15.887819</v>
      </c>
      <c r="J740" s="28">
        <v>21.793686000000001</v>
      </c>
      <c r="K740" s="28">
        <v>68.330659999999995</v>
      </c>
      <c r="L740" s="25">
        <f t="shared" si="110"/>
        <v>0.2156405504606973</v>
      </c>
      <c r="M740" s="25">
        <f t="shared" si="111"/>
        <v>0.17375625276268036</v>
      </c>
      <c r="N740" s="25">
        <f t="shared" si="112"/>
        <v>0.16354317072071467</v>
      </c>
      <c r="O740" s="25">
        <f t="shared" si="113"/>
        <v>-4.1518959251043097E-2</v>
      </c>
      <c r="P740" s="29">
        <f t="shared" si="114"/>
        <v>-2.8161115143003901E-3</v>
      </c>
      <c r="Q740" s="29">
        <f t="shared" si="115"/>
        <v>5.1139978555814203E-3</v>
      </c>
      <c r="R740" s="29">
        <f t="shared" si="116"/>
        <v>9.06657440838321E-2</v>
      </c>
      <c r="S740" s="29">
        <f t="shared" si="117"/>
        <v>-0.49088025013292125</v>
      </c>
      <c r="T740" s="29">
        <f t="shared" si="118"/>
        <v>-8.7046972893357943E-2</v>
      </c>
      <c r="U740" s="29">
        <f t="shared" si="119"/>
        <v>0.13422168054839556</v>
      </c>
    </row>
    <row r="741" spans="1:21" x14ac:dyDescent="0.2">
      <c r="A741" s="28" t="s">
        <v>97</v>
      </c>
      <c r="B741" s="28">
        <v>40.557881999999999</v>
      </c>
      <c r="C741" s="28">
        <v>108.139999</v>
      </c>
      <c r="D741" s="28">
        <v>37.408617999999997</v>
      </c>
      <c r="E741" s="28">
        <v>34.445348000000003</v>
      </c>
      <c r="F741" s="28">
        <v>297.98251800000003</v>
      </c>
      <c r="G741" s="28">
        <v>22.198093</v>
      </c>
      <c r="H741" s="28">
        <v>29.889999</v>
      </c>
      <c r="I741" s="28">
        <v>31.206448000000002</v>
      </c>
      <c r="J741" s="28">
        <v>23.871639999999999</v>
      </c>
      <c r="K741" s="28">
        <v>60.244537000000001</v>
      </c>
      <c r="L741" s="25">
        <f t="shared" si="110"/>
        <v>-0.6391394810218427</v>
      </c>
      <c r="M741" s="25">
        <f t="shared" si="111"/>
        <v>-0.45059189198199567</v>
      </c>
      <c r="N741" s="25">
        <f t="shared" si="112"/>
        <v>-0.29232926387133662</v>
      </c>
      <c r="O741" s="25">
        <f t="shared" si="113"/>
        <v>-0.69931996194037604</v>
      </c>
      <c r="P741" s="29">
        <f t="shared" si="114"/>
        <v>-0.58915962645790088</v>
      </c>
      <c r="Q741" s="29">
        <f t="shared" si="115"/>
        <v>-0.5749698173924962</v>
      </c>
      <c r="R741" s="29">
        <f t="shared" si="116"/>
        <v>-0.86032710747663554</v>
      </c>
      <c r="S741" s="29">
        <f t="shared" si="117"/>
        <v>1.6590223693222494E-2</v>
      </c>
      <c r="T741" s="29">
        <f t="shared" si="118"/>
        <v>-0.55894076416032212</v>
      </c>
      <c r="U741" s="29">
        <f t="shared" si="119"/>
        <v>-0.23333868114838174</v>
      </c>
    </row>
    <row r="742" spans="1:21" x14ac:dyDescent="0.2">
      <c r="A742" s="28" t="s">
        <v>857</v>
      </c>
      <c r="B742" s="28">
        <v>112.392129</v>
      </c>
      <c r="C742" s="28">
        <v>196.83000200000001</v>
      </c>
      <c r="D742" s="28">
        <v>52.861615</v>
      </c>
      <c r="E742" s="28">
        <v>114.55814700000001</v>
      </c>
      <c r="F742" s="28">
        <v>725.29998799999998</v>
      </c>
      <c r="G742" s="28">
        <v>52.227097999999998</v>
      </c>
      <c r="H742" s="28">
        <v>214</v>
      </c>
      <c r="I742" s="28">
        <v>30.697175000000001</v>
      </c>
      <c r="J742" s="28">
        <v>54.123432999999999</v>
      </c>
      <c r="K742" s="28">
        <v>78.580378999999994</v>
      </c>
      <c r="L742" s="25">
        <f t="shared" si="110"/>
        <v>1.4361769283810277E-2</v>
      </c>
      <c r="M742" s="25">
        <f t="shared" si="111"/>
        <v>-0.19381524948962314</v>
      </c>
      <c r="N742" s="25">
        <f t="shared" si="112"/>
        <v>-0.20751811461396596</v>
      </c>
      <c r="O742" s="25">
        <f t="shared" si="113"/>
        <v>0.30837297785092921</v>
      </c>
      <c r="P742" s="29">
        <f t="shared" si="114"/>
        <v>0.35187926570174199</v>
      </c>
      <c r="Q742" s="29">
        <f t="shared" si="115"/>
        <v>0.10706092293609615</v>
      </c>
      <c r="R742" s="29">
        <f t="shared" si="116"/>
        <v>-0.15741395633378941</v>
      </c>
      <c r="S742" s="29">
        <f t="shared" si="117"/>
        <v>-0.35591445588961323</v>
      </c>
      <c r="T742" s="29">
        <f t="shared" si="118"/>
        <v>5.62508039203935E-2</v>
      </c>
      <c r="U742" s="29">
        <f t="shared" si="119"/>
        <v>-0.13044967950508335</v>
      </c>
    </row>
    <row r="743" spans="1:21" x14ac:dyDescent="0.2">
      <c r="A743" s="28" t="s">
        <v>705</v>
      </c>
      <c r="B743" s="28">
        <v>110.800833</v>
      </c>
      <c r="C743" s="28">
        <v>244.14999399999999</v>
      </c>
      <c r="D743" s="28">
        <v>66.703878000000003</v>
      </c>
      <c r="E743" s="28">
        <v>87.557714000000004</v>
      </c>
      <c r="F743" s="28">
        <v>536.51239899999996</v>
      </c>
      <c r="G743" s="28">
        <v>47.176354000000003</v>
      </c>
      <c r="H743" s="28">
        <v>253.979996</v>
      </c>
      <c r="I743" s="28">
        <v>47.660089999999997</v>
      </c>
      <c r="J743" s="28">
        <v>51.241081000000001</v>
      </c>
      <c r="K743" s="28">
        <v>90.368983999999998</v>
      </c>
      <c r="L743" s="25">
        <f t="shared" si="110"/>
        <v>1.2326002359445773</v>
      </c>
      <c r="M743" s="25">
        <f t="shared" si="111"/>
        <v>0.86231870958114198</v>
      </c>
      <c r="N743" s="25">
        <f t="shared" si="112"/>
        <v>0.52609847306595081</v>
      </c>
      <c r="O743" s="25">
        <f t="shared" si="113"/>
        <v>1.6882571033199767</v>
      </c>
      <c r="P743" s="29">
        <f t="shared" si="114"/>
        <v>0.78756793988062501</v>
      </c>
      <c r="Q743" s="29">
        <f t="shared" si="115"/>
        <v>1.0945608823089477</v>
      </c>
      <c r="R743" s="29">
        <f t="shared" si="116"/>
        <v>6.540973752969121</v>
      </c>
      <c r="S743" s="29">
        <f t="shared" si="117"/>
        <v>1.974319984428222</v>
      </c>
      <c r="T743" s="29">
        <f t="shared" si="118"/>
        <v>1.3530954124240817</v>
      </c>
      <c r="U743" s="29">
        <f t="shared" si="119"/>
        <v>0.32320414565090672</v>
      </c>
    </row>
    <row r="744" spans="1:21" x14ac:dyDescent="0.2">
      <c r="A744" s="28" t="s">
        <v>249</v>
      </c>
      <c r="B744" s="28">
        <v>49.628604000000003</v>
      </c>
      <c r="C744" s="28">
        <v>131.10000600000001</v>
      </c>
      <c r="D744" s="28">
        <v>43.708764000000002</v>
      </c>
      <c r="E744" s="28">
        <v>32.570439</v>
      </c>
      <c r="F744" s="28">
        <v>300.13538899999998</v>
      </c>
      <c r="G744" s="28">
        <v>22.523267000000001</v>
      </c>
      <c r="H744" s="28">
        <v>33.68</v>
      </c>
      <c r="I744" s="28">
        <v>16.023861</v>
      </c>
      <c r="J744" s="28">
        <v>21.776032000000001</v>
      </c>
      <c r="K744" s="28">
        <v>68.295572000000007</v>
      </c>
      <c r="L744" s="25">
        <f t="shared" si="110"/>
        <v>0.2559401401535002</v>
      </c>
      <c r="M744" s="25">
        <f t="shared" si="111"/>
        <v>0.226150471869631</v>
      </c>
      <c r="N744" s="25">
        <f t="shared" si="112"/>
        <v>0.1864757806327475</v>
      </c>
      <c r="O744" s="25">
        <f t="shared" si="113"/>
        <v>-4.5285650669656952E-2</v>
      </c>
      <c r="P744" s="29">
        <f t="shared" si="114"/>
        <v>2.9680490079453836E-2</v>
      </c>
      <c r="Q744" s="29">
        <f t="shared" si="115"/>
        <v>2.5362663738888847E-2</v>
      </c>
      <c r="R744" s="29">
        <f t="shared" si="116"/>
        <v>0.14208206171583582</v>
      </c>
      <c r="S744" s="29">
        <f t="shared" si="117"/>
        <v>-0.46950745505084501</v>
      </c>
      <c r="T744" s="29">
        <f t="shared" si="118"/>
        <v>-6.5711379121846325E-2</v>
      </c>
      <c r="U744" s="29">
        <f t="shared" si="119"/>
        <v>0.15499451840928669</v>
      </c>
    </row>
    <row r="745" spans="1:21" x14ac:dyDescent="0.2">
      <c r="A745" s="28" t="s">
        <v>96</v>
      </c>
      <c r="B745" s="28">
        <v>39.515103000000003</v>
      </c>
      <c r="C745" s="28">
        <v>106.91999800000001</v>
      </c>
      <c r="D745" s="28">
        <v>36.839154000000001</v>
      </c>
      <c r="E745" s="28">
        <v>34.115375999999998</v>
      </c>
      <c r="F745" s="28">
        <v>291.48400099999998</v>
      </c>
      <c r="G745" s="28">
        <v>21.966146999999999</v>
      </c>
      <c r="H745" s="28">
        <v>29.49</v>
      </c>
      <c r="I745" s="28">
        <v>30.205628999999998</v>
      </c>
      <c r="J745" s="28">
        <v>23.307607000000001</v>
      </c>
      <c r="K745" s="28">
        <v>59.130645999999999</v>
      </c>
      <c r="L745" s="25">
        <f t="shared" si="110"/>
        <v>-0.64992632259532623</v>
      </c>
      <c r="M745" s="25">
        <f t="shared" si="111"/>
        <v>-0.4619565345110882</v>
      </c>
      <c r="N745" s="25">
        <f t="shared" si="112"/>
        <v>-0.30912628010081589</v>
      </c>
      <c r="O745" s="25">
        <f t="shared" si="113"/>
        <v>-0.70166086273795392</v>
      </c>
      <c r="P745" s="29">
        <f t="shared" si="114"/>
        <v>-0.60013719243440211</v>
      </c>
      <c r="Q745" s="29">
        <f t="shared" si="115"/>
        <v>-0.58287580087604618</v>
      </c>
      <c r="R745" s="29">
        <f t="shared" si="116"/>
        <v>-0.86239559388171894</v>
      </c>
      <c r="S745" s="29">
        <f t="shared" si="117"/>
        <v>-9.562531191326773E-3</v>
      </c>
      <c r="T745" s="29">
        <f t="shared" si="118"/>
        <v>-0.5717773867750251</v>
      </c>
      <c r="U745" s="29">
        <f t="shared" si="119"/>
        <v>-0.25625723523433619</v>
      </c>
    </row>
    <row r="746" spans="1:21" x14ac:dyDescent="0.2">
      <c r="A746" s="28" t="s">
        <v>856</v>
      </c>
      <c r="B746" s="28">
        <v>112.87653299999999</v>
      </c>
      <c r="C746" s="28">
        <v>198.720001</v>
      </c>
      <c r="D746" s="28">
        <v>53.322558000000001</v>
      </c>
      <c r="E746" s="28">
        <v>114.35099099999999</v>
      </c>
      <c r="F746" s="28">
        <v>728.96002199999998</v>
      </c>
      <c r="G746" s="28">
        <v>52.660927000000001</v>
      </c>
      <c r="H746" s="28">
        <v>214.30999800000001</v>
      </c>
      <c r="I746" s="28">
        <v>30.497260000000001</v>
      </c>
      <c r="J746" s="28">
        <v>54.428716000000001</v>
      </c>
      <c r="K746" s="28">
        <v>79.504163000000005</v>
      </c>
      <c r="L746" s="25">
        <f t="shared" si="110"/>
        <v>0.61240686628728236</v>
      </c>
      <c r="M746" s="25">
        <f t="shared" si="111"/>
        <v>1.1441519313767801</v>
      </c>
      <c r="N746" s="25">
        <f t="shared" si="112"/>
        <v>0.12379945534169456</v>
      </c>
      <c r="O746" s="25">
        <f t="shared" si="113"/>
        <v>1.5594566245695098</v>
      </c>
      <c r="P746" s="29">
        <f t="shared" si="114"/>
        <v>1.254976232902016</v>
      </c>
      <c r="Q746" s="29">
        <f t="shared" si="115"/>
        <v>1.1897407751828646</v>
      </c>
      <c r="R746" s="29">
        <f t="shared" si="116"/>
        <v>5.7308416457286437</v>
      </c>
      <c r="S746" s="29">
        <f t="shared" si="117"/>
        <v>0.27556813262549817</v>
      </c>
      <c r="T746" s="29">
        <f t="shared" si="118"/>
        <v>0.88013901819539431</v>
      </c>
      <c r="U746" s="29">
        <f t="shared" si="119"/>
        <v>2.2517340857432178E-2</v>
      </c>
    </row>
    <row r="747" spans="1:21" x14ac:dyDescent="0.2">
      <c r="A747" s="28" t="s">
        <v>401</v>
      </c>
      <c r="B747" s="28">
        <v>70.004993999999996</v>
      </c>
      <c r="C747" s="28">
        <v>92.68</v>
      </c>
      <c r="D747" s="28">
        <v>47.448464000000001</v>
      </c>
      <c r="E747" s="28">
        <v>44.677838999999999</v>
      </c>
      <c r="F747" s="28">
        <v>323.26727499999998</v>
      </c>
      <c r="G747" s="28">
        <v>24.048932000000001</v>
      </c>
      <c r="H747" s="28">
        <v>31.84</v>
      </c>
      <c r="I747" s="28">
        <v>23.908766</v>
      </c>
      <c r="J747" s="28">
        <v>28.949304000000001</v>
      </c>
      <c r="K747" s="28">
        <v>77.753364000000005</v>
      </c>
      <c r="L747" s="25">
        <f t="shared" si="110"/>
        <v>0.38359554979660704</v>
      </c>
      <c r="M747" s="25">
        <f t="shared" si="111"/>
        <v>-0.32889213632619252</v>
      </c>
      <c r="N747" s="25">
        <f t="shared" si="112"/>
        <v>8.2447332726930389E-2</v>
      </c>
      <c r="O747" s="25">
        <f t="shared" si="113"/>
        <v>0.35705892639114922</v>
      </c>
      <c r="P747" s="29">
        <f t="shared" si="114"/>
        <v>5.840016288898453E-2</v>
      </c>
      <c r="Q747" s="29">
        <f t="shared" si="115"/>
        <v>4.6030336487889345E-2</v>
      </c>
      <c r="R747" s="29">
        <f t="shared" si="116"/>
        <v>-8.8723499963465957E-2</v>
      </c>
      <c r="S747" s="29">
        <f t="shared" si="117"/>
        <v>0.39717655256620699</v>
      </c>
      <c r="T747" s="29">
        <f t="shared" si="118"/>
        <v>0.3150191654456076</v>
      </c>
      <c r="U747" s="29">
        <f t="shared" si="119"/>
        <v>0.13280900701981935</v>
      </c>
    </row>
    <row r="748" spans="1:21" x14ac:dyDescent="0.2">
      <c r="A748" s="28" t="s">
        <v>248</v>
      </c>
      <c r="B748" s="28">
        <v>50.596429000000001</v>
      </c>
      <c r="C748" s="28">
        <v>138.10000600000001</v>
      </c>
      <c r="D748" s="28">
        <v>43.834432</v>
      </c>
      <c r="E748" s="28">
        <v>32.922548999999997</v>
      </c>
      <c r="F748" s="28">
        <v>305.43010700000002</v>
      </c>
      <c r="G748" s="28">
        <v>22.990663999999999</v>
      </c>
      <c r="H748" s="28">
        <v>34.939999</v>
      </c>
      <c r="I748" s="28">
        <v>17.112200999999999</v>
      </c>
      <c r="J748" s="28">
        <v>22.014358999999999</v>
      </c>
      <c r="K748" s="28">
        <v>68.637664000000001</v>
      </c>
      <c r="L748" s="25">
        <f t="shared" si="110"/>
        <v>0.27580491888775138</v>
      </c>
      <c r="M748" s="25">
        <f t="shared" si="111"/>
        <v>0.33301166666045701</v>
      </c>
      <c r="N748" s="25">
        <f t="shared" si="112"/>
        <v>0.18734868794035209</v>
      </c>
      <c r="O748" s="25">
        <f t="shared" si="113"/>
        <v>-2.7122849652148173E-2</v>
      </c>
      <c r="P748" s="29">
        <f t="shared" si="114"/>
        <v>4.7540001863024539E-2</v>
      </c>
      <c r="Q748" s="29">
        <f t="shared" si="115"/>
        <v>3.6908314650504925E-2</v>
      </c>
      <c r="R748" s="29">
        <f t="shared" si="116"/>
        <v>0.17762045837546347</v>
      </c>
      <c r="S748" s="29">
        <f t="shared" si="117"/>
        <v>-0.40295535720204556</v>
      </c>
      <c r="T748" s="29">
        <f t="shared" si="118"/>
        <v>-6.6949459357440788E-2</v>
      </c>
      <c r="U748" s="29">
        <f t="shared" si="119"/>
        <v>0.16195848673998414</v>
      </c>
    </row>
    <row r="749" spans="1:21" x14ac:dyDescent="0.2">
      <c r="A749" s="28" t="s">
        <v>95</v>
      </c>
      <c r="B749" s="28">
        <v>39.658436999999999</v>
      </c>
      <c r="C749" s="28">
        <v>103.599998</v>
      </c>
      <c r="D749" s="28">
        <v>36.917909999999999</v>
      </c>
      <c r="E749" s="28">
        <v>33.840397000000003</v>
      </c>
      <c r="F749" s="28">
        <v>291.56891999999999</v>
      </c>
      <c r="G749" s="28">
        <v>22.172321</v>
      </c>
      <c r="H749" s="28">
        <v>29.67</v>
      </c>
      <c r="I749" s="28">
        <v>28.66151</v>
      </c>
      <c r="J749" s="28">
        <v>23.593962000000001</v>
      </c>
      <c r="K749" s="28">
        <v>59.070667999999998</v>
      </c>
      <c r="L749" s="25">
        <f t="shared" si="110"/>
        <v>-0.4445422330792087</v>
      </c>
      <c r="M749" s="25">
        <f t="shared" si="111"/>
        <v>-0.36179389685463081</v>
      </c>
      <c r="N749" s="25">
        <f t="shared" si="112"/>
        <v>-0.43998373858562867</v>
      </c>
      <c r="O749" s="25">
        <f t="shared" si="113"/>
        <v>-0.4946545864247297</v>
      </c>
      <c r="P749" s="29">
        <f t="shared" si="114"/>
        <v>-0.43523358890756159</v>
      </c>
      <c r="Q749" s="29">
        <f t="shared" si="115"/>
        <v>-0.36806471251992123</v>
      </c>
      <c r="R749" s="29">
        <f t="shared" si="116"/>
        <v>-0.78095237610082779</v>
      </c>
      <c r="S749" s="29">
        <f t="shared" si="117"/>
        <v>-8.0570855221020587E-2</v>
      </c>
      <c r="T749" s="29">
        <f t="shared" si="118"/>
        <v>-0.41913206856527452</v>
      </c>
      <c r="U749" s="29">
        <f t="shared" si="119"/>
        <v>-0.3289337773506521</v>
      </c>
    </row>
    <row r="750" spans="1:21" x14ac:dyDescent="0.2">
      <c r="A750" s="28" t="s">
        <v>552</v>
      </c>
      <c r="B750" s="28">
        <v>71.397754000000006</v>
      </c>
      <c r="C750" s="28">
        <v>162.33000200000001</v>
      </c>
      <c r="D750" s="28">
        <v>65.922925000000006</v>
      </c>
      <c r="E750" s="28">
        <v>66.964883999999998</v>
      </c>
      <c r="F750" s="28">
        <v>516.26462600000002</v>
      </c>
      <c r="G750" s="28">
        <v>35.086379000000001</v>
      </c>
      <c r="H750" s="28">
        <v>135.449997</v>
      </c>
      <c r="I750" s="28">
        <v>31.173158000000001</v>
      </c>
      <c r="J750" s="28">
        <v>40.618462000000001</v>
      </c>
      <c r="K750" s="28">
        <v>88.025094999999993</v>
      </c>
      <c r="L750" s="25">
        <f t="shared" si="110"/>
        <v>2.3892347382897583E-2</v>
      </c>
      <c r="M750" s="25">
        <f t="shared" si="111"/>
        <v>0.73004368048505452</v>
      </c>
      <c r="N750" s="25">
        <f t="shared" si="112"/>
        <v>0.40055678585119714</v>
      </c>
      <c r="O750" s="25">
        <f t="shared" si="113"/>
        <v>0.49726008643363295</v>
      </c>
      <c r="P750" s="29">
        <f t="shared" si="114"/>
        <v>0.59682357995811186</v>
      </c>
      <c r="Q750" s="29">
        <f t="shared" si="115"/>
        <v>0.45129651091174083</v>
      </c>
      <c r="R750" s="29">
        <f t="shared" si="116"/>
        <v>3.3948733614536017</v>
      </c>
      <c r="S750" s="29">
        <f t="shared" si="117"/>
        <v>0.29261648665858031</v>
      </c>
      <c r="T750" s="29">
        <f t="shared" si="118"/>
        <v>0.41953364841510155</v>
      </c>
      <c r="U750" s="29">
        <f t="shared" si="119"/>
        <v>0.13618076986338368</v>
      </c>
    </row>
    <row r="751" spans="1:21" x14ac:dyDescent="0.2">
      <c r="A751" s="28" t="s">
        <v>400</v>
      </c>
      <c r="B751" s="28">
        <v>69.731700000000004</v>
      </c>
      <c r="C751" s="28">
        <v>93.830001999999993</v>
      </c>
      <c r="D751" s="28">
        <v>47.069083999999997</v>
      </c>
      <c r="E751" s="28">
        <v>44.724950999999997</v>
      </c>
      <c r="F751" s="28">
        <v>323.30724099999998</v>
      </c>
      <c r="G751" s="28">
        <v>24.175885999999998</v>
      </c>
      <c r="H751" s="28">
        <v>30.82</v>
      </c>
      <c r="I751" s="28">
        <v>24.116323999999999</v>
      </c>
      <c r="J751" s="28">
        <v>28.613948000000001</v>
      </c>
      <c r="K751" s="28">
        <v>77.474551000000005</v>
      </c>
      <c r="L751" s="25">
        <f t="shared" si="110"/>
        <v>0.3638036101053097</v>
      </c>
      <c r="M751" s="25">
        <f t="shared" si="111"/>
        <v>-0.33330965847272787</v>
      </c>
      <c r="N751" s="25">
        <f t="shared" si="112"/>
        <v>4.0530041772335323E-2</v>
      </c>
      <c r="O751" s="25">
        <f t="shared" si="113"/>
        <v>0.32420147010950529</v>
      </c>
      <c r="P751" s="29">
        <f t="shared" si="114"/>
        <v>4.9792344327813653E-2</v>
      </c>
      <c r="Q751" s="29">
        <f t="shared" si="115"/>
        <v>2.5204519215784371E-2</v>
      </c>
      <c r="R751" s="29">
        <f t="shared" si="116"/>
        <v>-9.165929855585031E-2</v>
      </c>
      <c r="S751" s="29">
        <f t="shared" si="117"/>
        <v>0.38724854085169458</v>
      </c>
      <c r="T751" s="29">
        <f t="shared" si="118"/>
        <v>0.2817972896661971</v>
      </c>
      <c r="U751" s="29">
        <f t="shared" si="119"/>
        <v>0.11675875192941998</v>
      </c>
    </row>
    <row r="752" spans="1:21" x14ac:dyDescent="0.2">
      <c r="A752" s="28" t="s">
        <v>247</v>
      </c>
      <c r="B752" s="28">
        <v>51.130308999999997</v>
      </c>
      <c r="C752" s="28">
        <v>140.740005</v>
      </c>
      <c r="D752" s="28">
        <v>45.235680000000002</v>
      </c>
      <c r="E752" s="28">
        <v>33.775035000000003</v>
      </c>
      <c r="F752" s="28">
        <v>307.97256499999997</v>
      </c>
      <c r="G752" s="28">
        <v>23.581524999999999</v>
      </c>
      <c r="H752" s="28">
        <v>33.93</v>
      </c>
      <c r="I752" s="28">
        <v>17.384284999999998</v>
      </c>
      <c r="J752" s="28">
        <v>22.323302000000002</v>
      </c>
      <c r="K752" s="28">
        <v>69.374474000000006</v>
      </c>
      <c r="L752" s="25">
        <f t="shared" si="110"/>
        <v>0.26638219431327226</v>
      </c>
      <c r="M752" s="25">
        <f t="shared" si="111"/>
        <v>0.29356618675828527</v>
      </c>
      <c r="N752" s="25">
        <f t="shared" si="112"/>
        <v>0.2029974410726274</v>
      </c>
      <c r="O752" s="25">
        <f t="shared" si="113"/>
        <v>-1.0773463931212146E-2</v>
      </c>
      <c r="P752" s="29">
        <f t="shared" si="114"/>
        <v>3.541748178035764E-2</v>
      </c>
      <c r="Q752" s="29">
        <f t="shared" si="115"/>
        <v>5.4162900818626625E-2</v>
      </c>
      <c r="R752" s="29">
        <f t="shared" si="116"/>
        <v>0.10162341239037054</v>
      </c>
      <c r="S752" s="29">
        <f t="shared" si="117"/>
        <v>-0.41070801640566879</v>
      </c>
      <c r="T752" s="29">
        <f t="shared" si="118"/>
        <v>-6.9595855879376112E-2</v>
      </c>
      <c r="U752" s="29">
        <f t="shared" si="119"/>
        <v>0.14877030140897851</v>
      </c>
    </row>
    <row r="753" spans="1:21" x14ac:dyDescent="0.2">
      <c r="A753" s="28" t="s">
        <v>94</v>
      </c>
      <c r="B753" s="28">
        <v>40.375101000000001</v>
      </c>
      <c r="C753" s="28">
        <v>108.800003</v>
      </c>
      <c r="D753" s="28">
        <v>37.602474000000001</v>
      </c>
      <c r="E753" s="28">
        <v>34.142871999999997</v>
      </c>
      <c r="F753" s="28">
        <v>297.43805800000001</v>
      </c>
      <c r="G753" s="28">
        <v>22.369906</v>
      </c>
      <c r="H753" s="28">
        <v>30.799999</v>
      </c>
      <c r="I753" s="28">
        <v>29.500291000000001</v>
      </c>
      <c r="J753" s="28">
        <v>23.993124000000002</v>
      </c>
      <c r="K753" s="28">
        <v>60.390205000000002</v>
      </c>
      <c r="L753" s="25">
        <f t="shared" si="110"/>
        <v>-0.63621289515965684</v>
      </c>
      <c r="M753" s="25">
        <f t="shared" si="111"/>
        <v>-0.56427711530969704</v>
      </c>
      <c r="N753" s="25">
        <f t="shared" si="112"/>
        <v>-0.43619864917286177</v>
      </c>
      <c r="O753" s="25">
        <f t="shared" si="113"/>
        <v>-0.61172783523724972</v>
      </c>
      <c r="P753" s="29">
        <f t="shared" si="114"/>
        <v>-0.45364305361699275</v>
      </c>
      <c r="Q753" s="29">
        <f t="shared" si="115"/>
        <v>-0.52697145255433953</v>
      </c>
      <c r="R753" s="29">
        <f t="shared" si="116"/>
        <v>-0.8809339731194441</v>
      </c>
      <c r="S753" s="29">
        <f t="shared" si="117"/>
        <v>-0.3483635515894824</v>
      </c>
      <c r="T753" s="29">
        <f t="shared" si="118"/>
        <v>-0.53097008483116648</v>
      </c>
      <c r="U753" s="29">
        <f t="shared" si="119"/>
        <v>-0.33159689680939264</v>
      </c>
    </row>
    <row r="754" spans="1:21" x14ac:dyDescent="0.2">
      <c r="A754" s="28" t="s">
        <v>704</v>
      </c>
      <c r="B754" s="28">
        <v>110.98551999999999</v>
      </c>
      <c r="C754" s="28">
        <v>249.699997</v>
      </c>
      <c r="D754" s="28">
        <v>66.694543999999993</v>
      </c>
      <c r="E754" s="28">
        <v>87.935410000000005</v>
      </c>
      <c r="F754" s="28">
        <v>544.40244600000005</v>
      </c>
      <c r="G754" s="28">
        <v>47.290816</v>
      </c>
      <c r="H754" s="28">
        <v>258.67999300000002</v>
      </c>
      <c r="I754" s="28">
        <v>45.271087999999999</v>
      </c>
      <c r="J754" s="28">
        <v>51.154783999999999</v>
      </c>
      <c r="K754" s="28">
        <v>90.349976999999996</v>
      </c>
      <c r="L754" s="25">
        <f t="shared" si="110"/>
        <v>0.54513806976412216</v>
      </c>
      <c r="M754" s="25">
        <f t="shared" si="111"/>
        <v>0.57053895935156418</v>
      </c>
      <c r="N754" s="25">
        <f t="shared" si="112"/>
        <v>6.4871061472597802E-3</v>
      </c>
      <c r="O754" s="25">
        <f t="shared" si="113"/>
        <v>0.31278205144263294</v>
      </c>
      <c r="P754" s="29">
        <f t="shared" si="114"/>
        <v>5.2801685310558621E-2</v>
      </c>
      <c r="Q754" s="29">
        <f t="shared" si="115"/>
        <v>0.34145857232409083</v>
      </c>
      <c r="R754" s="29">
        <f t="shared" si="116"/>
        <v>0.87994172761882017</v>
      </c>
      <c r="S754" s="29">
        <f t="shared" si="117"/>
        <v>0.44900732260833354</v>
      </c>
      <c r="T754" s="29">
        <f t="shared" si="118"/>
        <v>0.27254957796226886</v>
      </c>
      <c r="U754" s="29">
        <f t="shared" si="119"/>
        <v>4.8983331133970021E-2</v>
      </c>
    </row>
    <row r="755" spans="1:21" x14ac:dyDescent="0.2">
      <c r="A755" s="28" t="s">
        <v>551</v>
      </c>
      <c r="B755" s="28">
        <v>71.828868999999997</v>
      </c>
      <c r="C755" s="28">
        <v>158.990005</v>
      </c>
      <c r="D755" s="28">
        <v>66.264678000000004</v>
      </c>
      <c r="E755" s="28">
        <v>66.984013000000004</v>
      </c>
      <c r="F755" s="28">
        <v>517.09875999999997</v>
      </c>
      <c r="G755" s="28">
        <v>35.253281000000001</v>
      </c>
      <c r="H755" s="28">
        <v>137.60000600000001</v>
      </c>
      <c r="I755" s="28">
        <v>31.242829</v>
      </c>
      <c r="J755" s="28">
        <v>40.198656999999997</v>
      </c>
      <c r="K755" s="28">
        <v>86.130994000000001</v>
      </c>
      <c r="L755" s="25">
        <f t="shared" si="110"/>
        <v>8.4710090626649581E-3</v>
      </c>
      <c r="M755" s="25">
        <f t="shared" si="111"/>
        <v>0.69915576573688165</v>
      </c>
      <c r="N755" s="25">
        <f t="shared" si="112"/>
        <v>0.40319071003404283</v>
      </c>
      <c r="O755" s="25">
        <f t="shared" si="113"/>
        <v>0.50721315118372834</v>
      </c>
      <c r="P755" s="29">
        <f t="shared" si="114"/>
        <v>0.58643772215933776</v>
      </c>
      <c r="Q755" s="29">
        <f t="shared" si="115"/>
        <v>0.44842082384671755</v>
      </c>
      <c r="R755" s="29">
        <f t="shared" si="116"/>
        <v>3.3849589032810359</v>
      </c>
      <c r="S755" s="29">
        <f t="shared" si="117"/>
        <v>0.2756388875721274</v>
      </c>
      <c r="T755" s="29">
        <f t="shared" si="118"/>
        <v>0.41112003953233911</v>
      </c>
      <c r="U755" s="29">
        <f t="shared" si="119"/>
        <v>0.11263688889595658</v>
      </c>
    </row>
    <row r="756" spans="1:21" x14ac:dyDescent="0.2">
      <c r="A756" s="28" t="s">
        <v>399</v>
      </c>
      <c r="B756" s="28">
        <v>71.225516999999996</v>
      </c>
      <c r="C756" s="28">
        <v>93.57</v>
      </c>
      <c r="D756" s="28">
        <v>47.224285000000002</v>
      </c>
      <c r="E756" s="28">
        <v>44.442295999999999</v>
      </c>
      <c r="F756" s="28">
        <v>325.949612</v>
      </c>
      <c r="G756" s="28">
        <v>24.339115</v>
      </c>
      <c r="H756" s="28">
        <v>31.379999000000002</v>
      </c>
      <c r="I756" s="28">
        <v>24.491907000000001</v>
      </c>
      <c r="J756" s="28">
        <v>28.487057</v>
      </c>
      <c r="K756" s="28">
        <v>77.411592999999996</v>
      </c>
      <c r="L756" s="25">
        <f t="shared" si="110"/>
        <v>0.42817002569083251</v>
      </c>
      <c r="M756" s="25">
        <f t="shared" si="111"/>
        <v>-0.3262529044407797</v>
      </c>
      <c r="N756" s="25">
        <f t="shared" si="112"/>
        <v>4.818338357476093E-2</v>
      </c>
      <c r="O756" s="25">
        <f t="shared" si="113"/>
        <v>0.32785451338603311</v>
      </c>
      <c r="P756" s="29">
        <f t="shared" si="114"/>
        <v>6.4518816657201272E-2</v>
      </c>
      <c r="Q756" s="29">
        <f t="shared" si="115"/>
        <v>3.9121308589051162E-2</v>
      </c>
      <c r="R756" s="29">
        <f t="shared" si="116"/>
        <v>-5.5388378826358275E-2</v>
      </c>
      <c r="S756" s="29">
        <f t="shared" si="117"/>
        <v>0.41916574037917909</v>
      </c>
      <c r="T756" s="29">
        <f t="shared" si="118"/>
        <v>0.28577289072419187</v>
      </c>
      <c r="U756" s="29">
        <f t="shared" si="119"/>
        <v>0.11768834119260507</v>
      </c>
    </row>
    <row r="757" spans="1:21" x14ac:dyDescent="0.2">
      <c r="A757" s="28" t="s">
        <v>246</v>
      </c>
      <c r="B757" s="28">
        <v>49.871875000000003</v>
      </c>
      <c r="C757" s="28">
        <v>138.88000500000001</v>
      </c>
      <c r="D757" s="28">
        <v>45.053457000000002</v>
      </c>
      <c r="E757" s="28">
        <v>33.469251</v>
      </c>
      <c r="F757" s="28">
        <v>306.19431700000001</v>
      </c>
      <c r="G757" s="28">
        <v>23.422785000000001</v>
      </c>
      <c r="H757" s="28">
        <v>33.220001000000003</v>
      </c>
      <c r="I757" s="28">
        <v>17.257961000000002</v>
      </c>
      <c r="J757" s="28">
        <v>22.15559</v>
      </c>
      <c r="K757" s="28">
        <v>69.260446000000002</v>
      </c>
      <c r="L757" s="25">
        <f t="shared" si="110"/>
        <v>-0.55093658931774947</v>
      </c>
      <c r="M757" s="25">
        <f t="shared" si="111"/>
        <v>-0.28393912272140942</v>
      </c>
      <c r="N757" s="25">
        <f t="shared" si="112"/>
        <v>-0.1136704146449049</v>
      </c>
      <c r="O757" s="25">
        <f t="shared" si="113"/>
        <v>-0.70455866472075313</v>
      </c>
      <c r="P757" s="29">
        <f t="shared" si="114"/>
        <v>-0.57295074337517438</v>
      </c>
      <c r="Q757" s="29">
        <f t="shared" si="115"/>
        <v>-0.54738675043177198</v>
      </c>
      <c r="R757" s="29">
        <f t="shared" si="116"/>
        <v>-0.83966407317279712</v>
      </c>
      <c r="S757" s="29">
        <f t="shared" si="117"/>
        <v>-0.42468607683821846</v>
      </c>
      <c r="T757" s="29">
        <f t="shared" si="118"/>
        <v>-0.58772144146833138</v>
      </c>
      <c r="U757" s="29">
        <f t="shared" si="119"/>
        <v>-9.7612818224445119E-2</v>
      </c>
    </row>
    <row r="758" spans="1:21" x14ac:dyDescent="0.2">
      <c r="A758" s="28" t="s">
        <v>855</v>
      </c>
      <c r="B758" s="28">
        <v>111.057534</v>
      </c>
      <c r="C758" s="28">
        <v>193.949997</v>
      </c>
      <c r="D758" s="28">
        <v>50.831493999999999</v>
      </c>
      <c r="E758" s="28">
        <v>113.285607</v>
      </c>
      <c r="F758" s="28">
        <v>717</v>
      </c>
      <c r="G758" s="28">
        <v>51.750109000000002</v>
      </c>
      <c r="H758" s="28">
        <v>207.19000199999999</v>
      </c>
      <c r="I758" s="28">
        <v>29.997468000000001</v>
      </c>
      <c r="J758" s="28">
        <v>53.739370000000001</v>
      </c>
      <c r="K758" s="28">
        <v>76.752471</v>
      </c>
      <c r="L758" s="25">
        <f t="shared" si="110"/>
        <v>1.2711295331919281E-2</v>
      </c>
      <c r="M758" s="25">
        <f t="shared" si="111"/>
        <v>-0.20541603433841682</v>
      </c>
      <c r="N758" s="25">
        <f t="shared" si="112"/>
        <v>-0.22636247254470343</v>
      </c>
      <c r="O758" s="25">
        <f t="shared" si="113"/>
        <v>0.29269547385562067</v>
      </c>
      <c r="P758" s="29">
        <f t="shared" si="114"/>
        <v>0.31467367058300688</v>
      </c>
      <c r="Q758" s="29">
        <f t="shared" si="115"/>
        <v>9.3633397528245954E-2</v>
      </c>
      <c r="R758" s="29">
        <f t="shared" si="116"/>
        <v>-0.17683748720902848</v>
      </c>
      <c r="S758" s="29">
        <f t="shared" si="117"/>
        <v>-0.3546236576813947</v>
      </c>
      <c r="T758" s="29">
        <f t="shared" si="118"/>
        <v>4.9737739270100167E-2</v>
      </c>
      <c r="U758" s="29">
        <f t="shared" si="119"/>
        <v>-0.14663930470831577</v>
      </c>
    </row>
    <row r="759" spans="1:21" x14ac:dyDescent="0.2">
      <c r="A759" s="28" t="s">
        <v>703</v>
      </c>
      <c r="B759" s="28">
        <v>109.663568</v>
      </c>
      <c r="C759" s="28">
        <v>244.08999600000001</v>
      </c>
      <c r="D759" s="28">
        <v>65.704535000000007</v>
      </c>
      <c r="E759" s="28">
        <v>87.635185000000007</v>
      </c>
      <c r="F759" s="28">
        <v>545.38248999999996</v>
      </c>
      <c r="G759" s="28">
        <v>47.319429999999997</v>
      </c>
      <c r="H759" s="28">
        <v>251.699997</v>
      </c>
      <c r="I759" s="28">
        <v>46.480581999999998</v>
      </c>
      <c r="J759" s="28">
        <v>51.193139000000002</v>
      </c>
      <c r="K759" s="28">
        <v>89.941417999999999</v>
      </c>
      <c r="L759" s="25">
        <f t="shared" si="110"/>
        <v>0.54881540379139837</v>
      </c>
      <c r="M759" s="25">
        <f t="shared" si="111"/>
        <v>0.59556806368330673</v>
      </c>
      <c r="N759" s="25">
        <f t="shared" si="112"/>
        <v>-3.8563109298999088E-3</v>
      </c>
      <c r="O759" s="25">
        <f t="shared" si="113"/>
        <v>0.32821748012963714</v>
      </c>
      <c r="P759" s="29">
        <f t="shared" si="114"/>
        <v>5.7516315931690709E-2</v>
      </c>
      <c r="Q759" s="29">
        <f t="shared" si="115"/>
        <v>0.33734581477503434</v>
      </c>
      <c r="R759" s="29">
        <f t="shared" si="116"/>
        <v>0.81470802050558078</v>
      </c>
      <c r="S759" s="29">
        <f t="shared" si="117"/>
        <v>0.573964608047423</v>
      </c>
      <c r="T759" s="29">
        <f t="shared" si="118"/>
        <v>0.28333203562385512</v>
      </c>
      <c r="U759" s="29">
        <f t="shared" si="119"/>
        <v>5.1345138309087268E-2</v>
      </c>
    </row>
    <row r="760" spans="1:21" x14ac:dyDescent="0.2">
      <c r="A760" s="28" t="s">
        <v>550</v>
      </c>
      <c r="B760" s="28">
        <v>70.804801999999995</v>
      </c>
      <c r="C760" s="28">
        <v>152.979996</v>
      </c>
      <c r="D760" s="28">
        <v>65.958893000000003</v>
      </c>
      <c r="E760" s="28">
        <v>65.979545000000002</v>
      </c>
      <c r="F760" s="28">
        <v>515.72016599999995</v>
      </c>
      <c r="G760" s="28">
        <v>35.383091999999998</v>
      </c>
      <c r="H760" s="28">
        <v>138.699997</v>
      </c>
      <c r="I760" s="28">
        <v>29.530894</v>
      </c>
      <c r="J760" s="28">
        <v>39.890797999999997</v>
      </c>
      <c r="K760" s="28">
        <v>85.548897999999994</v>
      </c>
      <c r="L760" s="25">
        <f t="shared" si="110"/>
        <v>-1.6929915119460293E-2</v>
      </c>
      <c r="M760" s="25">
        <f t="shared" si="111"/>
        <v>0.55152128907751097</v>
      </c>
      <c r="N760" s="25">
        <f t="shared" si="112"/>
        <v>0.38207970739984742</v>
      </c>
      <c r="O760" s="25">
        <f t="shared" si="113"/>
        <v>0.46015687300668295</v>
      </c>
      <c r="P760" s="29">
        <f t="shared" si="114"/>
        <v>0.56660348380947001</v>
      </c>
      <c r="Q760" s="29">
        <f t="shared" si="115"/>
        <v>0.44033832373598769</v>
      </c>
      <c r="R760" s="29">
        <f t="shared" si="116"/>
        <v>3.3878517118680254</v>
      </c>
      <c r="S760" s="29">
        <f t="shared" si="117"/>
        <v>0.19084338919656685</v>
      </c>
      <c r="T760" s="29">
        <f t="shared" si="118"/>
        <v>0.37451088944718913</v>
      </c>
      <c r="U760" s="29">
        <f t="shared" si="119"/>
        <v>0.10000522557431046</v>
      </c>
    </row>
    <row r="761" spans="1:21" x14ac:dyDescent="0.2">
      <c r="A761" s="28" t="s">
        <v>398</v>
      </c>
      <c r="B761" s="28">
        <v>72.024164999999996</v>
      </c>
      <c r="C761" s="28">
        <v>98.599997999999999</v>
      </c>
      <c r="D761" s="28">
        <v>47.724376999999997</v>
      </c>
      <c r="E761" s="28">
        <v>45.186613999999999</v>
      </c>
      <c r="F761" s="28">
        <v>329.19636100000002</v>
      </c>
      <c r="G761" s="28">
        <v>24.565819999999999</v>
      </c>
      <c r="H761" s="28">
        <v>31.610001</v>
      </c>
      <c r="I761" s="28">
        <v>24.798302</v>
      </c>
      <c r="J761" s="28">
        <v>29.021813000000002</v>
      </c>
      <c r="K761" s="28">
        <v>77.771355999999997</v>
      </c>
      <c r="L761" s="25">
        <f t="shared" si="110"/>
        <v>-0.31093955478305479</v>
      </c>
      <c r="M761" s="25">
        <f t="shared" si="111"/>
        <v>-0.58705031474556579</v>
      </c>
      <c r="N761" s="25">
        <f t="shared" si="112"/>
        <v>-0.29177268635291742</v>
      </c>
      <c r="O761" s="25">
        <f t="shared" si="113"/>
        <v>-0.48940009405505314</v>
      </c>
      <c r="P761" s="29">
        <f t="shared" si="114"/>
        <v>-0.41118468450538515</v>
      </c>
      <c r="Q761" s="29">
        <f t="shared" si="115"/>
        <v>-0.45143842380218213</v>
      </c>
      <c r="R761" s="29">
        <f t="shared" si="116"/>
        <v>-0.86921803313055068</v>
      </c>
      <c r="S761" s="29">
        <f t="shared" si="117"/>
        <v>-0.47327680158571528</v>
      </c>
      <c r="T761" s="29">
        <f t="shared" si="118"/>
        <v>-0.42611769400968558</v>
      </c>
      <c r="U761" s="29">
        <f t="shared" si="119"/>
        <v>-0.14752950916499408</v>
      </c>
    </row>
    <row r="762" spans="1:21" x14ac:dyDescent="0.2">
      <c r="A762" s="28" t="s">
        <v>702</v>
      </c>
      <c r="B762" s="28">
        <v>104.525177</v>
      </c>
      <c r="C762" s="28">
        <v>238.770004</v>
      </c>
      <c r="D762" s="28">
        <v>67.385677000000001</v>
      </c>
      <c r="E762" s="28">
        <v>88.497106000000002</v>
      </c>
      <c r="F762" s="28">
        <v>559.082538</v>
      </c>
      <c r="G762" s="28">
        <v>44.782246999999998</v>
      </c>
      <c r="H762" s="28">
        <v>241.699997</v>
      </c>
      <c r="I762" s="28">
        <v>47.080329999999996</v>
      </c>
      <c r="J762" s="28">
        <v>50.571019</v>
      </c>
      <c r="K762" s="28">
        <v>91.230554999999995</v>
      </c>
      <c r="L762" s="25">
        <f t="shared" si="110"/>
        <v>0.47898285091689918</v>
      </c>
      <c r="M762" s="25">
        <f t="shared" si="111"/>
        <v>0.48488805687397907</v>
      </c>
      <c r="N762" s="25">
        <f t="shared" si="112"/>
        <v>2.1770660955018117E-2</v>
      </c>
      <c r="O762" s="25">
        <f t="shared" si="113"/>
        <v>0.34871196690759154</v>
      </c>
      <c r="P762" s="29">
        <f t="shared" si="114"/>
        <v>8.606931240041682E-2</v>
      </c>
      <c r="Q762" s="29">
        <f t="shared" si="115"/>
        <v>0.36393142796576994</v>
      </c>
      <c r="R762" s="29">
        <f t="shared" si="116"/>
        <v>0.51119165923231646</v>
      </c>
      <c r="S762" s="29">
        <f t="shared" si="117"/>
        <v>0.51028426443031516</v>
      </c>
      <c r="T762" s="29">
        <f t="shared" si="118"/>
        <v>0.27881460598877261</v>
      </c>
      <c r="U762" s="29">
        <f t="shared" si="119"/>
        <v>0.10925152823910689</v>
      </c>
    </row>
    <row r="763" spans="1:21" x14ac:dyDescent="0.2">
      <c r="A763" s="28" t="s">
        <v>549</v>
      </c>
      <c r="B763" s="28">
        <v>70.673691000000005</v>
      </c>
      <c r="C763" s="28">
        <v>160.800003</v>
      </c>
      <c r="D763" s="28">
        <v>65.949904000000004</v>
      </c>
      <c r="E763" s="28">
        <v>65.616016000000002</v>
      </c>
      <c r="F763" s="28">
        <v>514.77611200000001</v>
      </c>
      <c r="G763" s="28">
        <v>32.833210000000001</v>
      </c>
      <c r="H763" s="28">
        <v>159.94000199999999</v>
      </c>
      <c r="I763" s="28">
        <v>31.173158000000001</v>
      </c>
      <c r="J763" s="28">
        <v>39.545231000000001</v>
      </c>
      <c r="K763" s="28">
        <v>82.245147000000003</v>
      </c>
      <c r="L763" s="25">
        <f t="shared" si="110"/>
        <v>-0.10106561471270259</v>
      </c>
      <c r="M763" s="25">
        <f t="shared" si="111"/>
        <v>0.50660543877245101</v>
      </c>
      <c r="N763" s="25">
        <f t="shared" si="112"/>
        <v>0.32217264295919779</v>
      </c>
      <c r="O763" s="25">
        <f t="shared" si="113"/>
        <v>0.4178192891916328</v>
      </c>
      <c r="P763" s="29">
        <f t="shared" si="114"/>
        <v>0.51489052283357895</v>
      </c>
      <c r="Q763" s="29">
        <f t="shared" si="115"/>
        <v>0.27906082560894574</v>
      </c>
      <c r="R763" s="29">
        <f t="shared" si="116"/>
        <v>4.6857450297100964</v>
      </c>
      <c r="S763" s="29">
        <f t="shared" si="117"/>
        <v>0.30599763796318524</v>
      </c>
      <c r="T763" s="29">
        <f t="shared" si="118"/>
        <v>0.30341531711205727</v>
      </c>
      <c r="U763" s="29">
        <f t="shared" si="119"/>
        <v>9.2871927003945753E-3</v>
      </c>
    </row>
    <row r="764" spans="1:21" x14ac:dyDescent="0.2">
      <c r="A764" s="28" t="s">
        <v>397</v>
      </c>
      <c r="B764" s="28">
        <v>78.619410000000002</v>
      </c>
      <c r="C764" s="28">
        <v>106.730003</v>
      </c>
      <c r="D764" s="28">
        <v>49.879949000000003</v>
      </c>
      <c r="E764" s="28">
        <v>46.279533999999998</v>
      </c>
      <c r="F764" s="28">
        <v>339.810768</v>
      </c>
      <c r="G764" s="28">
        <v>25.669779999999999</v>
      </c>
      <c r="H764" s="28">
        <v>28.129999000000002</v>
      </c>
      <c r="I764" s="28">
        <v>23.869230000000002</v>
      </c>
      <c r="J764" s="28">
        <v>30.339701000000002</v>
      </c>
      <c r="K764" s="28">
        <v>81.488348999999999</v>
      </c>
      <c r="L764" s="25">
        <f t="shared" si="110"/>
        <v>0.47703939865896894</v>
      </c>
      <c r="M764" s="25">
        <f t="shared" si="111"/>
        <v>-0.2386217125863318</v>
      </c>
      <c r="N764" s="25">
        <f t="shared" si="112"/>
        <v>0.13971412887776258</v>
      </c>
      <c r="O764" s="25">
        <f t="shared" si="113"/>
        <v>0.43190506584215149</v>
      </c>
      <c r="P764" s="29">
        <f t="shared" si="114"/>
        <v>0.1479143885823202</v>
      </c>
      <c r="Q764" s="29">
        <f t="shared" si="115"/>
        <v>0.10128205001699553</v>
      </c>
      <c r="R764" s="29">
        <f t="shared" si="116"/>
        <v>-4.2220018991487196E-2</v>
      </c>
      <c r="S764" s="29">
        <f t="shared" si="117"/>
        <v>0.22511692878787137</v>
      </c>
      <c r="T764" s="29">
        <f t="shared" si="118"/>
        <v>0.3330406385441822</v>
      </c>
      <c r="U764" s="29">
        <f t="shared" si="119"/>
        <v>0.19674600386458829</v>
      </c>
    </row>
    <row r="765" spans="1:21" x14ac:dyDescent="0.2">
      <c r="A765" s="28" t="s">
        <v>245</v>
      </c>
      <c r="B765" s="28">
        <v>53.227699999999999</v>
      </c>
      <c r="C765" s="28">
        <v>140.179993</v>
      </c>
      <c r="D765" s="28">
        <v>43.765315999999999</v>
      </c>
      <c r="E765" s="28">
        <v>32.320253000000001</v>
      </c>
      <c r="F765" s="28">
        <v>296.02448700000002</v>
      </c>
      <c r="G765" s="28">
        <v>23.308997000000002</v>
      </c>
      <c r="H765" s="28">
        <v>29.370000999999998</v>
      </c>
      <c r="I765" s="28">
        <v>19.483225999999998</v>
      </c>
      <c r="J765" s="28">
        <v>22.759772000000002</v>
      </c>
      <c r="K765" s="28">
        <v>68.091599000000002</v>
      </c>
      <c r="L765" s="25">
        <f t="shared" si="110"/>
        <v>-0.54750764637157712</v>
      </c>
      <c r="M765" s="25">
        <f t="shared" si="111"/>
        <v>-0.25225373525228711</v>
      </c>
      <c r="N765" s="25">
        <f t="shared" si="112"/>
        <v>-0.16354225723807381</v>
      </c>
      <c r="O765" s="25">
        <f t="shared" si="113"/>
        <v>-0.71194198007875131</v>
      </c>
      <c r="P765" s="29">
        <f t="shared" si="114"/>
        <v>-0.58353921887294558</v>
      </c>
      <c r="Q765" s="29">
        <f t="shared" si="115"/>
        <v>-0.54787424443160182</v>
      </c>
      <c r="R765" s="29">
        <f t="shared" si="116"/>
        <v>-0.858067936048304</v>
      </c>
      <c r="S765" s="29">
        <f t="shared" si="117"/>
        <v>-0.34083986102820352</v>
      </c>
      <c r="T765" s="29">
        <f t="shared" si="118"/>
        <v>-0.57018055015023439</v>
      </c>
      <c r="U765" s="29">
        <f t="shared" si="119"/>
        <v>-0.1552927482016091</v>
      </c>
    </row>
    <row r="766" spans="1:21" x14ac:dyDescent="0.2">
      <c r="A766" s="28" t="s">
        <v>854</v>
      </c>
      <c r="B766" s="28">
        <v>117.63226400000001</v>
      </c>
      <c r="C766" s="28">
        <v>187.470001</v>
      </c>
      <c r="D766" s="28">
        <v>52.322208000000003</v>
      </c>
      <c r="E766" s="28">
        <v>112.200497</v>
      </c>
      <c r="F766" s="28">
        <v>710.80999799999995</v>
      </c>
      <c r="G766" s="28">
        <v>51.554234000000001</v>
      </c>
      <c r="H766" s="28">
        <v>206.929993</v>
      </c>
      <c r="I766" s="28">
        <v>29.557652000000001</v>
      </c>
      <c r="J766" s="28">
        <v>52.951936000000003</v>
      </c>
      <c r="K766" s="28">
        <v>80.609701000000001</v>
      </c>
      <c r="L766" s="25">
        <f t="shared" si="110"/>
        <v>0.13612650690812078</v>
      </c>
      <c r="M766" s="25">
        <f t="shared" si="111"/>
        <v>-0.209020695519613</v>
      </c>
      <c r="N766" s="25">
        <f t="shared" si="112"/>
        <v>-0.21483515963241728</v>
      </c>
      <c r="O766" s="25">
        <f t="shared" si="113"/>
        <v>0.28414487763629936</v>
      </c>
      <c r="P766" s="29">
        <f t="shared" si="114"/>
        <v>0.29164789082008769</v>
      </c>
      <c r="Q766" s="29">
        <f t="shared" si="115"/>
        <v>0.17371980566344436</v>
      </c>
      <c r="R766" s="29">
        <f t="shared" si="116"/>
        <v>-0.13295068494174667</v>
      </c>
      <c r="S766" s="29">
        <f t="shared" si="117"/>
        <v>-0.35380241516512723</v>
      </c>
      <c r="T766" s="29">
        <f t="shared" si="118"/>
        <v>5.9655248616750312E-2</v>
      </c>
      <c r="U766" s="29">
        <f t="shared" si="119"/>
        <v>-9.527534556911843E-2</v>
      </c>
    </row>
    <row r="767" spans="1:21" x14ac:dyDescent="0.2">
      <c r="A767" s="28" t="s">
        <v>701</v>
      </c>
      <c r="B767" s="28">
        <v>103.537998</v>
      </c>
      <c r="C767" s="28">
        <v>237.009995</v>
      </c>
      <c r="D767" s="28">
        <v>66.638501000000005</v>
      </c>
      <c r="E767" s="28">
        <v>87.373705999999999</v>
      </c>
      <c r="F767" s="28">
        <v>550.31251399999996</v>
      </c>
      <c r="G767" s="28">
        <v>43.9238</v>
      </c>
      <c r="H767" s="28">
        <v>238.66000399999999</v>
      </c>
      <c r="I767" s="28">
        <v>45.740889000000003</v>
      </c>
      <c r="J767" s="28">
        <v>49.970908999999999</v>
      </c>
      <c r="K767" s="28">
        <v>89.098601000000002</v>
      </c>
      <c r="L767" s="25">
        <f t="shared" si="110"/>
        <v>0.45887431425135139</v>
      </c>
      <c r="M767" s="25">
        <f t="shared" si="111"/>
        <v>0.43703392384185702</v>
      </c>
      <c r="N767" s="25">
        <f t="shared" si="112"/>
        <v>1.1544787805644496E-2</v>
      </c>
      <c r="O767" s="25">
        <f t="shared" si="113"/>
        <v>0.33392478284069949</v>
      </c>
      <c r="P767" s="29">
        <f t="shared" si="114"/>
        <v>6.9198751253217283E-2</v>
      </c>
      <c r="Q767" s="29">
        <f t="shared" si="115"/>
        <v>0.33289227074635619</v>
      </c>
      <c r="R767" s="29">
        <f t="shared" si="116"/>
        <v>0.49893231064607257</v>
      </c>
      <c r="S767" s="29">
        <f t="shared" si="117"/>
        <v>0.47390480351835573</v>
      </c>
      <c r="T767" s="29">
        <f t="shared" si="118"/>
        <v>0.25161863380534144</v>
      </c>
      <c r="U767" s="29">
        <f t="shared" si="119"/>
        <v>9.3210263817864014E-2</v>
      </c>
    </row>
    <row r="768" spans="1:21" x14ac:dyDescent="0.2">
      <c r="A768" s="28" t="s">
        <v>548</v>
      </c>
      <c r="B768" s="28">
        <v>70.971157000000005</v>
      </c>
      <c r="C768" s="28">
        <v>164.929993</v>
      </c>
      <c r="D768" s="28">
        <v>65.877954000000003</v>
      </c>
      <c r="E768" s="28">
        <v>65.501223999999993</v>
      </c>
      <c r="F768" s="28">
        <v>514.69618100000002</v>
      </c>
      <c r="G768" s="28">
        <v>32.953750999999997</v>
      </c>
      <c r="H768" s="28">
        <v>159.220001</v>
      </c>
      <c r="I768" s="28">
        <v>31.033815000000001</v>
      </c>
      <c r="J768" s="28">
        <v>39.925027999999998</v>
      </c>
      <c r="K768" s="28">
        <v>81.501796999999996</v>
      </c>
      <c r="L768" s="25">
        <f t="shared" si="110"/>
        <v>-0.40182510241123337</v>
      </c>
      <c r="M768" s="25">
        <f t="shared" si="111"/>
        <v>-2.402516054129944E-2</v>
      </c>
      <c r="N768" s="25">
        <f t="shared" si="112"/>
        <v>0.25274203188631761</v>
      </c>
      <c r="O768" s="25">
        <f t="shared" si="113"/>
        <v>-0.4228097652488696</v>
      </c>
      <c r="P768" s="29">
        <f t="shared" si="114"/>
        <v>-0.2820730441265995</v>
      </c>
      <c r="Q768" s="29">
        <f t="shared" si="115"/>
        <v>-0.36941945201650295</v>
      </c>
      <c r="R768" s="29">
        <f t="shared" si="116"/>
        <v>-0.24764921212377244</v>
      </c>
      <c r="S768" s="29">
        <f t="shared" si="117"/>
        <v>4.9586866023296983E-2</v>
      </c>
      <c r="T768" s="29">
        <f t="shared" si="118"/>
        <v>-0.25901595531938948</v>
      </c>
      <c r="U768" s="29">
        <f t="shared" si="119"/>
        <v>1.7337546041466423E-2</v>
      </c>
    </row>
    <row r="769" spans="1:21" x14ac:dyDescent="0.2">
      <c r="A769" s="28" t="s">
        <v>853</v>
      </c>
      <c r="B769" s="28">
        <v>118.646164</v>
      </c>
      <c r="C769" s="28">
        <v>168.990005</v>
      </c>
      <c r="D769" s="28">
        <v>52.587007</v>
      </c>
      <c r="E769" s="28">
        <v>113.482904</v>
      </c>
      <c r="F769" s="28">
        <v>716.919983</v>
      </c>
      <c r="G769" s="28">
        <v>52.259383999999997</v>
      </c>
      <c r="H769" s="28">
        <v>211.63000500000001</v>
      </c>
      <c r="I769" s="28">
        <v>29.567647999999998</v>
      </c>
      <c r="J769" s="28">
        <v>53.88109</v>
      </c>
      <c r="K769" s="28">
        <v>80.112836999999999</v>
      </c>
      <c r="L769" s="25">
        <f t="shared" si="110"/>
        <v>0.14207591045019097</v>
      </c>
      <c r="M769" s="25">
        <f t="shared" si="111"/>
        <v>-0.24742817750040291</v>
      </c>
      <c r="N769" s="25">
        <f t="shared" si="112"/>
        <v>-0.20416917714203242</v>
      </c>
      <c r="O769" s="25">
        <f t="shared" si="113"/>
        <v>0.30883208847533883</v>
      </c>
      <c r="P769" s="29">
        <f t="shared" si="114"/>
        <v>0.30507483564552462</v>
      </c>
      <c r="Q769" s="29">
        <f t="shared" si="115"/>
        <v>0.17522696697780193</v>
      </c>
      <c r="R769" s="29">
        <f t="shared" si="116"/>
        <v>-0.11117177796291189</v>
      </c>
      <c r="S769" s="29">
        <f t="shared" si="117"/>
        <v>-0.35499346107238416</v>
      </c>
      <c r="T769" s="29">
        <f t="shared" si="118"/>
        <v>8.4242880946503229E-2</v>
      </c>
      <c r="U769" s="29">
        <f t="shared" si="119"/>
        <v>-0.10218270471762014</v>
      </c>
    </row>
    <row r="770" spans="1:21" x14ac:dyDescent="0.2">
      <c r="A770" s="28" t="s">
        <v>700</v>
      </c>
      <c r="B770" s="28">
        <v>103.886408</v>
      </c>
      <c r="C770" s="28">
        <v>224.550003</v>
      </c>
      <c r="D770" s="28">
        <v>66.078123000000005</v>
      </c>
      <c r="E770" s="28">
        <v>86.705472</v>
      </c>
      <c r="F770" s="28">
        <v>549.33246999999994</v>
      </c>
      <c r="G770" s="28">
        <v>44.467481999999997</v>
      </c>
      <c r="H770" s="28">
        <v>238.10000600000001</v>
      </c>
      <c r="I770" s="28">
        <v>45.840850000000003</v>
      </c>
      <c r="J770" s="28">
        <v>49.694668</v>
      </c>
      <c r="K770" s="28">
        <v>89.230667999999994</v>
      </c>
      <c r="L770" s="25">
        <f t="shared" si="110"/>
        <v>0.48707120868185316</v>
      </c>
      <c r="M770" s="25">
        <f t="shared" si="111"/>
        <v>0.40863181334591792</v>
      </c>
      <c r="N770" s="25">
        <f t="shared" si="112"/>
        <v>-1.1668387795546575E-2</v>
      </c>
      <c r="O770" s="25">
        <f t="shared" si="113"/>
        <v>0.31507998199955689</v>
      </c>
      <c r="P770" s="29">
        <f t="shared" si="114"/>
        <v>6.1300261722658567E-2</v>
      </c>
      <c r="Q770" s="29">
        <f t="shared" si="115"/>
        <v>0.35015041351191178</v>
      </c>
      <c r="R770" s="29">
        <f t="shared" si="116"/>
        <v>0.44768045572031112</v>
      </c>
      <c r="S770" s="29">
        <f t="shared" si="117"/>
        <v>0.48570274219211895</v>
      </c>
      <c r="T770" s="29">
        <f t="shared" si="118"/>
        <v>0.24875589710976742</v>
      </c>
      <c r="U770" s="29">
        <f t="shared" si="119"/>
        <v>9.3353305904743555E-2</v>
      </c>
    </row>
    <row r="771" spans="1:21" x14ac:dyDescent="0.2">
      <c r="A771" s="28" t="s">
        <v>547</v>
      </c>
      <c r="B771" s="28">
        <v>69.859740000000002</v>
      </c>
      <c r="C771" s="28">
        <v>159.41000399999999</v>
      </c>
      <c r="D771" s="28">
        <v>66.858250999999996</v>
      </c>
      <c r="E771" s="28">
        <v>65.931709999999995</v>
      </c>
      <c r="F771" s="28">
        <v>517.60325499999999</v>
      </c>
      <c r="G771" s="28">
        <v>32.935206000000001</v>
      </c>
      <c r="H771" s="28">
        <v>164.470001</v>
      </c>
      <c r="I771" s="28">
        <v>30.854658000000001</v>
      </c>
      <c r="J771" s="28">
        <v>39.795341999999998</v>
      </c>
      <c r="K771" s="28">
        <v>81.611924999999999</v>
      </c>
      <c r="L771" s="25">
        <f t="shared" si="110"/>
        <v>0.76510552280227428</v>
      </c>
      <c r="M771" s="25">
        <f t="shared" si="111"/>
        <v>0.44905009637214621</v>
      </c>
      <c r="N771" s="25">
        <f t="shared" si="112"/>
        <v>0.85826237416655338</v>
      </c>
      <c r="O771" s="25">
        <f t="shared" si="113"/>
        <v>0.99091438245388308</v>
      </c>
      <c r="P771" s="29">
        <f t="shared" si="114"/>
        <v>0.68851228219241944</v>
      </c>
      <c r="Q771" s="29">
        <f t="shared" si="115"/>
        <v>0.44635374240537296</v>
      </c>
      <c r="R771" s="29">
        <f t="shared" si="116"/>
        <v>6.5306777014652013</v>
      </c>
      <c r="S771" s="29">
        <f t="shared" si="117"/>
        <v>0.15117078967348618</v>
      </c>
      <c r="T771" s="29">
        <f t="shared" si="118"/>
        <v>0.76320628831185688</v>
      </c>
      <c r="U771" s="29">
        <f t="shared" si="119"/>
        <v>0.44152660584501668</v>
      </c>
    </row>
    <row r="772" spans="1:21" x14ac:dyDescent="0.2">
      <c r="A772" s="28" t="s">
        <v>93</v>
      </c>
      <c r="B772" s="28">
        <v>39.578223000000001</v>
      </c>
      <c r="C772" s="28">
        <v>110.010002</v>
      </c>
      <c r="D772" s="28">
        <v>35.978907999999997</v>
      </c>
      <c r="E772" s="28">
        <v>33.116295999999998</v>
      </c>
      <c r="F772" s="28">
        <v>306.54396800000001</v>
      </c>
      <c r="G772" s="28">
        <v>22.771197000000001</v>
      </c>
      <c r="H772" s="28">
        <v>21.84</v>
      </c>
      <c r="I772" s="28">
        <v>26.802849999999999</v>
      </c>
      <c r="J772" s="28">
        <v>22.569873000000001</v>
      </c>
      <c r="K772" s="28">
        <v>56.614927999999999</v>
      </c>
      <c r="L772" s="25">
        <f t="shared" ref="L772:L835" si="120">B772/B773-1</f>
        <v>-0.66289396160954694</v>
      </c>
      <c r="M772" s="25">
        <f t="shared" ref="M772:M835" si="121">C772/C773-1</f>
        <v>-0.36240867936050059</v>
      </c>
      <c r="N772" s="25">
        <f t="shared" ref="N772:N835" si="122">D772/D773-1</f>
        <v>-0.31222986090372995</v>
      </c>
      <c r="O772" s="25">
        <f t="shared" ref="O772:O835" si="123">E772/E773-1</f>
        <v>-0.70639596869912524</v>
      </c>
      <c r="P772" s="29">
        <f t="shared" ref="P772:P835" si="124">F772/F773-1</f>
        <v>-0.57003441638205632</v>
      </c>
      <c r="Q772" s="29">
        <f t="shared" ref="Q772:Q835" si="125">G772/G773-1</f>
        <v>-0.56927059516505651</v>
      </c>
      <c r="R772" s="29">
        <f t="shared" ref="R772:R835" si="126">H772/H773-1</f>
        <v>-0.89744553304790231</v>
      </c>
      <c r="S772" s="29">
        <f t="shared" ref="S772:S835" si="127">I772/I773-1</f>
        <v>-9.4731723225957354E-2</v>
      </c>
      <c r="T772" s="29">
        <f t="shared" ref="T772:T835" si="128">J772/J773-1</f>
        <v>-0.58383652151016752</v>
      </c>
      <c r="U772" s="29">
        <f t="shared" ref="U772:U835" si="129">K772/K773-1</f>
        <v>-0.2937395605336699</v>
      </c>
    </row>
    <row r="773" spans="1:21" x14ac:dyDescent="0.2">
      <c r="A773" s="28" t="s">
        <v>852</v>
      </c>
      <c r="B773" s="28">
        <v>117.405856</v>
      </c>
      <c r="C773" s="28">
        <v>172.53999300000001</v>
      </c>
      <c r="D773" s="28">
        <v>52.312401999999999</v>
      </c>
      <c r="E773" s="28">
        <v>112.79237500000001</v>
      </c>
      <c r="F773" s="28">
        <v>712.95001200000002</v>
      </c>
      <c r="G773" s="28">
        <v>52.866594999999997</v>
      </c>
      <c r="H773" s="28">
        <v>212.96000699999999</v>
      </c>
      <c r="I773" s="28">
        <v>29.607631999999999</v>
      </c>
      <c r="J773" s="28">
        <v>54.23319</v>
      </c>
      <c r="K773" s="28">
        <v>80.161545000000004</v>
      </c>
      <c r="L773" s="25">
        <f t="shared" si="120"/>
        <v>0.13648946853026933</v>
      </c>
      <c r="M773" s="25">
        <f t="shared" si="121"/>
        <v>-0.24641864201200858</v>
      </c>
      <c r="N773" s="25">
        <f t="shared" si="122"/>
        <v>-0.20234962281911506</v>
      </c>
      <c r="O773" s="25">
        <f t="shared" si="123"/>
        <v>0.2950818559694921</v>
      </c>
      <c r="P773" s="29">
        <f t="shared" si="124"/>
        <v>0.29886467369399172</v>
      </c>
      <c r="Q773" s="29">
        <f t="shared" si="125"/>
        <v>0.19220656219946264</v>
      </c>
      <c r="R773" s="29">
        <f t="shared" si="126"/>
        <v>-0.12279110478574617</v>
      </c>
      <c r="S773" s="29">
        <f t="shared" si="127"/>
        <v>-0.36451404284093136</v>
      </c>
      <c r="T773" s="29">
        <f t="shared" si="128"/>
        <v>9.9547873775273965E-2</v>
      </c>
      <c r="U773" s="29">
        <f t="shared" si="129"/>
        <v>-0.10645458748308123</v>
      </c>
    </row>
    <row r="774" spans="1:21" x14ac:dyDescent="0.2">
      <c r="A774" s="28" t="s">
        <v>699</v>
      </c>
      <c r="B774" s="28">
        <v>103.30571399999999</v>
      </c>
      <c r="C774" s="28">
        <v>228.96000699999999</v>
      </c>
      <c r="D774" s="28">
        <v>65.583122000000003</v>
      </c>
      <c r="E774" s="28">
        <v>87.092854000000003</v>
      </c>
      <c r="F774" s="28">
        <v>548.90245800000002</v>
      </c>
      <c r="G774" s="28">
        <v>44.343485999999999</v>
      </c>
      <c r="H774" s="28">
        <v>242.770004</v>
      </c>
      <c r="I774" s="28">
        <v>46.590536999999998</v>
      </c>
      <c r="J774" s="28">
        <v>49.323172999999997</v>
      </c>
      <c r="K774" s="28">
        <v>89.711775000000003</v>
      </c>
      <c r="L774" s="25">
        <f t="shared" si="120"/>
        <v>0.44192116923986946</v>
      </c>
      <c r="M774" s="25">
        <f t="shared" si="121"/>
        <v>0.48559573337645134</v>
      </c>
      <c r="N774" s="25">
        <f t="shared" si="122"/>
        <v>-1.3098188007823697E-2</v>
      </c>
      <c r="O774" s="25">
        <f t="shared" si="123"/>
        <v>0.31942390891998151</v>
      </c>
      <c r="P774" s="29">
        <f t="shared" si="124"/>
        <v>8.2660944856480789E-2</v>
      </c>
      <c r="Q774" s="29">
        <f t="shared" si="125"/>
        <v>0.34449300119669868</v>
      </c>
      <c r="R774" s="29">
        <f t="shared" si="126"/>
        <v>0.49066684581439968</v>
      </c>
      <c r="S774" s="29">
        <f t="shared" si="127"/>
        <v>0.53073916501982943</v>
      </c>
      <c r="T774" s="29">
        <f t="shared" si="128"/>
        <v>0.24318263922945182</v>
      </c>
      <c r="U774" s="29">
        <f t="shared" si="129"/>
        <v>0.1079695521516606</v>
      </c>
    </row>
    <row r="775" spans="1:21" x14ac:dyDescent="0.2">
      <c r="A775" s="28" t="s">
        <v>546</v>
      </c>
      <c r="B775" s="28">
        <v>71.644495000000006</v>
      </c>
      <c r="C775" s="28">
        <v>154.11999499999999</v>
      </c>
      <c r="D775" s="28">
        <v>66.453542999999996</v>
      </c>
      <c r="E775" s="28">
        <v>66.008242999999993</v>
      </c>
      <c r="F775" s="28">
        <v>506.99386600000003</v>
      </c>
      <c r="G775" s="28">
        <v>32.981566999999998</v>
      </c>
      <c r="H775" s="28">
        <v>162.86000100000001</v>
      </c>
      <c r="I775" s="28">
        <v>30.436627000000001</v>
      </c>
      <c r="J775" s="28">
        <v>39.674920999999998</v>
      </c>
      <c r="K775" s="28">
        <v>80.969531000000003</v>
      </c>
      <c r="L775" s="25">
        <f t="shared" si="120"/>
        <v>0.34543516143664399</v>
      </c>
      <c r="M775" s="25">
        <f t="shared" si="121"/>
        <v>6.5689395162819686E-2</v>
      </c>
      <c r="N775" s="25">
        <f t="shared" si="122"/>
        <v>0.47417084252191555</v>
      </c>
      <c r="O775" s="25">
        <f t="shared" si="123"/>
        <v>0.96730365170007726</v>
      </c>
      <c r="P775" s="29">
        <f t="shared" si="124"/>
        <v>0.6912720064879716</v>
      </c>
      <c r="Q775" s="29">
        <f t="shared" si="125"/>
        <v>0.39661569261584906</v>
      </c>
      <c r="R775" s="29">
        <f t="shared" si="126"/>
        <v>4.4522931217846295</v>
      </c>
      <c r="S775" s="29">
        <f t="shared" si="127"/>
        <v>0.4677618650280051</v>
      </c>
      <c r="T775" s="29">
        <f t="shared" si="128"/>
        <v>0.66788807744565193</v>
      </c>
      <c r="U775" s="29">
        <f t="shared" si="129"/>
        <v>0.13965252290156061</v>
      </c>
    </row>
    <row r="776" spans="1:21" x14ac:dyDescent="0.2">
      <c r="A776" s="28" t="s">
        <v>244</v>
      </c>
      <c r="B776" s="28">
        <v>53.250053999999999</v>
      </c>
      <c r="C776" s="28">
        <v>144.61999499999999</v>
      </c>
      <c r="D776" s="28">
        <v>45.078589999999998</v>
      </c>
      <c r="E776" s="28">
        <v>33.552646000000003</v>
      </c>
      <c r="F776" s="28">
        <v>299.77074299999998</v>
      </c>
      <c r="G776" s="28">
        <v>23.615348999999998</v>
      </c>
      <c r="H776" s="28">
        <v>29.870000999999998</v>
      </c>
      <c r="I776" s="28">
        <v>20.736761000000001</v>
      </c>
      <c r="J776" s="28">
        <v>23.787520000000001</v>
      </c>
      <c r="K776" s="28">
        <v>71.047560000000004</v>
      </c>
      <c r="L776" s="25">
        <f t="shared" si="120"/>
        <v>0.32666100342856197</v>
      </c>
      <c r="M776" s="25">
        <f t="shared" si="121"/>
        <v>0.28929301576701438</v>
      </c>
      <c r="N776" s="25">
        <f t="shared" si="122"/>
        <v>0.24892160087167903</v>
      </c>
      <c r="O776" s="25">
        <f t="shared" si="123"/>
        <v>2.6311388907849231E-3</v>
      </c>
      <c r="P776" s="29">
        <f t="shared" si="124"/>
        <v>-2.9810232523426961E-2</v>
      </c>
      <c r="Q776" s="29">
        <f t="shared" si="125"/>
        <v>5.2461312535121429E-2</v>
      </c>
      <c r="R776" s="29">
        <f t="shared" si="126"/>
        <v>0.40962716330216309</v>
      </c>
      <c r="S776" s="29">
        <f t="shared" si="127"/>
        <v>-0.23205748306892571</v>
      </c>
      <c r="T776" s="29">
        <f t="shared" si="128"/>
        <v>5.8825702635700416E-2</v>
      </c>
      <c r="U776" s="29">
        <f t="shared" si="129"/>
        <v>0.26004293586359828</v>
      </c>
    </row>
    <row r="777" spans="1:21" x14ac:dyDescent="0.2">
      <c r="A777" s="28" t="s">
        <v>92</v>
      </c>
      <c r="B777" s="28">
        <v>40.138402999999997</v>
      </c>
      <c r="C777" s="28">
        <v>112.16999800000001</v>
      </c>
      <c r="D777" s="28">
        <v>36.094011000000002</v>
      </c>
      <c r="E777" s="28">
        <v>33.464596</v>
      </c>
      <c r="F777" s="28">
        <v>308.98155500000001</v>
      </c>
      <c r="G777" s="28">
        <v>22.438210999999999</v>
      </c>
      <c r="H777" s="28">
        <v>21.190000999999999</v>
      </c>
      <c r="I777" s="28">
        <v>27.003011999999998</v>
      </c>
      <c r="J777" s="28">
        <v>22.465945000000001</v>
      </c>
      <c r="K777" s="28">
        <v>56.385030999999998</v>
      </c>
      <c r="L777" s="25">
        <f t="shared" si="120"/>
        <v>-0.64403571050966701</v>
      </c>
      <c r="M777" s="25">
        <f t="shared" si="121"/>
        <v>-0.35482573705955522</v>
      </c>
      <c r="N777" s="25">
        <f t="shared" si="122"/>
        <v>-0.28800494841736091</v>
      </c>
      <c r="O777" s="25">
        <f t="shared" si="123"/>
        <v>-0.70182153467042574</v>
      </c>
      <c r="P777" s="29">
        <f t="shared" si="124"/>
        <v>-0.56388719761587591</v>
      </c>
      <c r="Q777" s="29">
        <f t="shared" si="125"/>
        <v>-0.57327667958444417</v>
      </c>
      <c r="R777" s="29">
        <f t="shared" si="126"/>
        <v>-0.89926313099320754</v>
      </c>
      <c r="S777" s="29">
        <f t="shared" si="127"/>
        <v>-7.2948068120829213E-2</v>
      </c>
      <c r="T777" s="29">
        <f t="shared" si="128"/>
        <v>-0.5755726920542048</v>
      </c>
      <c r="U777" s="29">
        <f t="shared" si="129"/>
        <v>-0.28628514336477451</v>
      </c>
    </row>
    <row r="778" spans="1:21" x14ac:dyDescent="0.2">
      <c r="A778" s="28" t="s">
        <v>851</v>
      </c>
      <c r="B778" s="28">
        <v>112.75963400000001</v>
      </c>
      <c r="C778" s="28">
        <v>173.86000100000001</v>
      </c>
      <c r="D778" s="28">
        <v>50.694187999999997</v>
      </c>
      <c r="E778" s="28">
        <v>112.23009</v>
      </c>
      <c r="F778" s="28">
        <v>708.48999000000003</v>
      </c>
      <c r="G778" s="28">
        <v>52.582574999999999</v>
      </c>
      <c r="H778" s="28">
        <v>210.35000600000001</v>
      </c>
      <c r="I778" s="28">
        <v>29.127831</v>
      </c>
      <c r="J778" s="28">
        <v>52.932374000000003</v>
      </c>
      <c r="K778" s="28">
        <v>79.002182000000005</v>
      </c>
      <c r="L778" s="25">
        <f t="shared" si="120"/>
        <v>0.10844070011252849</v>
      </c>
      <c r="M778" s="25">
        <f t="shared" si="121"/>
        <v>-0.20943978455292633</v>
      </c>
      <c r="N778" s="25">
        <f t="shared" si="122"/>
        <v>-0.21141386386655692</v>
      </c>
      <c r="O778" s="25">
        <f t="shared" si="123"/>
        <v>0.31018782110476595</v>
      </c>
      <c r="P778" s="29">
        <f t="shared" si="124"/>
        <v>0.31014442331921011</v>
      </c>
      <c r="Q778" s="29">
        <f t="shared" si="125"/>
        <v>0.2007823245824687</v>
      </c>
      <c r="R778" s="29">
        <f t="shared" si="126"/>
        <v>-5.1066865620669089E-2</v>
      </c>
      <c r="S778" s="29">
        <f t="shared" si="127"/>
        <v>-0.35042356518553397</v>
      </c>
      <c r="T778" s="29">
        <f t="shared" si="128"/>
        <v>8.3004777283396836E-2</v>
      </c>
      <c r="U778" s="29">
        <f t="shared" si="129"/>
        <v>-0.10631552654361309</v>
      </c>
    </row>
    <row r="779" spans="1:21" x14ac:dyDescent="0.2">
      <c r="A779" s="28" t="s">
        <v>698</v>
      </c>
      <c r="B779" s="28">
        <v>101.728161</v>
      </c>
      <c r="C779" s="28">
        <v>219.91999799999999</v>
      </c>
      <c r="D779" s="28">
        <v>64.284908999999999</v>
      </c>
      <c r="E779" s="28">
        <v>85.659542999999999</v>
      </c>
      <c r="F779" s="28">
        <v>540.77243499999997</v>
      </c>
      <c r="G779" s="28">
        <v>43.790264000000001</v>
      </c>
      <c r="H779" s="28">
        <v>221.66999799999999</v>
      </c>
      <c r="I779" s="28">
        <v>44.841267999999999</v>
      </c>
      <c r="J779" s="28">
        <v>48.875475999999999</v>
      </c>
      <c r="K779" s="28">
        <v>88.400531000000001</v>
      </c>
      <c r="L779" s="25">
        <f t="shared" si="120"/>
        <v>0.91161333517313548</v>
      </c>
      <c r="M779" s="25">
        <f t="shared" si="121"/>
        <v>0.5891321597596082</v>
      </c>
      <c r="N779" s="25">
        <f t="shared" si="122"/>
        <v>0.4043344439282115</v>
      </c>
      <c r="O779" s="25">
        <f t="shared" si="123"/>
        <v>1.5480633618630102</v>
      </c>
      <c r="P779" s="29">
        <f t="shared" si="124"/>
        <v>0.80838293558997498</v>
      </c>
      <c r="Q779" s="29">
        <f t="shared" si="125"/>
        <v>0.83594059923163488</v>
      </c>
      <c r="R779" s="29">
        <f t="shared" si="126"/>
        <v>6.707579902642558</v>
      </c>
      <c r="S779" s="29">
        <f t="shared" si="127"/>
        <v>1.2912470807098084</v>
      </c>
      <c r="T779" s="29">
        <f t="shared" si="128"/>
        <v>1.0554279275159084</v>
      </c>
      <c r="U779" s="29">
        <f t="shared" si="129"/>
        <v>0.23816614409085957</v>
      </c>
    </row>
    <row r="780" spans="1:21" x14ac:dyDescent="0.2">
      <c r="A780" s="28" t="s">
        <v>243</v>
      </c>
      <c r="B780" s="28">
        <v>53.215867000000003</v>
      </c>
      <c r="C780" s="28">
        <v>138.38999899999999</v>
      </c>
      <c r="D780" s="28">
        <v>45.776068000000002</v>
      </c>
      <c r="E780" s="28">
        <v>33.617508999999998</v>
      </c>
      <c r="F780" s="28">
        <v>299.03646199999997</v>
      </c>
      <c r="G780" s="28">
        <v>23.851678</v>
      </c>
      <c r="H780" s="28">
        <v>28.76</v>
      </c>
      <c r="I780" s="28">
        <v>19.570682000000001</v>
      </c>
      <c r="J780" s="28">
        <v>23.778735000000001</v>
      </c>
      <c r="K780" s="28">
        <v>71.396339999999995</v>
      </c>
      <c r="L780" s="25">
        <f t="shared" si="120"/>
        <v>0.31465418414023971</v>
      </c>
      <c r="M780" s="25">
        <f t="shared" si="121"/>
        <v>0.22610078250817445</v>
      </c>
      <c r="N780" s="25">
        <f t="shared" si="122"/>
        <v>0.25769080936168298</v>
      </c>
      <c r="O780" s="25">
        <f t="shared" si="123"/>
        <v>2.1069827580708189E-2</v>
      </c>
      <c r="P780" s="29">
        <f t="shared" si="124"/>
        <v>-2.8874153152833149E-2</v>
      </c>
      <c r="Q780" s="29">
        <f t="shared" si="125"/>
        <v>7.2379199699017738E-2</v>
      </c>
      <c r="R780" s="29">
        <f t="shared" si="126"/>
        <v>0.36952380952380959</v>
      </c>
      <c r="S780" s="29">
        <f t="shared" si="127"/>
        <v>-0.28805726948592469</v>
      </c>
      <c r="T780" s="29">
        <f t="shared" si="128"/>
        <v>6.6244477754773268E-2</v>
      </c>
      <c r="U780" s="29">
        <f t="shared" si="129"/>
        <v>0.27683361364904235</v>
      </c>
    </row>
    <row r="781" spans="1:21" x14ac:dyDescent="0.2">
      <c r="A781" s="28" t="s">
        <v>91</v>
      </c>
      <c r="B781" s="28">
        <v>40.478985000000002</v>
      </c>
      <c r="C781" s="28">
        <v>112.870003</v>
      </c>
      <c r="D781" s="28">
        <v>36.396917000000002</v>
      </c>
      <c r="E781" s="28">
        <v>32.923810000000003</v>
      </c>
      <c r="F781" s="28">
        <v>307.92761100000001</v>
      </c>
      <c r="G781" s="28">
        <v>22.241831999999999</v>
      </c>
      <c r="H781" s="28">
        <v>21</v>
      </c>
      <c r="I781" s="28">
        <v>27.489124</v>
      </c>
      <c r="J781" s="28">
        <v>22.301390999999999</v>
      </c>
      <c r="K781" s="28">
        <v>55.916713999999999</v>
      </c>
      <c r="L781" s="25">
        <f t="shared" si="120"/>
        <v>-0.64328850946022942</v>
      </c>
      <c r="M781" s="25">
        <f t="shared" si="121"/>
        <v>-0.32104186955480418</v>
      </c>
      <c r="N781" s="25">
        <f t="shared" si="122"/>
        <v>-0.29911465676162463</v>
      </c>
      <c r="O781" s="25">
        <f t="shared" si="123"/>
        <v>-0.70599402908325559</v>
      </c>
      <c r="P781" s="29">
        <f t="shared" si="124"/>
        <v>-0.56799068650673434</v>
      </c>
      <c r="Q781" s="29">
        <f t="shared" si="125"/>
        <v>-0.58137770574955583</v>
      </c>
      <c r="R781" s="29">
        <f t="shared" si="126"/>
        <v>-0.90244355436317836</v>
      </c>
      <c r="S781" s="29">
        <f t="shared" si="127"/>
        <v>-6.7143541524413375E-2</v>
      </c>
      <c r="T781" s="29">
        <f t="shared" si="128"/>
        <v>-0.5800007593413965</v>
      </c>
      <c r="U781" s="29">
        <f t="shared" si="129"/>
        <v>-0.29334595696519694</v>
      </c>
    </row>
    <row r="782" spans="1:21" x14ac:dyDescent="0.2">
      <c r="A782" s="28" t="s">
        <v>850</v>
      </c>
      <c r="B782" s="28">
        <v>113.47821999999999</v>
      </c>
      <c r="C782" s="28">
        <v>166.240005</v>
      </c>
      <c r="D782" s="28">
        <v>51.929915999999999</v>
      </c>
      <c r="E782" s="28">
        <v>111.983474</v>
      </c>
      <c r="F782" s="28">
        <v>712.78002900000001</v>
      </c>
      <c r="G782" s="28">
        <v>53.131025999999999</v>
      </c>
      <c r="H782" s="28">
        <v>215.259995</v>
      </c>
      <c r="I782" s="28">
        <v>29.467689</v>
      </c>
      <c r="J782" s="28">
        <v>53.098646000000002</v>
      </c>
      <c r="K782" s="28">
        <v>79.128838999999999</v>
      </c>
      <c r="L782" s="25">
        <f t="shared" si="120"/>
        <v>0.42264414119801597</v>
      </c>
      <c r="M782" s="25">
        <f t="shared" si="121"/>
        <v>0.46029524632098551</v>
      </c>
      <c r="N782" s="25">
        <f t="shared" si="122"/>
        <v>5.0907643261831614E-2</v>
      </c>
      <c r="O782" s="25">
        <f t="shared" si="123"/>
        <v>1.3733345925166236</v>
      </c>
      <c r="P782" s="29">
        <f t="shared" si="124"/>
        <v>1.1135793861310295</v>
      </c>
      <c r="Q782" s="29">
        <f t="shared" si="125"/>
        <v>1.0940013871456729</v>
      </c>
      <c r="R782" s="29">
        <f t="shared" si="126"/>
        <v>6.8619431286319621</v>
      </c>
      <c r="S782" s="29">
        <f t="shared" si="127"/>
        <v>0.23557038729007806</v>
      </c>
      <c r="T782" s="29">
        <f t="shared" si="128"/>
        <v>0.73571164799105548</v>
      </c>
      <c r="U782" s="29">
        <f t="shared" si="129"/>
        <v>-2.3061675553441852E-2</v>
      </c>
    </row>
    <row r="783" spans="1:21" x14ac:dyDescent="0.2">
      <c r="A783" s="28" t="s">
        <v>396</v>
      </c>
      <c r="B783" s="28">
        <v>79.765709999999999</v>
      </c>
      <c r="C783" s="28">
        <v>113.839996</v>
      </c>
      <c r="D783" s="28">
        <v>49.414347999999997</v>
      </c>
      <c r="E783" s="28">
        <v>47.184023000000003</v>
      </c>
      <c r="F783" s="28">
        <v>337.23835200000002</v>
      </c>
      <c r="G783" s="28">
        <v>25.372966000000002</v>
      </c>
      <c r="H783" s="28">
        <v>27.379999000000002</v>
      </c>
      <c r="I783" s="28">
        <v>23.849461999999999</v>
      </c>
      <c r="J783" s="28">
        <v>30.591858999999999</v>
      </c>
      <c r="K783" s="28">
        <v>80.996759999999995</v>
      </c>
      <c r="L783" s="25">
        <f t="shared" si="120"/>
        <v>0.51421177564290965</v>
      </c>
      <c r="M783" s="25">
        <f t="shared" si="121"/>
        <v>-0.12966365910557365</v>
      </c>
      <c r="N783" s="25">
        <f t="shared" si="122"/>
        <v>9.3894947420403829E-2</v>
      </c>
      <c r="O783" s="25">
        <f t="shared" si="123"/>
        <v>0.45280954582604438</v>
      </c>
      <c r="P783" s="29">
        <f t="shared" si="124"/>
        <v>0.15152403229492339</v>
      </c>
      <c r="Q783" s="29">
        <f t="shared" si="125"/>
        <v>9.0185669098537868E-2</v>
      </c>
      <c r="R783" s="29">
        <f t="shared" si="126"/>
        <v>-2.1443924231593914E-2</v>
      </c>
      <c r="S783" s="29">
        <f t="shared" si="127"/>
        <v>0.29515823090536641</v>
      </c>
      <c r="T783" s="29">
        <f t="shared" si="128"/>
        <v>0.35194650347069856</v>
      </c>
      <c r="U783" s="29">
        <f t="shared" si="129"/>
        <v>0.14580139225247701</v>
      </c>
    </row>
    <row r="784" spans="1:21" x14ac:dyDescent="0.2">
      <c r="A784" s="28" t="s">
        <v>242</v>
      </c>
      <c r="B784" s="28">
        <v>52.678041</v>
      </c>
      <c r="C784" s="28">
        <v>130.800003</v>
      </c>
      <c r="D784" s="28">
        <v>45.172846</v>
      </c>
      <c r="E784" s="28">
        <v>32.477775999999999</v>
      </c>
      <c r="F784" s="28">
        <v>292.86262599999998</v>
      </c>
      <c r="G784" s="28">
        <v>23.273986000000001</v>
      </c>
      <c r="H784" s="28">
        <v>27.98</v>
      </c>
      <c r="I784" s="28">
        <v>18.414323</v>
      </c>
      <c r="J784" s="28">
        <v>22.62801</v>
      </c>
      <c r="K784" s="28">
        <v>70.690051999999994</v>
      </c>
      <c r="L784" s="25">
        <f t="shared" si="120"/>
        <v>0.30043831930907738</v>
      </c>
      <c r="M784" s="25">
        <f t="shared" si="121"/>
        <v>0.16142780603548745</v>
      </c>
      <c r="N784" s="25">
        <f t="shared" si="122"/>
        <v>0.22601642150551893</v>
      </c>
      <c r="O784" s="25">
        <f t="shared" si="123"/>
        <v>-1.4644752985045084E-2</v>
      </c>
      <c r="P784" s="29">
        <f t="shared" si="124"/>
        <v>-5.2198534205133429E-2</v>
      </c>
      <c r="Q784" s="29">
        <f t="shared" si="125"/>
        <v>5.2466199666352464E-2</v>
      </c>
      <c r="R784" s="29">
        <f t="shared" si="126"/>
        <v>0.30992503230688051</v>
      </c>
      <c r="S784" s="29">
        <f t="shared" si="127"/>
        <v>-0.33266863501927169</v>
      </c>
      <c r="T784" s="29">
        <f t="shared" si="128"/>
        <v>8.3800498414390301E-3</v>
      </c>
      <c r="U784" s="29">
        <f t="shared" si="129"/>
        <v>0.24786080909335917</v>
      </c>
    </row>
    <row r="785" spans="1:21" x14ac:dyDescent="0.2">
      <c r="A785" s="28" t="s">
        <v>90</v>
      </c>
      <c r="B785" s="28">
        <v>40.507911999999997</v>
      </c>
      <c r="C785" s="28">
        <v>112.620003</v>
      </c>
      <c r="D785" s="28">
        <v>36.845221000000002</v>
      </c>
      <c r="E785" s="28">
        <v>32.960473999999998</v>
      </c>
      <c r="F785" s="28">
        <v>308.99153100000001</v>
      </c>
      <c r="G785" s="28">
        <v>22.113761</v>
      </c>
      <c r="H785" s="28">
        <v>21.360001</v>
      </c>
      <c r="I785" s="28">
        <v>27.593972000000001</v>
      </c>
      <c r="J785" s="28">
        <v>22.439962000000001</v>
      </c>
      <c r="K785" s="28">
        <v>56.648988000000003</v>
      </c>
      <c r="L785" s="25">
        <f t="shared" si="120"/>
        <v>-0.43038446502575101</v>
      </c>
      <c r="M785" s="25">
        <f t="shared" si="121"/>
        <v>-0.29329817838040806</v>
      </c>
      <c r="N785" s="25">
        <f t="shared" si="122"/>
        <v>-0.44682187750276126</v>
      </c>
      <c r="O785" s="25">
        <f t="shared" si="123"/>
        <v>-0.50253575582258359</v>
      </c>
      <c r="P785" s="29">
        <f t="shared" si="124"/>
        <v>-0.39066195803072157</v>
      </c>
      <c r="Q785" s="29">
        <f t="shared" si="125"/>
        <v>-0.3325139632832832</v>
      </c>
      <c r="R785" s="29">
        <f t="shared" si="126"/>
        <v>-0.87410114053751875</v>
      </c>
      <c r="S785" s="29">
        <f t="shared" si="127"/>
        <v>-0.10074750398845311</v>
      </c>
      <c r="T785" s="29">
        <f t="shared" si="128"/>
        <v>-0.43480024411431861</v>
      </c>
      <c r="U785" s="29">
        <f t="shared" si="129"/>
        <v>-0.29829877829714913</v>
      </c>
    </row>
    <row r="786" spans="1:21" x14ac:dyDescent="0.2">
      <c r="A786" s="28" t="s">
        <v>545</v>
      </c>
      <c r="B786" s="28">
        <v>71.114479000000003</v>
      </c>
      <c r="C786" s="28">
        <v>159.36000100000001</v>
      </c>
      <c r="D786" s="28">
        <v>66.606431999999998</v>
      </c>
      <c r="E786" s="28">
        <v>66.256970999999993</v>
      </c>
      <c r="F786" s="28">
        <v>507.09377999999998</v>
      </c>
      <c r="G786" s="28">
        <v>33.129922999999998</v>
      </c>
      <c r="H786" s="28">
        <v>169.66000399999999</v>
      </c>
      <c r="I786" s="28">
        <v>30.685455000000001</v>
      </c>
      <c r="J786" s="28">
        <v>39.702710000000003</v>
      </c>
      <c r="K786" s="28">
        <v>80.730924000000002</v>
      </c>
      <c r="L786" s="25">
        <f t="shared" si="120"/>
        <v>-0.11656107621451073</v>
      </c>
      <c r="M786" s="25">
        <f t="shared" si="121"/>
        <v>0.39777210950316455</v>
      </c>
      <c r="N786" s="25">
        <f t="shared" si="122"/>
        <v>0.35145410941565758</v>
      </c>
      <c r="O786" s="25">
        <f t="shared" si="123"/>
        <v>0.39919574454416984</v>
      </c>
      <c r="P786" s="29">
        <f t="shared" si="124"/>
        <v>0.4978753864283807</v>
      </c>
      <c r="Q786" s="29">
        <f t="shared" si="125"/>
        <v>0.32117241742892477</v>
      </c>
      <c r="R786" s="29">
        <f t="shared" si="126"/>
        <v>5.1649710755813949</v>
      </c>
      <c r="S786" s="29">
        <f t="shared" si="127"/>
        <v>0.26720012309643537</v>
      </c>
      <c r="T786" s="29">
        <f t="shared" si="128"/>
        <v>0.29439010822221001</v>
      </c>
      <c r="U786" s="29">
        <f t="shared" si="129"/>
        <v>-1.1878466155847978E-3</v>
      </c>
    </row>
    <row r="787" spans="1:21" x14ac:dyDescent="0.2">
      <c r="A787" s="28" t="s">
        <v>395</v>
      </c>
      <c r="B787" s="28">
        <v>80.497335000000007</v>
      </c>
      <c r="C787" s="28">
        <v>114.010002</v>
      </c>
      <c r="D787" s="28">
        <v>49.285012000000002</v>
      </c>
      <c r="E787" s="28">
        <v>47.353611000000001</v>
      </c>
      <c r="F787" s="28">
        <v>338.542034</v>
      </c>
      <c r="G787" s="28">
        <v>25.076153999999999</v>
      </c>
      <c r="H787" s="28">
        <v>27.52</v>
      </c>
      <c r="I787" s="28">
        <v>24.215160999999998</v>
      </c>
      <c r="J787" s="28">
        <v>30.672909000000001</v>
      </c>
      <c r="K787" s="28">
        <v>80.826933999999994</v>
      </c>
      <c r="L787" s="25">
        <f t="shared" si="120"/>
        <v>0.53897231329649964</v>
      </c>
      <c r="M787" s="25">
        <f t="shared" si="121"/>
        <v>-0.10915768614257648</v>
      </c>
      <c r="N787" s="25">
        <f t="shared" si="122"/>
        <v>0.10970974967084168</v>
      </c>
      <c r="O787" s="25">
        <f t="shared" si="123"/>
        <v>0.48084600613608286</v>
      </c>
      <c r="P787" s="29">
        <f t="shared" si="124"/>
        <v>0.16221956484809597</v>
      </c>
      <c r="Q787" s="29">
        <f t="shared" si="125"/>
        <v>6.8591466090731856E-2</v>
      </c>
      <c r="R787" s="29">
        <f t="shared" si="126"/>
        <v>-2.5840707964601806E-2</v>
      </c>
      <c r="S787" s="29">
        <f t="shared" si="127"/>
        <v>0.31710291501248022</v>
      </c>
      <c r="T787" s="29">
        <f t="shared" si="128"/>
        <v>0.36666970837312585</v>
      </c>
      <c r="U787" s="29">
        <f t="shared" si="129"/>
        <v>0.16685993803208854</v>
      </c>
    </row>
    <row r="788" spans="1:21" x14ac:dyDescent="0.2">
      <c r="A788" s="28" t="s">
        <v>241</v>
      </c>
      <c r="B788" s="28">
        <v>52.305902000000003</v>
      </c>
      <c r="C788" s="28">
        <v>127.980003</v>
      </c>
      <c r="D788" s="28">
        <v>44.412525000000002</v>
      </c>
      <c r="E788" s="28">
        <v>31.977404</v>
      </c>
      <c r="F788" s="28">
        <v>291.28922299999999</v>
      </c>
      <c r="G788" s="28">
        <v>23.466549000000001</v>
      </c>
      <c r="H788" s="28">
        <v>28.25</v>
      </c>
      <c r="I788" s="28">
        <v>18.385169999999999</v>
      </c>
      <c r="J788" s="28">
        <v>22.443542000000001</v>
      </c>
      <c r="K788" s="28">
        <v>69.268754000000001</v>
      </c>
      <c r="L788" s="25">
        <f t="shared" si="120"/>
        <v>0.28794853810327758</v>
      </c>
      <c r="M788" s="25">
        <f t="shared" si="121"/>
        <v>0.16610481093394069</v>
      </c>
      <c r="N788" s="25">
        <f t="shared" si="122"/>
        <v>0.20597039525937477</v>
      </c>
      <c r="O788" s="25">
        <f t="shared" si="123"/>
        <v>-1.6145870830818199E-2</v>
      </c>
      <c r="P788" s="29">
        <f t="shared" si="124"/>
        <v>-5.4079410571664432E-2</v>
      </c>
      <c r="Q788" s="29">
        <f t="shared" si="125"/>
        <v>9.1084044238596507E-2</v>
      </c>
      <c r="R788" s="29">
        <f t="shared" si="126"/>
        <v>0.35491606714628299</v>
      </c>
      <c r="S788" s="29">
        <f t="shared" si="127"/>
        <v>-0.32627807458686864</v>
      </c>
      <c r="T788" s="29">
        <f t="shared" si="128"/>
        <v>7.5479650024816713E-3</v>
      </c>
      <c r="U788" s="29">
        <f t="shared" si="129"/>
        <v>0.22886667005629691</v>
      </c>
    </row>
    <row r="789" spans="1:21" x14ac:dyDescent="0.2">
      <c r="A789" s="28" t="s">
        <v>89</v>
      </c>
      <c r="B789" s="28">
        <v>40.611795000000001</v>
      </c>
      <c r="C789" s="28">
        <v>109.75</v>
      </c>
      <c r="D789" s="28">
        <v>36.827210000000001</v>
      </c>
      <c r="E789" s="28">
        <v>32.502180000000003</v>
      </c>
      <c r="F789" s="28">
        <v>307.94257599999997</v>
      </c>
      <c r="G789" s="28">
        <v>21.507553999999999</v>
      </c>
      <c r="H789" s="28">
        <v>20.85</v>
      </c>
      <c r="I789" s="28">
        <v>27.288958999999998</v>
      </c>
      <c r="J789" s="28">
        <v>22.275407999999999</v>
      </c>
      <c r="K789" s="28">
        <v>56.367998</v>
      </c>
      <c r="L789" s="25">
        <f t="shared" si="120"/>
        <v>-0.60119854915354809</v>
      </c>
      <c r="M789" s="25">
        <f t="shared" si="121"/>
        <v>-0.50685239936842419</v>
      </c>
      <c r="N789" s="25">
        <f t="shared" si="122"/>
        <v>-0.43726302382874271</v>
      </c>
      <c r="O789" s="25">
        <f t="shared" si="123"/>
        <v>-0.62125071661841202</v>
      </c>
      <c r="P789" s="29">
        <f t="shared" si="124"/>
        <v>-0.42950609830444375</v>
      </c>
      <c r="Q789" s="29">
        <f t="shared" si="125"/>
        <v>-0.51119315434407575</v>
      </c>
      <c r="R789" s="29">
        <f t="shared" si="126"/>
        <v>-0.9113671163202024</v>
      </c>
      <c r="S789" s="29">
        <f t="shared" si="127"/>
        <v>-0.40117658696781522</v>
      </c>
      <c r="T789" s="29">
        <f t="shared" si="128"/>
        <v>-0.54326244479394847</v>
      </c>
      <c r="U789" s="29">
        <f t="shared" si="129"/>
        <v>-0.36762042810465079</v>
      </c>
    </row>
    <row r="790" spans="1:21" x14ac:dyDescent="0.2">
      <c r="A790" s="28" t="s">
        <v>697</v>
      </c>
      <c r="B790" s="28">
        <v>101.834622</v>
      </c>
      <c r="C790" s="28">
        <v>222.550003</v>
      </c>
      <c r="D790" s="28">
        <v>65.443025000000006</v>
      </c>
      <c r="E790" s="28">
        <v>85.814498999999998</v>
      </c>
      <c r="F790" s="28">
        <v>539.78241500000001</v>
      </c>
      <c r="G790" s="28">
        <v>44.000107999999997</v>
      </c>
      <c r="H790" s="28">
        <v>235.240005</v>
      </c>
      <c r="I790" s="28">
        <v>45.570962000000002</v>
      </c>
      <c r="J790" s="28">
        <v>48.770695000000003</v>
      </c>
      <c r="K790" s="28">
        <v>89.136336</v>
      </c>
      <c r="L790" s="25">
        <f t="shared" si="120"/>
        <v>0.41596329869574045</v>
      </c>
      <c r="M790" s="25">
        <f t="shared" si="121"/>
        <v>0.37938520216648564</v>
      </c>
      <c r="N790" s="25">
        <f t="shared" si="122"/>
        <v>-8.4970631416364517E-3</v>
      </c>
      <c r="O790" s="25">
        <f t="shared" si="123"/>
        <v>0.29911586637038901</v>
      </c>
      <c r="P790" s="29">
        <f t="shared" si="124"/>
        <v>5.3720001385302529E-2</v>
      </c>
      <c r="Q790" s="29">
        <f t="shared" si="125"/>
        <v>0.40727424026327719</v>
      </c>
      <c r="R790" s="29">
        <f t="shared" si="126"/>
        <v>0.35859089316514803</v>
      </c>
      <c r="S790" s="29">
        <f t="shared" si="127"/>
        <v>0.49382139078883358</v>
      </c>
      <c r="T790" s="29">
        <f t="shared" si="128"/>
        <v>0.23328891415503428</v>
      </c>
      <c r="U790" s="29">
        <f t="shared" si="129"/>
        <v>9.8497186929327851E-2</v>
      </c>
    </row>
    <row r="791" spans="1:21" x14ac:dyDescent="0.2">
      <c r="A791" s="28" t="s">
        <v>544</v>
      </c>
      <c r="B791" s="28">
        <v>71.918970000000002</v>
      </c>
      <c r="C791" s="28">
        <v>161.33999600000001</v>
      </c>
      <c r="D791" s="28">
        <v>66.003863999999993</v>
      </c>
      <c r="E791" s="28">
        <v>66.056077999999999</v>
      </c>
      <c r="F791" s="28">
        <v>512.26361299999996</v>
      </c>
      <c r="G791" s="28">
        <v>31.266193000000001</v>
      </c>
      <c r="H791" s="28">
        <v>173.14999399999999</v>
      </c>
      <c r="I791" s="28">
        <v>30.506298999999999</v>
      </c>
      <c r="J791" s="28">
        <v>39.545231000000001</v>
      </c>
      <c r="K791" s="28">
        <v>81.143890999999996</v>
      </c>
      <c r="L791" s="25">
        <f t="shared" si="120"/>
        <v>-0.11712608541983927</v>
      </c>
      <c r="M791" s="25">
        <f t="shared" si="121"/>
        <v>0.41538730441946337</v>
      </c>
      <c r="N791" s="25">
        <f t="shared" si="122"/>
        <v>0.36819063401476004</v>
      </c>
      <c r="O791" s="25">
        <f t="shared" si="123"/>
        <v>0.38421226636180617</v>
      </c>
      <c r="P791" s="29">
        <f t="shared" si="124"/>
        <v>0.5141738751793099</v>
      </c>
      <c r="Q791" s="29">
        <f t="shared" si="125"/>
        <v>0.24595579932735712</v>
      </c>
      <c r="R791" s="29">
        <f t="shared" si="126"/>
        <v>5.3147335521517132</v>
      </c>
      <c r="S791" s="29">
        <f t="shared" si="127"/>
        <v>0.26548337290782054</v>
      </c>
      <c r="T791" s="29">
        <f t="shared" si="128"/>
        <v>0.30225559428216142</v>
      </c>
      <c r="U791" s="29">
        <f t="shared" si="129"/>
        <v>1.0064723945021559E-2</v>
      </c>
    </row>
    <row r="792" spans="1:21" x14ac:dyDescent="0.2">
      <c r="A792" s="28" t="s">
        <v>394</v>
      </c>
      <c r="B792" s="28">
        <v>81.460069000000004</v>
      </c>
      <c r="C792" s="28">
        <v>113.989998</v>
      </c>
      <c r="D792" s="28">
        <v>48.241715999999997</v>
      </c>
      <c r="E792" s="28">
        <v>47.721060999999999</v>
      </c>
      <c r="F792" s="28">
        <v>338.31227799999999</v>
      </c>
      <c r="G792" s="28">
        <v>25.094142999999999</v>
      </c>
      <c r="H792" s="28">
        <v>27.42</v>
      </c>
      <c r="I792" s="28">
        <v>24.106439999999999</v>
      </c>
      <c r="J792" s="28">
        <v>30.366720000000001</v>
      </c>
      <c r="K792" s="28">
        <v>80.335337999999993</v>
      </c>
      <c r="L792" s="25">
        <f t="shared" si="120"/>
        <v>0.52667352775833476</v>
      </c>
      <c r="M792" s="25">
        <f t="shared" si="121"/>
        <v>-0.13657025794363709</v>
      </c>
      <c r="N792" s="25">
        <f t="shared" si="122"/>
        <v>6.4530402560007305E-2</v>
      </c>
      <c r="O792" s="25">
        <f t="shared" si="123"/>
        <v>0.45605166561802979</v>
      </c>
      <c r="P792" s="29">
        <f t="shared" si="124"/>
        <v>0.13560918475302852</v>
      </c>
      <c r="Q792" s="29">
        <f t="shared" si="125"/>
        <v>5.441292657333574E-2</v>
      </c>
      <c r="R792" s="29">
        <f t="shared" si="126"/>
        <v>-3.9579651123630488E-2</v>
      </c>
      <c r="S792" s="29">
        <f t="shared" si="127"/>
        <v>0.30980480157004187</v>
      </c>
      <c r="T792" s="29">
        <f t="shared" si="128"/>
        <v>0.30353847401357692</v>
      </c>
      <c r="U792" s="29">
        <f t="shared" si="129"/>
        <v>0.14920265541014044</v>
      </c>
    </row>
    <row r="793" spans="1:21" x14ac:dyDescent="0.2">
      <c r="A793" s="28" t="s">
        <v>240</v>
      </c>
      <c r="B793" s="28">
        <v>53.357883999999999</v>
      </c>
      <c r="C793" s="28">
        <v>132.020004</v>
      </c>
      <c r="D793" s="28">
        <v>45.317368000000002</v>
      </c>
      <c r="E793" s="28">
        <v>32.774290999999998</v>
      </c>
      <c r="F793" s="28">
        <v>297.91259400000001</v>
      </c>
      <c r="G793" s="28">
        <v>23.799161000000002</v>
      </c>
      <c r="H793" s="28">
        <v>28.549999</v>
      </c>
      <c r="I793" s="28">
        <v>18.404605</v>
      </c>
      <c r="J793" s="28">
        <v>23.295607</v>
      </c>
      <c r="K793" s="28">
        <v>69.905283999999995</v>
      </c>
      <c r="L793" s="25">
        <f t="shared" si="120"/>
        <v>-0.54480108699259322</v>
      </c>
      <c r="M793" s="25">
        <f t="shared" si="121"/>
        <v>-0.16230965118110474</v>
      </c>
      <c r="N793" s="25">
        <f t="shared" si="122"/>
        <v>-0.1538626880617654</v>
      </c>
      <c r="O793" s="25">
        <f t="shared" si="123"/>
        <v>-0.70621640004283281</v>
      </c>
      <c r="P793" s="29">
        <f t="shared" si="124"/>
        <v>-0.57562308547008545</v>
      </c>
      <c r="Q793" s="29">
        <f t="shared" si="125"/>
        <v>-0.54037474182103262</v>
      </c>
      <c r="R793" s="29">
        <f t="shared" si="126"/>
        <v>-0.86345593023972322</v>
      </c>
      <c r="S793" s="29">
        <f t="shared" si="127"/>
        <v>-0.38005745698927884</v>
      </c>
      <c r="T793" s="29">
        <f t="shared" si="128"/>
        <v>-0.5649628794803967</v>
      </c>
      <c r="U793" s="29">
        <f t="shared" si="129"/>
        <v>-0.13530140761919007</v>
      </c>
    </row>
    <row r="794" spans="1:21" x14ac:dyDescent="0.2">
      <c r="A794" s="28" t="s">
        <v>849</v>
      </c>
      <c r="B794" s="28">
        <v>117.21883</v>
      </c>
      <c r="C794" s="28">
        <v>157.60000600000001</v>
      </c>
      <c r="D794" s="28">
        <v>53.557935999999998</v>
      </c>
      <c r="E794" s="28">
        <v>111.55929399999999</v>
      </c>
      <c r="F794" s="28">
        <v>702</v>
      </c>
      <c r="G794" s="28">
        <v>51.779488999999998</v>
      </c>
      <c r="H794" s="28">
        <v>209.08999600000001</v>
      </c>
      <c r="I794" s="28">
        <v>29.687598000000001</v>
      </c>
      <c r="J794" s="28">
        <v>53.548549999999999</v>
      </c>
      <c r="K794" s="28">
        <v>80.843526999999995</v>
      </c>
      <c r="L794" s="25">
        <f t="shared" si="120"/>
        <v>0.15535283356166119</v>
      </c>
      <c r="M794" s="25">
        <f t="shared" si="121"/>
        <v>-0.27383307963799053</v>
      </c>
      <c r="N794" s="25">
        <f t="shared" si="122"/>
        <v>-0.18079133100658495</v>
      </c>
      <c r="O794" s="25">
        <f t="shared" si="123"/>
        <v>0.3091654034165443</v>
      </c>
      <c r="P794" s="29">
        <f t="shared" si="124"/>
        <v>0.2904827589564003</v>
      </c>
      <c r="Q794" s="29">
        <f t="shared" si="125"/>
        <v>0.20581864704461927</v>
      </c>
      <c r="R794" s="29">
        <f t="shared" si="126"/>
        <v>-0.11135193922165654</v>
      </c>
      <c r="S794" s="29">
        <f t="shared" si="127"/>
        <v>-0.34639081114487447</v>
      </c>
      <c r="T794" s="29">
        <f t="shared" si="128"/>
        <v>0.11098510615153656</v>
      </c>
      <c r="U794" s="29">
        <f t="shared" si="129"/>
        <v>-8.9372971995982486E-2</v>
      </c>
    </row>
    <row r="795" spans="1:21" x14ac:dyDescent="0.2">
      <c r="A795" s="28" t="s">
        <v>696</v>
      </c>
      <c r="B795" s="28">
        <v>101.457171</v>
      </c>
      <c r="C795" s="28">
        <v>217.029999</v>
      </c>
      <c r="D795" s="28">
        <v>65.377647999999994</v>
      </c>
      <c r="E795" s="28">
        <v>85.214055999999999</v>
      </c>
      <c r="F795" s="28">
        <v>543.98247100000003</v>
      </c>
      <c r="G795" s="28">
        <v>42.941357000000004</v>
      </c>
      <c r="H795" s="28">
        <v>235.28999300000001</v>
      </c>
      <c r="I795" s="28">
        <v>45.421022999999998</v>
      </c>
      <c r="J795" s="28">
        <v>48.199160999999997</v>
      </c>
      <c r="K795" s="28">
        <v>88.777868999999995</v>
      </c>
      <c r="L795" s="25">
        <f t="shared" si="120"/>
        <v>0.42939164192833967</v>
      </c>
      <c r="M795" s="25">
        <f t="shared" si="121"/>
        <v>0.39956141873392714</v>
      </c>
      <c r="N795" s="25">
        <f t="shared" si="122"/>
        <v>4.1954392526992734E-3</v>
      </c>
      <c r="O795" s="25">
        <f t="shared" si="123"/>
        <v>0.3076379037719148</v>
      </c>
      <c r="P795" s="29">
        <f t="shared" si="124"/>
        <v>5.5885657485664986E-2</v>
      </c>
      <c r="Q795" s="29">
        <f t="shared" si="125"/>
        <v>0.37178462997438722</v>
      </c>
      <c r="R795" s="29">
        <f t="shared" si="126"/>
        <v>0.43033430395136785</v>
      </c>
      <c r="S795" s="29">
        <f t="shared" si="127"/>
        <v>0.49819374744802358</v>
      </c>
      <c r="T795" s="29">
        <f t="shared" si="128"/>
        <v>0.21684097333420782</v>
      </c>
      <c r="U795" s="29">
        <f t="shared" si="129"/>
        <v>0.10419482464223995</v>
      </c>
    </row>
    <row r="796" spans="1:21" x14ac:dyDescent="0.2">
      <c r="A796" s="28" t="s">
        <v>543</v>
      </c>
      <c r="B796" s="28">
        <v>70.979266999999993</v>
      </c>
      <c r="C796" s="28">
        <v>155.070007</v>
      </c>
      <c r="D796" s="28">
        <v>65.104506000000001</v>
      </c>
      <c r="E796" s="28">
        <v>65.166400999999993</v>
      </c>
      <c r="F796" s="28">
        <v>515.19069999999999</v>
      </c>
      <c r="G796" s="28">
        <v>31.303279</v>
      </c>
      <c r="H796" s="28">
        <v>164.5</v>
      </c>
      <c r="I796" s="28">
        <v>30.317188999999999</v>
      </c>
      <c r="J796" s="28">
        <v>39.610073999999997</v>
      </c>
      <c r="K796" s="28">
        <v>80.400548000000001</v>
      </c>
      <c r="L796" s="25">
        <f t="shared" si="120"/>
        <v>-0.12373237715392404</v>
      </c>
      <c r="M796" s="25">
        <f t="shared" si="121"/>
        <v>0.34855213233415316</v>
      </c>
      <c r="N796" s="25">
        <f t="shared" si="122"/>
        <v>0.34689980640327711</v>
      </c>
      <c r="O796" s="25">
        <f t="shared" si="123"/>
        <v>0.36260980388438191</v>
      </c>
      <c r="P796" s="29">
        <f t="shared" si="124"/>
        <v>0.51599917511913018</v>
      </c>
      <c r="Q796" s="29">
        <f t="shared" si="125"/>
        <v>0.24076294250712582</v>
      </c>
      <c r="R796" s="29">
        <f t="shared" si="126"/>
        <v>4.794293969506656</v>
      </c>
      <c r="S796" s="29">
        <f t="shared" si="127"/>
        <v>0.25046083052898771</v>
      </c>
      <c r="T796" s="29">
        <f t="shared" si="128"/>
        <v>0.29861426871154251</v>
      </c>
      <c r="U796" s="29">
        <f t="shared" si="129"/>
        <v>-2.5176951720560226E-3</v>
      </c>
    </row>
    <row r="797" spans="1:21" x14ac:dyDescent="0.2">
      <c r="A797" s="28" t="s">
        <v>393</v>
      </c>
      <c r="B797" s="28">
        <v>81.001813999999996</v>
      </c>
      <c r="C797" s="28">
        <v>114.989998</v>
      </c>
      <c r="D797" s="28">
        <v>48.336562000000001</v>
      </c>
      <c r="E797" s="28">
        <v>47.824697</v>
      </c>
      <c r="F797" s="28">
        <v>339.83573899999999</v>
      </c>
      <c r="G797" s="28">
        <v>25.229057000000001</v>
      </c>
      <c r="H797" s="28">
        <v>28.389999</v>
      </c>
      <c r="I797" s="28">
        <v>24.244813000000001</v>
      </c>
      <c r="J797" s="28">
        <v>30.501801</v>
      </c>
      <c r="K797" s="28">
        <v>80.603482999999997</v>
      </c>
      <c r="L797" s="25">
        <f t="shared" si="120"/>
        <v>-0.28755029408473654</v>
      </c>
      <c r="M797" s="25">
        <f t="shared" si="121"/>
        <v>-0.25087949185667757</v>
      </c>
      <c r="N797" s="25">
        <f t="shared" si="122"/>
        <v>-9.6994153489966983E-2</v>
      </c>
      <c r="O797" s="25">
        <f t="shared" si="123"/>
        <v>-0.57191259618086154</v>
      </c>
      <c r="P797" s="29">
        <f t="shared" si="124"/>
        <v>-0.47861159196897018</v>
      </c>
      <c r="Q797" s="29">
        <f t="shared" si="125"/>
        <v>-0.46366025274174871</v>
      </c>
      <c r="R797" s="29">
        <f t="shared" si="126"/>
        <v>-0.86590780811492629</v>
      </c>
      <c r="S797" s="29">
        <f t="shared" si="127"/>
        <v>-0.16649687641049016</v>
      </c>
      <c r="T797" s="29">
        <f t="shared" si="128"/>
        <v>-0.4231195275124815</v>
      </c>
      <c r="U797" s="29">
        <f t="shared" si="129"/>
        <v>-1.8866375484424269E-3</v>
      </c>
    </row>
    <row r="798" spans="1:21" x14ac:dyDescent="0.2">
      <c r="A798" s="28" t="s">
        <v>848</v>
      </c>
      <c r="B798" s="28">
        <v>113.694782</v>
      </c>
      <c r="C798" s="28">
        <v>153.5</v>
      </c>
      <c r="D798" s="28">
        <v>53.528514999999999</v>
      </c>
      <c r="E798" s="28">
        <v>111.71713200000001</v>
      </c>
      <c r="F798" s="28">
        <v>651.78997800000002</v>
      </c>
      <c r="G798" s="28">
        <v>47.039319999999996</v>
      </c>
      <c r="H798" s="28">
        <v>211.720001</v>
      </c>
      <c r="I798" s="28">
        <v>29.087848999999999</v>
      </c>
      <c r="J798" s="28">
        <v>52.873693000000003</v>
      </c>
      <c r="K798" s="28">
        <v>80.755840000000006</v>
      </c>
      <c r="L798" s="25">
        <f t="shared" si="120"/>
        <v>0.14063929375917872</v>
      </c>
      <c r="M798" s="25">
        <f t="shared" si="121"/>
        <v>-0.29991788971809474</v>
      </c>
      <c r="N798" s="25">
        <f t="shared" si="122"/>
        <v>-0.17463848262858772</v>
      </c>
      <c r="O798" s="25">
        <f t="shared" si="123"/>
        <v>0.32441380410821852</v>
      </c>
      <c r="P798" s="29">
        <f t="shared" si="124"/>
        <v>0.22353064235912767</v>
      </c>
      <c r="Q798" s="29">
        <f t="shared" si="125"/>
        <v>0.11122870314995348</v>
      </c>
      <c r="R798" s="29">
        <f t="shared" si="126"/>
        <v>-8.3859820410389863E-2</v>
      </c>
      <c r="S798" s="29">
        <f t="shared" si="127"/>
        <v>-0.3569060573891808</v>
      </c>
      <c r="T798" s="29">
        <f t="shared" si="128"/>
        <v>0.10638578134727883</v>
      </c>
      <c r="U798" s="29">
        <f t="shared" si="129"/>
        <v>-8.0788583334250541E-2</v>
      </c>
    </row>
    <row r="799" spans="1:21" x14ac:dyDescent="0.2">
      <c r="A799" s="28" t="s">
        <v>695</v>
      </c>
      <c r="B799" s="28">
        <v>99.676367999999997</v>
      </c>
      <c r="C799" s="28">
        <v>219.259995</v>
      </c>
      <c r="D799" s="28">
        <v>64.854629000000003</v>
      </c>
      <c r="E799" s="28">
        <v>84.352135000000004</v>
      </c>
      <c r="F799" s="28">
        <v>532.71242700000005</v>
      </c>
      <c r="G799" s="28">
        <v>42.330908000000001</v>
      </c>
      <c r="H799" s="28">
        <v>231.10000600000001</v>
      </c>
      <c r="I799" s="28">
        <v>45.231104000000002</v>
      </c>
      <c r="J799" s="28">
        <v>47.789563000000001</v>
      </c>
      <c r="K799" s="28">
        <v>87.853391000000002</v>
      </c>
      <c r="L799" s="25">
        <f t="shared" si="120"/>
        <v>0.41805197571799102</v>
      </c>
      <c r="M799" s="25">
        <f t="shared" si="121"/>
        <v>0.38273308520444216</v>
      </c>
      <c r="N799" s="25">
        <f t="shared" si="122"/>
        <v>-1.5668064768516343E-2</v>
      </c>
      <c r="O799" s="25">
        <f t="shared" si="123"/>
        <v>0.27790304916917741</v>
      </c>
      <c r="P799" s="29">
        <f t="shared" si="124"/>
        <v>5.9074911951118692E-2</v>
      </c>
      <c r="Q799" s="29">
        <f t="shared" si="125"/>
        <v>0.32021649089991766</v>
      </c>
      <c r="R799" s="29">
        <f t="shared" si="126"/>
        <v>0.34720773831441165</v>
      </c>
      <c r="S799" s="29">
        <f t="shared" si="127"/>
        <v>0.45561074848490479</v>
      </c>
      <c r="T799" s="29">
        <f t="shared" si="128"/>
        <v>0.20144267458317122</v>
      </c>
      <c r="U799" s="29">
        <f t="shared" si="129"/>
        <v>8.8101051840372202E-2</v>
      </c>
    </row>
    <row r="800" spans="1:21" x14ac:dyDescent="0.2">
      <c r="A800" s="28" t="s">
        <v>542</v>
      </c>
      <c r="B800" s="28">
        <v>70.291054000000003</v>
      </c>
      <c r="C800" s="28">
        <v>158.570007</v>
      </c>
      <c r="D800" s="28">
        <v>65.886949999999999</v>
      </c>
      <c r="E800" s="28">
        <v>66.008242999999993</v>
      </c>
      <c r="F800" s="28">
        <v>502.99787199999997</v>
      </c>
      <c r="G800" s="28">
        <v>32.063611000000002</v>
      </c>
      <c r="H800" s="28">
        <v>171.53999300000001</v>
      </c>
      <c r="I800" s="28">
        <v>31.073626000000001</v>
      </c>
      <c r="J800" s="28">
        <v>39.776814999999999</v>
      </c>
      <c r="K800" s="28">
        <v>80.740103000000005</v>
      </c>
      <c r="L800" s="25">
        <f t="shared" si="120"/>
        <v>-0.1605188562981984</v>
      </c>
      <c r="M800" s="25">
        <f t="shared" si="121"/>
        <v>0.39451242981718782</v>
      </c>
      <c r="N800" s="25">
        <f t="shared" si="122"/>
        <v>0.33966813487319003</v>
      </c>
      <c r="O800" s="25">
        <f t="shared" si="123"/>
        <v>0.35276270762878048</v>
      </c>
      <c r="P800" s="29">
        <f t="shared" si="124"/>
        <v>0.48378447243777112</v>
      </c>
      <c r="Q800" s="29">
        <f t="shared" si="125"/>
        <v>0.27316953253733334</v>
      </c>
      <c r="R800" s="29">
        <f t="shared" si="126"/>
        <v>5.1594252423698386</v>
      </c>
      <c r="S800" s="29">
        <f t="shared" si="127"/>
        <v>0.27387111478264581</v>
      </c>
      <c r="T800" s="29">
        <f t="shared" si="128"/>
        <v>0.28026716017225062</v>
      </c>
      <c r="U800" s="29">
        <f t="shared" si="129"/>
        <v>-2.0144809160034804E-2</v>
      </c>
    </row>
    <row r="801" spans="1:21" x14ac:dyDescent="0.2">
      <c r="A801" s="28" t="s">
        <v>392</v>
      </c>
      <c r="B801" s="28">
        <v>83.731545999999994</v>
      </c>
      <c r="C801" s="28">
        <v>113.709999</v>
      </c>
      <c r="D801" s="28">
        <v>49.181545999999997</v>
      </c>
      <c r="E801" s="28">
        <v>48.795138000000001</v>
      </c>
      <c r="F801" s="28">
        <v>338.99658699999998</v>
      </c>
      <c r="G801" s="28">
        <v>25.184086000000001</v>
      </c>
      <c r="H801" s="28">
        <v>27.85</v>
      </c>
      <c r="I801" s="28">
        <v>24.393069000000001</v>
      </c>
      <c r="J801" s="28">
        <v>31.069151999999999</v>
      </c>
      <c r="K801" s="28">
        <v>82.400036</v>
      </c>
      <c r="L801" s="25">
        <f t="shared" si="120"/>
        <v>1.0709408682233925</v>
      </c>
      <c r="M801" s="25">
        <f t="shared" si="121"/>
        <v>5.9936615025508955E-2</v>
      </c>
      <c r="N801" s="25">
        <f t="shared" si="122"/>
        <v>0.32832168293012809</v>
      </c>
      <c r="O801" s="25">
        <f t="shared" si="123"/>
        <v>0.52232409672026581</v>
      </c>
      <c r="P801" s="29">
        <f t="shared" si="124"/>
        <v>0.10797836353366863</v>
      </c>
      <c r="Q801" s="29">
        <f t="shared" si="125"/>
        <v>0.16217554236134757</v>
      </c>
      <c r="R801" s="29">
        <f t="shared" si="126"/>
        <v>0.34411203398224099</v>
      </c>
      <c r="S801" s="29">
        <f t="shared" si="127"/>
        <v>-8.4372165533092569E-2</v>
      </c>
      <c r="T801" s="29">
        <f t="shared" si="128"/>
        <v>0.37394009811447093</v>
      </c>
      <c r="U801" s="29">
        <f t="shared" si="129"/>
        <v>0.45873808871828747</v>
      </c>
    </row>
    <row r="802" spans="1:21" x14ac:dyDescent="0.2">
      <c r="A802" s="28" t="s">
        <v>88</v>
      </c>
      <c r="B802" s="28">
        <v>40.431645000000003</v>
      </c>
      <c r="C802" s="28">
        <v>107.279999</v>
      </c>
      <c r="D802" s="28">
        <v>37.025328000000002</v>
      </c>
      <c r="E802" s="28">
        <v>32.053055000000001</v>
      </c>
      <c r="F802" s="28">
        <v>305.95957299999998</v>
      </c>
      <c r="G802" s="28">
        <v>21.669778000000001</v>
      </c>
      <c r="H802" s="28">
        <v>20.719999000000001</v>
      </c>
      <c r="I802" s="28">
        <v>26.640812</v>
      </c>
      <c r="J802" s="28">
        <v>22.613178000000001</v>
      </c>
      <c r="K802" s="28">
        <v>56.487203999999998</v>
      </c>
      <c r="L802" s="25">
        <f t="shared" si="120"/>
        <v>-0.63894507848494908</v>
      </c>
      <c r="M802" s="25">
        <f t="shared" si="121"/>
        <v>-0.28303150828605539</v>
      </c>
      <c r="N802" s="25">
        <f t="shared" si="122"/>
        <v>-0.2872827283079803</v>
      </c>
      <c r="O802" s="25">
        <f t="shared" si="123"/>
        <v>-0.70485188941105736</v>
      </c>
      <c r="P802" s="29">
        <f t="shared" si="124"/>
        <v>-0.52387983358210666</v>
      </c>
      <c r="Q802" s="29">
        <f t="shared" si="125"/>
        <v>-0.53122548345814713</v>
      </c>
      <c r="R802" s="29">
        <f t="shared" si="126"/>
        <v>-0.90137560381504311</v>
      </c>
      <c r="S802" s="29">
        <f t="shared" si="127"/>
        <v>-7.3942273740299158E-2</v>
      </c>
      <c r="T802" s="29">
        <f t="shared" si="128"/>
        <v>-0.56474883252728225</v>
      </c>
      <c r="U802" s="29">
        <f t="shared" si="129"/>
        <v>-0.27714737717429894</v>
      </c>
    </row>
    <row r="803" spans="1:21" x14ac:dyDescent="0.2">
      <c r="A803" s="28" t="s">
        <v>847</v>
      </c>
      <c r="B803" s="28">
        <v>111.98197999999999</v>
      </c>
      <c r="C803" s="28">
        <v>149.63000500000001</v>
      </c>
      <c r="D803" s="28">
        <v>51.949531</v>
      </c>
      <c r="E803" s="28">
        <v>108.59989899999999</v>
      </c>
      <c r="F803" s="28">
        <v>642.60998500000005</v>
      </c>
      <c r="G803" s="28">
        <v>46.226441999999999</v>
      </c>
      <c r="H803" s="28">
        <v>210.08999600000001</v>
      </c>
      <c r="I803" s="28">
        <v>28.767982</v>
      </c>
      <c r="J803" s="28">
        <v>51.954318999999998</v>
      </c>
      <c r="K803" s="28">
        <v>78.144841999999997</v>
      </c>
      <c r="L803" s="25">
        <f t="shared" si="120"/>
        <v>0.12915677478758303</v>
      </c>
      <c r="M803" s="25">
        <f t="shared" si="121"/>
        <v>-0.32705194080363553</v>
      </c>
      <c r="N803" s="25">
        <f t="shared" si="122"/>
        <v>-0.2120344733100622</v>
      </c>
      <c r="O803" s="25">
        <f t="shared" si="123"/>
        <v>0.28098765089010547</v>
      </c>
      <c r="P803" s="29">
        <f t="shared" si="124"/>
        <v>0.22043357350412962</v>
      </c>
      <c r="Q803" s="29">
        <f t="shared" si="125"/>
        <v>7.9859704144723764E-2</v>
      </c>
      <c r="R803" s="29">
        <f t="shared" si="126"/>
        <v>-0.10729157996586347</v>
      </c>
      <c r="S803" s="29">
        <f t="shared" si="127"/>
        <v>-0.3727114299384211</v>
      </c>
      <c r="T803" s="29">
        <f t="shared" si="128"/>
        <v>8.1114039621876577E-2</v>
      </c>
      <c r="U803" s="29">
        <f t="shared" si="129"/>
        <v>-0.11544754426370785</v>
      </c>
    </row>
    <row r="804" spans="1:21" x14ac:dyDescent="0.2">
      <c r="A804" s="28" t="s">
        <v>694</v>
      </c>
      <c r="B804" s="28">
        <v>99.173102</v>
      </c>
      <c r="C804" s="28">
        <v>222.35000600000001</v>
      </c>
      <c r="D804" s="28">
        <v>65.928685000000002</v>
      </c>
      <c r="E804" s="28">
        <v>84.778255999999999</v>
      </c>
      <c r="F804" s="28">
        <v>526.54236900000001</v>
      </c>
      <c r="G804" s="28">
        <v>42.807822000000002</v>
      </c>
      <c r="H804" s="28">
        <v>235.33999600000001</v>
      </c>
      <c r="I804" s="28">
        <v>45.860841999999998</v>
      </c>
      <c r="J804" s="28">
        <v>48.056280000000001</v>
      </c>
      <c r="K804" s="28">
        <v>88.343931999999995</v>
      </c>
      <c r="L804" s="25">
        <f t="shared" si="120"/>
        <v>0.40685997342299496</v>
      </c>
      <c r="M804" s="25">
        <f t="shared" si="121"/>
        <v>0.3792568472501836</v>
      </c>
      <c r="N804" s="25">
        <f t="shared" si="122"/>
        <v>3.5099957631945511E-3</v>
      </c>
      <c r="O804" s="25">
        <f t="shared" si="123"/>
        <v>0.31076385925514183</v>
      </c>
      <c r="P804" s="29">
        <f t="shared" si="124"/>
        <v>5.0668832188603297E-2</v>
      </c>
      <c r="Q804" s="29">
        <f t="shared" si="125"/>
        <v>0.31944639611142667</v>
      </c>
      <c r="R804" s="29">
        <f t="shared" si="126"/>
        <v>0.36349935005216638</v>
      </c>
      <c r="S804" s="29">
        <f t="shared" si="127"/>
        <v>0.48635068325826203</v>
      </c>
      <c r="T804" s="29">
        <f t="shared" si="128"/>
        <v>0.21721904050183105</v>
      </c>
      <c r="U804" s="29">
        <f t="shared" si="129"/>
        <v>0.10358428948168452</v>
      </c>
    </row>
    <row r="805" spans="1:21" x14ac:dyDescent="0.2">
      <c r="A805" s="28" t="s">
        <v>541</v>
      </c>
      <c r="B805" s="28">
        <v>70.492518000000004</v>
      </c>
      <c r="C805" s="28">
        <v>161.21000699999999</v>
      </c>
      <c r="D805" s="28">
        <v>65.698085000000006</v>
      </c>
      <c r="E805" s="28">
        <v>64.678511999999998</v>
      </c>
      <c r="F805" s="28">
        <v>501.149699</v>
      </c>
      <c r="G805" s="28">
        <v>32.443775000000002</v>
      </c>
      <c r="H805" s="28">
        <v>172.60000600000001</v>
      </c>
      <c r="I805" s="28">
        <v>30.854658000000001</v>
      </c>
      <c r="J805" s="28">
        <v>39.480387999999998</v>
      </c>
      <c r="K805" s="28">
        <v>80.051821000000004</v>
      </c>
      <c r="L805" s="25">
        <f t="shared" si="120"/>
        <v>0.36450612933461057</v>
      </c>
      <c r="M805" s="25">
        <f t="shared" si="121"/>
        <v>0.31966275148452006</v>
      </c>
      <c r="N805" s="25">
        <f t="shared" si="122"/>
        <v>0.45558609298271402</v>
      </c>
      <c r="O805" s="25">
        <f t="shared" si="123"/>
        <v>0.98523939935120342</v>
      </c>
      <c r="P805" s="29">
        <f t="shared" si="124"/>
        <v>0.69909729040996815</v>
      </c>
      <c r="Q805" s="29">
        <f t="shared" si="125"/>
        <v>0.36473767485349518</v>
      </c>
      <c r="R805" s="29">
        <f t="shared" si="126"/>
        <v>5.1576881855979959</v>
      </c>
      <c r="S805" s="29">
        <f t="shared" si="127"/>
        <v>0.73984822130054573</v>
      </c>
      <c r="T805" s="29">
        <f t="shared" si="128"/>
        <v>0.70828395779195463</v>
      </c>
      <c r="U805" s="29">
        <f t="shared" si="129"/>
        <v>0.14571859352638072</v>
      </c>
    </row>
    <row r="806" spans="1:21" x14ac:dyDescent="0.2">
      <c r="A806" s="28" t="s">
        <v>239</v>
      </c>
      <c r="B806" s="28">
        <v>51.661562000000004</v>
      </c>
      <c r="C806" s="28">
        <v>122.160004</v>
      </c>
      <c r="D806" s="28">
        <v>45.135142000000002</v>
      </c>
      <c r="E806" s="28">
        <v>32.579704</v>
      </c>
      <c r="F806" s="28">
        <v>294.95056099999999</v>
      </c>
      <c r="G806" s="28">
        <v>23.772901999999998</v>
      </c>
      <c r="H806" s="28">
        <v>28.030000999999999</v>
      </c>
      <c r="I806" s="28">
        <v>17.734109</v>
      </c>
      <c r="J806" s="28">
        <v>23.111139000000001</v>
      </c>
      <c r="K806" s="28">
        <v>69.870403999999994</v>
      </c>
      <c r="L806" s="25">
        <f t="shared" si="120"/>
        <v>0.26928792496027643</v>
      </c>
      <c r="M806" s="25">
        <f t="shared" si="121"/>
        <v>0.19203747486229106</v>
      </c>
      <c r="N806" s="25">
        <f t="shared" si="122"/>
        <v>0.23000380104997054</v>
      </c>
      <c r="O806" s="25">
        <f t="shared" si="123"/>
        <v>2.4930158302813421E-2</v>
      </c>
      <c r="P806" s="29">
        <f t="shared" si="124"/>
        <v>-3.5131235085739898E-2</v>
      </c>
      <c r="Q806" s="29">
        <f t="shared" si="125"/>
        <v>9.5327017027468264E-2</v>
      </c>
      <c r="R806" s="29">
        <f t="shared" si="126"/>
        <v>0.35084342168674687</v>
      </c>
      <c r="S806" s="29">
        <f t="shared" si="127"/>
        <v>-0.32710297147057832</v>
      </c>
      <c r="T806" s="29">
        <f t="shared" si="128"/>
        <v>2.5161893075073438E-2</v>
      </c>
      <c r="U806" s="29">
        <f t="shared" si="129"/>
        <v>0.23729739261668348</v>
      </c>
    </row>
    <row r="807" spans="1:21" x14ac:dyDescent="0.2">
      <c r="A807" s="28" t="s">
        <v>87</v>
      </c>
      <c r="B807" s="28">
        <v>40.701216000000002</v>
      </c>
      <c r="C807" s="28">
        <v>102.480003</v>
      </c>
      <c r="D807" s="28">
        <v>36.695124</v>
      </c>
      <c r="E807" s="28">
        <v>31.787243</v>
      </c>
      <c r="F807" s="28">
        <v>305.68982199999999</v>
      </c>
      <c r="G807" s="28">
        <v>21.703931000000001</v>
      </c>
      <c r="H807" s="28">
        <v>20.75</v>
      </c>
      <c r="I807" s="28">
        <v>26.354863000000002</v>
      </c>
      <c r="J807" s="28">
        <v>22.543892</v>
      </c>
      <c r="K807" s="28">
        <v>56.470177999999997</v>
      </c>
      <c r="L807" s="25">
        <f t="shared" si="120"/>
        <v>-0.63656973583552323</v>
      </c>
      <c r="M807" s="25">
        <f t="shared" si="121"/>
        <v>-0.33111416801906413</v>
      </c>
      <c r="N807" s="25">
        <f t="shared" si="122"/>
        <v>-0.30115906838029238</v>
      </c>
      <c r="O807" s="25">
        <f t="shared" si="123"/>
        <v>-0.70663331908457261</v>
      </c>
      <c r="P807" s="29">
        <f t="shared" si="124"/>
        <v>-0.52991048722488143</v>
      </c>
      <c r="Q807" s="29">
        <f t="shared" si="125"/>
        <v>-0.53608897869035566</v>
      </c>
      <c r="R807" s="29">
        <f t="shared" si="126"/>
        <v>-0.90259587805753128</v>
      </c>
      <c r="S807" s="29">
        <f t="shared" si="127"/>
        <v>-8.7686030543343452E-2</v>
      </c>
      <c r="T807" s="29">
        <f t="shared" si="128"/>
        <v>-0.56575545439014885</v>
      </c>
      <c r="U807" s="29">
        <f t="shared" si="129"/>
        <v>-0.28290818506995674</v>
      </c>
    </row>
    <row r="808" spans="1:21" x14ac:dyDescent="0.2">
      <c r="A808" s="28" t="s">
        <v>846</v>
      </c>
      <c r="B808" s="28">
        <v>111.99181799999999</v>
      </c>
      <c r="C808" s="28">
        <v>153.21000699999999</v>
      </c>
      <c r="D808" s="28">
        <v>52.50855</v>
      </c>
      <c r="E808" s="28">
        <v>108.353283</v>
      </c>
      <c r="F808" s="28">
        <v>650.28002900000001</v>
      </c>
      <c r="G808" s="28">
        <v>46.784685000000003</v>
      </c>
      <c r="H808" s="28">
        <v>213.029999</v>
      </c>
      <c r="I808" s="28">
        <v>28.887930999999998</v>
      </c>
      <c r="J808" s="28">
        <v>51.915199000000001</v>
      </c>
      <c r="K808" s="28">
        <v>78.748880999999997</v>
      </c>
      <c r="L808" s="25">
        <f t="shared" si="120"/>
        <v>0.15993242692836929</v>
      </c>
      <c r="M808" s="25">
        <f t="shared" si="121"/>
        <v>-0.29272453819417732</v>
      </c>
      <c r="N808" s="25">
        <f t="shared" si="122"/>
        <v>-0.18319010142800385</v>
      </c>
      <c r="O808" s="25">
        <f t="shared" si="123"/>
        <v>0.30826725355113771</v>
      </c>
      <c r="P808" s="29">
        <f t="shared" si="124"/>
        <v>0.248516043767401</v>
      </c>
      <c r="Q808" s="29">
        <f t="shared" si="125"/>
        <v>0.11273521361520444</v>
      </c>
      <c r="R808" s="29">
        <f t="shared" si="126"/>
        <v>-7.5671462334917949E-2</v>
      </c>
      <c r="S808" s="29">
        <f t="shared" si="127"/>
        <v>-0.34895247875870128</v>
      </c>
      <c r="T808" s="29">
        <f t="shared" si="128"/>
        <v>0.10819713081039195</v>
      </c>
      <c r="U808" s="29">
        <f t="shared" si="129"/>
        <v>-9.0349136008840758E-2</v>
      </c>
    </row>
    <row r="809" spans="1:21" x14ac:dyDescent="0.2">
      <c r="A809" s="28" t="s">
        <v>693</v>
      </c>
      <c r="B809" s="28">
        <v>96.550295000000006</v>
      </c>
      <c r="C809" s="28">
        <v>216.61999499999999</v>
      </c>
      <c r="D809" s="28">
        <v>64.284908999999999</v>
      </c>
      <c r="E809" s="28">
        <v>82.821978999999999</v>
      </c>
      <c r="F809" s="28">
        <v>520.84234900000001</v>
      </c>
      <c r="G809" s="28">
        <v>42.044759999999997</v>
      </c>
      <c r="H809" s="28">
        <v>230.470001</v>
      </c>
      <c r="I809" s="28">
        <v>44.371462999999999</v>
      </c>
      <c r="J809" s="28">
        <v>46.846538000000002</v>
      </c>
      <c r="K809" s="28">
        <v>86.570446000000004</v>
      </c>
      <c r="L809" s="25">
        <f t="shared" si="120"/>
        <v>0.85736448153228451</v>
      </c>
      <c r="M809" s="25">
        <f t="shared" si="121"/>
        <v>0.74876878787191115</v>
      </c>
      <c r="N809" s="25">
        <f t="shared" si="122"/>
        <v>0.45589534497158946</v>
      </c>
      <c r="O809" s="25">
        <f t="shared" si="123"/>
        <v>1.6412954539837341</v>
      </c>
      <c r="P809" s="29">
        <f t="shared" si="124"/>
        <v>0.78649685236136779</v>
      </c>
      <c r="Q809" s="29">
        <f t="shared" si="125"/>
        <v>0.7764489813784663</v>
      </c>
      <c r="R809" s="29">
        <f t="shared" si="126"/>
        <v>7.4297732626188733</v>
      </c>
      <c r="S809" s="29">
        <f t="shared" si="127"/>
        <v>1.5241704246382768</v>
      </c>
      <c r="T809" s="29">
        <f t="shared" si="128"/>
        <v>1.0702897868615051</v>
      </c>
      <c r="U809" s="29">
        <f t="shared" si="129"/>
        <v>0.26136745281931595</v>
      </c>
    </row>
    <row r="810" spans="1:21" x14ac:dyDescent="0.2">
      <c r="A810" s="28" t="s">
        <v>238</v>
      </c>
      <c r="B810" s="28">
        <v>51.982416999999998</v>
      </c>
      <c r="C810" s="28">
        <v>123.870003</v>
      </c>
      <c r="D810" s="28">
        <v>44.154896999999998</v>
      </c>
      <c r="E810" s="28">
        <v>31.356574999999999</v>
      </c>
      <c r="F810" s="28">
        <v>291.54395</v>
      </c>
      <c r="G810" s="28">
        <v>23.667867999999999</v>
      </c>
      <c r="H810" s="28">
        <v>27.34</v>
      </c>
      <c r="I810" s="28">
        <v>17.578631999999999</v>
      </c>
      <c r="J810" s="28">
        <v>22.62801</v>
      </c>
      <c r="K810" s="28">
        <v>68.632217999999995</v>
      </c>
      <c r="L810" s="25">
        <f t="shared" si="120"/>
        <v>0.27301715796974912</v>
      </c>
      <c r="M810" s="25">
        <f t="shared" si="121"/>
        <v>0.23857614761371559</v>
      </c>
      <c r="N810" s="25">
        <f t="shared" si="122"/>
        <v>0.20034456806456191</v>
      </c>
      <c r="O810" s="25">
        <f t="shared" si="123"/>
        <v>-1.1838808641568943E-2</v>
      </c>
      <c r="P810" s="29">
        <f t="shared" si="124"/>
        <v>-3.9984897336857617E-2</v>
      </c>
      <c r="Q810" s="29">
        <f t="shared" si="125"/>
        <v>9.5227022327753597E-2</v>
      </c>
      <c r="R810" s="29">
        <f t="shared" si="126"/>
        <v>0.32397094430992746</v>
      </c>
      <c r="S810" s="29">
        <f t="shared" si="127"/>
        <v>-0.33588459632185175</v>
      </c>
      <c r="T810" s="29">
        <f t="shared" si="128"/>
        <v>2.0590867186132789E-2</v>
      </c>
      <c r="U810" s="29">
        <f t="shared" si="129"/>
        <v>0.22107867739409115</v>
      </c>
    </row>
    <row r="811" spans="1:21" x14ac:dyDescent="0.2">
      <c r="A811" s="28" t="s">
        <v>86</v>
      </c>
      <c r="B811" s="28">
        <v>40.834026999999999</v>
      </c>
      <c r="C811" s="28">
        <v>100.010002</v>
      </c>
      <c r="D811" s="28">
        <v>36.785184999999998</v>
      </c>
      <c r="E811" s="28">
        <v>31.732247000000001</v>
      </c>
      <c r="F811" s="28">
        <v>303.68683700000003</v>
      </c>
      <c r="G811" s="28">
        <v>21.610011</v>
      </c>
      <c r="H811" s="28">
        <v>20.65</v>
      </c>
      <c r="I811" s="28">
        <v>26.469242999999999</v>
      </c>
      <c r="J811" s="28">
        <v>22.171479999999999</v>
      </c>
      <c r="K811" s="28">
        <v>56.206220999999999</v>
      </c>
      <c r="L811" s="25">
        <f t="shared" si="120"/>
        <v>-0.62872658713482743</v>
      </c>
      <c r="M811" s="25">
        <f t="shared" si="121"/>
        <v>-0.35343931648613403</v>
      </c>
      <c r="N811" s="25">
        <f t="shared" si="122"/>
        <v>-0.3014010953960542</v>
      </c>
      <c r="O811" s="25">
        <f t="shared" si="123"/>
        <v>-0.70615105362899699</v>
      </c>
      <c r="P811" s="29">
        <f t="shared" si="124"/>
        <v>-0.54408219795522106</v>
      </c>
      <c r="Q811" s="29">
        <f t="shared" si="125"/>
        <v>-0.53664148700741032</v>
      </c>
      <c r="R811" s="29">
        <f t="shared" si="126"/>
        <v>-0.90946953328883295</v>
      </c>
      <c r="S811" s="29">
        <f t="shared" si="127"/>
        <v>-9.2207719651459574E-2</v>
      </c>
      <c r="T811" s="29">
        <f t="shared" si="128"/>
        <v>-0.56870371339405579</v>
      </c>
      <c r="U811" s="29">
        <f t="shared" si="129"/>
        <v>-0.28767006674046203</v>
      </c>
    </row>
    <row r="812" spans="1:21" x14ac:dyDescent="0.2">
      <c r="A812" s="28" t="s">
        <v>845</v>
      </c>
      <c r="B812" s="28">
        <v>109.983709</v>
      </c>
      <c r="C812" s="28">
        <v>154.679993</v>
      </c>
      <c r="D812" s="28">
        <v>52.655658000000003</v>
      </c>
      <c r="E812" s="28">
        <v>107.98829600000001</v>
      </c>
      <c r="F812" s="28">
        <v>666.09997599999997</v>
      </c>
      <c r="G812" s="28">
        <v>46.637777</v>
      </c>
      <c r="H812" s="28">
        <v>228.10000600000001</v>
      </c>
      <c r="I812" s="28">
        <v>29.157819</v>
      </c>
      <c r="J812" s="28">
        <v>51.406610000000001</v>
      </c>
      <c r="K812" s="28">
        <v>78.904758000000001</v>
      </c>
      <c r="L812" s="25">
        <f t="shared" si="120"/>
        <v>0.36563028616005089</v>
      </c>
      <c r="M812" s="25">
        <f t="shared" si="121"/>
        <v>0.37640146938249153</v>
      </c>
      <c r="N812" s="25">
        <f t="shared" si="122"/>
        <v>6.2997763604202728E-2</v>
      </c>
      <c r="O812" s="25">
        <f t="shared" si="123"/>
        <v>1.2084048441538733</v>
      </c>
      <c r="P812" s="29">
        <f t="shared" si="124"/>
        <v>0.95592467325948283</v>
      </c>
      <c r="Q812" s="29">
        <f t="shared" si="125"/>
        <v>0.81049224832472966</v>
      </c>
      <c r="R812" s="29">
        <f t="shared" si="126"/>
        <v>7.22278320115357</v>
      </c>
      <c r="S812" s="29">
        <f t="shared" si="127"/>
        <v>0.19630160067362223</v>
      </c>
      <c r="T812" s="29">
        <f t="shared" si="128"/>
        <v>0.66229604770732386</v>
      </c>
      <c r="U812" s="29">
        <f t="shared" si="129"/>
        <v>-4.2002733150727445E-2</v>
      </c>
    </row>
    <row r="813" spans="1:21" x14ac:dyDescent="0.2">
      <c r="A813" s="28" t="s">
        <v>391</v>
      </c>
      <c r="B813" s="28">
        <v>80.536957999999998</v>
      </c>
      <c r="C813" s="28">
        <v>112.379997</v>
      </c>
      <c r="D813" s="28">
        <v>49.535060000000001</v>
      </c>
      <c r="E813" s="28">
        <v>48.898777000000003</v>
      </c>
      <c r="F813" s="28">
        <v>340.555025</v>
      </c>
      <c r="G813" s="28">
        <v>25.759722</v>
      </c>
      <c r="H813" s="28">
        <v>27.74</v>
      </c>
      <c r="I813" s="28">
        <v>24.373301000000001</v>
      </c>
      <c r="J813" s="28">
        <v>30.925063000000002</v>
      </c>
      <c r="K813" s="28">
        <v>82.364283</v>
      </c>
      <c r="L813" s="25">
        <f t="shared" si="120"/>
        <v>0.53644667775402155</v>
      </c>
      <c r="M813" s="25">
        <f t="shared" si="121"/>
        <v>-0.10972039666354116</v>
      </c>
      <c r="N813" s="25">
        <f t="shared" si="122"/>
        <v>0.13329811842769113</v>
      </c>
      <c r="O813" s="25">
        <f t="shared" si="123"/>
        <v>0.57011407372752965</v>
      </c>
      <c r="P813" s="29">
        <f t="shared" si="124"/>
        <v>0.17408304209056791</v>
      </c>
      <c r="Q813" s="29">
        <f t="shared" si="125"/>
        <v>8.4773249202982015E-2</v>
      </c>
      <c r="R813" s="29">
        <f t="shared" si="126"/>
        <v>6.1661225970257583E-3</v>
      </c>
      <c r="S813" s="29">
        <f t="shared" si="127"/>
        <v>0.36688431225055451</v>
      </c>
      <c r="T813" s="29">
        <f t="shared" si="128"/>
        <v>0.39815188433191029</v>
      </c>
      <c r="U813" s="29">
        <f t="shared" si="129"/>
        <v>0.20436624399548053</v>
      </c>
    </row>
    <row r="814" spans="1:21" x14ac:dyDescent="0.2">
      <c r="A814" s="28" t="s">
        <v>237</v>
      </c>
      <c r="B814" s="28">
        <v>52.417672000000003</v>
      </c>
      <c r="C814" s="28">
        <v>126.230003</v>
      </c>
      <c r="D814" s="28">
        <v>43.708764000000002</v>
      </c>
      <c r="E814" s="28">
        <v>31.143454999999999</v>
      </c>
      <c r="F814" s="28">
        <v>290.06042400000001</v>
      </c>
      <c r="G814" s="28">
        <v>23.746642000000001</v>
      </c>
      <c r="H814" s="28">
        <v>27.57</v>
      </c>
      <c r="I814" s="28">
        <v>17.831282999999999</v>
      </c>
      <c r="J814" s="28">
        <v>22.118528999999999</v>
      </c>
      <c r="K814" s="28">
        <v>68.388069999999999</v>
      </c>
      <c r="L814" s="25">
        <f t="shared" si="120"/>
        <v>0.28798991401609797</v>
      </c>
      <c r="M814" s="25">
        <f t="shared" si="121"/>
        <v>0.25203335647688951</v>
      </c>
      <c r="N814" s="25">
        <f t="shared" si="122"/>
        <v>0.21336733893078574</v>
      </c>
      <c r="O814" s="25">
        <f t="shared" si="123"/>
        <v>-7.6628668683027534E-3</v>
      </c>
      <c r="P814" s="29">
        <f t="shared" si="124"/>
        <v>-4.4634281228032369E-2</v>
      </c>
      <c r="Q814" s="29">
        <f t="shared" si="125"/>
        <v>0.10806598997112138</v>
      </c>
      <c r="R814" s="29">
        <f t="shared" si="126"/>
        <v>0.37506241272131735</v>
      </c>
      <c r="S814" s="29">
        <f t="shared" si="127"/>
        <v>-0.31549391084855638</v>
      </c>
      <c r="T814" s="29">
        <f t="shared" si="128"/>
        <v>4.0279507642283052E-2</v>
      </c>
      <c r="U814" s="29">
        <f t="shared" si="129"/>
        <v>0.2333640838427018</v>
      </c>
    </row>
    <row r="815" spans="1:21" x14ac:dyDescent="0.2">
      <c r="A815" s="28" t="s">
        <v>85</v>
      </c>
      <c r="B815" s="28">
        <v>40.697268999999999</v>
      </c>
      <c r="C815" s="28">
        <v>100.82</v>
      </c>
      <c r="D815" s="28">
        <v>36.022697000000001</v>
      </c>
      <c r="E815" s="28">
        <v>31.383946000000002</v>
      </c>
      <c r="F815" s="28">
        <v>303.61192399999999</v>
      </c>
      <c r="G815" s="28">
        <v>21.430710999999999</v>
      </c>
      <c r="H815" s="28">
        <v>20.049999</v>
      </c>
      <c r="I815" s="28">
        <v>26.049852999999999</v>
      </c>
      <c r="J815" s="28">
        <v>21.262101999999999</v>
      </c>
      <c r="K815" s="28">
        <v>55.448403999999996</v>
      </c>
      <c r="L815" s="25">
        <f t="shared" si="120"/>
        <v>-0.40852544684105097</v>
      </c>
      <c r="M815" s="25">
        <f t="shared" si="121"/>
        <v>-0.39232115261717426</v>
      </c>
      <c r="N815" s="25">
        <f t="shared" si="122"/>
        <v>-0.45453081737525136</v>
      </c>
      <c r="O815" s="25">
        <f t="shared" si="123"/>
        <v>-0.51144614959468671</v>
      </c>
      <c r="P815" s="29">
        <f t="shared" si="124"/>
        <v>-0.39902705549353279</v>
      </c>
      <c r="Q815" s="29">
        <f t="shared" si="125"/>
        <v>-0.33888388175255424</v>
      </c>
      <c r="R815" s="29">
        <f t="shared" si="126"/>
        <v>-0.8906761196513453</v>
      </c>
      <c r="S815" s="29">
        <f t="shared" si="127"/>
        <v>-0.15843855064532464</v>
      </c>
      <c r="T815" s="29">
        <f t="shared" si="128"/>
        <v>-0.46220865359338992</v>
      </c>
      <c r="U815" s="29">
        <f t="shared" si="129"/>
        <v>-0.3098753224325429</v>
      </c>
    </row>
    <row r="816" spans="1:21" x14ac:dyDescent="0.2">
      <c r="A816" s="28" t="s">
        <v>540</v>
      </c>
      <c r="B816" s="28">
        <v>68.806458000000006</v>
      </c>
      <c r="C816" s="28">
        <v>165.91000399999999</v>
      </c>
      <c r="D816" s="28">
        <v>66.039839000000001</v>
      </c>
      <c r="E816" s="28">
        <v>64.238457999999994</v>
      </c>
      <c r="F816" s="28">
        <v>505.20065299999999</v>
      </c>
      <c r="G816" s="28">
        <v>32.415956000000001</v>
      </c>
      <c r="H816" s="28">
        <v>183.39999399999999</v>
      </c>
      <c r="I816" s="28">
        <v>30.954190000000001</v>
      </c>
      <c r="J816" s="28">
        <v>39.535969000000001</v>
      </c>
      <c r="K816" s="28">
        <v>80.345488000000003</v>
      </c>
      <c r="L816" s="25">
        <f t="shared" si="120"/>
        <v>-0.17644378715080833</v>
      </c>
      <c r="M816" s="25">
        <f t="shared" si="121"/>
        <v>0.46589506980031792</v>
      </c>
      <c r="N816" s="25">
        <f t="shared" si="122"/>
        <v>0.3144326389148604</v>
      </c>
      <c r="O816" s="25">
        <f t="shared" si="123"/>
        <v>0.30067106032990853</v>
      </c>
      <c r="P816" s="29">
        <f t="shared" si="124"/>
        <v>0.4552660913161124</v>
      </c>
      <c r="Q816" s="29">
        <f t="shared" si="125"/>
        <v>0.22171145816601179</v>
      </c>
      <c r="R816" s="29">
        <f t="shared" si="126"/>
        <v>5.5406557581791809</v>
      </c>
      <c r="S816" s="29">
        <f t="shared" si="127"/>
        <v>0.23251862204993112</v>
      </c>
      <c r="T816" s="29">
        <f t="shared" si="128"/>
        <v>0.26993853404021584</v>
      </c>
      <c r="U816" s="29">
        <f t="shared" si="129"/>
        <v>-3.8389491648341711E-2</v>
      </c>
    </row>
    <row r="817" spans="1:21" x14ac:dyDescent="0.2">
      <c r="A817" s="28" t="s">
        <v>390</v>
      </c>
      <c r="B817" s="28">
        <v>83.547979999999995</v>
      </c>
      <c r="C817" s="28">
        <v>113.18</v>
      </c>
      <c r="D817" s="28">
        <v>50.242086999999998</v>
      </c>
      <c r="E817" s="28">
        <v>49.388703999999997</v>
      </c>
      <c r="F817" s="28">
        <v>347.15345600000001</v>
      </c>
      <c r="G817" s="28">
        <v>26.533234</v>
      </c>
      <c r="H817" s="28">
        <v>28.040001</v>
      </c>
      <c r="I817" s="28">
        <v>25.114581999999999</v>
      </c>
      <c r="J817" s="28">
        <v>31.132190999999999</v>
      </c>
      <c r="K817" s="28">
        <v>83.553047000000007</v>
      </c>
      <c r="L817" s="25">
        <f t="shared" si="120"/>
        <v>0.50472772387652509</v>
      </c>
      <c r="M817" s="25">
        <f t="shared" si="121"/>
        <v>-0.14497239347935298</v>
      </c>
      <c r="N817" s="25">
        <f t="shared" si="122"/>
        <v>0.15528694972259305</v>
      </c>
      <c r="O817" s="25">
        <f t="shared" si="123"/>
        <v>0.57042624407239151</v>
      </c>
      <c r="P817" s="29">
        <f t="shared" si="124"/>
        <v>0.1769488201060605</v>
      </c>
      <c r="Q817" s="29">
        <f t="shared" si="125"/>
        <v>0.10998232736973557</v>
      </c>
      <c r="R817" s="29">
        <f t="shared" si="126"/>
        <v>-1.0585709244883557E-2</v>
      </c>
      <c r="S817" s="29">
        <f t="shared" si="127"/>
        <v>0.38952538798916647</v>
      </c>
      <c r="T817" s="29">
        <f t="shared" si="128"/>
        <v>0.37050509925843844</v>
      </c>
      <c r="U817" s="29">
        <f t="shared" si="129"/>
        <v>0.21462498487407311</v>
      </c>
    </row>
    <row r="818" spans="1:21" x14ac:dyDescent="0.2">
      <c r="A818" s="28" t="s">
        <v>236</v>
      </c>
      <c r="B818" s="28">
        <v>55.523653000000003</v>
      </c>
      <c r="C818" s="28">
        <v>132.36999499999999</v>
      </c>
      <c r="D818" s="28">
        <v>43.488838000000001</v>
      </c>
      <c r="E818" s="28">
        <v>31.449235000000002</v>
      </c>
      <c r="F818" s="28">
        <v>294.96053699999999</v>
      </c>
      <c r="G818" s="28">
        <v>23.904195000000001</v>
      </c>
      <c r="H818" s="28">
        <v>28.34</v>
      </c>
      <c r="I818" s="28">
        <v>18.074216</v>
      </c>
      <c r="J818" s="28">
        <v>22.715852000000002</v>
      </c>
      <c r="K818" s="28">
        <v>68.789171999999994</v>
      </c>
      <c r="L818" s="25">
        <f t="shared" si="120"/>
        <v>0.32779880293134389</v>
      </c>
      <c r="M818" s="25">
        <f t="shared" si="121"/>
        <v>0.28017400812042537</v>
      </c>
      <c r="N818" s="25">
        <f t="shared" si="122"/>
        <v>0.182431100340402</v>
      </c>
      <c r="O818" s="25">
        <f t="shared" si="123"/>
        <v>-1.2626413579759244E-2</v>
      </c>
      <c r="P818" s="29">
        <f t="shared" si="124"/>
        <v>-4.4033640594587808E-2</v>
      </c>
      <c r="Q818" s="29">
        <f t="shared" si="125"/>
        <v>8.4313928457637743E-2</v>
      </c>
      <c r="R818" s="29">
        <f t="shared" si="126"/>
        <v>0.40088976767177464</v>
      </c>
      <c r="S818" s="29">
        <f t="shared" si="127"/>
        <v>-0.32083012850827131</v>
      </c>
      <c r="T818" s="29">
        <f t="shared" si="128"/>
        <v>5.4626097189005796E-2</v>
      </c>
      <c r="U818" s="29">
        <f t="shared" si="129"/>
        <v>0.21888560797183088</v>
      </c>
    </row>
    <row r="819" spans="1:21" x14ac:dyDescent="0.2">
      <c r="A819" s="28" t="s">
        <v>84</v>
      </c>
      <c r="B819" s="28">
        <v>41.816315000000003</v>
      </c>
      <c r="C819" s="28">
        <v>103.400002</v>
      </c>
      <c r="D819" s="28">
        <v>36.779173</v>
      </c>
      <c r="E819" s="28">
        <v>31.851403999999999</v>
      </c>
      <c r="F819" s="28">
        <v>308.54698400000001</v>
      </c>
      <c r="G819" s="28">
        <v>22.045456000000001</v>
      </c>
      <c r="H819" s="28">
        <v>20.23</v>
      </c>
      <c r="I819" s="28">
        <v>26.612217000000001</v>
      </c>
      <c r="J819" s="28">
        <v>21.539247</v>
      </c>
      <c r="K819" s="28">
        <v>56.436118</v>
      </c>
      <c r="L819" s="25">
        <f t="shared" si="120"/>
        <v>-0.55762820854262196</v>
      </c>
      <c r="M819" s="25">
        <f t="shared" si="121"/>
        <v>-0.51164216713063171</v>
      </c>
      <c r="N819" s="25">
        <f t="shared" si="122"/>
        <v>-0.42156954640816646</v>
      </c>
      <c r="O819" s="25">
        <f t="shared" si="123"/>
        <v>-0.60767030967834934</v>
      </c>
      <c r="P819" s="29">
        <f t="shared" si="124"/>
        <v>-0.39639338637487409</v>
      </c>
      <c r="Q819" s="29">
        <f t="shared" si="125"/>
        <v>-0.4702589917380855</v>
      </c>
      <c r="R819" s="29">
        <f t="shared" si="126"/>
        <v>-0.91106910341250402</v>
      </c>
      <c r="S819" s="29">
        <f t="shared" si="127"/>
        <v>-0.37356859047867808</v>
      </c>
      <c r="T819" s="29">
        <f t="shared" si="128"/>
        <v>-0.53558977180274181</v>
      </c>
      <c r="U819" s="29">
        <f t="shared" si="129"/>
        <v>-0.34408774896525451</v>
      </c>
    </row>
    <row r="820" spans="1:21" x14ac:dyDescent="0.2">
      <c r="A820" s="28" t="s">
        <v>692</v>
      </c>
      <c r="B820" s="28">
        <v>94.527535</v>
      </c>
      <c r="C820" s="28">
        <v>211.729996</v>
      </c>
      <c r="D820" s="28">
        <v>63.584434000000002</v>
      </c>
      <c r="E820" s="28">
        <v>81.185300999999995</v>
      </c>
      <c r="F820" s="28">
        <v>511.17230499999999</v>
      </c>
      <c r="G820" s="28">
        <v>41.615535999999999</v>
      </c>
      <c r="H820" s="28">
        <v>227.479996</v>
      </c>
      <c r="I820" s="28">
        <v>42.482252000000003</v>
      </c>
      <c r="J820" s="28">
        <v>46.379786000000003</v>
      </c>
      <c r="K820" s="28">
        <v>86.042176999999995</v>
      </c>
      <c r="L820" s="25">
        <f t="shared" si="120"/>
        <v>0.38577232250385518</v>
      </c>
      <c r="M820" s="25">
        <f t="shared" si="121"/>
        <v>0.37638947700202197</v>
      </c>
      <c r="N820" s="25">
        <f t="shared" si="122"/>
        <v>-3.6918396188656E-2</v>
      </c>
      <c r="O820" s="25">
        <f t="shared" si="123"/>
        <v>0.27770167274033697</v>
      </c>
      <c r="P820" s="29">
        <f t="shared" si="124"/>
        <v>0.15141398144045359</v>
      </c>
      <c r="Q820" s="29">
        <f t="shared" si="125"/>
        <v>0.2852684834607857</v>
      </c>
      <c r="R820" s="29">
        <f t="shared" si="126"/>
        <v>0.24442008898654111</v>
      </c>
      <c r="S820" s="29">
        <f t="shared" si="127"/>
        <v>0.37907481126456122</v>
      </c>
      <c r="T820" s="29">
        <f t="shared" si="128"/>
        <v>0.17310356045655539</v>
      </c>
      <c r="U820" s="29">
        <f t="shared" si="129"/>
        <v>7.1759335380536138E-2</v>
      </c>
    </row>
    <row r="821" spans="1:21" x14ac:dyDescent="0.2">
      <c r="A821" s="28" t="s">
        <v>539</v>
      </c>
      <c r="B821" s="28">
        <v>68.212890000000002</v>
      </c>
      <c r="C821" s="28">
        <v>153.83000200000001</v>
      </c>
      <c r="D821" s="28">
        <v>66.021855000000002</v>
      </c>
      <c r="E821" s="28">
        <v>63.540106999999999</v>
      </c>
      <c r="F821" s="28">
        <v>443.951796</v>
      </c>
      <c r="G821" s="28">
        <v>32.378866000000002</v>
      </c>
      <c r="H821" s="28">
        <v>182.800003</v>
      </c>
      <c r="I821" s="28">
        <v>30.804893</v>
      </c>
      <c r="J821" s="28">
        <v>39.535969000000001</v>
      </c>
      <c r="K821" s="28">
        <v>80.281248000000005</v>
      </c>
      <c r="L821" s="25">
        <f t="shared" si="120"/>
        <v>-0.19870928235938479</v>
      </c>
      <c r="M821" s="25">
        <f t="shared" si="121"/>
        <v>0.33939925710751861</v>
      </c>
      <c r="N821" s="25">
        <f t="shared" si="122"/>
        <v>0.31746618739809351</v>
      </c>
      <c r="O821" s="25">
        <f t="shared" si="123"/>
        <v>0.28972959242827301</v>
      </c>
      <c r="P821" s="29">
        <f t="shared" si="124"/>
        <v>0.17644172456092866</v>
      </c>
      <c r="Q821" s="29">
        <f t="shared" si="125"/>
        <v>0.2166019148511904</v>
      </c>
      <c r="R821" s="29">
        <f t="shared" si="126"/>
        <v>5.3428175919500349</v>
      </c>
      <c r="S821" s="29">
        <f t="shared" si="127"/>
        <v>0.22899227788814791</v>
      </c>
      <c r="T821" s="29">
        <f t="shared" si="128"/>
        <v>0.27362265684221421</v>
      </c>
      <c r="U821" s="29">
        <f t="shared" si="129"/>
        <v>-3.8232341651843194E-2</v>
      </c>
    </row>
    <row r="822" spans="1:21" x14ac:dyDescent="0.2">
      <c r="A822" s="28" t="s">
        <v>389</v>
      </c>
      <c r="B822" s="28">
        <v>85.128765999999999</v>
      </c>
      <c r="C822" s="28">
        <v>114.849998</v>
      </c>
      <c r="D822" s="28">
        <v>50.112751000000003</v>
      </c>
      <c r="E822" s="28">
        <v>49.266224000000001</v>
      </c>
      <c r="F822" s="28">
        <v>377.36828500000001</v>
      </c>
      <c r="G822" s="28">
        <v>26.614183000000001</v>
      </c>
      <c r="H822" s="28">
        <v>28.82</v>
      </c>
      <c r="I822" s="28">
        <v>25.065163999999999</v>
      </c>
      <c r="J822" s="28">
        <v>31.042137</v>
      </c>
      <c r="K822" s="28">
        <v>83.472600999999997</v>
      </c>
      <c r="L822" s="25">
        <f t="shared" si="120"/>
        <v>0.54141194584233188</v>
      </c>
      <c r="M822" s="25">
        <f t="shared" si="121"/>
        <v>-0.15308607659401174</v>
      </c>
      <c r="N822" s="25">
        <f t="shared" si="122"/>
        <v>0.16698251399131969</v>
      </c>
      <c r="O822" s="25">
        <f t="shared" si="123"/>
        <v>0.59233556970146894</v>
      </c>
      <c r="P822" s="29">
        <f t="shared" si="124"/>
        <v>0.29717904813086538</v>
      </c>
      <c r="Q822" s="29">
        <f t="shared" si="125"/>
        <v>0.12698664754012334</v>
      </c>
      <c r="R822" s="29">
        <f t="shared" si="126"/>
        <v>5.1057622173595885E-2</v>
      </c>
      <c r="S822" s="29">
        <f t="shared" si="127"/>
        <v>0.39958314862660549</v>
      </c>
      <c r="T822" s="29">
        <f t="shared" si="128"/>
        <v>0.44712299680032541</v>
      </c>
      <c r="U822" s="29">
        <f t="shared" si="129"/>
        <v>0.23569774392338272</v>
      </c>
    </row>
    <row r="823" spans="1:21" x14ac:dyDescent="0.2">
      <c r="A823" s="28" t="s">
        <v>235</v>
      </c>
      <c r="B823" s="28">
        <v>55.227784</v>
      </c>
      <c r="C823" s="28">
        <v>135.61000100000001</v>
      </c>
      <c r="D823" s="28">
        <v>42.942160999999999</v>
      </c>
      <c r="E823" s="28">
        <v>30.939599000000001</v>
      </c>
      <c r="F823" s="28">
        <v>290.91457000000003</v>
      </c>
      <c r="G823" s="28">
        <v>23.615348999999998</v>
      </c>
      <c r="H823" s="28">
        <v>27.42</v>
      </c>
      <c r="I823" s="28">
        <v>17.909020999999999</v>
      </c>
      <c r="J823" s="28">
        <v>21.450932000000002</v>
      </c>
      <c r="K823" s="28">
        <v>67.550985999999995</v>
      </c>
      <c r="L823" s="25">
        <f t="shared" si="120"/>
        <v>-0.49473453931549805</v>
      </c>
      <c r="M823" s="25">
        <f t="shared" si="121"/>
        <v>-0.10192052317880784</v>
      </c>
      <c r="N823" s="25">
        <f t="shared" si="122"/>
        <v>-0.20721175395830937</v>
      </c>
      <c r="O823" s="25">
        <f t="shared" si="123"/>
        <v>-0.71023539127968238</v>
      </c>
      <c r="P823" s="29">
        <f t="shared" si="124"/>
        <v>-0.56068474067016472</v>
      </c>
      <c r="Q823" s="29">
        <f t="shared" si="125"/>
        <v>-0.4924709615045505</v>
      </c>
      <c r="R823" s="29">
        <f t="shared" si="126"/>
        <v>-0.8792123668387376</v>
      </c>
      <c r="S823" s="29">
        <f t="shared" si="127"/>
        <v>-0.38705086315040982</v>
      </c>
      <c r="T823" s="29">
        <f t="shared" si="128"/>
        <v>-0.58524548929596043</v>
      </c>
      <c r="U823" s="29">
        <f t="shared" si="129"/>
        <v>-0.15935773628485095</v>
      </c>
    </row>
    <row r="824" spans="1:21" x14ac:dyDescent="0.2">
      <c r="A824" s="28" t="s">
        <v>844</v>
      </c>
      <c r="B824" s="28">
        <v>109.304491</v>
      </c>
      <c r="C824" s="28">
        <v>151</v>
      </c>
      <c r="D824" s="28">
        <v>54.165990999999998</v>
      </c>
      <c r="E824" s="28">
        <v>106.774941</v>
      </c>
      <c r="F824" s="28">
        <v>662.20001200000002</v>
      </c>
      <c r="G824" s="28">
        <v>46.530045000000001</v>
      </c>
      <c r="H824" s="28">
        <v>227.009995</v>
      </c>
      <c r="I824" s="28">
        <v>29.217793</v>
      </c>
      <c r="J824" s="28">
        <v>51.719586999999997</v>
      </c>
      <c r="K824" s="28">
        <v>80.356399999999994</v>
      </c>
      <c r="L824" s="25">
        <f t="shared" si="120"/>
        <v>0.17326194368885339</v>
      </c>
      <c r="M824" s="25">
        <f t="shared" si="121"/>
        <v>-0.28510558050797474</v>
      </c>
      <c r="N824" s="25">
        <f t="shared" si="122"/>
        <v>-0.13348792954692268</v>
      </c>
      <c r="O824" s="25">
        <f t="shared" si="123"/>
        <v>0.34882867476306245</v>
      </c>
      <c r="P824" s="29">
        <f t="shared" si="124"/>
        <v>0.26250595488796336</v>
      </c>
      <c r="Q824" s="29">
        <f t="shared" si="125"/>
        <v>0.1413758017280311</v>
      </c>
      <c r="R824" s="29">
        <f t="shared" si="126"/>
        <v>2.9157896289164764E-3</v>
      </c>
      <c r="S824" s="29">
        <f t="shared" si="127"/>
        <v>-0.30004788877347244</v>
      </c>
      <c r="T824" s="29">
        <f t="shared" si="128"/>
        <v>0.12810677349768973</v>
      </c>
      <c r="U824" s="29">
        <f t="shared" si="129"/>
        <v>-5.9793296428372056E-2</v>
      </c>
    </row>
    <row r="825" spans="1:21" x14ac:dyDescent="0.2">
      <c r="A825" s="28" t="s">
        <v>691</v>
      </c>
      <c r="B825" s="28">
        <v>93.162904999999995</v>
      </c>
      <c r="C825" s="28">
        <v>211.220001</v>
      </c>
      <c r="D825" s="28">
        <v>62.510370999999999</v>
      </c>
      <c r="E825" s="28">
        <v>79.161232999999996</v>
      </c>
      <c r="F825" s="28">
        <v>524.51238699999999</v>
      </c>
      <c r="G825" s="28">
        <v>40.766629999999999</v>
      </c>
      <c r="H825" s="28">
        <v>226.35000600000001</v>
      </c>
      <c r="I825" s="28">
        <v>41.742559999999997</v>
      </c>
      <c r="J825" s="28">
        <v>45.846358000000002</v>
      </c>
      <c r="K825" s="28">
        <v>85.466738000000007</v>
      </c>
      <c r="L825" s="25">
        <f t="shared" si="120"/>
        <v>0.37500620991651989</v>
      </c>
      <c r="M825" s="25">
        <f t="shared" si="121"/>
        <v>0.40625835698252377</v>
      </c>
      <c r="N825" s="25">
        <f t="shared" si="122"/>
        <v>-4.734691271213598E-2</v>
      </c>
      <c r="O825" s="25">
        <f t="shared" si="123"/>
        <v>0.24716109059167102</v>
      </c>
      <c r="P825" s="29">
        <f t="shared" si="124"/>
        <v>0.16930617126072356</v>
      </c>
      <c r="Q825" s="29">
        <f t="shared" si="125"/>
        <v>0.26922760913138588</v>
      </c>
      <c r="R825" s="29">
        <f t="shared" si="126"/>
        <v>0.23311183518317535</v>
      </c>
      <c r="S825" s="29">
        <f t="shared" si="127"/>
        <v>0.34809350286232688</v>
      </c>
      <c r="T825" s="29">
        <f t="shared" si="128"/>
        <v>0.17252340252350673</v>
      </c>
      <c r="U825" s="29">
        <f t="shared" si="129"/>
        <v>6.6664468441102409E-2</v>
      </c>
    </row>
    <row r="826" spans="1:21" x14ac:dyDescent="0.2">
      <c r="A826" s="28" t="s">
        <v>538</v>
      </c>
      <c r="B826" s="28">
        <v>67.754534000000007</v>
      </c>
      <c r="C826" s="28">
        <v>150.199997</v>
      </c>
      <c r="D826" s="28">
        <v>65.617140000000006</v>
      </c>
      <c r="E826" s="28">
        <v>63.473142000000003</v>
      </c>
      <c r="F826" s="28">
        <v>448.56719299999997</v>
      </c>
      <c r="G826" s="28">
        <v>32.119242999999997</v>
      </c>
      <c r="H826" s="28">
        <v>183.55999800000001</v>
      </c>
      <c r="I826" s="28">
        <v>30.964143</v>
      </c>
      <c r="J826" s="28">
        <v>39.100591000000001</v>
      </c>
      <c r="K826" s="28">
        <v>80.125231999999997</v>
      </c>
      <c r="L826" s="25">
        <f t="shared" si="120"/>
        <v>-0.21043834834615904</v>
      </c>
      <c r="M826" s="25">
        <f t="shared" si="121"/>
        <v>0.32439812805226587</v>
      </c>
      <c r="N826" s="25">
        <f t="shared" si="122"/>
        <v>0.32075237375934296</v>
      </c>
      <c r="O826" s="25">
        <f t="shared" si="123"/>
        <v>0.31477135990155802</v>
      </c>
      <c r="P826" s="29">
        <f t="shared" si="124"/>
        <v>0.20589492561014344</v>
      </c>
      <c r="Q826" s="29">
        <f t="shared" si="125"/>
        <v>0.21093928462942868</v>
      </c>
      <c r="R826" s="29">
        <f t="shared" si="126"/>
        <v>5.5416965267888996</v>
      </c>
      <c r="S826" s="29">
        <f t="shared" si="127"/>
        <v>0.2426961437346995</v>
      </c>
      <c r="T826" s="29">
        <f t="shared" si="128"/>
        <v>0.28723157347624051</v>
      </c>
      <c r="U826" s="29">
        <f t="shared" si="129"/>
        <v>-2.9606725117780619E-2</v>
      </c>
    </row>
    <row r="827" spans="1:21" x14ac:dyDescent="0.2">
      <c r="A827" s="28" t="s">
        <v>388</v>
      </c>
      <c r="B827" s="28">
        <v>85.812848000000002</v>
      </c>
      <c r="C827" s="28">
        <v>113.410004</v>
      </c>
      <c r="D827" s="28">
        <v>49.681637000000002</v>
      </c>
      <c r="E827" s="28">
        <v>48.276943000000003</v>
      </c>
      <c r="F827" s="28">
        <v>371.97867200000002</v>
      </c>
      <c r="G827" s="28">
        <v>26.524239000000001</v>
      </c>
      <c r="H827" s="28">
        <v>28.059999000000001</v>
      </c>
      <c r="I827" s="28">
        <v>24.916906000000001</v>
      </c>
      <c r="J827" s="28">
        <v>30.375724000000002</v>
      </c>
      <c r="K827" s="28">
        <v>82.569855000000004</v>
      </c>
      <c r="L827" s="25">
        <f t="shared" si="120"/>
        <v>-0.22067439261095612</v>
      </c>
      <c r="M827" s="25">
        <f t="shared" si="121"/>
        <v>-0.24514110605893547</v>
      </c>
      <c r="N827" s="25">
        <f t="shared" si="122"/>
        <v>-8.2789106544732038E-2</v>
      </c>
      <c r="O827" s="25">
        <f t="shared" si="123"/>
        <v>-0.54639586438670107</v>
      </c>
      <c r="P827" s="29">
        <f t="shared" si="124"/>
        <v>-0.43787790125846859</v>
      </c>
      <c r="Q827" s="29">
        <f t="shared" si="125"/>
        <v>-0.42389155618642227</v>
      </c>
      <c r="R827" s="29">
        <f t="shared" si="126"/>
        <v>-0.87320952847326849</v>
      </c>
      <c r="S827" s="29">
        <f t="shared" si="127"/>
        <v>-0.15270853243783133</v>
      </c>
      <c r="T827" s="29">
        <f t="shared" si="128"/>
        <v>-0.41056644155983668</v>
      </c>
      <c r="U827" s="29">
        <f t="shared" si="129"/>
        <v>4.0156485059543723E-2</v>
      </c>
    </row>
    <row r="828" spans="1:21" x14ac:dyDescent="0.2">
      <c r="A828" s="28" t="s">
        <v>843</v>
      </c>
      <c r="B828" s="28">
        <v>110.11167500000001</v>
      </c>
      <c r="C828" s="28">
        <v>150.240005</v>
      </c>
      <c r="D828" s="28">
        <v>54.165990999999998</v>
      </c>
      <c r="E828" s="28">
        <v>106.42968</v>
      </c>
      <c r="F828" s="28">
        <v>661.73999000000003</v>
      </c>
      <c r="G828" s="28">
        <v>46.040357999999998</v>
      </c>
      <c r="H828" s="28">
        <v>221.30999800000001</v>
      </c>
      <c r="I828" s="28">
        <v>29.407715</v>
      </c>
      <c r="J828" s="28">
        <v>51.533754000000002</v>
      </c>
      <c r="K828" s="28">
        <v>79.382147000000003</v>
      </c>
      <c r="L828" s="25">
        <f t="shared" si="120"/>
        <v>0.16641597031901578</v>
      </c>
      <c r="M828" s="25">
        <f t="shared" si="121"/>
        <v>-0.26972241325470114</v>
      </c>
      <c r="N828" s="25">
        <f t="shared" si="122"/>
        <v>-0.12459392099015187</v>
      </c>
      <c r="O828" s="25">
        <f t="shared" si="123"/>
        <v>0.33889792204254432</v>
      </c>
      <c r="P828" s="29">
        <f t="shared" si="124"/>
        <v>0.24848967490212481</v>
      </c>
      <c r="Q828" s="29">
        <f t="shared" si="125"/>
        <v>0.11682118291547594</v>
      </c>
      <c r="R828" s="29">
        <f t="shared" si="126"/>
        <v>-3.6525899475740919E-2</v>
      </c>
      <c r="S828" s="29">
        <f t="shared" si="127"/>
        <v>-0.32476472559518488</v>
      </c>
      <c r="T828" s="29">
        <f t="shared" si="128"/>
        <v>0.13063097622905806</v>
      </c>
      <c r="U828" s="29">
        <f t="shared" si="129"/>
        <v>-6.728046443335689E-2</v>
      </c>
    </row>
    <row r="829" spans="1:21" x14ac:dyDescent="0.2">
      <c r="A829" s="28" t="s">
        <v>690</v>
      </c>
      <c r="B829" s="28">
        <v>94.401720999999995</v>
      </c>
      <c r="C829" s="28">
        <v>205.729996</v>
      </c>
      <c r="D829" s="28">
        <v>61.875273999999997</v>
      </c>
      <c r="E829" s="28">
        <v>79.490510999999998</v>
      </c>
      <c r="F829" s="28">
        <v>530.03240900000003</v>
      </c>
      <c r="G829" s="28">
        <v>41.224466999999997</v>
      </c>
      <c r="H829" s="28">
        <v>229.699997</v>
      </c>
      <c r="I829" s="28">
        <v>43.551805000000002</v>
      </c>
      <c r="J829" s="28">
        <v>45.579641000000002</v>
      </c>
      <c r="K829" s="28">
        <v>85.108271000000002</v>
      </c>
      <c r="L829" s="25">
        <f t="shared" si="120"/>
        <v>0.40007943526215239</v>
      </c>
      <c r="M829" s="25">
        <f t="shared" si="121"/>
        <v>0.35795376897689768</v>
      </c>
      <c r="N829" s="25">
        <f t="shared" si="122"/>
        <v>-4.2990649406578707E-2</v>
      </c>
      <c r="O829" s="25">
        <f t="shared" si="123"/>
        <v>0.25065226154439868</v>
      </c>
      <c r="P829" s="29">
        <f t="shared" si="124"/>
        <v>0.20307371396140095</v>
      </c>
      <c r="Q829" s="29">
        <f t="shared" si="125"/>
        <v>0.28906381331425468</v>
      </c>
      <c r="R829" s="29">
        <f t="shared" si="126"/>
        <v>0.24877674514758352</v>
      </c>
      <c r="S829" s="29">
        <f t="shared" si="127"/>
        <v>0.41562463026262253</v>
      </c>
      <c r="T829" s="29">
        <f t="shared" si="128"/>
        <v>0.18450370567028829</v>
      </c>
      <c r="U829" s="29">
        <f t="shared" si="129"/>
        <v>6.8554680815316127E-2</v>
      </c>
    </row>
    <row r="830" spans="1:21" x14ac:dyDescent="0.2">
      <c r="A830" s="28" t="s">
        <v>537</v>
      </c>
      <c r="B830" s="28">
        <v>67.425974999999994</v>
      </c>
      <c r="C830" s="28">
        <v>151.5</v>
      </c>
      <c r="D830" s="28">
        <v>64.654826999999997</v>
      </c>
      <c r="E830" s="28">
        <v>63.559243000000002</v>
      </c>
      <c r="F830" s="28">
        <v>440.56519800000001</v>
      </c>
      <c r="G830" s="28">
        <v>31.980160000000001</v>
      </c>
      <c r="H830" s="28">
        <v>183.94000199999999</v>
      </c>
      <c r="I830" s="28">
        <v>30.765080000000001</v>
      </c>
      <c r="J830" s="28">
        <v>38.479948</v>
      </c>
      <c r="K830" s="28">
        <v>79.648026000000002</v>
      </c>
      <c r="L830" s="25">
        <f t="shared" si="120"/>
        <v>-0.19566238478544729</v>
      </c>
      <c r="M830" s="25">
        <f t="shared" si="121"/>
        <v>0.3310490247759621</v>
      </c>
      <c r="N830" s="25">
        <f t="shared" si="122"/>
        <v>0.32040278652194232</v>
      </c>
      <c r="O830" s="25">
        <f t="shared" si="123"/>
        <v>0.32821953665776005</v>
      </c>
      <c r="P830" s="29">
        <f t="shared" si="124"/>
        <v>0.1903290161513147</v>
      </c>
      <c r="Q830" s="29">
        <f t="shared" si="125"/>
        <v>0.20487850530106222</v>
      </c>
      <c r="R830" s="29">
        <f t="shared" si="126"/>
        <v>5.7303330406147088</v>
      </c>
      <c r="S830" s="29">
        <f t="shared" si="127"/>
        <v>0.24110703635867359</v>
      </c>
      <c r="T830" s="29">
        <f t="shared" si="128"/>
        <v>0.2604466206030891</v>
      </c>
      <c r="U830" s="29">
        <f t="shared" si="129"/>
        <v>-2.6215455359723805E-2</v>
      </c>
    </row>
    <row r="831" spans="1:21" x14ac:dyDescent="0.2">
      <c r="A831" s="28" t="s">
        <v>387</v>
      </c>
      <c r="B831" s="28">
        <v>83.827951999999996</v>
      </c>
      <c r="C831" s="28">
        <v>113.82</v>
      </c>
      <c r="D831" s="28">
        <v>48.965988000000003</v>
      </c>
      <c r="E831" s="28">
        <v>47.852964999999998</v>
      </c>
      <c r="F831" s="28">
        <v>370.12052299999999</v>
      </c>
      <c r="G831" s="28">
        <v>26.542228000000001</v>
      </c>
      <c r="H831" s="28">
        <v>27.33</v>
      </c>
      <c r="I831" s="28">
        <v>24.788418</v>
      </c>
      <c r="J831" s="28">
        <v>30.52882</v>
      </c>
      <c r="K831" s="28">
        <v>81.792247000000003</v>
      </c>
      <c r="L831" s="25">
        <f t="shared" si="120"/>
        <v>1.0254347959449626</v>
      </c>
      <c r="M831" s="25">
        <f t="shared" si="121"/>
        <v>0.15365898424249003</v>
      </c>
      <c r="N831" s="25">
        <f t="shared" si="122"/>
        <v>0.34186500921295826</v>
      </c>
      <c r="O831" s="25">
        <f t="shared" si="123"/>
        <v>0.49678210223517483</v>
      </c>
      <c r="P831" s="29">
        <f t="shared" si="124"/>
        <v>0.23198937646663209</v>
      </c>
      <c r="Q831" s="29">
        <f t="shared" si="125"/>
        <v>0.21717667239633309</v>
      </c>
      <c r="R831" s="29">
        <f t="shared" si="126"/>
        <v>0.33057442402266668</v>
      </c>
      <c r="S831" s="29">
        <f t="shared" si="127"/>
        <v>-4.2467740131795551E-2</v>
      </c>
      <c r="T831" s="29">
        <f t="shared" si="128"/>
        <v>0.49489783351894179</v>
      </c>
      <c r="U831" s="29">
        <f t="shared" si="129"/>
        <v>0.4735215948214464</v>
      </c>
    </row>
    <row r="832" spans="1:21" x14ac:dyDescent="0.2">
      <c r="A832" s="28" t="s">
        <v>83</v>
      </c>
      <c r="B832" s="28">
        <v>41.387633000000001</v>
      </c>
      <c r="C832" s="28">
        <v>98.660004000000001</v>
      </c>
      <c r="D832" s="28">
        <v>36.490994000000001</v>
      </c>
      <c r="E832" s="28">
        <v>31.970562000000001</v>
      </c>
      <c r="F832" s="28">
        <v>300.425093</v>
      </c>
      <c r="G832" s="28">
        <v>21.806388999999999</v>
      </c>
      <c r="H832" s="28">
        <v>20.540001</v>
      </c>
      <c r="I832" s="28">
        <v>25.887815</v>
      </c>
      <c r="J832" s="28">
        <v>20.422011000000001</v>
      </c>
      <c r="K832" s="28">
        <v>55.508006999999999</v>
      </c>
      <c r="L832" s="25">
        <f t="shared" si="120"/>
        <v>-0.61850307642001989</v>
      </c>
      <c r="M832" s="25">
        <f t="shared" si="121"/>
        <v>-0.31968003531430045</v>
      </c>
      <c r="N832" s="25">
        <f t="shared" si="122"/>
        <v>-0.32003279927827433</v>
      </c>
      <c r="O832" s="25">
        <f t="shared" si="123"/>
        <v>-0.69347178283341759</v>
      </c>
      <c r="P832" s="29">
        <f t="shared" si="124"/>
        <v>-0.53863089646635887</v>
      </c>
      <c r="Q832" s="29">
        <f t="shared" si="125"/>
        <v>-0.52301530407603791</v>
      </c>
      <c r="R832" s="29">
        <f t="shared" si="126"/>
        <v>-0.90529324729589522</v>
      </c>
      <c r="S832" s="29">
        <f t="shared" si="127"/>
        <v>-5.3412654955514172E-2</v>
      </c>
      <c r="T832" s="29">
        <f t="shared" si="128"/>
        <v>-0.59455898128303653</v>
      </c>
      <c r="U832" s="29">
        <f t="shared" si="129"/>
        <v>-0.28923489349677678</v>
      </c>
    </row>
    <row r="833" spans="1:21" x14ac:dyDescent="0.2">
      <c r="A833" s="28" t="s">
        <v>842</v>
      </c>
      <c r="B833" s="28">
        <v>108.48746199999999</v>
      </c>
      <c r="C833" s="28">
        <v>145.020004</v>
      </c>
      <c r="D833" s="28">
        <v>53.665815000000002</v>
      </c>
      <c r="E833" s="28">
        <v>104.29892</v>
      </c>
      <c r="F833" s="28">
        <v>651.15997300000004</v>
      </c>
      <c r="G833" s="28">
        <v>45.717167000000003</v>
      </c>
      <c r="H833" s="28">
        <v>216.88000500000001</v>
      </c>
      <c r="I833" s="28">
        <v>27.348575</v>
      </c>
      <c r="J833" s="28">
        <v>50.369869000000001</v>
      </c>
      <c r="K833" s="28">
        <v>78.096134000000006</v>
      </c>
      <c r="L833" s="25">
        <f t="shared" si="120"/>
        <v>0.13512918410280972</v>
      </c>
      <c r="M833" s="25">
        <f t="shared" si="121"/>
        <v>-0.27151253880249271</v>
      </c>
      <c r="N833" s="25">
        <f t="shared" si="122"/>
        <v>-0.1320224227073783</v>
      </c>
      <c r="O833" s="25">
        <f t="shared" si="123"/>
        <v>0.27996877580174706</v>
      </c>
      <c r="P833" s="29">
        <f t="shared" si="124"/>
        <v>0.21046410046184727</v>
      </c>
      <c r="Q833" s="29">
        <f t="shared" si="125"/>
        <v>9.6047969982343773E-2</v>
      </c>
      <c r="R833" s="29">
        <f t="shared" si="126"/>
        <v>-4.4833934156909505E-2</v>
      </c>
      <c r="S833" s="29">
        <f t="shared" si="127"/>
        <v>-0.36914915908622026</v>
      </c>
      <c r="T833" s="29">
        <f t="shared" si="128"/>
        <v>8.2916838177318875E-2</v>
      </c>
      <c r="U833" s="29">
        <f t="shared" si="129"/>
        <v>-8.5734926683959656E-2</v>
      </c>
    </row>
    <row r="834" spans="1:21" x14ac:dyDescent="0.2">
      <c r="A834" s="28" t="s">
        <v>689</v>
      </c>
      <c r="B834" s="28">
        <v>95.572789</v>
      </c>
      <c r="C834" s="28">
        <v>199.070007</v>
      </c>
      <c r="D834" s="28">
        <v>61.828572999999999</v>
      </c>
      <c r="E834" s="28">
        <v>81.485518999999996</v>
      </c>
      <c r="F834" s="28">
        <v>537.942408</v>
      </c>
      <c r="G834" s="28">
        <v>41.710917999999999</v>
      </c>
      <c r="H834" s="28">
        <v>227.05999800000001</v>
      </c>
      <c r="I834" s="28">
        <v>43.351888000000002</v>
      </c>
      <c r="J834" s="28">
        <v>46.513145999999999</v>
      </c>
      <c r="K834" s="28">
        <v>85.419574999999995</v>
      </c>
      <c r="L834" s="25">
        <f t="shared" si="120"/>
        <v>0.424991540804039</v>
      </c>
      <c r="M834" s="25">
        <f t="shared" si="121"/>
        <v>0.30145134603713775</v>
      </c>
      <c r="N834" s="25">
        <f t="shared" si="122"/>
        <v>-4.46432017710372E-2</v>
      </c>
      <c r="O834" s="25">
        <f t="shared" si="123"/>
        <v>0.27455882143390564</v>
      </c>
      <c r="P834" s="29">
        <f t="shared" si="124"/>
        <v>0.22925073791904071</v>
      </c>
      <c r="Q834" s="29">
        <f t="shared" si="125"/>
        <v>0.30578926821999275</v>
      </c>
      <c r="R834" s="29">
        <f t="shared" si="126"/>
        <v>0.26340973033936277</v>
      </c>
      <c r="S834" s="29">
        <f t="shared" si="127"/>
        <v>0.34765157769864641</v>
      </c>
      <c r="T834" s="29">
        <f t="shared" si="128"/>
        <v>0.20268322690741947</v>
      </c>
      <c r="U834" s="29">
        <f t="shared" si="129"/>
        <v>6.2546590045008399E-2</v>
      </c>
    </row>
    <row r="835" spans="1:21" x14ac:dyDescent="0.2">
      <c r="A835" s="28" t="s">
        <v>536</v>
      </c>
      <c r="B835" s="28">
        <v>67.069022000000004</v>
      </c>
      <c r="C835" s="28">
        <v>152.96000699999999</v>
      </c>
      <c r="D835" s="28">
        <v>64.717782</v>
      </c>
      <c r="E835" s="28">
        <v>63.932333</v>
      </c>
      <c r="F835" s="28">
        <v>437.61812900000001</v>
      </c>
      <c r="G835" s="28">
        <v>31.943069999999999</v>
      </c>
      <c r="H835" s="28">
        <v>179.720001</v>
      </c>
      <c r="I835" s="28">
        <v>32.168469000000002</v>
      </c>
      <c r="J835" s="28">
        <v>38.674478000000001</v>
      </c>
      <c r="K835" s="28">
        <v>80.391368999999997</v>
      </c>
      <c r="L835" s="25">
        <f t="shared" si="120"/>
        <v>0.20862305930005309</v>
      </c>
      <c r="M835" s="25">
        <f t="shared" si="121"/>
        <v>0.11162790937668987</v>
      </c>
      <c r="N835" s="25">
        <f t="shared" si="122"/>
        <v>0.49289245115159752</v>
      </c>
      <c r="O835" s="25">
        <f t="shared" si="123"/>
        <v>1.0016170459289384</v>
      </c>
      <c r="P835" s="29">
        <f t="shared" si="124"/>
        <v>0.48071591557023408</v>
      </c>
      <c r="Q835" s="29">
        <f t="shared" si="125"/>
        <v>0.3382556353832622</v>
      </c>
      <c r="R835" s="29">
        <f t="shared" si="126"/>
        <v>5.4071303888460029</v>
      </c>
      <c r="S835" s="29">
        <f t="shared" si="127"/>
        <v>0.78075632104473658</v>
      </c>
      <c r="T835" s="29">
        <f t="shared" si="128"/>
        <v>0.65082464018900299</v>
      </c>
      <c r="U835" s="29">
        <f t="shared" si="129"/>
        <v>0.18033328085865596</v>
      </c>
    </row>
    <row r="836" spans="1:21" x14ac:dyDescent="0.2">
      <c r="A836" s="28" t="s">
        <v>234</v>
      </c>
      <c r="B836" s="28">
        <v>55.492092</v>
      </c>
      <c r="C836" s="28">
        <v>137.60000600000001</v>
      </c>
      <c r="D836" s="28">
        <v>43.350599000000003</v>
      </c>
      <c r="E836" s="28">
        <v>31.940342000000001</v>
      </c>
      <c r="F836" s="28">
        <v>295.544962</v>
      </c>
      <c r="G836" s="28">
        <v>23.869184000000001</v>
      </c>
      <c r="H836" s="28">
        <v>28.049999</v>
      </c>
      <c r="I836" s="28">
        <v>18.064498</v>
      </c>
      <c r="J836" s="28">
        <v>23.427368999999999</v>
      </c>
      <c r="K836" s="28">
        <v>68.109042000000002</v>
      </c>
      <c r="L836" s="25">
        <f t="shared" ref="L836:L899" si="130">B836/B837-1</f>
        <v>0.39591811599966742</v>
      </c>
      <c r="M836" s="25">
        <f t="shared" ref="M836:M899" si="131">C836/C837-1</f>
        <v>0.40122209983366908</v>
      </c>
      <c r="N836" s="25">
        <f t="shared" ref="N836:N899" si="132">D836/D837-1</f>
        <v>0.1970404322915793</v>
      </c>
      <c r="O836" s="25">
        <f t="shared" ref="O836:O899" si="133">E836/E837-1</f>
        <v>-8.5151511148184866E-5</v>
      </c>
      <c r="P836" s="29">
        <f t="shared" ref="P836:P899" si="134">F836/F837-1</f>
        <v>9.3819899563082343E-2</v>
      </c>
      <c r="Q836" s="29">
        <f t="shared" ref="Q836:Q899" si="135">G836/G837-1</f>
        <v>0.10804520310508359</v>
      </c>
      <c r="R836" s="29">
        <f t="shared" ref="R836:R899" si="136">H836/H837-1</f>
        <v>0.35180718072289152</v>
      </c>
      <c r="S836" s="29">
        <f t="shared" ref="S836:S899" si="137">I836/I837-1</f>
        <v>-0.31851033574852339</v>
      </c>
      <c r="T836" s="29">
        <f t="shared" ref="T836:T899" si="138">J836/J837-1</f>
        <v>9.4259536786172937E-2</v>
      </c>
      <c r="U836" s="29">
        <f t="shared" ref="U836:U899" si="139">K836/K837-1</f>
        <v>0.22494597734204747</v>
      </c>
    </row>
    <row r="837" spans="1:21" x14ac:dyDescent="0.2">
      <c r="A837" s="28" t="s">
        <v>82</v>
      </c>
      <c r="B837" s="28">
        <v>39.753113999999997</v>
      </c>
      <c r="C837" s="28">
        <v>98.199996999999996</v>
      </c>
      <c r="D837" s="28">
        <v>36.214815999999999</v>
      </c>
      <c r="E837" s="28">
        <v>31.943062000000001</v>
      </c>
      <c r="F837" s="28">
        <v>270.195269</v>
      </c>
      <c r="G837" s="28">
        <v>21.541706000000001</v>
      </c>
      <c r="H837" s="28">
        <v>20.75</v>
      </c>
      <c r="I837" s="28">
        <v>26.507369000000001</v>
      </c>
      <c r="J837" s="28">
        <v>21.409334999999999</v>
      </c>
      <c r="K837" s="28">
        <v>55.601669999999999</v>
      </c>
      <c r="L837" s="25">
        <f t="shared" si="130"/>
        <v>-0.63874851240793484</v>
      </c>
      <c r="M837" s="25">
        <f t="shared" si="131"/>
        <v>-0.32969285324232089</v>
      </c>
      <c r="N837" s="25">
        <f t="shared" si="132"/>
        <v>-0.32002964208912299</v>
      </c>
      <c r="O837" s="25">
        <f t="shared" si="133"/>
        <v>-0.69620646272015063</v>
      </c>
      <c r="P837" s="29">
        <f t="shared" si="134"/>
        <v>-0.58578066231698289</v>
      </c>
      <c r="Q837" s="29">
        <f t="shared" si="135"/>
        <v>-0.53091515364850617</v>
      </c>
      <c r="R837" s="29">
        <f t="shared" si="136"/>
        <v>-0.90535917901938423</v>
      </c>
      <c r="S837" s="29">
        <f t="shared" si="137"/>
        <v>-3.1466646809335974E-2</v>
      </c>
      <c r="T837" s="29">
        <f t="shared" si="138"/>
        <v>-0.57790805443873738</v>
      </c>
      <c r="U837" s="29">
        <f t="shared" si="139"/>
        <v>-0.27904156382079903</v>
      </c>
    </row>
    <row r="838" spans="1:21" x14ac:dyDescent="0.2">
      <c r="A838" s="28" t="s">
        <v>841</v>
      </c>
      <c r="B838" s="28">
        <v>110.04276900000001</v>
      </c>
      <c r="C838" s="28">
        <v>146.5</v>
      </c>
      <c r="D838" s="28">
        <v>53.259404000000004</v>
      </c>
      <c r="E838" s="28">
        <v>105.147273</v>
      </c>
      <c r="F838" s="28">
        <v>652.29998799999998</v>
      </c>
      <c r="G838" s="28">
        <v>45.922834999999999</v>
      </c>
      <c r="H838" s="28">
        <v>219.25</v>
      </c>
      <c r="I838" s="28">
        <v>27.368566000000001</v>
      </c>
      <c r="J838" s="28">
        <v>50.721969999999999</v>
      </c>
      <c r="K838" s="28">
        <v>77.121880000000004</v>
      </c>
      <c r="L838" s="25">
        <f t="shared" si="130"/>
        <v>0.13917464215505571</v>
      </c>
      <c r="M838" s="25">
        <f t="shared" si="131"/>
        <v>-0.26632609607513358</v>
      </c>
      <c r="N838" s="25">
        <f t="shared" si="132"/>
        <v>-0.16225989889247816</v>
      </c>
      <c r="O838" s="25">
        <f t="shared" si="133"/>
        <v>0.29391677584641807</v>
      </c>
      <c r="P838" s="29">
        <f t="shared" si="134"/>
        <v>0.22333988358117574</v>
      </c>
      <c r="Q838" s="29">
        <f t="shared" si="135"/>
        <v>0.1029965620192026</v>
      </c>
      <c r="R838" s="29">
        <f t="shared" si="136"/>
        <v>-2.3776642304228046E-2</v>
      </c>
      <c r="S838" s="29">
        <f t="shared" si="137"/>
        <v>-0.36236607617242655</v>
      </c>
      <c r="T838" s="29">
        <f t="shared" si="138"/>
        <v>6.0726491631565294E-2</v>
      </c>
      <c r="U838" s="29">
        <f t="shared" si="139"/>
        <v>-0.10002268793097524</v>
      </c>
    </row>
    <row r="839" spans="1:21" x14ac:dyDescent="0.2">
      <c r="A839" s="28" t="s">
        <v>688</v>
      </c>
      <c r="B839" s="28">
        <v>96.598681999999997</v>
      </c>
      <c r="C839" s="28">
        <v>199.679993</v>
      </c>
      <c r="D839" s="28">
        <v>63.575091999999998</v>
      </c>
      <c r="E839" s="28">
        <v>81.262778999999995</v>
      </c>
      <c r="F839" s="28">
        <v>533.21239400000002</v>
      </c>
      <c r="G839" s="28">
        <v>41.634613000000002</v>
      </c>
      <c r="H839" s="28">
        <v>224.58999600000001</v>
      </c>
      <c r="I839" s="28">
        <v>42.922066999999998</v>
      </c>
      <c r="J839" s="28">
        <v>47.818142000000002</v>
      </c>
      <c r="K839" s="28">
        <v>85.693138000000005</v>
      </c>
      <c r="L839" s="25">
        <f t="shared" si="130"/>
        <v>0.7986013765707114</v>
      </c>
      <c r="M839" s="25">
        <f t="shared" si="131"/>
        <v>0.50169204706556325</v>
      </c>
      <c r="N839" s="25">
        <f t="shared" si="132"/>
        <v>0.50919046404756263</v>
      </c>
      <c r="O839" s="25">
        <f t="shared" si="133"/>
        <v>1.6139717189254954</v>
      </c>
      <c r="P839" s="29">
        <f t="shared" si="134"/>
        <v>0.90967528929126407</v>
      </c>
      <c r="Q839" s="29">
        <f t="shared" si="135"/>
        <v>0.75005880521258828</v>
      </c>
      <c r="R839" s="29">
        <f t="shared" si="136"/>
        <v>7.0382959184575551</v>
      </c>
      <c r="S839" s="29">
        <f t="shared" si="137"/>
        <v>1.4471293852219889</v>
      </c>
      <c r="T839" s="29">
        <f t="shared" si="138"/>
        <v>1.0841021500776598</v>
      </c>
      <c r="U839" s="29">
        <f t="shared" si="139"/>
        <v>0.28684165270249062</v>
      </c>
    </row>
    <row r="840" spans="1:21" x14ac:dyDescent="0.2">
      <c r="A840" s="28" t="s">
        <v>233</v>
      </c>
      <c r="B840" s="28">
        <v>53.707666000000003</v>
      </c>
      <c r="C840" s="28">
        <v>132.970001</v>
      </c>
      <c r="D840" s="28">
        <v>42.125293999999997</v>
      </c>
      <c r="E840" s="28">
        <v>31.087857</v>
      </c>
      <c r="F840" s="28">
        <v>279.21626099999997</v>
      </c>
      <c r="G840" s="28">
        <v>23.790407999999999</v>
      </c>
      <c r="H840" s="28">
        <v>27.940000999999999</v>
      </c>
      <c r="I840" s="28">
        <v>17.539762</v>
      </c>
      <c r="J840" s="28">
        <v>22.944241000000002</v>
      </c>
      <c r="K840" s="28">
        <v>66.591828000000007</v>
      </c>
      <c r="L840" s="25">
        <f t="shared" si="130"/>
        <v>0.36079822708992459</v>
      </c>
      <c r="M840" s="25">
        <f t="shared" si="131"/>
        <v>0.33036523252722061</v>
      </c>
      <c r="N840" s="25">
        <f t="shared" si="132"/>
        <v>0.16688160221850268</v>
      </c>
      <c r="O840" s="25">
        <f t="shared" si="133"/>
        <v>-2.844550753673869E-2</v>
      </c>
      <c r="P840" s="29">
        <f t="shared" si="134"/>
        <v>2.8879071502507347E-2</v>
      </c>
      <c r="Q840" s="29">
        <f t="shared" si="135"/>
        <v>9.9594160113509078E-2</v>
      </c>
      <c r="R840" s="29">
        <f t="shared" si="136"/>
        <v>0.3602726212136016</v>
      </c>
      <c r="S840" s="29">
        <f t="shared" si="137"/>
        <v>-0.33925657294179024</v>
      </c>
      <c r="T840" s="29">
        <f t="shared" si="138"/>
        <v>2.6433884309536637E-2</v>
      </c>
      <c r="U840" s="29">
        <f t="shared" si="139"/>
        <v>0.2024464879956196</v>
      </c>
    </row>
    <row r="841" spans="1:21" x14ac:dyDescent="0.2">
      <c r="A841" s="28" t="s">
        <v>81</v>
      </c>
      <c r="B841" s="28">
        <v>39.467765999999997</v>
      </c>
      <c r="C841" s="28">
        <v>99.949996999999996</v>
      </c>
      <c r="D841" s="28">
        <v>36.100743999999999</v>
      </c>
      <c r="E841" s="28">
        <v>31.998058</v>
      </c>
      <c r="F841" s="28">
        <v>271.37908499999998</v>
      </c>
      <c r="G841" s="28">
        <v>21.635625999999998</v>
      </c>
      <c r="H841" s="28">
        <v>20.540001</v>
      </c>
      <c r="I841" s="28">
        <v>26.545496</v>
      </c>
      <c r="J841" s="28">
        <v>22.353355000000001</v>
      </c>
      <c r="K841" s="28">
        <v>55.380284000000003</v>
      </c>
      <c r="L841" s="25">
        <f t="shared" si="130"/>
        <v>-0.42028009385913057</v>
      </c>
      <c r="M841" s="25">
        <f t="shared" si="131"/>
        <v>-0.36134187220447289</v>
      </c>
      <c r="N841" s="25">
        <f t="shared" si="132"/>
        <v>-0.38197713321432625</v>
      </c>
      <c r="O841" s="25">
        <f t="shared" si="133"/>
        <v>-0.54496034110022729</v>
      </c>
      <c r="P841" s="29">
        <f t="shared" si="134"/>
        <v>-0.53995443590844416</v>
      </c>
      <c r="Q841" s="29">
        <f t="shared" si="135"/>
        <v>-0.38800247439549718</v>
      </c>
      <c r="R841" s="29">
        <f t="shared" si="136"/>
        <v>-0.88677580868142203</v>
      </c>
      <c r="S841" s="29">
        <f t="shared" si="137"/>
        <v>-4.2350478601163033E-2</v>
      </c>
      <c r="T841" s="29">
        <f t="shared" si="138"/>
        <v>-0.47152291871509455</v>
      </c>
      <c r="U841" s="29">
        <f t="shared" si="139"/>
        <v>-0.34962724425452696</v>
      </c>
    </row>
    <row r="842" spans="1:21" x14ac:dyDescent="0.2">
      <c r="A842" s="28" t="s">
        <v>587</v>
      </c>
      <c r="B842" s="28">
        <v>68.080749999999995</v>
      </c>
      <c r="C842" s="28">
        <v>156.5</v>
      </c>
      <c r="D842" s="28">
        <v>58.413282000000002</v>
      </c>
      <c r="E842" s="28">
        <v>70.319272999999995</v>
      </c>
      <c r="F842" s="28">
        <v>589.89610200000004</v>
      </c>
      <c r="G842" s="28">
        <v>35.352473000000003</v>
      </c>
      <c r="H842" s="28">
        <v>181.41000399999999</v>
      </c>
      <c r="I842" s="28">
        <v>27.719427</v>
      </c>
      <c r="J842" s="28">
        <v>42.297680999999997</v>
      </c>
      <c r="K842" s="28">
        <v>85.151605000000004</v>
      </c>
      <c r="L842" s="25">
        <f t="shared" si="130"/>
        <v>0.12664502344961326</v>
      </c>
      <c r="M842" s="25">
        <f t="shared" si="131"/>
        <v>0.44505997843785838</v>
      </c>
      <c r="N842" s="25">
        <f t="shared" si="132"/>
        <v>0.16804873335021697</v>
      </c>
      <c r="O842" s="25">
        <f t="shared" si="133"/>
        <v>0.36426172374582411</v>
      </c>
      <c r="P842" s="29">
        <f t="shared" si="134"/>
        <v>0.56277045856751573</v>
      </c>
      <c r="Q842" s="29">
        <f t="shared" si="135"/>
        <v>0.42021852801975501</v>
      </c>
      <c r="R842" s="29">
        <f t="shared" si="136"/>
        <v>3.8363106817547674</v>
      </c>
      <c r="S842" s="29">
        <f t="shared" si="137"/>
        <v>1.5037513039308781E-2</v>
      </c>
      <c r="T842" s="29">
        <f t="shared" si="138"/>
        <v>0.33036421487648271</v>
      </c>
      <c r="U842" s="29">
        <f t="shared" si="139"/>
        <v>5.2303243238801089E-2</v>
      </c>
    </row>
    <row r="843" spans="1:21" x14ac:dyDescent="0.2">
      <c r="A843" s="28" t="s">
        <v>435</v>
      </c>
      <c r="B843" s="28">
        <v>60.427861999999998</v>
      </c>
      <c r="C843" s="28">
        <v>108.300003</v>
      </c>
      <c r="D843" s="28">
        <v>50.009284999999998</v>
      </c>
      <c r="E843" s="28">
        <v>51.543829000000002</v>
      </c>
      <c r="F843" s="28">
        <v>377.46816799999999</v>
      </c>
      <c r="G843" s="28">
        <v>24.892277</v>
      </c>
      <c r="H843" s="28">
        <v>37.509998000000003</v>
      </c>
      <c r="I843" s="28">
        <v>27.308771</v>
      </c>
      <c r="J843" s="28">
        <v>31.794060999999999</v>
      </c>
      <c r="K843" s="28">
        <v>80.919264999999996</v>
      </c>
      <c r="L843" s="25">
        <f t="shared" si="130"/>
        <v>6.6925013015579626E-3</v>
      </c>
      <c r="M843" s="25">
        <f t="shared" si="131"/>
        <v>-0.15072141195235444</v>
      </c>
      <c r="N843" s="25">
        <f t="shared" si="132"/>
        <v>0.16679265298822066</v>
      </c>
      <c r="O843" s="25">
        <f t="shared" si="133"/>
        <v>0.40635975540762326</v>
      </c>
      <c r="P843" s="29">
        <f t="shared" si="134"/>
        <v>0.30266669352054354</v>
      </c>
      <c r="Q843" s="29">
        <f t="shared" si="135"/>
        <v>-4.4147917193380293E-2</v>
      </c>
      <c r="R843" s="29">
        <f t="shared" si="136"/>
        <v>0.29033360853113188</v>
      </c>
      <c r="S843" s="29">
        <f t="shared" si="137"/>
        <v>0.16707605913286239</v>
      </c>
      <c r="T843" s="29">
        <f t="shared" si="138"/>
        <v>0.23311867113547535</v>
      </c>
      <c r="U843" s="29">
        <f t="shared" si="139"/>
        <v>0.10164289093596812</v>
      </c>
    </row>
    <row r="844" spans="1:21" x14ac:dyDescent="0.2">
      <c r="A844" s="28" t="s">
        <v>282</v>
      </c>
      <c r="B844" s="28">
        <v>60.026136999999999</v>
      </c>
      <c r="C844" s="28">
        <v>127.519997</v>
      </c>
      <c r="D844" s="28">
        <v>42.860472999999999</v>
      </c>
      <c r="E844" s="28">
        <v>36.650528999999999</v>
      </c>
      <c r="F844" s="28">
        <v>289.76573200000001</v>
      </c>
      <c r="G844" s="28">
        <v>26.041975999999998</v>
      </c>
      <c r="H844" s="28">
        <v>29.07</v>
      </c>
      <c r="I844" s="28">
        <v>23.399307</v>
      </c>
      <c r="J844" s="28">
        <v>25.783456000000001</v>
      </c>
      <c r="K844" s="28">
        <v>73.453263000000007</v>
      </c>
      <c r="L844" s="25">
        <f t="shared" si="130"/>
        <v>0.34527877166776677</v>
      </c>
      <c r="M844" s="25">
        <f t="shared" si="131"/>
        <v>0.17389303619330865</v>
      </c>
      <c r="N844" s="25">
        <f t="shared" si="132"/>
        <v>-9.9450453955746143E-3</v>
      </c>
      <c r="O844" s="25">
        <f t="shared" si="133"/>
        <v>1.757740334431368E-2</v>
      </c>
      <c r="P844" s="29">
        <f t="shared" si="134"/>
        <v>-3.3729754177655558E-2</v>
      </c>
      <c r="Q844" s="29">
        <f t="shared" si="135"/>
        <v>9.3203239145460248E-2</v>
      </c>
      <c r="R844" s="29">
        <f t="shared" si="136"/>
        <v>0.20622406639004143</v>
      </c>
      <c r="S844" s="29">
        <f t="shared" si="137"/>
        <v>1.1920867347386732E-2</v>
      </c>
      <c r="T844" s="29">
        <f t="shared" si="138"/>
        <v>-8.3491544334401535E-2</v>
      </c>
      <c r="U844" s="29">
        <f t="shared" si="139"/>
        <v>6.2538359800357046E-2</v>
      </c>
    </row>
    <row r="845" spans="1:21" x14ac:dyDescent="0.2">
      <c r="A845" s="28" t="s">
        <v>130</v>
      </c>
      <c r="B845" s="28">
        <v>44.61985</v>
      </c>
      <c r="C845" s="28">
        <v>108.629997</v>
      </c>
      <c r="D845" s="28">
        <v>43.291004000000001</v>
      </c>
      <c r="E845" s="28">
        <v>36.017435999999996</v>
      </c>
      <c r="F845" s="28">
        <v>299.88063199999999</v>
      </c>
      <c r="G845" s="28">
        <v>23.821715000000001</v>
      </c>
      <c r="H845" s="28">
        <v>24.1</v>
      </c>
      <c r="I845" s="28">
        <v>23.123653000000001</v>
      </c>
      <c r="J845" s="28">
        <v>28.132262000000001</v>
      </c>
      <c r="K845" s="28">
        <v>69.129987</v>
      </c>
      <c r="L845" s="25">
        <f t="shared" si="130"/>
        <v>-0.60819276769888875</v>
      </c>
      <c r="M845" s="25">
        <f t="shared" si="131"/>
        <v>-0.50151432637219462</v>
      </c>
      <c r="N845" s="25">
        <f t="shared" si="132"/>
        <v>-0.26402382487825005</v>
      </c>
      <c r="O845" s="25">
        <f t="shared" si="133"/>
        <v>-0.59626228391068237</v>
      </c>
      <c r="P845" s="29">
        <f t="shared" si="134"/>
        <v>-0.4389746683135074</v>
      </c>
      <c r="Q845" s="29">
        <f t="shared" si="135"/>
        <v>-0.38568548566988903</v>
      </c>
      <c r="R845" s="29">
        <f t="shared" si="136"/>
        <v>-0.8816306518183501</v>
      </c>
      <c r="S845" s="29">
        <f t="shared" si="137"/>
        <v>-0.53095471499006353</v>
      </c>
      <c r="T845" s="29">
        <f t="shared" si="138"/>
        <v>-0.43490933012612076</v>
      </c>
      <c r="U845" s="29">
        <f t="shared" si="139"/>
        <v>-0.16773339195599057</v>
      </c>
    </row>
    <row r="846" spans="1:21" x14ac:dyDescent="0.2">
      <c r="A846" s="28" t="s">
        <v>738</v>
      </c>
      <c r="B846" s="28">
        <v>113.88215</v>
      </c>
      <c r="C846" s="28">
        <v>217.91999799999999</v>
      </c>
      <c r="D846" s="28">
        <v>58.821202999999997</v>
      </c>
      <c r="E846" s="28">
        <v>89.209986000000001</v>
      </c>
      <c r="F846" s="28">
        <v>534.52244499999995</v>
      </c>
      <c r="G846" s="28">
        <v>38.777718</v>
      </c>
      <c r="H846" s="28">
        <v>203.60000600000001</v>
      </c>
      <c r="I846" s="28">
        <v>49.299404000000003</v>
      </c>
      <c r="J846" s="28">
        <v>49.783625000000001</v>
      </c>
      <c r="K846" s="28">
        <v>83.062309999999997</v>
      </c>
      <c r="L846" s="25">
        <f t="shared" si="130"/>
        <v>0.67549561248536683</v>
      </c>
      <c r="M846" s="25">
        <f t="shared" si="131"/>
        <v>0.35513961016279594</v>
      </c>
      <c r="N846" s="25">
        <f t="shared" si="132"/>
        <v>-5.2689565317343146E-3</v>
      </c>
      <c r="O846" s="25">
        <f t="shared" si="133"/>
        <v>0.25807290249451187</v>
      </c>
      <c r="P846" s="29">
        <f t="shared" si="134"/>
        <v>-5.7493791816248252E-2</v>
      </c>
      <c r="Q846" s="29">
        <f t="shared" si="135"/>
        <v>0.12605145579754184</v>
      </c>
      <c r="R846" s="29">
        <f t="shared" si="136"/>
        <v>0.11354195172920467</v>
      </c>
      <c r="S846" s="29">
        <f t="shared" si="137"/>
        <v>0.74653137509726508</v>
      </c>
      <c r="T846" s="29">
        <f t="shared" si="138"/>
        <v>0.15883565655049803</v>
      </c>
      <c r="U846" s="29">
        <f t="shared" si="139"/>
        <v>-4.3528546844638805E-2</v>
      </c>
    </row>
    <row r="847" spans="1:21" x14ac:dyDescent="0.2">
      <c r="A847" s="28" t="s">
        <v>586</v>
      </c>
      <c r="B847" s="28">
        <v>67.969232000000005</v>
      </c>
      <c r="C847" s="28">
        <v>160.80999800000001</v>
      </c>
      <c r="D847" s="28">
        <v>59.132770999999998</v>
      </c>
      <c r="E847" s="28">
        <v>70.910028999999994</v>
      </c>
      <c r="F847" s="28">
        <v>567.12883199999999</v>
      </c>
      <c r="G847" s="28">
        <v>34.436897000000002</v>
      </c>
      <c r="H847" s="28">
        <v>182.83999600000001</v>
      </c>
      <c r="I847" s="28">
        <v>28.227035999999998</v>
      </c>
      <c r="J847" s="28">
        <v>42.960039000000002</v>
      </c>
      <c r="K847" s="28">
        <v>86.842434999999995</v>
      </c>
      <c r="L847" s="25">
        <f t="shared" si="130"/>
        <v>0.12150022224006429</v>
      </c>
      <c r="M847" s="25">
        <f t="shared" si="131"/>
        <v>0.47559179274384866</v>
      </c>
      <c r="N847" s="25">
        <f t="shared" si="132"/>
        <v>0.12262691957502114</v>
      </c>
      <c r="O847" s="25">
        <f t="shared" si="133"/>
        <v>0.37802479087155993</v>
      </c>
      <c r="P847" s="29">
        <f t="shared" si="134"/>
        <v>0.5061618260747518</v>
      </c>
      <c r="Q847" s="29">
        <f t="shared" si="135"/>
        <v>0.36356722162597088</v>
      </c>
      <c r="R847" s="29">
        <f t="shared" si="136"/>
        <v>3.8731342217484004</v>
      </c>
      <c r="S847" s="29">
        <f t="shared" si="137"/>
        <v>2.5460166806811735E-2</v>
      </c>
      <c r="T847" s="29">
        <f t="shared" si="138"/>
        <v>0.34578754783007937</v>
      </c>
      <c r="U847" s="29">
        <f t="shared" si="139"/>
        <v>6.4913120473993224E-2</v>
      </c>
    </row>
    <row r="848" spans="1:21" x14ac:dyDescent="0.2">
      <c r="A848" s="28" t="s">
        <v>434</v>
      </c>
      <c r="B848" s="28">
        <v>60.605634000000002</v>
      </c>
      <c r="C848" s="28">
        <v>108.980003</v>
      </c>
      <c r="D848" s="28">
        <v>52.673572999999998</v>
      </c>
      <c r="E848" s="28">
        <v>51.457731000000003</v>
      </c>
      <c r="F848" s="28">
        <v>376.539109</v>
      </c>
      <c r="G848" s="28">
        <v>25.255005000000001</v>
      </c>
      <c r="H848" s="28">
        <v>37.520000000000003</v>
      </c>
      <c r="I848" s="28">
        <v>27.526214</v>
      </c>
      <c r="J848" s="28">
        <v>31.921858</v>
      </c>
      <c r="K848" s="28">
        <v>81.548845</v>
      </c>
      <c r="L848" s="25">
        <f t="shared" si="130"/>
        <v>1.7387875854830703E-2</v>
      </c>
      <c r="M848" s="25">
        <f t="shared" si="131"/>
        <v>-0.1663733929893183</v>
      </c>
      <c r="N848" s="25">
        <f t="shared" si="132"/>
        <v>0.21983392301482652</v>
      </c>
      <c r="O848" s="25">
        <f t="shared" si="133"/>
        <v>0.40076972233129826</v>
      </c>
      <c r="P848" s="29">
        <f t="shared" si="134"/>
        <v>0.30490399044112415</v>
      </c>
      <c r="Q848" s="29">
        <f t="shared" si="135"/>
        <v>-3.2839487346437157E-2</v>
      </c>
      <c r="R848" s="29">
        <f t="shared" si="136"/>
        <v>0.26885356780520797</v>
      </c>
      <c r="S848" s="29">
        <f t="shared" si="137"/>
        <v>0.20131297608246612</v>
      </c>
      <c r="T848" s="29">
        <f t="shared" si="138"/>
        <v>0.23638206552482277</v>
      </c>
      <c r="U848" s="29">
        <f t="shared" si="139"/>
        <v>8.7487726417017742E-2</v>
      </c>
    </row>
    <row r="849" spans="1:21" x14ac:dyDescent="0.2">
      <c r="A849" s="28" t="s">
        <v>281</v>
      </c>
      <c r="B849" s="28">
        <v>59.569840999999997</v>
      </c>
      <c r="C849" s="28">
        <v>130.729996</v>
      </c>
      <c r="D849" s="28">
        <v>43.180937999999998</v>
      </c>
      <c r="E849" s="28">
        <v>36.735325000000003</v>
      </c>
      <c r="F849" s="28">
        <v>288.55694499999998</v>
      </c>
      <c r="G849" s="28">
        <v>26.112527</v>
      </c>
      <c r="H849" s="28">
        <v>29.57</v>
      </c>
      <c r="I849" s="28">
        <v>22.913440999999999</v>
      </c>
      <c r="J849" s="28">
        <v>25.818764999999999</v>
      </c>
      <c r="K849" s="28">
        <v>74.988290000000006</v>
      </c>
      <c r="L849" s="25">
        <f t="shared" si="130"/>
        <v>-0.38095603692255331</v>
      </c>
      <c r="M849" s="25">
        <f t="shared" si="131"/>
        <v>-0.19930181418994763</v>
      </c>
      <c r="N849" s="25">
        <f t="shared" si="132"/>
        <v>0.12664177793882403</v>
      </c>
      <c r="O849" s="25">
        <f t="shared" si="133"/>
        <v>-0.61383659540498514</v>
      </c>
      <c r="P849" s="29">
        <f t="shared" si="134"/>
        <v>-0.61160651411363065</v>
      </c>
      <c r="Q849" s="29">
        <f t="shared" si="135"/>
        <v>-0.51926004730273734</v>
      </c>
      <c r="R849" s="29">
        <f t="shared" si="136"/>
        <v>-0.84534518585792662</v>
      </c>
      <c r="S849" s="29">
        <f t="shared" si="137"/>
        <v>-8.234531730785255E-2</v>
      </c>
      <c r="T849" s="29">
        <f t="shared" si="138"/>
        <v>-0.4780442729792449</v>
      </c>
      <c r="U849" s="29">
        <f t="shared" si="139"/>
        <v>-1.9847834670452147E-2</v>
      </c>
    </row>
    <row r="850" spans="1:21" x14ac:dyDescent="0.2">
      <c r="A850" s="28" t="s">
        <v>890</v>
      </c>
      <c r="B850" s="28">
        <v>96.228773000000004</v>
      </c>
      <c r="C850" s="28">
        <v>163.270004</v>
      </c>
      <c r="D850" s="28">
        <v>38.327123</v>
      </c>
      <c r="E850" s="28">
        <v>95.128964999999994</v>
      </c>
      <c r="F850" s="28">
        <v>742.95001200000002</v>
      </c>
      <c r="G850" s="28">
        <v>54.317363999999998</v>
      </c>
      <c r="H850" s="28">
        <v>191.199997</v>
      </c>
      <c r="I850" s="28">
        <v>24.969567999999999</v>
      </c>
      <c r="J850" s="28">
        <v>49.465431000000002</v>
      </c>
      <c r="K850" s="28">
        <v>76.506783999999996</v>
      </c>
      <c r="L850" s="25">
        <f t="shared" si="130"/>
        <v>-0.16738006137689021</v>
      </c>
      <c r="M850" s="25">
        <f t="shared" si="131"/>
        <v>-0.25917689214200679</v>
      </c>
      <c r="N850" s="25">
        <f t="shared" si="132"/>
        <v>-0.34675358092577702</v>
      </c>
      <c r="O850" s="25">
        <f t="shared" si="133"/>
        <v>4.0496548774415997E-2</v>
      </c>
      <c r="P850" s="29">
        <f t="shared" si="134"/>
        <v>0.45487538829476937</v>
      </c>
      <c r="Q850" s="29">
        <f t="shared" si="135"/>
        <v>0.34705444638199001</v>
      </c>
      <c r="R850" s="29">
        <f t="shared" si="136"/>
        <v>-6.8226121855157751E-2</v>
      </c>
      <c r="S850" s="29">
        <f t="shared" si="137"/>
        <v>-0.51163248184843246</v>
      </c>
      <c r="T850" s="29">
        <f t="shared" si="138"/>
        <v>-2.2210928168838739E-2</v>
      </c>
      <c r="U850" s="29">
        <f t="shared" si="139"/>
        <v>-8.0605748494928853E-2</v>
      </c>
    </row>
    <row r="851" spans="1:21" x14ac:dyDescent="0.2">
      <c r="A851" s="28" t="s">
        <v>737</v>
      </c>
      <c r="B851" s="28">
        <v>115.57346699999999</v>
      </c>
      <c r="C851" s="28">
        <v>220.38999899999999</v>
      </c>
      <c r="D851" s="28">
        <v>58.671768999999998</v>
      </c>
      <c r="E851" s="28">
        <v>91.426507000000001</v>
      </c>
      <c r="F851" s="28">
        <v>510.66230000000002</v>
      </c>
      <c r="G851" s="28">
        <v>40.323065</v>
      </c>
      <c r="H851" s="28">
        <v>205.199997</v>
      </c>
      <c r="I851" s="28">
        <v>51.128641999999999</v>
      </c>
      <c r="J851" s="28">
        <v>50.589061000000001</v>
      </c>
      <c r="K851" s="28">
        <v>83.214337999999998</v>
      </c>
      <c r="L851" s="25">
        <f t="shared" si="130"/>
        <v>0.6970853444593712</v>
      </c>
      <c r="M851" s="25">
        <f t="shared" si="131"/>
        <v>0.39399108561703655</v>
      </c>
      <c r="N851" s="25">
        <f t="shared" si="132"/>
        <v>-8.8512640253791686E-3</v>
      </c>
      <c r="O851" s="25">
        <f t="shared" si="133"/>
        <v>0.32349395312564955</v>
      </c>
      <c r="P851" s="29">
        <f t="shared" si="134"/>
        <v>-7.6406462435866018E-2</v>
      </c>
      <c r="Q851" s="29">
        <f t="shared" si="135"/>
        <v>0.17731425396125022</v>
      </c>
      <c r="R851" s="29">
        <f t="shared" si="136"/>
        <v>0.17103236708400082</v>
      </c>
      <c r="S851" s="29">
        <f t="shared" si="137"/>
        <v>0.8280955318806984</v>
      </c>
      <c r="T851" s="29">
        <f t="shared" si="138"/>
        <v>0.18946586747999206</v>
      </c>
      <c r="U851" s="29">
        <f t="shared" si="139"/>
        <v>-5.3061823748590586E-2</v>
      </c>
    </row>
    <row r="852" spans="1:21" x14ac:dyDescent="0.2">
      <c r="A852" s="28" t="s">
        <v>585</v>
      </c>
      <c r="B852" s="28">
        <v>68.101151999999999</v>
      </c>
      <c r="C852" s="28">
        <v>158.10000600000001</v>
      </c>
      <c r="D852" s="28">
        <v>59.195726000000001</v>
      </c>
      <c r="E852" s="28">
        <v>69.079656</v>
      </c>
      <c r="F852" s="28">
        <v>552.90804800000001</v>
      </c>
      <c r="G852" s="28">
        <v>34.250044000000003</v>
      </c>
      <c r="H852" s="28">
        <v>175.229996</v>
      </c>
      <c r="I852" s="28">
        <v>27.968254999999999</v>
      </c>
      <c r="J852" s="28">
        <v>42.530906000000002</v>
      </c>
      <c r="K852" s="28">
        <v>87.877266000000006</v>
      </c>
      <c r="L852" s="25">
        <f t="shared" si="130"/>
        <v>0.12014608694851225</v>
      </c>
      <c r="M852" s="25">
        <f t="shared" si="131"/>
        <v>0.44449529770201823</v>
      </c>
      <c r="N852" s="25">
        <f t="shared" si="132"/>
        <v>0.11343323845331987</v>
      </c>
      <c r="O852" s="25">
        <f t="shared" si="133"/>
        <v>0.33748137913836196</v>
      </c>
      <c r="P852" s="29">
        <f t="shared" si="134"/>
        <v>0.46868693598504407</v>
      </c>
      <c r="Q852" s="29">
        <f t="shared" si="135"/>
        <v>0.34842177964910936</v>
      </c>
      <c r="R852" s="29">
        <f t="shared" si="136"/>
        <v>3.6173910772755971</v>
      </c>
      <c r="S852" s="29">
        <f t="shared" si="137"/>
        <v>1.0254925941201254E-2</v>
      </c>
      <c r="T852" s="29">
        <f t="shared" si="138"/>
        <v>0.33044208431820077</v>
      </c>
      <c r="U852" s="29">
        <f t="shared" si="139"/>
        <v>6.4802145112353493E-2</v>
      </c>
    </row>
    <row r="853" spans="1:21" x14ac:dyDescent="0.2">
      <c r="A853" s="28" t="s">
        <v>433</v>
      </c>
      <c r="B853" s="28">
        <v>60.796669999999999</v>
      </c>
      <c r="C853" s="28">
        <v>109.449997</v>
      </c>
      <c r="D853" s="28">
        <v>53.165042999999997</v>
      </c>
      <c r="E853" s="28">
        <v>51.649059999999999</v>
      </c>
      <c r="F853" s="28">
        <v>376.46419700000001</v>
      </c>
      <c r="G853" s="28">
        <v>25.400096999999999</v>
      </c>
      <c r="H853" s="28">
        <v>37.950001</v>
      </c>
      <c r="I853" s="28">
        <v>27.684353999999999</v>
      </c>
      <c r="J853" s="28">
        <v>31.967499</v>
      </c>
      <c r="K853" s="28">
        <v>82.529196999999996</v>
      </c>
      <c r="L853" s="25">
        <f t="shared" si="130"/>
        <v>-0.34638393012358293</v>
      </c>
      <c r="M853" s="25">
        <f t="shared" si="131"/>
        <v>-0.30259974764113995</v>
      </c>
      <c r="N853" s="25">
        <f t="shared" si="132"/>
        <v>0.4258124489457511</v>
      </c>
      <c r="O853" s="25">
        <f t="shared" si="133"/>
        <v>-0.44376938704930924</v>
      </c>
      <c r="P853" s="29">
        <f t="shared" si="134"/>
        <v>-0.48497293193963487</v>
      </c>
      <c r="Q853" s="29">
        <f t="shared" si="135"/>
        <v>-0.50515944315532046</v>
      </c>
      <c r="R853" s="29">
        <f t="shared" si="136"/>
        <v>-0.79994727675193378</v>
      </c>
      <c r="S853" s="29">
        <f t="shared" si="137"/>
        <v>0.15495912262944178</v>
      </c>
      <c r="T853" s="29">
        <f t="shared" si="138"/>
        <v>-0.3364347868305898</v>
      </c>
      <c r="U853" s="29">
        <f t="shared" si="139"/>
        <v>9.0766954480568707E-2</v>
      </c>
    </row>
    <row r="854" spans="1:21" x14ac:dyDescent="0.2">
      <c r="A854" s="28" t="s">
        <v>889</v>
      </c>
      <c r="B854" s="28">
        <v>93.015873999999997</v>
      </c>
      <c r="C854" s="28">
        <v>156.94000199999999</v>
      </c>
      <c r="D854" s="28">
        <v>37.287542999999999</v>
      </c>
      <c r="E854" s="28">
        <v>92.855479000000003</v>
      </c>
      <c r="F854" s="28">
        <v>730.96002199999998</v>
      </c>
      <c r="G854" s="28">
        <v>51.329861000000001</v>
      </c>
      <c r="H854" s="28">
        <v>189.699997</v>
      </c>
      <c r="I854" s="28">
        <v>23.969985999999999</v>
      </c>
      <c r="J854" s="28">
        <v>48.175369000000003</v>
      </c>
      <c r="K854" s="28">
        <v>75.661621999999994</v>
      </c>
      <c r="L854" s="25">
        <f t="shared" si="130"/>
        <v>-0.17012280675239155</v>
      </c>
      <c r="M854" s="25">
        <f t="shared" si="131"/>
        <v>-0.2876401278892482</v>
      </c>
      <c r="N854" s="25">
        <f t="shared" si="132"/>
        <v>-0.362034867493918</v>
      </c>
      <c r="O854" s="25">
        <f t="shared" si="133"/>
        <v>2.1657565300311266E-2</v>
      </c>
      <c r="P854" s="29">
        <f t="shared" si="134"/>
        <v>0.43324843084340636</v>
      </c>
      <c r="Q854" s="29">
        <f t="shared" si="135"/>
        <v>0.29830714757327947</v>
      </c>
      <c r="R854" s="29">
        <f t="shared" si="136"/>
        <v>-4.8502774953673389E-2</v>
      </c>
      <c r="S854" s="29">
        <f t="shared" si="137"/>
        <v>-0.52059177529809375</v>
      </c>
      <c r="T854" s="29">
        <f t="shared" si="138"/>
        <v>-3.6757530943839711E-2</v>
      </c>
      <c r="U854" s="29">
        <f t="shared" si="139"/>
        <v>-9.4587253244116765E-2</v>
      </c>
    </row>
    <row r="855" spans="1:21" x14ac:dyDescent="0.2">
      <c r="A855" s="28" t="s">
        <v>736</v>
      </c>
      <c r="B855" s="28">
        <v>112.08390199999999</v>
      </c>
      <c r="C855" s="28">
        <v>220.30999800000001</v>
      </c>
      <c r="D855" s="28">
        <v>58.447619000000003</v>
      </c>
      <c r="E855" s="28">
        <v>90.887085999999996</v>
      </c>
      <c r="F855" s="28">
        <v>510.002318</v>
      </c>
      <c r="G855" s="28">
        <v>39.535992</v>
      </c>
      <c r="H855" s="28">
        <v>199.36999499999999</v>
      </c>
      <c r="I855" s="28">
        <v>49.999113000000001</v>
      </c>
      <c r="J855" s="28">
        <v>50.013750999999999</v>
      </c>
      <c r="K855" s="28">
        <v>83.565889999999996</v>
      </c>
      <c r="L855" s="25">
        <f t="shared" si="130"/>
        <v>0.62716017301185745</v>
      </c>
      <c r="M855" s="25">
        <f t="shared" si="131"/>
        <v>0.34139059481884471</v>
      </c>
      <c r="N855" s="25">
        <f t="shared" si="132"/>
        <v>-1.8453753979559617E-2</v>
      </c>
      <c r="O855" s="25">
        <f t="shared" si="133"/>
        <v>0.28770358365838278</v>
      </c>
      <c r="P855" s="29">
        <f t="shared" si="134"/>
        <v>-9.0815855714344362E-2</v>
      </c>
      <c r="Q855" s="29">
        <f t="shared" si="135"/>
        <v>0.16674623813090128</v>
      </c>
      <c r="R855" s="29">
        <f t="shared" si="136"/>
        <v>0.11767008303425031</v>
      </c>
      <c r="S855" s="29">
        <f t="shared" si="137"/>
        <v>0.74063182296262742</v>
      </c>
      <c r="T855" s="29">
        <f t="shared" si="138"/>
        <v>0.16647215260686865</v>
      </c>
      <c r="U855" s="29">
        <f t="shared" si="139"/>
        <v>-5.4429947102728082E-2</v>
      </c>
    </row>
    <row r="856" spans="1:21" x14ac:dyDescent="0.2">
      <c r="A856" s="28" t="s">
        <v>584</v>
      </c>
      <c r="B856" s="28">
        <v>68.883139999999997</v>
      </c>
      <c r="C856" s="28">
        <v>164.240005</v>
      </c>
      <c r="D856" s="28">
        <v>59.546475000000001</v>
      </c>
      <c r="E856" s="28">
        <v>70.580751000000006</v>
      </c>
      <c r="F856" s="28">
        <v>560.94502</v>
      </c>
      <c r="G856" s="28">
        <v>33.885682000000003</v>
      </c>
      <c r="H856" s="28">
        <v>178.38000500000001</v>
      </c>
      <c r="I856" s="28">
        <v>28.724692000000001</v>
      </c>
      <c r="J856" s="28">
        <v>42.876078</v>
      </c>
      <c r="K856" s="28">
        <v>88.376202000000006</v>
      </c>
      <c r="L856" s="25">
        <f t="shared" si="130"/>
        <v>0.15426661622845317</v>
      </c>
      <c r="M856" s="25">
        <f t="shared" si="131"/>
        <v>0.47445916576406466</v>
      </c>
      <c r="N856" s="25">
        <f t="shared" si="132"/>
        <v>0.13680800352574529</v>
      </c>
      <c r="O856" s="25">
        <f t="shared" si="133"/>
        <v>0.35724341449734376</v>
      </c>
      <c r="P856" s="29">
        <f t="shared" si="134"/>
        <v>0.49589069617515014</v>
      </c>
      <c r="Q856" s="29">
        <f t="shared" si="135"/>
        <v>0.33885683801292288</v>
      </c>
      <c r="R856" s="29">
        <f t="shared" si="136"/>
        <v>3.6905077488958131</v>
      </c>
      <c r="S856" s="29">
        <f t="shared" si="137"/>
        <v>3.6098977170878843E-2</v>
      </c>
      <c r="T856" s="29">
        <f t="shared" si="138"/>
        <v>0.3473518296703515</v>
      </c>
      <c r="U856" s="29">
        <f t="shared" si="139"/>
        <v>7.8487408026868488E-2</v>
      </c>
    </row>
    <row r="857" spans="1:21" x14ac:dyDescent="0.2">
      <c r="A857" s="28" t="s">
        <v>432</v>
      </c>
      <c r="B857" s="28">
        <v>59.676974999999999</v>
      </c>
      <c r="C857" s="28">
        <v>111.389999</v>
      </c>
      <c r="D857" s="28">
        <v>52.380414999999999</v>
      </c>
      <c r="E857" s="28">
        <v>52.003016000000002</v>
      </c>
      <c r="F857" s="28">
        <v>374.99064700000002</v>
      </c>
      <c r="G857" s="28">
        <v>25.309414</v>
      </c>
      <c r="H857" s="28">
        <v>38.029998999999997</v>
      </c>
      <c r="I857" s="28">
        <v>27.723887999999999</v>
      </c>
      <c r="J857" s="28">
        <v>31.822481</v>
      </c>
      <c r="K857" s="28">
        <v>81.944584000000006</v>
      </c>
      <c r="L857" s="25">
        <f t="shared" si="130"/>
        <v>0.35026692654890579</v>
      </c>
      <c r="M857" s="25">
        <f t="shared" si="131"/>
        <v>4.5522789135322039E-2</v>
      </c>
      <c r="N857" s="25">
        <f t="shared" si="132"/>
        <v>0.22539379968282724</v>
      </c>
      <c r="O857" s="25">
        <f t="shared" si="133"/>
        <v>0.44457224154858288</v>
      </c>
      <c r="P857" s="29">
        <f t="shared" si="134"/>
        <v>0.24915559389474407</v>
      </c>
      <c r="Q857" s="29">
        <f t="shared" si="135"/>
        <v>6.1685614061758098E-2</v>
      </c>
      <c r="R857" s="29">
        <f t="shared" si="136"/>
        <v>0.58392332361516019</v>
      </c>
      <c r="S857" s="29">
        <f t="shared" si="137"/>
        <v>0.17710650224472269</v>
      </c>
      <c r="T857" s="29">
        <f t="shared" si="138"/>
        <v>0.1517794075002139</v>
      </c>
      <c r="U857" s="29">
        <f t="shared" si="139"/>
        <v>0.21073072938545212</v>
      </c>
    </row>
    <row r="858" spans="1:21" x14ac:dyDescent="0.2">
      <c r="A858" s="28" t="s">
        <v>129</v>
      </c>
      <c r="B858" s="28">
        <v>44.196427999999997</v>
      </c>
      <c r="C858" s="28">
        <v>106.540001</v>
      </c>
      <c r="D858" s="28">
        <v>42.745781000000001</v>
      </c>
      <c r="E858" s="28">
        <v>35.998902999999999</v>
      </c>
      <c r="F858" s="28">
        <v>300.19530700000001</v>
      </c>
      <c r="G858" s="28">
        <v>23.838896999999999</v>
      </c>
      <c r="H858" s="28">
        <v>24.01</v>
      </c>
      <c r="I858" s="28">
        <v>23.552574</v>
      </c>
      <c r="J858" s="28">
        <v>27.628972000000001</v>
      </c>
      <c r="K858" s="28">
        <v>67.681922999999998</v>
      </c>
      <c r="L858" s="25">
        <f t="shared" si="130"/>
        <v>-0.52144297686525776</v>
      </c>
      <c r="M858" s="25">
        <f t="shared" si="131"/>
        <v>-0.32684653877938863</v>
      </c>
      <c r="N858" s="25">
        <f t="shared" si="132"/>
        <v>0.20368569174309226</v>
      </c>
      <c r="O858" s="25">
        <f t="shared" si="133"/>
        <v>-0.61555973079903148</v>
      </c>
      <c r="P858" s="29">
        <f t="shared" si="134"/>
        <v>-0.571143428779603</v>
      </c>
      <c r="Q858" s="29">
        <f t="shared" si="135"/>
        <v>-0.52795798203947508</v>
      </c>
      <c r="R858" s="29">
        <f t="shared" si="136"/>
        <v>-0.8723347737207241</v>
      </c>
      <c r="S858" s="29">
        <f t="shared" si="137"/>
        <v>-4.7213367264202888E-2</v>
      </c>
      <c r="T858" s="29">
        <f t="shared" si="138"/>
        <v>-0.42235900467101684</v>
      </c>
      <c r="U858" s="29">
        <f t="shared" si="139"/>
        <v>-8.5267636151806991E-2</v>
      </c>
    </row>
    <row r="859" spans="1:21" x14ac:dyDescent="0.2">
      <c r="A859" s="28" t="s">
        <v>888</v>
      </c>
      <c r="B859" s="28">
        <v>92.353525000000005</v>
      </c>
      <c r="C859" s="28">
        <v>158.270004</v>
      </c>
      <c r="D859" s="28">
        <v>35.512411</v>
      </c>
      <c r="E859" s="28">
        <v>93.639781999999997</v>
      </c>
      <c r="F859" s="28">
        <v>699.98999000000003</v>
      </c>
      <c r="G859" s="28">
        <v>50.501641999999997</v>
      </c>
      <c r="H859" s="28">
        <v>188.070007</v>
      </c>
      <c r="I859" s="28">
        <v>24.719673</v>
      </c>
      <c r="J859" s="28">
        <v>47.830697999999998</v>
      </c>
      <c r="K859" s="28">
        <v>73.990956999999995</v>
      </c>
      <c r="L859" s="25">
        <f t="shared" si="130"/>
        <v>-0.12945094459969408</v>
      </c>
      <c r="M859" s="25">
        <f t="shared" si="131"/>
        <v>-0.30439939921944092</v>
      </c>
      <c r="N859" s="25">
        <f t="shared" si="132"/>
        <v>-0.41984710913398759</v>
      </c>
      <c r="O859" s="25">
        <f t="shared" si="133"/>
        <v>1.6033753058389166E-2</v>
      </c>
      <c r="P859" s="29">
        <f t="shared" si="134"/>
        <v>0.34968434384456182</v>
      </c>
      <c r="Q859" s="29">
        <f t="shared" si="135"/>
        <v>0.23334273980989795</v>
      </c>
      <c r="R859" s="29">
        <f t="shared" si="136"/>
        <v>-8.69501376240438E-2</v>
      </c>
      <c r="S859" s="29">
        <f t="shared" si="137"/>
        <v>-0.51184366468074072</v>
      </c>
      <c r="T859" s="29">
        <f t="shared" si="138"/>
        <v>-5.8273289041124943E-2</v>
      </c>
      <c r="U859" s="29">
        <f t="shared" si="139"/>
        <v>-0.14378517990351991</v>
      </c>
    </row>
    <row r="860" spans="1:21" x14ac:dyDescent="0.2">
      <c r="A860" s="28" t="s">
        <v>735</v>
      </c>
      <c r="B860" s="28">
        <v>106.08652600000001</v>
      </c>
      <c r="C860" s="28">
        <v>227.529999</v>
      </c>
      <c r="D860" s="28">
        <v>61.212159</v>
      </c>
      <c r="E860" s="28">
        <v>92.162077999999994</v>
      </c>
      <c r="F860" s="28">
        <v>518.63237000000004</v>
      </c>
      <c r="G860" s="28">
        <v>40.946964999999999</v>
      </c>
      <c r="H860" s="28">
        <v>205.979996</v>
      </c>
      <c r="I860" s="28">
        <v>50.638845000000003</v>
      </c>
      <c r="J860" s="28">
        <v>50.790422999999997</v>
      </c>
      <c r="K860" s="28">
        <v>86.416347000000002</v>
      </c>
      <c r="L860" s="25">
        <f t="shared" si="130"/>
        <v>0.41699846362363435</v>
      </c>
      <c r="M860" s="25">
        <f t="shared" si="131"/>
        <v>0.43389216685937226</v>
      </c>
      <c r="N860" s="25">
        <f t="shared" si="132"/>
        <v>3.3435777912236508E-2</v>
      </c>
      <c r="O860" s="25">
        <f t="shared" si="133"/>
        <v>0.31715377319246318</v>
      </c>
      <c r="P860" s="29">
        <f t="shared" si="134"/>
        <v>-5.7144938296287418E-2</v>
      </c>
      <c r="Q860" s="29">
        <f t="shared" si="135"/>
        <v>0.21643468325109372</v>
      </c>
      <c r="R860" s="29">
        <f t="shared" si="136"/>
        <v>0.21436152618681548</v>
      </c>
      <c r="S860" s="29">
        <f t="shared" si="137"/>
        <v>0.867059837240582</v>
      </c>
      <c r="T860" s="29">
        <f t="shared" si="138"/>
        <v>0.19577411438290504</v>
      </c>
      <c r="U860" s="29">
        <f t="shared" si="139"/>
        <v>-1.4656110536860334E-2</v>
      </c>
    </row>
    <row r="861" spans="1:21" x14ac:dyDescent="0.2">
      <c r="A861" s="28" t="s">
        <v>583</v>
      </c>
      <c r="B861" s="28">
        <v>74.867071999999993</v>
      </c>
      <c r="C861" s="28">
        <v>158.679993</v>
      </c>
      <c r="D861" s="28">
        <v>59.231701000000001</v>
      </c>
      <c r="E861" s="28">
        <v>69.970629000000002</v>
      </c>
      <c r="F861" s="28">
        <v>550.06584899999996</v>
      </c>
      <c r="G861" s="28">
        <v>33.661458000000003</v>
      </c>
      <c r="H861" s="28">
        <v>169.61999499999999</v>
      </c>
      <c r="I861" s="28">
        <v>27.122240000000001</v>
      </c>
      <c r="J861" s="28">
        <v>42.474930999999998</v>
      </c>
      <c r="K861" s="28">
        <v>87.701712999999998</v>
      </c>
      <c r="L861" s="25">
        <f t="shared" si="130"/>
        <v>0.27289536448702356</v>
      </c>
      <c r="M861" s="25">
        <f t="shared" si="131"/>
        <v>0.20797801303305397</v>
      </c>
      <c r="N861" s="25">
        <f t="shared" si="132"/>
        <v>0.35826898805743657</v>
      </c>
      <c r="O861" s="25">
        <f t="shared" si="133"/>
        <v>0.89210611339749435</v>
      </c>
      <c r="P861" s="29">
        <f t="shared" si="134"/>
        <v>0.89873778945363991</v>
      </c>
      <c r="Q861" s="29">
        <f t="shared" si="135"/>
        <v>0.3058510026472403</v>
      </c>
      <c r="R861" s="29">
        <f t="shared" si="136"/>
        <v>4.7831570064780085</v>
      </c>
      <c r="S861" s="29">
        <f t="shared" si="137"/>
        <v>0.16881218498114214</v>
      </c>
      <c r="T861" s="29">
        <f t="shared" si="138"/>
        <v>0.6256661701822448</v>
      </c>
      <c r="U861" s="29">
        <f t="shared" si="139"/>
        <v>0.16490579828571716</v>
      </c>
    </row>
    <row r="862" spans="1:21" x14ac:dyDescent="0.2">
      <c r="A862" s="28" t="s">
        <v>280</v>
      </c>
      <c r="B862" s="28">
        <v>58.816360000000003</v>
      </c>
      <c r="C862" s="28">
        <v>131.36000100000001</v>
      </c>
      <c r="D862" s="28">
        <v>43.608226000000002</v>
      </c>
      <c r="E862" s="28">
        <v>36.980288000000002</v>
      </c>
      <c r="F862" s="28">
        <v>289.70079600000003</v>
      </c>
      <c r="G862" s="28">
        <v>25.777411000000001</v>
      </c>
      <c r="H862" s="28">
        <v>29.33</v>
      </c>
      <c r="I862" s="28">
        <v>23.20496</v>
      </c>
      <c r="J862" s="28">
        <v>26.127707999999998</v>
      </c>
      <c r="K862" s="28">
        <v>75.286528000000004</v>
      </c>
      <c r="L862" s="25">
        <f t="shared" si="130"/>
        <v>0.3032254988192693</v>
      </c>
      <c r="M862" s="25">
        <f t="shared" si="131"/>
        <v>0.20458502875969664</v>
      </c>
      <c r="N862" s="25">
        <f t="shared" si="132"/>
        <v>3.7377560798483644E-2</v>
      </c>
      <c r="O862" s="25">
        <f t="shared" si="133"/>
        <v>1.1381370456484019E-2</v>
      </c>
      <c r="P862" s="29">
        <f t="shared" si="134"/>
        <v>-5.9679962354064475E-2</v>
      </c>
      <c r="Q862" s="29">
        <f t="shared" si="135"/>
        <v>3.9367979831816724E-2</v>
      </c>
      <c r="R862" s="29">
        <f t="shared" si="136"/>
        <v>0.17696629213483139</v>
      </c>
      <c r="S862" s="29">
        <f t="shared" si="137"/>
        <v>-7.4323069903428629E-2</v>
      </c>
      <c r="T862" s="29">
        <f t="shared" si="138"/>
        <v>-7.3540823787005882E-2</v>
      </c>
      <c r="U862" s="29">
        <f t="shared" si="139"/>
        <v>9.9964436885231045E-2</v>
      </c>
    </row>
    <row r="863" spans="1:21" x14ac:dyDescent="0.2">
      <c r="A863" s="28" t="s">
        <v>128</v>
      </c>
      <c r="B863" s="28">
        <v>45.131376000000003</v>
      </c>
      <c r="C863" s="28">
        <v>109.050003</v>
      </c>
      <c r="D863" s="28">
        <v>42.036985999999999</v>
      </c>
      <c r="E863" s="28">
        <v>36.564138</v>
      </c>
      <c r="F863" s="28">
        <v>308.08744300000001</v>
      </c>
      <c r="G863" s="28">
        <v>24.801044000000001</v>
      </c>
      <c r="H863" s="28">
        <v>24.92</v>
      </c>
      <c r="I863" s="28">
        <v>25.068097999999999</v>
      </c>
      <c r="J863" s="28">
        <v>28.201682999999999</v>
      </c>
      <c r="K863" s="28">
        <v>68.444511000000006</v>
      </c>
      <c r="L863" s="25">
        <f t="shared" si="130"/>
        <v>-0.54342892451138525</v>
      </c>
      <c r="M863" s="25">
        <f t="shared" si="131"/>
        <v>-0.34731863960595355</v>
      </c>
      <c r="N863" s="25">
        <f t="shared" si="132"/>
        <v>0.21252448766950982</v>
      </c>
      <c r="O863" s="25">
        <f t="shared" si="133"/>
        <v>-0.61743275875641879</v>
      </c>
      <c r="P863" s="29">
        <f t="shared" si="134"/>
        <v>-0.56792402599339242</v>
      </c>
      <c r="Q863" s="29">
        <f t="shared" si="135"/>
        <v>-0.51784882533574439</v>
      </c>
      <c r="R863" s="29">
        <f t="shared" si="136"/>
        <v>-0.87125439007289096</v>
      </c>
      <c r="S863" s="29">
        <f t="shared" si="137"/>
        <v>-5.6078136992022687E-3</v>
      </c>
      <c r="T863" s="29">
        <f t="shared" si="138"/>
        <v>-0.40659787175771378</v>
      </c>
      <c r="U863" s="29">
        <f t="shared" si="139"/>
        <v>-9.1966362250896716E-2</v>
      </c>
    </row>
    <row r="864" spans="1:21" x14ac:dyDescent="0.2">
      <c r="A864" s="28" t="s">
        <v>887</v>
      </c>
      <c r="B864" s="28">
        <v>98.848522000000003</v>
      </c>
      <c r="C864" s="28">
        <v>167.08000200000001</v>
      </c>
      <c r="D864" s="28">
        <v>34.668979</v>
      </c>
      <c r="E864" s="28">
        <v>95.575716</v>
      </c>
      <c r="F864" s="28">
        <v>713.03997800000002</v>
      </c>
      <c r="G864" s="28">
        <v>51.438315000000003</v>
      </c>
      <c r="H864" s="28">
        <v>193.55999800000001</v>
      </c>
      <c r="I864" s="28">
        <v>25.209468000000001</v>
      </c>
      <c r="J864" s="28">
        <v>47.525416</v>
      </c>
      <c r="K864" s="28">
        <v>75.376625000000004</v>
      </c>
      <c r="L864" s="25">
        <f t="shared" si="130"/>
        <v>-0.10085175762777909</v>
      </c>
      <c r="M864" s="25">
        <f t="shared" si="131"/>
        <v>-0.27185567461435656</v>
      </c>
      <c r="N864" s="25">
        <f t="shared" si="132"/>
        <v>-0.43603529563259513</v>
      </c>
      <c r="O864" s="25">
        <f t="shared" si="133"/>
        <v>2.6119850179786797E-2</v>
      </c>
      <c r="P864" s="29">
        <f t="shared" si="134"/>
        <v>0.33225596800767998</v>
      </c>
      <c r="Q864" s="29">
        <f t="shared" si="135"/>
        <v>0.13997579510985347</v>
      </c>
      <c r="R864" s="29">
        <f t="shared" si="136"/>
        <v>-6.2890364615487249E-2</v>
      </c>
      <c r="S864" s="29">
        <f t="shared" si="137"/>
        <v>-0.50972005844275792</v>
      </c>
      <c r="T864" s="29">
        <f t="shared" si="138"/>
        <v>-7.4936891394337346E-2</v>
      </c>
      <c r="U864" s="29">
        <f t="shared" si="139"/>
        <v>-0.13545011109871741</v>
      </c>
    </row>
    <row r="865" spans="1:21" x14ac:dyDescent="0.2">
      <c r="A865" s="28" t="s">
        <v>734</v>
      </c>
      <c r="B865" s="28">
        <v>109.935734</v>
      </c>
      <c r="C865" s="28">
        <v>229.46000699999999</v>
      </c>
      <c r="D865" s="28">
        <v>61.473668000000004</v>
      </c>
      <c r="E865" s="28">
        <v>93.142838999999995</v>
      </c>
      <c r="F865" s="28">
        <v>535.21244799999999</v>
      </c>
      <c r="G865" s="28">
        <v>45.122287</v>
      </c>
      <c r="H865" s="28">
        <v>206.550003</v>
      </c>
      <c r="I865" s="28">
        <v>51.418517999999999</v>
      </c>
      <c r="J865" s="28">
        <v>51.375323000000002</v>
      </c>
      <c r="K865" s="28">
        <v>87.185974999999999</v>
      </c>
      <c r="L865" s="25">
        <f t="shared" si="130"/>
        <v>0.88027544282085213</v>
      </c>
      <c r="M865" s="25">
        <f t="shared" si="131"/>
        <v>0.85197742773240615</v>
      </c>
      <c r="N865" s="25">
        <f t="shared" si="132"/>
        <v>0.40704493538565467</v>
      </c>
      <c r="O865" s="25">
        <f t="shared" si="133"/>
        <v>1.5123151748705794</v>
      </c>
      <c r="P865" s="29">
        <f t="shared" si="134"/>
        <v>0.88610011853327886</v>
      </c>
      <c r="Q865" s="29">
        <f t="shared" si="135"/>
        <v>0.73443731797163059</v>
      </c>
      <c r="R865" s="29">
        <f t="shared" si="136"/>
        <v>6.1371802302287417</v>
      </c>
      <c r="S865" s="29">
        <f t="shared" si="137"/>
        <v>1.2612948269432906</v>
      </c>
      <c r="T865" s="29">
        <f t="shared" si="138"/>
        <v>1.0035438031004018</v>
      </c>
      <c r="U865" s="29">
        <f t="shared" si="139"/>
        <v>0.14551005023554264</v>
      </c>
    </row>
    <row r="866" spans="1:21" x14ac:dyDescent="0.2">
      <c r="A866" s="28" t="s">
        <v>279</v>
      </c>
      <c r="B866" s="28">
        <v>58.467888000000002</v>
      </c>
      <c r="C866" s="28">
        <v>123.900002</v>
      </c>
      <c r="D866" s="28">
        <v>43.689911000000002</v>
      </c>
      <c r="E866" s="28">
        <v>37.074503999999997</v>
      </c>
      <c r="F866" s="28">
        <v>283.76672200000002</v>
      </c>
      <c r="G866" s="28">
        <v>26.015519000000001</v>
      </c>
      <c r="H866" s="28">
        <v>28.940000999999999</v>
      </c>
      <c r="I866" s="28">
        <v>22.738529</v>
      </c>
      <c r="J866" s="28">
        <v>25.642226000000001</v>
      </c>
      <c r="K866" s="28">
        <v>76.111052000000001</v>
      </c>
      <c r="L866" s="25">
        <f t="shared" si="130"/>
        <v>0.29309285876666702</v>
      </c>
      <c r="M866" s="25">
        <f t="shared" si="131"/>
        <v>0.14775364004873492</v>
      </c>
      <c r="N866" s="25">
        <f t="shared" si="132"/>
        <v>4.1421957433906309E-2</v>
      </c>
      <c r="O866" s="25">
        <f t="shared" si="133"/>
        <v>1.4472301115277642E-2</v>
      </c>
      <c r="P866" s="29">
        <f t="shared" si="134"/>
        <v>-7.8507669559794713E-2</v>
      </c>
      <c r="Q866" s="29">
        <f t="shared" si="135"/>
        <v>5.2249037847366786E-2</v>
      </c>
      <c r="R866" s="29">
        <f t="shared" si="136"/>
        <v>0.16929296969696961</v>
      </c>
      <c r="S866" s="29">
        <f t="shared" si="137"/>
        <v>-9.4307129008841417E-2</v>
      </c>
      <c r="T866" s="29">
        <f t="shared" si="138"/>
        <v>-8.9354483666199136E-2</v>
      </c>
      <c r="U866" s="29">
        <f t="shared" si="139"/>
        <v>0.11508202383696253</v>
      </c>
    </row>
    <row r="867" spans="1:21" x14ac:dyDescent="0.2">
      <c r="A867" s="28" t="s">
        <v>127</v>
      </c>
      <c r="B867" s="28">
        <v>45.215536999999998</v>
      </c>
      <c r="C867" s="28">
        <v>107.949997</v>
      </c>
      <c r="D867" s="28">
        <v>41.952170000000002</v>
      </c>
      <c r="E867" s="28">
        <v>36.545605000000002</v>
      </c>
      <c r="F867" s="28">
        <v>307.94257599999997</v>
      </c>
      <c r="G867" s="28">
        <v>24.723728000000001</v>
      </c>
      <c r="H867" s="28">
        <v>24.75</v>
      </c>
      <c r="I867" s="28">
        <v>25.106224999999998</v>
      </c>
      <c r="J867" s="28">
        <v>28.158296</v>
      </c>
      <c r="K867" s="28">
        <v>68.256011999999998</v>
      </c>
      <c r="L867" s="25">
        <f t="shared" si="130"/>
        <v>-0.54004753887666024</v>
      </c>
      <c r="M867" s="25">
        <f t="shared" si="131"/>
        <v>-0.35567624740201587</v>
      </c>
      <c r="N867" s="25">
        <f t="shared" si="132"/>
        <v>0.25076771400944797</v>
      </c>
      <c r="O867" s="25">
        <f t="shared" si="133"/>
        <v>-0.61369420740538849</v>
      </c>
      <c r="P867" s="29">
        <f t="shared" si="134"/>
        <v>-0.56729582059666561</v>
      </c>
      <c r="Q867" s="29">
        <f t="shared" si="135"/>
        <v>-0.51582526967129327</v>
      </c>
      <c r="R867" s="29">
        <f t="shared" si="136"/>
        <v>-0.87396883913919854</v>
      </c>
      <c r="S867" s="29">
        <f t="shared" si="137"/>
        <v>2.559059677555009E-2</v>
      </c>
      <c r="T867" s="29">
        <f t="shared" si="138"/>
        <v>-0.40005185945108668</v>
      </c>
      <c r="U867" s="29">
        <f t="shared" si="139"/>
        <v>-6.1173756521035516E-2</v>
      </c>
    </row>
    <row r="868" spans="1:21" x14ac:dyDescent="0.2">
      <c r="A868" s="28" t="s">
        <v>886</v>
      </c>
      <c r="B868" s="28">
        <v>98.304805000000002</v>
      </c>
      <c r="C868" s="28">
        <v>167.53999300000001</v>
      </c>
      <c r="D868" s="28">
        <v>33.541136000000002</v>
      </c>
      <c r="E868" s="28">
        <v>94.602788000000004</v>
      </c>
      <c r="F868" s="28">
        <v>711.669983</v>
      </c>
      <c r="G868" s="28">
        <v>51.063648000000001</v>
      </c>
      <c r="H868" s="28">
        <v>196.38000500000001</v>
      </c>
      <c r="I868" s="28">
        <v>24.479773000000002</v>
      </c>
      <c r="J868" s="28">
        <v>46.934550000000002</v>
      </c>
      <c r="K868" s="28">
        <v>72.703562000000005</v>
      </c>
      <c r="L868" s="25">
        <f t="shared" si="130"/>
        <v>0.68454317148023769</v>
      </c>
      <c r="M868" s="25">
        <f t="shared" si="131"/>
        <v>0.5511525775177748</v>
      </c>
      <c r="N868" s="25">
        <f t="shared" si="132"/>
        <v>-0.3629136402844666</v>
      </c>
      <c r="O868" s="25">
        <f t="shared" si="133"/>
        <v>0.81850980435275766</v>
      </c>
      <c r="P868" s="29">
        <f t="shared" si="134"/>
        <v>0.89043068834411576</v>
      </c>
      <c r="Q868" s="29">
        <f t="shared" si="135"/>
        <v>1.0197462966942483</v>
      </c>
      <c r="R868" s="29">
        <f t="shared" si="136"/>
        <v>4.3104382098431593</v>
      </c>
      <c r="S868" s="29">
        <f t="shared" si="137"/>
        <v>-0.11035475623548796</v>
      </c>
      <c r="T868" s="29">
        <f t="shared" si="138"/>
        <v>0.47362746698388181</v>
      </c>
      <c r="U868" s="29">
        <f t="shared" si="139"/>
        <v>-0.11876837344587199</v>
      </c>
    </row>
    <row r="869" spans="1:21" x14ac:dyDescent="0.2">
      <c r="A869" s="28" t="s">
        <v>431</v>
      </c>
      <c r="B869" s="28">
        <v>58.356952</v>
      </c>
      <c r="C869" s="28">
        <v>108.010002</v>
      </c>
      <c r="D869" s="28">
        <v>52.647706999999997</v>
      </c>
      <c r="E869" s="28">
        <v>52.022148999999999</v>
      </c>
      <c r="F869" s="28">
        <v>376.45917800000001</v>
      </c>
      <c r="G869" s="28">
        <v>25.282209000000002</v>
      </c>
      <c r="H869" s="28">
        <v>36.979999999999997</v>
      </c>
      <c r="I869" s="28">
        <v>27.516331000000001</v>
      </c>
      <c r="J869" s="28">
        <v>31.849671000000001</v>
      </c>
      <c r="K869" s="28">
        <v>82.502216000000004</v>
      </c>
      <c r="L869" s="25">
        <f t="shared" si="130"/>
        <v>-6.4336272021218166E-3</v>
      </c>
      <c r="M869" s="25">
        <f t="shared" si="131"/>
        <v>-0.13612730653545002</v>
      </c>
      <c r="N869" s="25">
        <f t="shared" si="132"/>
        <v>0.19728244390703487</v>
      </c>
      <c r="O869" s="25">
        <f t="shared" si="133"/>
        <v>0.3957298333888839</v>
      </c>
      <c r="P869" s="29">
        <f t="shared" si="134"/>
        <v>0.32341209413712413</v>
      </c>
      <c r="Q869" s="29">
        <f t="shared" si="135"/>
        <v>-3.0159965125635457E-2</v>
      </c>
      <c r="R869" s="29">
        <f t="shared" si="136"/>
        <v>0.32213090175655701</v>
      </c>
      <c r="S869" s="29">
        <f t="shared" si="137"/>
        <v>0.21740280173593285</v>
      </c>
      <c r="T869" s="29">
        <f t="shared" si="138"/>
        <v>0.19478125411237834</v>
      </c>
      <c r="U869" s="29">
        <f t="shared" si="139"/>
        <v>7.8378890546018543E-2</v>
      </c>
    </row>
    <row r="870" spans="1:21" x14ac:dyDescent="0.2">
      <c r="A870" s="28" t="s">
        <v>278</v>
      </c>
      <c r="B870" s="28">
        <v>58.734830000000002</v>
      </c>
      <c r="C870" s="28">
        <v>125.029999</v>
      </c>
      <c r="D870" s="28">
        <v>43.972670999999998</v>
      </c>
      <c r="E870" s="28">
        <v>37.272362999999999</v>
      </c>
      <c r="F870" s="28">
        <v>284.46103799999997</v>
      </c>
      <c r="G870" s="28">
        <v>26.068432000000001</v>
      </c>
      <c r="H870" s="28">
        <v>27.969999000000001</v>
      </c>
      <c r="I870" s="28">
        <v>22.602487</v>
      </c>
      <c r="J870" s="28">
        <v>26.657323999999999</v>
      </c>
      <c r="K870" s="28">
        <v>76.505778000000007</v>
      </c>
      <c r="L870" s="25">
        <f t="shared" si="130"/>
        <v>0.30831872371340396</v>
      </c>
      <c r="M870" s="25">
        <f t="shared" si="131"/>
        <v>0.18075361394611034</v>
      </c>
      <c r="N870" s="25">
        <f t="shared" si="132"/>
        <v>7.5655289785386159E-2</v>
      </c>
      <c r="O870" s="25">
        <f t="shared" si="133"/>
        <v>9.1398666362851877E-3</v>
      </c>
      <c r="P870" s="29">
        <f t="shared" si="134"/>
        <v>-8.1334338821707153E-2</v>
      </c>
      <c r="Q870" s="29">
        <f t="shared" si="135"/>
        <v>6.6619356709236799E-2</v>
      </c>
      <c r="R870" s="29">
        <f t="shared" si="136"/>
        <v>0.13330628038897907</v>
      </c>
      <c r="S870" s="29">
        <f t="shared" si="137"/>
        <v>-9.5950315056646751E-2</v>
      </c>
      <c r="T870" s="29">
        <f t="shared" si="138"/>
        <v>-6.0542518207428286E-2</v>
      </c>
      <c r="U870" s="29">
        <f t="shared" si="139"/>
        <v>0.13482605038686213</v>
      </c>
    </row>
    <row r="871" spans="1:21" x14ac:dyDescent="0.2">
      <c r="A871" s="28" t="s">
        <v>126</v>
      </c>
      <c r="B871" s="28">
        <v>44.893365000000003</v>
      </c>
      <c r="C871" s="28">
        <v>105.889999</v>
      </c>
      <c r="D871" s="28">
        <v>40.879891000000001</v>
      </c>
      <c r="E871" s="28">
        <v>36.934784000000001</v>
      </c>
      <c r="F871" s="28">
        <v>309.64588099999997</v>
      </c>
      <c r="G871" s="28">
        <v>24.440238999999998</v>
      </c>
      <c r="H871" s="28">
        <v>24.68</v>
      </c>
      <c r="I871" s="28">
        <v>25.001377000000002</v>
      </c>
      <c r="J871" s="28">
        <v>28.375232</v>
      </c>
      <c r="K871" s="28">
        <v>67.416303999999997</v>
      </c>
      <c r="L871" s="25">
        <f t="shared" si="130"/>
        <v>-0.39549440501919908</v>
      </c>
      <c r="M871" s="25">
        <f t="shared" si="131"/>
        <v>-0.34380614562205314</v>
      </c>
      <c r="N871" s="25">
        <f t="shared" si="132"/>
        <v>-0.31719184241173293</v>
      </c>
      <c r="O871" s="25">
        <f t="shared" si="133"/>
        <v>-0.47555040302486862</v>
      </c>
      <c r="P871" s="29">
        <f t="shared" si="134"/>
        <v>-0.44839520952344947</v>
      </c>
      <c r="Q871" s="29">
        <f t="shared" si="135"/>
        <v>-0.28932516646828166</v>
      </c>
      <c r="R871" s="29">
        <f t="shared" si="136"/>
        <v>-0.85864834391815537</v>
      </c>
      <c r="S871" s="29">
        <f t="shared" si="137"/>
        <v>-0.1290170959301733</v>
      </c>
      <c r="T871" s="29">
        <f t="shared" si="138"/>
        <v>-0.33121900490585443</v>
      </c>
      <c r="U871" s="29">
        <f t="shared" si="139"/>
        <v>-0.23073272354852348</v>
      </c>
    </row>
    <row r="872" spans="1:21" x14ac:dyDescent="0.2">
      <c r="A872" s="28" t="s">
        <v>582</v>
      </c>
      <c r="B872" s="28">
        <v>74.264598000000007</v>
      </c>
      <c r="C872" s="28">
        <v>161.36999499999999</v>
      </c>
      <c r="D872" s="28">
        <v>59.870244</v>
      </c>
      <c r="E872" s="28">
        <v>70.425803000000002</v>
      </c>
      <c r="F872" s="28">
        <v>561.35459000000003</v>
      </c>
      <c r="G872" s="28">
        <v>34.390185000000002</v>
      </c>
      <c r="H872" s="28">
        <v>174.60000600000001</v>
      </c>
      <c r="I872" s="28">
        <v>28.704785000000001</v>
      </c>
      <c r="J872" s="28">
        <v>42.428286999999997</v>
      </c>
      <c r="K872" s="28">
        <v>87.637035999999995</v>
      </c>
      <c r="L872" s="25">
        <f t="shared" si="130"/>
        <v>0.24259237176169024</v>
      </c>
      <c r="M872" s="25">
        <f t="shared" si="131"/>
        <v>0.4952742586225769</v>
      </c>
      <c r="N872" s="25">
        <f t="shared" si="132"/>
        <v>0.14942209377621851</v>
      </c>
      <c r="O872" s="25">
        <f t="shared" si="133"/>
        <v>0.36455572383861656</v>
      </c>
      <c r="P872" s="29">
        <f t="shared" si="134"/>
        <v>0.49007561349237405</v>
      </c>
      <c r="Q872" s="29">
        <f t="shared" si="135"/>
        <v>0.37256015175588364</v>
      </c>
      <c r="R872" s="29">
        <f t="shared" si="136"/>
        <v>3.7201945541933199</v>
      </c>
      <c r="S872" s="29">
        <f t="shared" si="137"/>
        <v>5.6088525641914799E-2</v>
      </c>
      <c r="T872" s="29">
        <f t="shared" si="138"/>
        <v>0.33138429171088957</v>
      </c>
      <c r="U872" s="29">
        <f t="shared" si="139"/>
        <v>6.6657348313340803E-2</v>
      </c>
    </row>
    <row r="873" spans="1:21" x14ac:dyDescent="0.2">
      <c r="A873" s="28" t="s">
        <v>430</v>
      </c>
      <c r="B873" s="28">
        <v>59.765856999999997</v>
      </c>
      <c r="C873" s="28">
        <v>107.91999800000001</v>
      </c>
      <c r="D873" s="28">
        <v>52.087257000000001</v>
      </c>
      <c r="E873" s="28">
        <v>51.610793000000001</v>
      </c>
      <c r="F873" s="28">
        <v>376.72892899999999</v>
      </c>
      <c r="G873" s="28">
        <v>25.055503000000002</v>
      </c>
      <c r="H873" s="28">
        <v>36.990001999999997</v>
      </c>
      <c r="I873" s="28">
        <v>27.180282999999999</v>
      </c>
      <c r="J873" s="28">
        <v>31.867799000000002</v>
      </c>
      <c r="K873" s="28">
        <v>82.160438999999997</v>
      </c>
      <c r="L873" s="25">
        <f t="shared" si="130"/>
        <v>8.1089034748848876E-2</v>
      </c>
      <c r="M873" s="25">
        <f t="shared" si="131"/>
        <v>-0.11359344558521556</v>
      </c>
      <c r="N873" s="25">
        <f t="shared" si="132"/>
        <v>0.17396821770632487</v>
      </c>
      <c r="O873" s="25">
        <f t="shared" si="133"/>
        <v>0.3956298285183717</v>
      </c>
      <c r="P873" s="29">
        <f t="shared" si="134"/>
        <v>0.29828034107323753</v>
      </c>
      <c r="Q873" s="29">
        <f t="shared" si="135"/>
        <v>-3.1649600775561337E-2</v>
      </c>
      <c r="R873" s="29">
        <f t="shared" si="136"/>
        <v>0.34901539022611217</v>
      </c>
      <c r="S873" s="29">
        <f t="shared" si="137"/>
        <v>0.25093758360495388</v>
      </c>
      <c r="T873" s="29">
        <f t="shared" si="138"/>
        <v>0.18215231795572273</v>
      </c>
      <c r="U873" s="29">
        <f t="shared" si="139"/>
        <v>7.4404296935148606E-2</v>
      </c>
    </row>
    <row r="874" spans="1:21" x14ac:dyDescent="0.2">
      <c r="A874" s="28" t="s">
        <v>277</v>
      </c>
      <c r="B874" s="28">
        <v>55.283011000000002</v>
      </c>
      <c r="C874" s="28">
        <v>121.75</v>
      </c>
      <c r="D874" s="28">
        <v>44.368541</v>
      </c>
      <c r="E874" s="28">
        <v>36.980288000000002</v>
      </c>
      <c r="F874" s="28">
        <v>290.17533200000003</v>
      </c>
      <c r="G874" s="28">
        <v>25.874417999999999</v>
      </c>
      <c r="H874" s="28">
        <v>27.42</v>
      </c>
      <c r="I874" s="28">
        <v>21.727929</v>
      </c>
      <c r="J874" s="28">
        <v>26.957439000000001</v>
      </c>
      <c r="K874" s="28">
        <v>76.470691000000002</v>
      </c>
      <c r="L874" s="25">
        <f t="shared" si="130"/>
        <v>0.24584383959155853</v>
      </c>
      <c r="M874" s="25">
        <f t="shared" si="131"/>
        <v>0.14469724384451643</v>
      </c>
      <c r="N874" s="25">
        <f t="shared" si="132"/>
        <v>7.5457729933915418E-2</v>
      </c>
      <c r="O874" s="25">
        <f t="shared" si="133"/>
        <v>-7.7340832860484099E-4</v>
      </c>
      <c r="P874" s="29">
        <f t="shared" si="134"/>
        <v>-4.933887741469889E-2</v>
      </c>
      <c r="Q874" s="29">
        <f t="shared" si="135"/>
        <v>6.129239896976646E-2</v>
      </c>
      <c r="R874" s="29">
        <f t="shared" si="136"/>
        <v>0.11964066966108633</v>
      </c>
      <c r="S874" s="29">
        <f t="shared" si="137"/>
        <v>-0.13619977226576796</v>
      </c>
      <c r="T874" s="29">
        <f t="shared" si="138"/>
        <v>-4.9965864596278831E-2</v>
      </c>
      <c r="U874" s="29">
        <f t="shared" si="139"/>
        <v>0.13560464089370838</v>
      </c>
    </row>
    <row r="875" spans="1:21" x14ac:dyDescent="0.2">
      <c r="A875" s="28" t="s">
        <v>125</v>
      </c>
      <c r="B875" s="28">
        <v>44.373949000000003</v>
      </c>
      <c r="C875" s="28">
        <v>106.360001</v>
      </c>
      <c r="D875" s="28">
        <v>41.255495000000003</v>
      </c>
      <c r="E875" s="28">
        <v>37.008910999999998</v>
      </c>
      <c r="F875" s="28">
        <v>305.235299</v>
      </c>
      <c r="G875" s="28">
        <v>24.380102999999998</v>
      </c>
      <c r="H875" s="28">
        <v>24.49</v>
      </c>
      <c r="I875" s="28">
        <v>25.153881999999999</v>
      </c>
      <c r="J875" s="28">
        <v>28.375232</v>
      </c>
      <c r="K875" s="28">
        <v>67.339185000000001</v>
      </c>
      <c r="L875" s="25">
        <f t="shared" si="130"/>
        <v>-0.59593594724181664</v>
      </c>
      <c r="M875" s="25">
        <f t="shared" si="131"/>
        <v>-0.54416491626310448</v>
      </c>
      <c r="N875" s="25">
        <f t="shared" si="132"/>
        <v>-0.3167462693394465</v>
      </c>
      <c r="O875" s="25">
        <f t="shared" si="133"/>
        <v>-0.60161627558105679</v>
      </c>
      <c r="P875" s="29">
        <f t="shared" si="134"/>
        <v>-0.43469965485126616</v>
      </c>
      <c r="Q875" s="29">
        <f t="shared" si="135"/>
        <v>-0.46163510488200388</v>
      </c>
      <c r="R875" s="29">
        <f t="shared" si="136"/>
        <v>-0.8783347366900649</v>
      </c>
      <c r="S875" s="29">
        <f t="shared" si="137"/>
        <v>-0.50385666759390713</v>
      </c>
      <c r="T875" s="29">
        <f t="shared" si="138"/>
        <v>-0.44436904895968421</v>
      </c>
      <c r="U875" s="29">
        <f t="shared" si="139"/>
        <v>-0.22024433026005064</v>
      </c>
    </row>
    <row r="876" spans="1:21" x14ac:dyDescent="0.2">
      <c r="A876" s="28" t="s">
        <v>733</v>
      </c>
      <c r="B876" s="28">
        <v>109.819096</v>
      </c>
      <c r="C876" s="28">
        <v>233.33000200000001</v>
      </c>
      <c r="D876" s="28">
        <v>60.380929000000002</v>
      </c>
      <c r="E876" s="28">
        <v>92.897648000000004</v>
      </c>
      <c r="F876" s="28">
        <v>539.95243700000003</v>
      </c>
      <c r="G876" s="28">
        <v>45.285462000000003</v>
      </c>
      <c r="H876" s="28">
        <v>201.28999300000001</v>
      </c>
      <c r="I876" s="28">
        <v>50.698821000000002</v>
      </c>
      <c r="J876" s="28">
        <v>51.068486999999998</v>
      </c>
      <c r="K876" s="28">
        <v>86.359340000000003</v>
      </c>
      <c r="L876" s="25">
        <f t="shared" si="130"/>
        <v>0.45187423011494321</v>
      </c>
      <c r="M876" s="25">
        <f t="shared" si="131"/>
        <v>0.42639686481969852</v>
      </c>
      <c r="N876" s="25">
        <f t="shared" si="132"/>
        <v>-1.0496182971550194E-2</v>
      </c>
      <c r="O876" s="25">
        <f t="shared" si="133"/>
        <v>0.28257642633599489</v>
      </c>
      <c r="P876" s="29">
        <f t="shared" si="134"/>
        <v>-6.8198532391787081E-2</v>
      </c>
      <c r="Q876" s="29">
        <f t="shared" si="135"/>
        <v>0.34420155034709965</v>
      </c>
      <c r="R876" s="29">
        <f t="shared" si="136"/>
        <v>0.10903577410468324</v>
      </c>
      <c r="S876" s="29">
        <f t="shared" si="137"/>
        <v>0.67173092011110058</v>
      </c>
      <c r="T876" s="29">
        <f t="shared" si="138"/>
        <v>0.18104982598367636</v>
      </c>
      <c r="U876" s="29">
        <f t="shared" si="139"/>
        <v>-3.6123124537248197E-2</v>
      </c>
    </row>
    <row r="877" spans="1:21" x14ac:dyDescent="0.2">
      <c r="A877" s="28" t="s">
        <v>581</v>
      </c>
      <c r="B877" s="28">
        <v>75.639538000000002</v>
      </c>
      <c r="C877" s="28">
        <v>163.58000200000001</v>
      </c>
      <c r="D877" s="28">
        <v>61.021420999999997</v>
      </c>
      <c r="E877" s="28">
        <v>72.430497000000003</v>
      </c>
      <c r="F877" s="28">
        <v>579.47154599999999</v>
      </c>
      <c r="G877" s="28">
        <v>33.689487999999997</v>
      </c>
      <c r="H877" s="28">
        <v>181.5</v>
      </c>
      <c r="I877" s="28">
        <v>30.327141999999998</v>
      </c>
      <c r="J877" s="28">
        <v>43.239908999999997</v>
      </c>
      <c r="K877" s="28">
        <v>89.595821000000001</v>
      </c>
      <c r="L877" s="25">
        <f t="shared" si="130"/>
        <v>0.10922312933817202</v>
      </c>
      <c r="M877" s="25">
        <f t="shared" si="131"/>
        <v>0.51043395631300226</v>
      </c>
      <c r="N877" s="25">
        <f t="shared" si="132"/>
        <v>0.1884417711857258</v>
      </c>
      <c r="O877" s="25">
        <f t="shared" si="133"/>
        <v>0.40339825818991004</v>
      </c>
      <c r="P877" s="29">
        <f t="shared" si="134"/>
        <v>0.56453136428963324</v>
      </c>
      <c r="Q877" s="29">
        <f t="shared" si="135"/>
        <v>0.34556827219218866</v>
      </c>
      <c r="R877" s="29">
        <f t="shared" si="136"/>
        <v>4.041666666666667</v>
      </c>
      <c r="S877" s="29">
        <f t="shared" si="137"/>
        <v>0.13686088564598298</v>
      </c>
      <c r="T877" s="29">
        <f t="shared" si="138"/>
        <v>0.36500542988559403</v>
      </c>
      <c r="U877" s="29">
        <f t="shared" si="139"/>
        <v>9.831337778915028E-2</v>
      </c>
    </row>
    <row r="878" spans="1:21" x14ac:dyDescent="0.2">
      <c r="A878" s="28" t="s">
        <v>429</v>
      </c>
      <c r="B878" s="28">
        <v>68.191453999999993</v>
      </c>
      <c r="C878" s="28">
        <v>108.300003</v>
      </c>
      <c r="D878" s="28">
        <v>51.345739000000002</v>
      </c>
      <c r="E878" s="28">
        <v>51.610793000000001</v>
      </c>
      <c r="F878" s="28">
        <v>370.380268</v>
      </c>
      <c r="G878" s="28">
        <v>25.037368000000001</v>
      </c>
      <c r="H878" s="28">
        <v>36</v>
      </c>
      <c r="I878" s="28">
        <v>26.676212</v>
      </c>
      <c r="J878" s="28">
        <v>31.677462999999999</v>
      </c>
      <c r="K878" s="28">
        <v>81.575826000000006</v>
      </c>
      <c r="L878" s="25">
        <f t="shared" si="130"/>
        <v>0.21329559285778221</v>
      </c>
      <c r="M878" s="25">
        <f t="shared" si="131"/>
        <v>-0.12611955942870978</v>
      </c>
      <c r="N878" s="25">
        <f t="shared" si="132"/>
        <v>0.15807549185754621</v>
      </c>
      <c r="O878" s="25">
        <f t="shared" si="133"/>
        <v>0.3956298285183717</v>
      </c>
      <c r="P878" s="29">
        <f t="shared" si="134"/>
        <v>0.26639578143827203</v>
      </c>
      <c r="Q878" s="29">
        <f t="shared" si="135"/>
        <v>-4.5044173638373541E-2</v>
      </c>
      <c r="R878" s="29">
        <f t="shared" si="136"/>
        <v>0.34478894284646988</v>
      </c>
      <c r="S878" s="29">
        <f t="shared" si="137"/>
        <v>0.24274475019519648</v>
      </c>
      <c r="T878" s="29">
        <f t="shared" si="138"/>
        <v>0.1606500996487652</v>
      </c>
      <c r="U878" s="29">
        <f t="shared" si="139"/>
        <v>6.32226101542539E-2</v>
      </c>
    </row>
    <row r="879" spans="1:21" x14ac:dyDescent="0.2">
      <c r="A879" s="28" t="s">
        <v>276</v>
      </c>
      <c r="B879" s="28">
        <v>56.203496000000001</v>
      </c>
      <c r="C879" s="28">
        <v>123.93</v>
      </c>
      <c r="D879" s="28">
        <v>44.337125999999998</v>
      </c>
      <c r="E879" s="28">
        <v>36.980288000000002</v>
      </c>
      <c r="F879" s="28">
        <v>292.46802100000002</v>
      </c>
      <c r="G879" s="28">
        <v>26.218351999999999</v>
      </c>
      <c r="H879" s="28">
        <v>26.77</v>
      </c>
      <c r="I879" s="28">
        <v>21.46556</v>
      </c>
      <c r="J879" s="28">
        <v>27.292862</v>
      </c>
      <c r="K879" s="28">
        <v>76.725066999999996</v>
      </c>
      <c r="L879" s="25">
        <f t="shared" si="130"/>
        <v>-0.43943483066269895</v>
      </c>
      <c r="M879" s="25">
        <f t="shared" si="131"/>
        <v>-0.27598293247628591</v>
      </c>
      <c r="N879" s="25">
        <f t="shared" si="132"/>
        <v>0.20010787054365409</v>
      </c>
      <c r="O879" s="25">
        <f t="shared" si="133"/>
        <v>-0.61559422900206062</v>
      </c>
      <c r="P879" s="29">
        <f t="shared" si="134"/>
        <v>-0.59673489003791791</v>
      </c>
      <c r="Q879" s="29">
        <f t="shared" si="135"/>
        <v>-0.49146502676134707</v>
      </c>
      <c r="R879" s="29">
        <f t="shared" si="136"/>
        <v>-0.86783510440135614</v>
      </c>
      <c r="S879" s="29">
        <f t="shared" si="137"/>
        <v>-0.14512234029567528</v>
      </c>
      <c r="T879" s="29">
        <f t="shared" si="138"/>
        <v>-0.43462429451970375</v>
      </c>
      <c r="U879" s="29">
        <f t="shared" si="139"/>
        <v>1.9617530469228317E-2</v>
      </c>
    </row>
    <row r="880" spans="1:21" x14ac:dyDescent="0.2">
      <c r="A880" s="28" t="s">
        <v>885</v>
      </c>
      <c r="B880" s="28">
        <v>100.262198</v>
      </c>
      <c r="C880" s="28">
        <v>171.16999799999999</v>
      </c>
      <c r="D880" s="28">
        <v>36.944284000000003</v>
      </c>
      <c r="E880" s="28">
        <v>96.201177999999999</v>
      </c>
      <c r="F880" s="28">
        <v>725.25</v>
      </c>
      <c r="G880" s="28">
        <v>51.556635</v>
      </c>
      <c r="H880" s="28">
        <v>202.550003</v>
      </c>
      <c r="I880" s="28">
        <v>25.109511000000001</v>
      </c>
      <c r="J880" s="28">
        <v>48.273850000000003</v>
      </c>
      <c r="K880" s="28">
        <v>75.248869999999997</v>
      </c>
      <c r="L880" s="25">
        <f t="shared" si="130"/>
        <v>-8.2312906297717037E-2</v>
      </c>
      <c r="M880" s="25">
        <f t="shared" si="131"/>
        <v>-0.25539414356633594</v>
      </c>
      <c r="N880" s="25">
        <f t="shared" si="132"/>
        <v>-0.39423692286790335</v>
      </c>
      <c r="O880" s="25">
        <f t="shared" si="133"/>
        <v>3.0881068043146831E-2</v>
      </c>
      <c r="P880" s="29">
        <f t="shared" si="134"/>
        <v>0.35714882226204159</v>
      </c>
      <c r="Q880" s="29">
        <f t="shared" si="135"/>
        <v>0.13968871071506195</v>
      </c>
      <c r="R880" s="29">
        <f t="shared" si="136"/>
        <v>4.6126774281489702E-3</v>
      </c>
      <c r="S880" s="29">
        <f t="shared" si="137"/>
        <v>-0.48566746904240621</v>
      </c>
      <c r="T880" s="29">
        <f t="shared" si="138"/>
        <v>-6.3689157644248984E-2</v>
      </c>
      <c r="U880" s="29">
        <f t="shared" si="139"/>
        <v>-0.14723118807665114</v>
      </c>
    </row>
    <row r="881" spans="1:21" x14ac:dyDescent="0.2">
      <c r="A881" s="28" t="s">
        <v>732</v>
      </c>
      <c r="B881" s="28">
        <v>109.255321</v>
      </c>
      <c r="C881" s="28">
        <v>229.88000500000001</v>
      </c>
      <c r="D881" s="28">
        <v>60.988008999999998</v>
      </c>
      <c r="E881" s="28">
        <v>93.319376000000005</v>
      </c>
      <c r="F881" s="28">
        <v>534.39238799999998</v>
      </c>
      <c r="G881" s="28">
        <v>45.237470999999999</v>
      </c>
      <c r="H881" s="28">
        <v>201.61999499999999</v>
      </c>
      <c r="I881" s="28">
        <v>48.819605000000003</v>
      </c>
      <c r="J881" s="28">
        <v>51.557504000000002</v>
      </c>
      <c r="K881" s="28">
        <v>88.240645000000001</v>
      </c>
      <c r="L881" s="25">
        <f t="shared" si="130"/>
        <v>0.45665169030562769</v>
      </c>
      <c r="M881" s="25">
        <f t="shared" si="131"/>
        <v>0.31789264590522581</v>
      </c>
      <c r="N881" s="25">
        <f t="shared" si="132"/>
        <v>-8.1491203049335326E-3</v>
      </c>
      <c r="O881" s="25">
        <f t="shared" si="133"/>
        <v>0.27950286730804308</v>
      </c>
      <c r="P881" s="29">
        <f t="shared" si="134"/>
        <v>-8.1688126999185817E-2</v>
      </c>
      <c r="Q881" s="29">
        <f t="shared" si="135"/>
        <v>0.34763544232693055</v>
      </c>
      <c r="R881" s="29">
        <f t="shared" si="136"/>
        <v>0.12914424987840767</v>
      </c>
      <c r="S881" s="29">
        <f t="shared" si="137"/>
        <v>0.56557839915331098</v>
      </c>
      <c r="T881" s="29">
        <f t="shared" si="138"/>
        <v>0.18418364867309434</v>
      </c>
      <c r="U881" s="29">
        <f t="shared" si="139"/>
        <v>-2.4281879366207182E-2</v>
      </c>
    </row>
    <row r="882" spans="1:21" x14ac:dyDescent="0.2">
      <c r="A882" s="28" t="s">
        <v>580</v>
      </c>
      <c r="B882" s="28">
        <v>75.004424</v>
      </c>
      <c r="C882" s="28">
        <v>174.429993</v>
      </c>
      <c r="D882" s="28">
        <v>61.489091000000002</v>
      </c>
      <c r="E882" s="28">
        <v>72.934089</v>
      </c>
      <c r="F882" s="28">
        <v>581.92908499999999</v>
      </c>
      <c r="G882" s="28">
        <v>33.568033</v>
      </c>
      <c r="H882" s="28">
        <v>178.55999800000001</v>
      </c>
      <c r="I882" s="28">
        <v>31.183111</v>
      </c>
      <c r="J882" s="28">
        <v>43.538435999999997</v>
      </c>
      <c r="K882" s="28">
        <v>90.436616000000001</v>
      </c>
      <c r="L882" s="25">
        <f t="shared" si="130"/>
        <v>0.12004368091903372</v>
      </c>
      <c r="M882" s="25">
        <f t="shared" si="131"/>
        <v>0.60159752633926988</v>
      </c>
      <c r="N882" s="25">
        <f t="shared" si="132"/>
        <v>0.18896470909534524</v>
      </c>
      <c r="O882" s="25">
        <f t="shared" si="133"/>
        <v>0.44585158222961097</v>
      </c>
      <c r="P882" s="29">
        <f t="shared" si="134"/>
        <v>0.65751852273381672</v>
      </c>
      <c r="Q882" s="29">
        <f t="shared" si="135"/>
        <v>0.36343301274736328</v>
      </c>
      <c r="R882" s="29">
        <f t="shared" si="136"/>
        <v>4.0741688853131253</v>
      </c>
      <c r="S882" s="29">
        <f t="shared" si="137"/>
        <v>5.3419420440648846E-2</v>
      </c>
      <c r="T882" s="29">
        <f t="shared" si="138"/>
        <v>0.3708991670905879</v>
      </c>
      <c r="U882" s="29">
        <f t="shared" si="139"/>
        <v>0.10593774685123369</v>
      </c>
    </row>
    <row r="883" spans="1:21" x14ac:dyDescent="0.2">
      <c r="A883" s="28" t="s">
        <v>428</v>
      </c>
      <c r="B883" s="28">
        <v>66.965624000000005</v>
      </c>
      <c r="C883" s="28">
        <v>108.910004</v>
      </c>
      <c r="D883" s="28">
        <v>51.716498000000001</v>
      </c>
      <c r="E883" s="28">
        <v>50.443689999999997</v>
      </c>
      <c r="F883" s="28">
        <v>351.08451400000001</v>
      </c>
      <c r="G883" s="28">
        <v>24.620228999999998</v>
      </c>
      <c r="H883" s="28">
        <v>35.189999</v>
      </c>
      <c r="I883" s="28">
        <v>29.601800000000001</v>
      </c>
      <c r="J883" s="28">
        <v>31.759035999999998</v>
      </c>
      <c r="K883" s="28">
        <v>81.773695000000004</v>
      </c>
      <c r="L883" s="25">
        <f t="shared" si="130"/>
        <v>-0.29658439734215258</v>
      </c>
      <c r="M883" s="25">
        <f t="shared" si="131"/>
        <v>-0.35769046187415032</v>
      </c>
      <c r="N883" s="25">
        <f t="shared" si="132"/>
        <v>0.42867488862308001</v>
      </c>
      <c r="O883" s="25">
        <f t="shared" si="133"/>
        <v>-0.45958174451114653</v>
      </c>
      <c r="P883" s="29">
        <f t="shared" si="134"/>
        <v>-0.50312840461304731</v>
      </c>
      <c r="Q883" s="29">
        <f t="shared" si="135"/>
        <v>-0.50533995818011723</v>
      </c>
      <c r="R883" s="29">
        <f t="shared" si="136"/>
        <v>-0.82402360942129516</v>
      </c>
      <c r="S883" s="29">
        <f t="shared" si="137"/>
        <v>0.21071821285954062</v>
      </c>
      <c r="T883" s="29">
        <f t="shared" si="138"/>
        <v>-0.3282665126821781</v>
      </c>
      <c r="U883" s="29">
        <f t="shared" si="139"/>
        <v>0.12293362154131282</v>
      </c>
    </row>
    <row r="884" spans="1:21" x14ac:dyDescent="0.2">
      <c r="A884" s="28" t="s">
        <v>884</v>
      </c>
      <c r="B884" s="28">
        <v>95.200652000000005</v>
      </c>
      <c r="C884" s="28">
        <v>169.55999800000001</v>
      </c>
      <c r="D884" s="28">
        <v>36.198926999999998</v>
      </c>
      <c r="E884" s="28">
        <v>93.341943000000001</v>
      </c>
      <c r="F884" s="28">
        <v>706.59002699999996</v>
      </c>
      <c r="G884" s="28">
        <v>49.772019</v>
      </c>
      <c r="H884" s="28">
        <v>199.970001</v>
      </c>
      <c r="I884" s="28">
        <v>24.449784999999999</v>
      </c>
      <c r="J884" s="28">
        <v>47.279221</v>
      </c>
      <c r="K884" s="28">
        <v>72.821485999999993</v>
      </c>
      <c r="L884" s="25">
        <f t="shared" si="130"/>
        <v>-0.1059717317334794</v>
      </c>
      <c r="M884" s="25">
        <f t="shared" si="131"/>
        <v>-0.25722797116360596</v>
      </c>
      <c r="N884" s="25">
        <f t="shared" si="132"/>
        <v>-0.39946893231303293</v>
      </c>
      <c r="O884" s="25">
        <f t="shared" si="133"/>
        <v>1.0651092295221209E-2</v>
      </c>
      <c r="P884" s="29">
        <f t="shared" si="134"/>
        <v>0.36396183753872191</v>
      </c>
      <c r="Q884" s="29">
        <f t="shared" si="135"/>
        <v>0.12923032405621782</v>
      </c>
      <c r="R884" s="29">
        <f t="shared" si="136"/>
        <v>1.7296606190790875E-2</v>
      </c>
      <c r="S884" s="29">
        <f t="shared" si="137"/>
        <v>-0.47712698060481185</v>
      </c>
      <c r="T884" s="29">
        <f t="shared" si="138"/>
        <v>-5.3586862800542701E-2</v>
      </c>
      <c r="U884" s="29">
        <f t="shared" si="139"/>
        <v>-0.16575695323151585</v>
      </c>
    </row>
    <row r="885" spans="1:21" x14ac:dyDescent="0.2">
      <c r="A885" s="28" t="s">
        <v>731</v>
      </c>
      <c r="B885" s="28">
        <v>106.485058</v>
      </c>
      <c r="C885" s="28">
        <v>228.279999</v>
      </c>
      <c r="D885" s="28">
        <v>60.278191999999997</v>
      </c>
      <c r="E885" s="28">
        <v>92.358226999999999</v>
      </c>
      <c r="F885" s="28">
        <v>518.042373</v>
      </c>
      <c r="G885" s="28">
        <v>44.076056000000001</v>
      </c>
      <c r="H885" s="28">
        <v>196.570007</v>
      </c>
      <c r="I885" s="28">
        <v>46.760463999999999</v>
      </c>
      <c r="J885" s="28">
        <v>49.956218</v>
      </c>
      <c r="K885" s="28">
        <v>87.290492</v>
      </c>
      <c r="L885" s="25">
        <f t="shared" si="130"/>
        <v>0.42602608068170866</v>
      </c>
      <c r="M885" s="25">
        <f t="shared" si="131"/>
        <v>0.3218297797654277</v>
      </c>
      <c r="N885" s="25">
        <f t="shared" si="132"/>
        <v>-1.8113146828202642E-2</v>
      </c>
      <c r="O885" s="25">
        <f t="shared" si="133"/>
        <v>0.28526822633629445</v>
      </c>
      <c r="P885" s="29">
        <f t="shared" si="134"/>
        <v>-0.10877458241431592</v>
      </c>
      <c r="Q885" s="29">
        <f t="shared" si="135"/>
        <v>0.30432423951358789</v>
      </c>
      <c r="R885" s="29">
        <f t="shared" si="136"/>
        <v>0.11257649302714201</v>
      </c>
      <c r="S885" s="29">
        <f t="shared" si="137"/>
        <v>0.52733191480577468</v>
      </c>
      <c r="T885" s="29">
        <f t="shared" si="138"/>
        <v>0.15159973485382428</v>
      </c>
      <c r="U885" s="29">
        <f t="shared" si="139"/>
        <v>-4.0863637597274183E-2</v>
      </c>
    </row>
    <row r="886" spans="1:21" x14ac:dyDescent="0.2">
      <c r="A886" s="28" t="s">
        <v>579</v>
      </c>
      <c r="B886" s="28">
        <v>74.672588000000005</v>
      </c>
      <c r="C886" s="28">
        <v>172.699997</v>
      </c>
      <c r="D886" s="28">
        <v>61.390160999999999</v>
      </c>
      <c r="E886" s="28">
        <v>71.859106999999995</v>
      </c>
      <c r="F886" s="28">
        <v>581.26974700000005</v>
      </c>
      <c r="G886" s="28">
        <v>33.792254</v>
      </c>
      <c r="H886" s="28">
        <v>176.679993</v>
      </c>
      <c r="I886" s="28">
        <v>30.615784000000001</v>
      </c>
      <c r="J886" s="28">
        <v>43.379845000000003</v>
      </c>
      <c r="K886" s="28">
        <v>91.009469999999993</v>
      </c>
      <c r="L886" s="25">
        <f t="shared" si="130"/>
        <v>0.73806825029680212</v>
      </c>
      <c r="M886" s="25">
        <f t="shared" si="131"/>
        <v>0.64319695800565091</v>
      </c>
      <c r="N886" s="25">
        <f t="shared" si="132"/>
        <v>0.49772513007595198</v>
      </c>
      <c r="O886" s="25">
        <f t="shared" si="133"/>
        <v>0.95144208093550464</v>
      </c>
      <c r="P886" s="29">
        <f t="shared" si="134"/>
        <v>0.90199894394135227</v>
      </c>
      <c r="Q886" s="29">
        <f t="shared" si="135"/>
        <v>0.40386666142103955</v>
      </c>
      <c r="R886" s="29">
        <f t="shared" si="136"/>
        <v>6.6684021411283787</v>
      </c>
      <c r="S886" s="29">
        <f t="shared" si="137"/>
        <v>0.23873159398804722</v>
      </c>
      <c r="T886" s="29">
        <f t="shared" si="138"/>
        <v>0.53772750640996825</v>
      </c>
      <c r="U886" s="29">
        <f t="shared" si="139"/>
        <v>0.34483453082327409</v>
      </c>
    </row>
    <row r="887" spans="1:21" x14ac:dyDescent="0.2">
      <c r="A887" s="28" t="s">
        <v>124</v>
      </c>
      <c r="B887" s="28">
        <v>42.962978</v>
      </c>
      <c r="C887" s="28">
        <v>105.099998</v>
      </c>
      <c r="D887" s="28">
        <v>40.988937</v>
      </c>
      <c r="E887" s="28">
        <v>36.823591999999998</v>
      </c>
      <c r="F887" s="28">
        <v>305.60992099999999</v>
      </c>
      <c r="G887" s="28">
        <v>24.070843</v>
      </c>
      <c r="H887" s="28">
        <v>23.040001</v>
      </c>
      <c r="I887" s="28">
        <v>24.715430000000001</v>
      </c>
      <c r="J887" s="28">
        <v>28.210359</v>
      </c>
      <c r="K887" s="28">
        <v>67.673359000000005</v>
      </c>
      <c r="L887" s="25">
        <f t="shared" si="130"/>
        <v>-0.55099594653526673</v>
      </c>
      <c r="M887" s="25">
        <f t="shared" si="131"/>
        <v>-0.36299172789285028</v>
      </c>
      <c r="N887" s="25">
        <f t="shared" si="132"/>
        <v>0.20270800294561053</v>
      </c>
      <c r="O887" s="25">
        <f t="shared" si="133"/>
        <v>-0.59918862007866303</v>
      </c>
      <c r="P887" s="29">
        <f t="shared" si="134"/>
        <v>-0.56244553547233678</v>
      </c>
      <c r="Q887" s="29">
        <f t="shared" si="135"/>
        <v>-0.51932984186385811</v>
      </c>
      <c r="R887" s="29">
        <f t="shared" si="136"/>
        <v>-0.88404629417281777</v>
      </c>
      <c r="S887" s="29">
        <f t="shared" si="137"/>
        <v>1.0451810668296702E-2</v>
      </c>
      <c r="T887" s="29">
        <f t="shared" si="138"/>
        <v>-0.40157935220908914</v>
      </c>
      <c r="U887" s="29">
        <f t="shared" si="139"/>
        <v>-5.9012217383613064E-2</v>
      </c>
    </row>
    <row r="888" spans="1:21" x14ac:dyDescent="0.2">
      <c r="A888" s="28" t="s">
        <v>883</v>
      </c>
      <c r="B888" s="28">
        <v>95.685056000000003</v>
      </c>
      <c r="C888" s="28">
        <v>164.990005</v>
      </c>
      <c r="D888" s="28">
        <v>34.080539000000002</v>
      </c>
      <c r="E888" s="28">
        <v>91.872620999999995</v>
      </c>
      <c r="F888" s="28">
        <v>698.45001200000002</v>
      </c>
      <c r="G888" s="28">
        <v>50.077672999999997</v>
      </c>
      <c r="H888" s="28">
        <v>198.699997</v>
      </c>
      <c r="I888" s="28">
        <v>24.459781</v>
      </c>
      <c r="J888" s="28">
        <v>47.141353000000002</v>
      </c>
      <c r="K888" s="28">
        <v>71.917361999999997</v>
      </c>
      <c r="L888" s="25">
        <f t="shared" si="130"/>
        <v>-9.4562687707685833E-2</v>
      </c>
      <c r="M888" s="25">
        <f t="shared" si="131"/>
        <v>-0.25127062873810757</v>
      </c>
      <c r="N888" s="25">
        <f t="shared" si="132"/>
        <v>-0.42253341327594685</v>
      </c>
      <c r="O888" s="25">
        <f t="shared" si="133"/>
        <v>-1.1242679777686115E-2</v>
      </c>
      <c r="P888" s="29">
        <f t="shared" si="134"/>
        <v>0.37787897247117219</v>
      </c>
      <c r="Q888" s="29">
        <f t="shared" si="135"/>
        <v>0.12465394173590671</v>
      </c>
      <c r="R888" s="29">
        <f t="shared" si="136"/>
        <v>3.5273298842875445E-2</v>
      </c>
      <c r="S888" s="29">
        <f t="shared" si="137"/>
        <v>-0.46804349233574516</v>
      </c>
      <c r="T888" s="29">
        <f t="shared" si="138"/>
        <v>-5.4531964135419386E-2</v>
      </c>
      <c r="U888" s="29">
        <f t="shared" si="139"/>
        <v>-0.16905965159676273</v>
      </c>
    </row>
    <row r="889" spans="1:21" x14ac:dyDescent="0.2">
      <c r="A889" s="28" t="s">
        <v>730</v>
      </c>
      <c r="B889" s="28">
        <v>105.67827800000001</v>
      </c>
      <c r="C889" s="28">
        <v>220.36000100000001</v>
      </c>
      <c r="D889" s="28">
        <v>59.017335000000003</v>
      </c>
      <c r="E889" s="28">
        <v>92.917259999999999</v>
      </c>
      <c r="F889" s="28">
        <v>506.90229399999998</v>
      </c>
      <c r="G889" s="28">
        <v>44.527183999999998</v>
      </c>
      <c r="H889" s="28">
        <v>191.929993</v>
      </c>
      <c r="I889" s="28">
        <v>45.980791000000004</v>
      </c>
      <c r="J889" s="28">
        <v>49.860334999999999</v>
      </c>
      <c r="K889" s="28">
        <v>86.549368000000001</v>
      </c>
      <c r="L889" s="25">
        <f t="shared" si="130"/>
        <v>0.9120871060336162</v>
      </c>
      <c r="M889" s="25">
        <f t="shared" si="131"/>
        <v>0.79446250502127436</v>
      </c>
      <c r="N889" s="25">
        <f t="shared" si="132"/>
        <v>0.319139279749169</v>
      </c>
      <c r="O889" s="25">
        <f t="shared" si="133"/>
        <v>1.508780721455028</v>
      </c>
      <c r="P889" s="29">
        <f t="shared" si="134"/>
        <v>0.73179861162583038</v>
      </c>
      <c r="Q889" s="29">
        <f t="shared" si="135"/>
        <v>0.69946452604306875</v>
      </c>
      <c r="R889" s="29">
        <f t="shared" si="136"/>
        <v>6.2154132706766916</v>
      </c>
      <c r="S889" s="29">
        <f t="shared" si="137"/>
        <v>1.1449858110556583</v>
      </c>
      <c r="T889" s="29">
        <f t="shared" si="138"/>
        <v>0.84959465177682492</v>
      </c>
      <c r="U889" s="29">
        <f t="shared" si="139"/>
        <v>0.12778768216998815</v>
      </c>
    </row>
    <row r="890" spans="1:21" x14ac:dyDescent="0.2">
      <c r="A890" s="28" t="s">
        <v>275</v>
      </c>
      <c r="B890" s="28">
        <v>55.268548000000003</v>
      </c>
      <c r="C890" s="28">
        <v>122.800003</v>
      </c>
      <c r="D890" s="28">
        <v>44.739274999999999</v>
      </c>
      <c r="E890" s="28">
        <v>37.036819999999999</v>
      </c>
      <c r="F890" s="28">
        <v>292.70279499999998</v>
      </c>
      <c r="G890" s="28">
        <v>26.200714000000001</v>
      </c>
      <c r="H890" s="28">
        <v>26.6</v>
      </c>
      <c r="I890" s="28">
        <v>21.436408</v>
      </c>
      <c r="J890" s="28">
        <v>26.957439000000001</v>
      </c>
      <c r="K890" s="28">
        <v>76.742608000000004</v>
      </c>
      <c r="L890" s="25">
        <f t="shared" si="130"/>
        <v>0.2633762185431745</v>
      </c>
      <c r="M890" s="25">
        <f t="shared" si="131"/>
        <v>0.16221842088894878</v>
      </c>
      <c r="N890" s="25">
        <f t="shared" si="132"/>
        <v>9.8804322374273168E-2</v>
      </c>
      <c r="O890" s="25">
        <f t="shared" si="133"/>
        <v>2.0426847806881421E-2</v>
      </c>
      <c r="P890" s="29">
        <f t="shared" si="134"/>
        <v>-6.506378435216964E-2</v>
      </c>
      <c r="Q890" s="29">
        <f t="shared" si="135"/>
        <v>7.581328857634051E-2</v>
      </c>
      <c r="R890" s="29">
        <f t="shared" si="136"/>
        <v>0.1759504343081153</v>
      </c>
      <c r="S890" s="29">
        <f t="shared" si="137"/>
        <v>-0.14617159688483627</v>
      </c>
      <c r="T890" s="29">
        <f t="shared" si="138"/>
        <v>-2.5835131216501273E-2</v>
      </c>
      <c r="U890" s="29">
        <f t="shared" si="139"/>
        <v>0.15195514774733709</v>
      </c>
    </row>
    <row r="891" spans="1:21" x14ac:dyDescent="0.2">
      <c r="A891" s="28" t="s">
        <v>123</v>
      </c>
      <c r="B891" s="28">
        <v>43.746706000000003</v>
      </c>
      <c r="C891" s="28">
        <v>105.660004</v>
      </c>
      <c r="D891" s="28">
        <v>40.716326000000002</v>
      </c>
      <c r="E891" s="28">
        <v>36.295419000000003</v>
      </c>
      <c r="F891" s="28">
        <v>313.072475</v>
      </c>
      <c r="G891" s="28">
        <v>24.354331999999999</v>
      </c>
      <c r="H891" s="28">
        <v>22.620000999999998</v>
      </c>
      <c r="I891" s="28">
        <v>25.106224999999998</v>
      </c>
      <c r="J891" s="28">
        <v>27.672357999999999</v>
      </c>
      <c r="K891" s="28">
        <v>66.619440999999995</v>
      </c>
      <c r="L891" s="25">
        <f t="shared" si="130"/>
        <v>-0.54219036576072033</v>
      </c>
      <c r="M891" s="25">
        <f t="shared" si="131"/>
        <v>-0.36360895840275231</v>
      </c>
      <c r="N891" s="25">
        <f t="shared" si="132"/>
        <v>0.14055317282371171</v>
      </c>
      <c r="O891" s="25">
        <f t="shared" si="133"/>
        <v>-0.61094950078842514</v>
      </c>
      <c r="P891" s="29">
        <f t="shared" si="134"/>
        <v>-0.55389434900137602</v>
      </c>
      <c r="Q891" s="29">
        <f t="shared" si="135"/>
        <v>-0.51145651355254396</v>
      </c>
      <c r="R891" s="29">
        <f t="shared" si="136"/>
        <v>-0.8895076158191304</v>
      </c>
      <c r="S891" s="29">
        <f t="shared" si="137"/>
        <v>-1.9261498729692184E-2</v>
      </c>
      <c r="T891" s="29">
        <f t="shared" si="138"/>
        <v>-0.41713171218482903</v>
      </c>
      <c r="U891" s="29">
        <f t="shared" si="139"/>
        <v>-0.11270858498939929</v>
      </c>
    </row>
    <row r="892" spans="1:21" x14ac:dyDescent="0.2">
      <c r="A892" s="28" t="s">
        <v>882</v>
      </c>
      <c r="B892" s="28">
        <v>95.556543000000005</v>
      </c>
      <c r="C892" s="28">
        <v>166.029999</v>
      </c>
      <c r="D892" s="28">
        <v>35.698753000000004</v>
      </c>
      <c r="E892" s="28">
        <v>93.292308000000006</v>
      </c>
      <c r="F892" s="28">
        <v>701.78997800000002</v>
      </c>
      <c r="G892" s="28">
        <v>49.850898999999998</v>
      </c>
      <c r="H892" s="28">
        <v>204.720001</v>
      </c>
      <c r="I892" s="28">
        <v>25.599305999999999</v>
      </c>
      <c r="J892" s="28">
        <v>47.476177</v>
      </c>
      <c r="K892" s="28">
        <v>75.081805000000003</v>
      </c>
      <c r="L892" s="25">
        <f t="shared" si="130"/>
        <v>0.69883716824675268</v>
      </c>
      <c r="M892" s="25">
        <f t="shared" si="131"/>
        <v>0.34306742412876345</v>
      </c>
      <c r="N892" s="25">
        <f t="shared" si="132"/>
        <v>-0.20285495524119845</v>
      </c>
      <c r="O892" s="25">
        <f t="shared" si="133"/>
        <v>1.5106045592893302</v>
      </c>
      <c r="P892" s="29">
        <f t="shared" si="134"/>
        <v>1.1967589048339997</v>
      </c>
      <c r="Q892" s="29">
        <f t="shared" si="135"/>
        <v>1.0102366177211439</v>
      </c>
      <c r="R892" s="29">
        <f t="shared" si="136"/>
        <v>6.6502242526158444</v>
      </c>
      <c r="S892" s="29">
        <f t="shared" si="137"/>
        <v>0.19257573527082439</v>
      </c>
      <c r="T892" s="29">
        <f t="shared" si="138"/>
        <v>0.78393422839834148</v>
      </c>
      <c r="U892" s="29">
        <f t="shared" si="139"/>
        <v>-1.6470075445987664E-2</v>
      </c>
    </row>
    <row r="893" spans="1:21" x14ac:dyDescent="0.2">
      <c r="A893" s="28" t="s">
        <v>274</v>
      </c>
      <c r="B893" s="28">
        <v>56.248206000000003</v>
      </c>
      <c r="C893" s="28">
        <v>123.620003</v>
      </c>
      <c r="D893" s="28">
        <v>44.783259000000001</v>
      </c>
      <c r="E893" s="28">
        <v>37.159300000000002</v>
      </c>
      <c r="F893" s="28">
        <v>319.46609000000001</v>
      </c>
      <c r="G893" s="28">
        <v>24.798522999999999</v>
      </c>
      <c r="H893" s="28">
        <v>26.76</v>
      </c>
      <c r="I893" s="28">
        <v>21.46556</v>
      </c>
      <c r="J893" s="28">
        <v>26.613188000000001</v>
      </c>
      <c r="K893" s="28">
        <v>76.339116000000004</v>
      </c>
      <c r="L893" s="25">
        <f t="shared" si="130"/>
        <v>0.26239517465530593</v>
      </c>
      <c r="M893" s="25">
        <f t="shared" si="131"/>
        <v>0.15198961237516762</v>
      </c>
      <c r="N893" s="25">
        <f t="shared" si="132"/>
        <v>9.0796102151588398E-2</v>
      </c>
      <c r="O893" s="25">
        <f t="shared" si="133"/>
        <v>2.5896591430256022E-2</v>
      </c>
      <c r="P893" s="29">
        <f t="shared" si="134"/>
        <v>1.2378369712873427E-2</v>
      </c>
      <c r="Q893" s="29">
        <f t="shared" si="135"/>
        <v>1.3946851873454014E-2</v>
      </c>
      <c r="R893" s="29">
        <f t="shared" si="136"/>
        <v>0.11360794367008165</v>
      </c>
      <c r="S893" s="29">
        <f t="shared" si="137"/>
        <v>-0.13780916457032355</v>
      </c>
      <c r="T893" s="29">
        <f t="shared" si="138"/>
        <v>-3.5856725256683708E-2</v>
      </c>
      <c r="U893" s="29">
        <f t="shared" si="139"/>
        <v>0.13872200706895899</v>
      </c>
    </row>
    <row r="894" spans="1:21" x14ac:dyDescent="0.2">
      <c r="A894" s="28" t="s">
        <v>122</v>
      </c>
      <c r="B894" s="28">
        <v>44.556733999999999</v>
      </c>
      <c r="C894" s="28">
        <v>107.30999799999999</v>
      </c>
      <c r="D894" s="28">
        <v>41.055573000000003</v>
      </c>
      <c r="E894" s="28">
        <v>36.221291999999998</v>
      </c>
      <c r="F894" s="28">
        <v>315.55997200000002</v>
      </c>
      <c r="G894" s="28">
        <v>24.457419000000002</v>
      </c>
      <c r="H894" s="28">
        <v>24.030000999999999</v>
      </c>
      <c r="I894" s="28">
        <v>24.896529999999998</v>
      </c>
      <c r="J894" s="28">
        <v>27.602938999999999</v>
      </c>
      <c r="K894" s="28">
        <v>67.039291000000006</v>
      </c>
      <c r="L894" s="25">
        <f t="shared" si="130"/>
        <v>-0.32828515287856574</v>
      </c>
      <c r="M894" s="25">
        <f t="shared" si="131"/>
        <v>-2.3033485907993034E-2</v>
      </c>
      <c r="N894" s="25">
        <f t="shared" si="132"/>
        <v>-0.19663198309903995</v>
      </c>
      <c r="O894" s="25">
        <f t="shared" si="133"/>
        <v>-0.27659560700291186</v>
      </c>
      <c r="P894" s="29">
        <f t="shared" si="134"/>
        <v>-0.10327751755413406</v>
      </c>
      <c r="Q894" s="29">
        <f t="shared" si="135"/>
        <v>-1.0258342549234856E-2</v>
      </c>
      <c r="R894" s="29">
        <f t="shared" si="136"/>
        <v>-0.30388177867902677</v>
      </c>
      <c r="S894" s="29">
        <f t="shared" si="137"/>
        <v>-0.1805665838835796</v>
      </c>
      <c r="T894" s="29">
        <f t="shared" si="138"/>
        <v>-0.12812638041828739</v>
      </c>
      <c r="U894" s="29">
        <f t="shared" si="139"/>
        <v>-0.17910171937273456</v>
      </c>
    </row>
    <row r="895" spans="1:21" x14ac:dyDescent="0.2">
      <c r="A895" s="28" t="s">
        <v>427</v>
      </c>
      <c r="B895" s="28">
        <v>66.332811000000007</v>
      </c>
      <c r="C895" s="28">
        <v>109.839996</v>
      </c>
      <c r="D895" s="28">
        <v>51.104315999999997</v>
      </c>
      <c r="E895" s="28">
        <v>50.070599999999999</v>
      </c>
      <c r="F895" s="28">
        <v>351.90371399999998</v>
      </c>
      <c r="G895" s="28">
        <v>24.710912</v>
      </c>
      <c r="H895" s="28">
        <v>34.520000000000003</v>
      </c>
      <c r="I895" s="28">
        <v>30.382615000000001</v>
      </c>
      <c r="J895" s="28">
        <v>31.659334999999999</v>
      </c>
      <c r="K895" s="28">
        <v>81.665771000000007</v>
      </c>
      <c r="L895" s="25">
        <f t="shared" si="130"/>
        <v>0.17554998982402847</v>
      </c>
      <c r="M895" s="25">
        <f t="shared" si="131"/>
        <v>-0.12873803442531928</v>
      </c>
      <c r="N895" s="25">
        <f t="shared" si="132"/>
        <v>0.13747699085064968</v>
      </c>
      <c r="O895" s="25">
        <f t="shared" si="133"/>
        <v>0.36196169530673394</v>
      </c>
      <c r="P895" s="29">
        <f t="shared" si="134"/>
        <v>0.11312826831681622</v>
      </c>
      <c r="Q895" s="29">
        <f t="shared" si="135"/>
        <v>-7.4156688938001869E-3</v>
      </c>
      <c r="R895" s="29">
        <f t="shared" si="136"/>
        <v>0.28757930949568489</v>
      </c>
      <c r="S895" s="29">
        <f t="shared" si="137"/>
        <v>0.45020663427227814</v>
      </c>
      <c r="T895" s="29">
        <f t="shared" si="138"/>
        <v>0.18607027482866978</v>
      </c>
      <c r="U895" s="29">
        <f t="shared" si="139"/>
        <v>7.69534635743927E-2</v>
      </c>
    </row>
    <row r="896" spans="1:21" x14ac:dyDescent="0.2">
      <c r="A896" s="28" t="s">
        <v>273</v>
      </c>
      <c r="B896" s="28">
        <v>56.427044000000002</v>
      </c>
      <c r="C896" s="28">
        <v>126.07</v>
      </c>
      <c r="D896" s="28">
        <v>44.927779999999998</v>
      </c>
      <c r="E896" s="28">
        <v>36.763589000000003</v>
      </c>
      <c r="F896" s="28">
        <v>316.13941</v>
      </c>
      <c r="G896" s="28">
        <v>24.895529</v>
      </c>
      <c r="H896" s="28">
        <v>26.809999000000001</v>
      </c>
      <c r="I896" s="28">
        <v>20.950541999999999</v>
      </c>
      <c r="J896" s="28">
        <v>26.692630000000001</v>
      </c>
      <c r="K896" s="28">
        <v>75.830361999999994</v>
      </c>
      <c r="L896" s="25">
        <f t="shared" si="130"/>
        <v>0.25967999148114362</v>
      </c>
      <c r="M896" s="25">
        <f t="shared" si="131"/>
        <v>0.16569577132324032</v>
      </c>
      <c r="N896" s="25">
        <f t="shared" si="132"/>
        <v>8.9173300616600004E-2</v>
      </c>
      <c r="O896" s="25">
        <f t="shared" si="133"/>
        <v>7.2416232925176516E-3</v>
      </c>
      <c r="P896" s="29">
        <f t="shared" si="134"/>
        <v>-1.0506042282857897E-2</v>
      </c>
      <c r="Q896" s="29">
        <f t="shared" si="135"/>
        <v>1.1164981901363946E-2</v>
      </c>
      <c r="R896" s="29">
        <f t="shared" si="136"/>
        <v>4.5631827052723395E-2</v>
      </c>
      <c r="S896" s="29">
        <f t="shared" si="137"/>
        <v>-0.17024920949964439</v>
      </c>
      <c r="T896" s="29">
        <f t="shared" si="138"/>
        <v>-5.3218055101394435E-2</v>
      </c>
      <c r="U896" s="29">
        <f t="shared" si="139"/>
        <v>0.12437876997968367</v>
      </c>
    </row>
    <row r="897" spans="1:21" x14ac:dyDescent="0.2">
      <c r="A897" s="28" t="s">
        <v>121</v>
      </c>
      <c r="B897" s="28">
        <v>44.794744999999999</v>
      </c>
      <c r="C897" s="28">
        <v>108.150002</v>
      </c>
      <c r="D897" s="28">
        <v>41.249431999999999</v>
      </c>
      <c r="E897" s="28">
        <v>36.499274999999997</v>
      </c>
      <c r="F897" s="28">
        <v>319.49604900000003</v>
      </c>
      <c r="G897" s="28">
        <v>24.620640000000002</v>
      </c>
      <c r="H897" s="28">
        <v>25.639999</v>
      </c>
      <c r="I897" s="28">
        <v>25.249198</v>
      </c>
      <c r="J897" s="28">
        <v>28.193007000000001</v>
      </c>
      <c r="K897" s="28">
        <v>67.442008000000001</v>
      </c>
      <c r="L897" s="25">
        <f t="shared" si="130"/>
        <v>-0.3907980400707437</v>
      </c>
      <c r="M897" s="25">
        <f t="shared" si="131"/>
        <v>-0.36434699285498406</v>
      </c>
      <c r="N897" s="25">
        <f t="shared" si="132"/>
        <v>-0.32061277848939196</v>
      </c>
      <c r="O897" s="25">
        <f t="shared" si="133"/>
        <v>-0.4905612666400303</v>
      </c>
      <c r="P897" s="29">
        <f t="shared" si="134"/>
        <v>-0.444056227132821</v>
      </c>
      <c r="Q897" s="29">
        <f t="shared" si="135"/>
        <v>-0.27561749502448651</v>
      </c>
      <c r="R897" s="29">
        <f t="shared" si="136"/>
        <v>-0.84918534348524632</v>
      </c>
      <c r="S897" s="29">
        <f t="shared" si="137"/>
        <v>-0.16249144055649756</v>
      </c>
      <c r="T897" s="29">
        <f t="shared" si="138"/>
        <v>-0.34854864192424539</v>
      </c>
      <c r="U897" s="29">
        <f t="shared" si="139"/>
        <v>-0.26388849823240812</v>
      </c>
    </row>
    <row r="898" spans="1:21" x14ac:dyDescent="0.2">
      <c r="A898" s="28" t="s">
        <v>578</v>
      </c>
      <c r="B898" s="28">
        <v>73.530204999999995</v>
      </c>
      <c r="C898" s="28">
        <v>170.13999899999999</v>
      </c>
      <c r="D898" s="28">
        <v>60.715643</v>
      </c>
      <c r="E898" s="28">
        <v>71.646054000000007</v>
      </c>
      <c r="F898" s="28">
        <v>574.69129899999996</v>
      </c>
      <c r="G898" s="28">
        <v>33.988452000000002</v>
      </c>
      <c r="H898" s="28">
        <v>170.009995</v>
      </c>
      <c r="I898" s="28">
        <v>30.147988000000002</v>
      </c>
      <c r="J898" s="28">
        <v>43.277225000000001</v>
      </c>
      <c r="K898" s="28">
        <v>91.619282999999996</v>
      </c>
      <c r="L898" s="25">
        <f t="shared" si="130"/>
        <v>0.10259437348544576</v>
      </c>
      <c r="M898" s="25">
        <f t="shared" si="131"/>
        <v>0.56912292723416003</v>
      </c>
      <c r="N898" s="25">
        <f t="shared" si="132"/>
        <v>0.19068432491423937</v>
      </c>
      <c r="O898" s="25">
        <f t="shared" si="133"/>
        <v>0.42898950118538881</v>
      </c>
      <c r="P898" s="29">
        <f t="shared" si="134"/>
        <v>0.61745768862793171</v>
      </c>
      <c r="Q898" s="29">
        <f t="shared" si="135"/>
        <v>0.37544304313818944</v>
      </c>
      <c r="R898" s="29">
        <f t="shared" si="136"/>
        <v>3.9450258887427028</v>
      </c>
      <c r="S898" s="29">
        <f t="shared" si="137"/>
        <v>-7.0763785754345276E-3</v>
      </c>
      <c r="T898" s="29">
        <f t="shared" si="138"/>
        <v>0.3630634926584182</v>
      </c>
      <c r="U898" s="29">
        <f t="shared" si="139"/>
        <v>0.12934377340645531</v>
      </c>
    </row>
    <row r="899" spans="1:21" x14ac:dyDescent="0.2">
      <c r="A899" s="28" t="s">
        <v>426</v>
      </c>
      <c r="B899" s="28">
        <v>66.688355000000001</v>
      </c>
      <c r="C899" s="28">
        <v>108.43</v>
      </c>
      <c r="D899" s="28">
        <v>50.992224999999998</v>
      </c>
      <c r="E899" s="28">
        <v>50.137565000000002</v>
      </c>
      <c r="F899" s="28">
        <v>355.30530599999997</v>
      </c>
      <c r="G899" s="28">
        <v>24.710912</v>
      </c>
      <c r="H899" s="28">
        <v>34.380001</v>
      </c>
      <c r="I899" s="28">
        <v>30.362846999999999</v>
      </c>
      <c r="J899" s="28">
        <v>31.749970000000001</v>
      </c>
      <c r="K899" s="28">
        <v>81.126124000000004</v>
      </c>
      <c r="L899" s="25">
        <f t="shared" si="130"/>
        <v>0.19412305425570775</v>
      </c>
      <c r="M899" s="25">
        <f t="shared" si="131"/>
        <v>-0.15847889056365272</v>
      </c>
      <c r="N899" s="25">
        <f t="shared" si="132"/>
        <v>0.14620358825416235</v>
      </c>
      <c r="O899" s="25">
        <f t="shared" si="133"/>
        <v>0.38292158939223908</v>
      </c>
      <c r="P899" s="29">
        <f t="shared" si="134"/>
        <v>0.13163002551881542</v>
      </c>
      <c r="Q899" s="29">
        <f t="shared" si="135"/>
        <v>-8.4693892372782464E-3</v>
      </c>
      <c r="R899" s="29">
        <f t="shared" si="136"/>
        <v>0.2924812406015036</v>
      </c>
      <c r="S899" s="29">
        <f t="shared" si="137"/>
        <v>0.50947389426739043</v>
      </c>
      <c r="T899" s="29">
        <f t="shared" si="138"/>
        <v>0.20581440839062304</v>
      </c>
      <c r="U899" s="29">
        <f t="shared" si="139"/>
        <v>7.9325471438177697E-2</v>
      </c>
    </row>
    <row r="900" spans="1:21" x14ac:dyDescent="0.2">
      <c r="A900" s="28" t="s">
        <v>272</v>
      </c>
      <c r="B900" s="28">
        <v>55.847138000000001</v>
      </c>
      <c r="C900" s="28">
        <v>128.85000600000001</v>
      </c>
      <c r="D900" s="28">
        <v>44.487929999999999</v>
      </c>
      <c r="E900" s="28">
        <v>36.254814000000003</v>
      </c>
      <c r="F900" s="28">
        <v>313.976563</v>
      </c>
      <c r="G900" s="28">
        <v>24.921986</v>
      </c>
      <c r="H900" s="28">
        <v>26.6</v>
      </c>
      <c r="I900" s="28">
        <v>20.114854000000001</v>
      </c>
      <c r="J900" s="28">
        <v>26.330727</v>
      </c>
      <c r="K900" s="28">
        <v>75.163725999999997</v>
      </c>
      <c r="L900" s="25">
        <f t="shared" ref="L900:L963" si="140">B900/B901-1</f>
        <v>-0.45792452746310608</v>
      </c>
      <c r="M900" s="25">
        <f t="shared" ref="M900:M963" si="141">C900/C901-1</f>
        <v>-0.41485010101975606</v>
      </c>
      <c r="N900" s="25">
        <f t="shared" ref="N900:N963" si="142">D900/D901-1</f>
        <v>-0.24487430128103049</v>
      </c>
      <c r="O900" s="25">
        <f t="shared" ref="O900:O963" si="143">E900/E901-1</f>
        <v>-0.61161991193094867</v>
      </c>
      <c r="P900" s="29">
        <f t="shared" ref="P900:P963" si="144">F900/F901-1</f>
        <v>-0.38203600004257576</v>
      </c>
      <c r="Q900" s="29">
        <f t="shared" ref="Q900:Q963" si="145">G900/G901-1</f>
        <v>-0.4384816690816189</v>
      </c>
      <c r="R900" s="29">
        <f t="shared" ref="R900:R963" si="146">H900/H901-1</f>
        <v>-0.86222614059365521</v>
      </c>
      <c r="S900" s="29">
        <f t="shared" ref="S900:S963" si="147">I900/I901-1</f>
        <v>-0.55489366052445699</v>
      </c>
      <c r="T900" s="29">
        <f t="shared" ref="T900:T963" si="148">J900/J901-1</f>
        <v>-0.46822884318610625</v>
      </c>
      <c r="U900" s="29">
        <f t="shared" ref="U900:U963" si="149">K900/K901-1</f>
        <v>-0.13183681863859031</v>
      </c>
    </row>
    <row r="901" spans="1:21" x14ac:dyDescent="0.2">
      <c r="A901" s="28" t="s">
        <v>729</v>
      </c>
      <c r="B901" s="28">
        <v>103.024654</v>
      </c>
      <c r="C901" s="28">
        <v>220.199997</v>
      </c>
      <c r="D901" s="28">
        <v>58.914602000000002</v>
      </c>
      <c r="E901" s="28">
        <v>93.348797000000005</v>
      </c>
      <c r="F901" s="28">
        <v>508.08228800000001</v>
      </c>
      <c r="G901" s="28">
        <v>44.383209999999998</v>
      </c>
      <c r="H901" s="28">
        <v>193.070007</v>
      </c>
      <c r="I901" s="28">
        <v>45.191119999999998</v>
      </c>
      <c r="J901" s="28">
        <v>49.515146999999999</v>
      </c>
      <c r="K901" s="28">
        <v>86.577877999999998</v>
      </c>
      <c r="L901" s="25">
        <f t="shared" si="140"/>
        <v>0.36679046869230048</v>
      </c>
      <c r="M901" s="25">
        <f t="shared" si="141"/>
        <v>0.27283235260115601</v>
      </c>
      <c r="N901" s="25">
        <f t="shared" si="142"/>
        <v>-3.4241267422358446E-2</v>
      </c>
      <c r="O901" s="25">
        <f t="shared" si="143"/>
        <v>0.29887802208007019</v>
      </c>
      <c r="P901" s="29">
        <f t="shared" si="144"/>
        <v>-0.12025476564788895</v>
      </c>
      <c r="Q901" s="29">
        <f t="shared" si="145"/>
        <v>0.28777913451948978</v>
      </c>
      <c r="R901" s="29">
        <f t="shared" si="146"/>
        <v>0.12926247804139623</v>
      </c>
      <c r="S901" s="29">
        <f t="shared" si="147"/>
        <v>0.50994329316117226</v>
      </c>
      <c r="T901" s="29">
        <f t="shared" si="148"/>
        <v>0.14413867802290925</v>
      </c>
      <c r="U901" s="29">
        <f t="shared" si="149"/>
        <v>-5.2924360778284663E-2</v>
      </c>
    </row>
    <row r="902" spans="1:21" x14ac:dyDescent="0.2">
      <c r="A902" s="28" t="s">
        <v>577</v>
      </c>
      <c r="B902" s="28">
        <v>75.377065000000002</v>
      </c>
      <c r="C902" s="28">
        <v>173</v>
      </c>
      <c r="D902" s="28">
        <v>61.003436999999998</v>
      </c>
      <c r="E902" s="28">
        <v>71.868793999999994</v>
      </c>
      <c r="F902" s="28">
        <v>577.53343600000005</v>
      </c>
      <c r="G902" s="28">
        <v>34.464924000000003</v>
      </c>
      <c r="H902" s="28">
        <v>170.970001</v>
      </c>
      <c r="I902" s="28">
        <v>29.929017999999999</v>
      </c>
      <c r="J902" s="28">
        <v>43.277225000000001</v>
      </c>
      <c r="K902" s="28">
        <v>91.416011999999995</v>
      </c>
      <c r="L902" s="25">
        <f t="shared" si="140"/>
        <v>0.122672538312804</v>
      </c>
      <c r="M902" s="25">
        <f t="shared" si="141"/>
        <v>0.57372873646866185</v>
      </c>
      <c r="N902" s="25">
        <f t="shared" si="142"/>
        <v>0.20161086756006186</v>
      </c>
      <c r="O902" s="25">
        <f t="shared" si="143"/>
        <v>0.45791143734182183</v>
      </c>
      <c r="P902" s="29">
        <f t="shared" si="144"/>
        <v>0.61666128095362183</v>
      </c>
      <c r="Q902" s="29">
        <f t="shared" si="145"/>
        <v>0.40555666120728495</v>
      </c>
      <c r="R902" s="29">
        <f t="shared" si="146"/>
        <v>4.0137833145913966</v>
      </c>
      <c r="S902" s="29">
        <f t="shared" si="147"/>
        <v>1.1729620196475832E-2</v>
      </c>
      <c r="T902" s="29">
        <f t="shared" si="148"/>
        <v>0.36073275881449329</v>
      </c>
      <c r="U902" s="29">
        <f t="shared" si="149"/>
        <v>0.13603215247941436</v>
      </c>
    </row>
    <row r="903" spans="1:21" x14ac:dyDescent="0.2">
      <c r="A903" s="28" t="s">
        <v>425</v>
      </c>
      <c r="B903" s="28">
        <v>67.140739999999994</v>
      </c>
      <c r="C903" s="28">
        <v>109.93</v>
      </c>
      <c r="D903" s="28">
        <v>50.768047000000003</v>
      </c>
      <c r="E903" s="28">
        <v>49.295720000000003</v>
      </c>
      <c r="F903" s="28">
        <v>357.23836699999998</v>
      </c>
      <c r="G903" s="28">
        <v>24.520479999999999</v>
      </c>
      <c r="H903" s="28">
        <v>34.099997999999999</v>
      </c>
      <c r="I903" s="28">
        <v>29.582032000000002</v>
      </c>
      <c r="J903" s="28">
        <v>31.804352999999999</v>
      </c>
      <c r="K903" s="28">
        <v>80.469564000000005</v>
      </c>
      <c r="L903" s="25">
        <f t="shared" si="140"/>
        <v>-0.30077149340326215</v>
      </c>
      <c r="M903" s="25">
        <f t="shared" si="141"/>
        <v>-0.32936797620019487</v>
      </c>
      <c r="N903" s="25">
        <f t="shared" si="142"/>
        <v>0.31517550198789035</v>
      </c>
      <c r="O903" s="25">
        <f t="shared" si="143"/>
        <v>-0.47120540119294618</v>
      </c>
      <c r="P903" s="29">
        <f t="shared" si="144"/>
        <v>-0.48558087576215636</v>
      </c>
      <c r="Q903" s="29">
        <f t="shared" si="145"/>
        <v>-0.51227161849534841</v>
      </c>
      <c r="R903" s="29">
        <f t="shared" si="146"/>
        <v>-0.83365043578588138</v>
      </c>
      <c r="S903" s="29">
        <f t="shared" si="147"/>
        <v>0.19140057963818791</v>
      </c>
      <c r="T903" s="29">
        <f t="shared" si="148"/>
        <v>-0.33846904374623377</v>
      </c>
      <c r="U903" s="29">
        <f t="shared" si="149"/>
        <v>5.54569492294259E-2</v>
      </c>
    </row>
    <row r="904" spans="1:21" x14ac:dyDescent="0.2">
      <c r="A904" s="28" t="s">
        <v>881</v>
      </c>
      <c r="B904" s="28">
        <v>96.021170999999995</v>
      </c>
      <c r="C904" s="28">
        <v>163.91999799999999</v>
      </c>
      <c r="D904" s="28">
        <v>38.601728000000001</v>
      </c>
      <c r="E904" s="28">
        <v>93.222813000000002</v>
      </c>
      <c r="F904" s="28">
        <v>694.45001200000002</v>
      </c>
      <c r="G904" s="28">
        <v>50.274867999999998</v>
      </c>
      <c r="H904" s="28">
        <v>204.990005</v>
      </c>
      <c r="I904" s="28">
        <v>24.829626999999999</v>
      </c>
      <c r="J904" s="28">
        <v>48.076892999999998</v>
      </c>
      <c r="K904" s="28">
        <v>76.241445999999996</v>
      </c>
      <c r="L904" s="25">
        <f t="shared" si="140"/>
        <v>-7.522060226963645E-2</v>
      </c>
      <c r="M904" s="25">
        <f t="shared" si="141"/>
        <v>-0.24100570801034538</v>
      </c>
      <c r="N904" s="25">
        <f t="shared" si="142"/>
        <v>-0.32696693477290395</v>
      </c>
      <c r="O904" s="25">
        <f t="shared" si="143"/>
        <v>7.4355730782433849E-3</v>
      </c>
      <c r="P904" s="29">
        <f t="shared" si="144"/>
        <v>0.38393923568424193</v>
      </c>
      <c r="Q904" s="29">
        <f t="shared" si="145"/>
        <v>0.15167415491635228</v>
      </c>
      <c r="R904" s="29">
        <f t="shared" si="146"/>
        <v>6.8379685943078305E-2</v>
      </c>
      <c r="S904" s="29">
        <f t="shared" si="147"/>
        <v>-0.4494680701872017</v>
      </c>
      <c r="T904" s="29">
        <f t="shared" si="148"/>
        <v>-1.1434847824740579E-2</v>
      </c>
      <c r="U904" s="29">
        <f t="shared" si="149"/>
        <v>-9.8007056943471338E-2</v>
      </c>
    </row>
    <row r="905" spans="1:21" x14ac:dyDescent="0.2">
      <c r="A905" s="28" t="s">
        <v>728</v>
      </c>
      <c r="B905" s="28">
        <v>103.831434</v>
      </c>
      <c r="C905" s="28">
        <v>215.970001</v>
      </c>
      <c r="D905" s="28">
        <v>57.354875999999997</v>
      </c>
      <c r="E905" s="28">
        <v>92.534763999999996</v>
      </c>
      <c r="F905" s="28">
        <v>501.79227100000003</v>
      </c>
      <c r="G905" s="28">
        <v>43.653725999999999</v>
      </c>
      <c r="H905" s="28">
        <v>191.86999499999999</v>
      </c>
      <c r="I905" s="28">
        <v>45.101157000000001</v>
      </c>
      <c r="J905" s="28">
        <v>48.633004</v>
      </c>
      <c r="K905" s="28">
        <v>84.525546000000006</v>
      </c>
      <c r="L905" s="25">
        <f t="shared" si="140"/>
        <v>0.36980754727017473</v>
      </c>
      <c r="M905" s="25">
        <f t="shared" si="141"/>
        <v>0.2666862228739002</v>
      </c>
      <c r="N905" s="25">
        <f t="shared" si="142"/>
        <v>-6.3261621150332625E-2</v>
      </c>
      <c r="O905" s="25">
        <f t="shared" si="143"/>
        <v>0.28633801562862637</v>
      </c>
      <c r="P905" s="29">
        <f t="shared" si="144"/>
        <v>-0.12539711447610347</v>
      </c>
      <c r="Q905" s="29">
        <f t="shared" si="145"/>
        <v>0.27109250378871153</v>
      </c>
      <c r="R905" s="29">
        <f t="shared" si="146"/>
        <v>0.16901230216863738</v>
      </c>
      <c r="S905" s="29">
        <f t="shared" si="147"/>
        <v>0.46740960370545581</v>
      </c>
      <c r="T905" s="29">
        <f t="shared" si="148"/>
        <v>0.12351289855446113</v>
      </c>
      <c r="U905" s="29">
        <f t="shared" si="149"/>
        <v>-7.3877120103725824E-2</v>
      </c>
    </row>
    <row r="906" spans="1:21" x14ac:dyDescent="0.2">
      <c r="A906" s="28" t="s">
        <v>576</v>
      </c>
      <c r="B906" s="28">
        <v>75.800015999999999</v>
      </c>
      <c r="C906" s="28">
        <v>170.5</v>
      </c>
      <c r="D906" s="28">
        <v>61.228276000000001</v>
      </c>
      <c r="E906" s="28">
        <v>71.936584999999994</v>
      </c>
      <c r="F906" s="28">
        <v>573.73726899999997</v>
      </c>
      <c r="G906" s="28">
        <v>34.343468999999999</v>
      </c>
      <c r="H906" s="28">
        <v>164.13000500000001</v>
      </c>
      <c r="I906" s="28">
        <v>30.735220000000002</v>
      </c>
      <c r="J906" s="28">
        <v>43.286555999999997</v>
      </c>
      <c r="K906" s="28">
        <v>91.268175999999997</v>
      </c>
      <c r="L906" s="25">
        <f t="shared" si="140"/>
        <v>0.17583432020145917</v>
      </c>
      <c r="M906" s="25">
        <f t="shared" si="141"/>
        <v>0.52695677854355072</v>
      </c>
      <c r="N906" s="25">
        <f t="shared" si="142"/>
        <v>0.20297500578615257</v>
      </c>
      <c r="O906" s="25">
        <f t="shared" si="143"/>
        <v>0.4718543394930379</v>
      </c>
      <c r="P906" s="29">
        <f t="shared" si="144"/>
        <v>0.58445642395872444</v>
      </c>
      <c r="Q906" s="29">
        <f t="shared" si="145"/>
        <v>0.39185300307141269</v>
      </c>
      <c r="R906" s="29">
        <f t="shared" si="146"/>
        <v>3.8415927822069156</v>
      </c>
      <c r="S906" s="29">
        <f t="shared" si="147"/>
        <v>2.392993924059561E-2</v>
      </c>
      <c r="T906" s="29">
        <f t="shared" si="148"/>
        <v>0.3602508239379576</v>
      </c>
      <c r="U906" s="29">
        <f t="shared" si="149"/>
        <v>0.13343491689621234</v>
      </c>
    </row>
    <row r="907" spans="1:21" x14ac:dyDescent="0.2">
      <c r="A907" s="28" t="s">
        <v>424</v>
      </c>
      <c r="B907" s="28">
        <v>64.464877999999999</v>
      </c>
      <c r="C907" s="28">
        <v>111.660004</v>
      </c>
      <c r="D907" s="28">
        <v>50.897379999999998</v>
      </c>
      <c r="E907" s="28">
        <v>48.874799000000003</v>
      </c>
      <c r="F907" s="28">
        <v>362.10353300000003</v>
      </c>
      <c r="G907" s="28">
        <v>24.674638000000002</v>
      </c>
      <c r="H907" s="28">
        <v>33.900002000000001</v>
      </c>
      <c r="I907" s="28">
        <v>30.016916999999999</v>
      </c>
      <c r="J907" s="28">
        <v>31.822481</v>
      </c>
      <c r="K907" s="28">
        <v>80.523526000000004</v>
      </c>
      <c r="L907" s="25">
        <f t="shared" si="140"/>
        <v>-0.34476182410603307</v>
      </c>
      <c r="M907" s="25">
        <f t="shared" si="141"/>
        <v>-0.3516808535488789</v>
      </c>
      <c r="N907" s="25">
        <f t="shared" si="142"/>
        <v>0.25811351961754525</v>
      </c>
      <c r="O907" s="25">
        <f t="shared" si="143"/>
        <v>-0.50328085487957397</v>
      </c>
      <c r="P907" s="29">
        <f t="shared" si="144"/>
        <v>-0.49336306848490175</v>
      </c>
      <c r="Q907" s="29">
        <f t="shared" si="145"/>
        <v>-0.52879643161039169</v>
      </c>
      <c r="R907" s="29">
        <f t="shared" si="146"/>
        <v>-0.83558054539268511</v>
      </c>
      <c r="S907" s="29">
        <f t="shared" si="147"/>
        <v>0.15143624586478954</v>
      </c>
      <c r="T907" s="29">
        <f t="shared" si="148"/>
        <v>-0.36188093289664425</v>
      </c>
      <c r="U907" s="29">
        <f t="shared" si="149"/>
        <v>3.560741322512051E-2</v>
      </c>
    </row>
    <row r="908" spans="1:21" x14ac:dyDescent="0.2">
      <c r="A908" s="28" t="s">
        <v>880</v>
      </c>
      <c r="B908" s="28">
        <v>98.383886000000004</v>
      </c>
      <c r="C908" s="28">
        <v>172.229996</v>
      </c>
      <c r="D908" s="28">
        <v>40.455316000000003</v>
      </c>
      <c r="E908" s="28">
        <v>98.395239000000004</v>
      </c>
      <c r="F908" s="28">
        <v>714.71997099999999</v>
      </c>
      <c r="G908" s="28">
        <v>52.365133999999998</v>
      </c>
      <c r="H908" s="28">
        <v>206.179993</v>
      </c>
      <c r="I908" s="28">
        <v>26.069109000000001</v>
      </c>
      <c r="J908" s="28">
        <v>49.869190000000003</v>
      </c>
      <c r="K908" s="28">
        <v>77.754875999999996</v>
      </c>
      <c r="L908" s="25">
        <f t="shared" si="140"/>
        <v>-7.8181667382254738E-2</v>
      </c>
      <c r="M908" s="25">
        <f t="shared" si="141"/>
        <v>-0.20565450401447505</v>
      </c>
      <c r="N908" s="25">
        <f t="shared" si="142"/>
        <v>-0.30827847665148178</v>
      </c>
      <c r="O908" s="25">
        <f t="shared" si="143"/>
        <v>6.4686756272471557E-2</v>
      </c>
      <c r="P908" s="29">
        <f t="shared" si="144"/>
        <v>0.42695057820001026</v>
      </c>
      <c r="Q908" s="29">
        <f t="shared" si="145"/>
        <v>0.18702903046441621</v>
      </c>
      <c r="R908" s="29">
        <f t="shared" si="146"/>
        <v>7.0008775027154746E-2</v>
      </c>
      <c r="S908" s="29">
        <f t="shared" si="147"/>
        <v>-0.40169763941569814</v>
      </c>
      <c r="T908" s="29">
        <f t="shared" si="148"/>
        <v>1.481435280521759E-2</v>
      </c>
      <c r="U908" s="29">
        <f t="shared" si="149"/>
        <v>-8.8097583929137691E-2</v>
      </c>
    </row>
    <row r="909" spans="1:21" x14ac:dyDescent="0.2">
      <c r="A909" s="28" t="s">
        <v>727</v>
      </c>
      <c r="B909" s="28">
        <v>106.728064</v>
      </c>
      <c r="C909" s="28">
        <v>216.820007</v>
      </c>
      <c r="D909" s="28">
        <v>58.484974999999999</v>
      </c>
      <c r="E909" s="28">
        <v>92.417078000000004</v>
      </c>
      <c r="F909" s="28">
        <v>500.87226700000002</v>
      </c>
      <c r="G909" s="28">
        <v>44.114451000000003</v>
      </c>
      <c r="H909" s="28">
        <v>192.69000199999999</v>
      </c>
      <c r="I909" s="28">
        <v>43.571796999999997</v>
      </c>
      <c r="J909" s="28">
        <v>49.141195000000003</v>
      </c>
      <c r="K909" s="28">
        <v>85.266662999999994</v>
      </c>
      <c r="L909" s="25">
        <f t="shared" si="140"/>
        <v>0.43629075040911736</v>
      </c>
      <c r="M909" s="25">
        <f t="shared" si="141"/>
        <v>0.25423736490534421</v>
      </c>
      <c r="N909" s="25">
        <f t="shared" si="142"/>
        <v>-4.8159937842709777E-2</v>
      </c>
      <c r="O909" s="25">
        <f t="shared" si="143"/>
        <v>0.28176857478971939</v>
      </c>
      <c r="P909" s="29">
        <f t="shared" si="144"/>
        <v>-0.12759308227206068</v>
      </c>
      <c r="Q909" s="29">
        <f t="shared" si="145"/>
        <v>0.31968988651752261</v>
      </c>
      <c r="R909" s="29">
        <f t="shared" si="146"/>
        <v>0.194828531163179</v>
      </c>
      <c r="S909" s="29">
        <f t="shared" si="147"/>
        <v>0.41216269517555482</v>
      </c>
      <c r="T909" s="29">
        <f t="shared" si="148"/>
        <v>0.15542318802237598</v>
      </c>
      <c r="U909" s="29">
        <f t="shared" si="149"/>
        <v>-6.8961571667475963E-2</v>
      </c>
    </row>
    <row r="910" spans="1:21" x14ac:dyDescent="0.2">
      <c r="A910" s="28" t="s">
        <v>575</v>
      </c>
      <c r="B910" s="28">
        <v>74.308119000000005</v>
      </c>
      <c r="C910" s="28">
        <v>172.86999499999999</v>
      </c>
      <c r="D910" s="28">
        <v>61.444119999999998</v>
      </c>
      <c r="E910" s="28">
        <v>72.101219999999998</v>
      </c>
      <c r="F910" s="28">
        <v>574.12688600000001</v>
      </c>
      <c r="G910" s="28">
        <v>33.427892</v>
      </c>
      <c r="H910" s="28">
        <v>161.270004</v>
      </c>
      <c r="I910" s="28">
        <v>30.854658000000001</v>
      </c>
      <c r="J910" s="28">
        <v>42.530906000000002</v>
      </c>
      <c r="K910" s="28">
        <v>91.582324</v>
      </c>
      <c r="L910" s="25">
        <f t="shared" si="140"/>
        <v>0.1163245986346424</v>
      </c>
      <c r="M910" s="25">
        <f t="shared" si="141"/>
        <v>0.53471232719027273</v>
      </c>
      <c r="N910" s="25">
        <f t="shared" si="142"/>
        <v>0.21877790241996475</v>
      </c>
      <c r="O910" s="25">
        <f t="shared" si="143"/>
        <v>0.48980303897320776</v>
      </c>
      <c r="P910" s="29">
        <f t="shared" si="144"/>
        <v>0.58921544406688509</v>
      </c>
      <c r="Q910" s="29">
        <f t="shared" si="145"/>
        <v>0.37086894088877531</v>
      </c>
      <c r="R910" s="29">
        <f t="shared" si="146"/>
        <v>3.8487676998657658</v>
      </c>
      <c r="S910" s="29">
        <f t="shared" si="147"/>
        <v>3.954695398079644E-2</v>
      </c>
      <c r="T910" s="29">
        <f t="shared" si="148"/>
        <v>0.34957409992417099</v>
      </c>
      <c r="U910" s="29">
        <f t="shared" si="149"/>
        <v>0.13670138002695076</v>
      </c>
    </row>
    <row r="911" spans="1:21" x14ac:dyDescent="0.2">
      <c r="A911" s="28" t="s">
        <v>423</v>
      </c>
      <c r="B911" s="28">
        <v>66.564975000000004</v>
      </c>
      <c r="C911" s="28">
        <v>112.639999</v>
      </c>
      <c r="D911" s="28">
        <v>50.414534000000003</v>
      </c>
      <c r="E911" s="28">
        <v>48.396478000000002</v>
      </c>
      <c r="F911" s="28">
        <v>361.26435099999998</v>
      </c>
      <c r="G911" s="28">
        <v>24.384454999999999</v>
      </c>
      <c r="H911" s="28">
        <v>33.259998000000003</v>
      </c>
      <c r="I911" s="28">
        <v>29.680869999999999</v>
      </c>
      <c r="J911" s="28">
        <v>31.514316999999998</v>
      </c>
      <c r="K911" s="28">
        <v>80.568499000000003</v>
      </c>
      <c r="L911" s="25">
        <f t="shared" si="140"/>
        <v>0.45261080512399854</v>
      </c>
      <c r="M911" s="25">
        <f t="shared" si="141"/>
        <v>4.5576866826969376E-2</v>
      </c>
      <c r="N911" s="25">
        <f t="shared" si="142"/>
        <v>0.22886484063195356</v>
      </c>
      <c r="O911" s="25">
        <f t="shared" si="143"/>
        <v>0.32933199090330145</v>
      </c>
      <c r="P911" s="29">
        <f t="shared" si="144"/>
        <v>0.1587201789227668</v>
      </c>
      <c r="Q911" s="29">
        <f t="shared" si="145"/>
        <v>3.0058765076992344E-3</v>
      </c>
      <c r="R911" s="29">
        <f t="shared" si="146"/>
        <v>0.29165040776699036</v>
      </c>
      <c r="S911" s="29">
        <f t="shared" si="147"/>
        <v>0.1706561086677798</v>
      </c>
      <c r="T911" s="29">
        <f t="shared" si="148"/>
        <v>0.10893203501549453</v>
      </c>
      <c r="U911" s="29">
        <f t="shared" si="149"/>
        <v>0.20798595093812433</v>
      </c>
    </row>
    <row r="912" spans="1:21" x14ac:dyDescent="0.2">
      <c r="A912" s="28" t="s">
        <v>120</v>
      </c>
      <c r="B912" s="28">
        <v>45.824370000000002</v>
      </c>
      <c r="C912" s="28">
        <v>107.730003</v>
      </c>
      <c r="D912" s="28">
        <v>41.025288000000003</v>
      </c>
      <c r="E912" s="28">
        <v>36.406615000000002</v>
      </c>
      <c r="F912" s="28">
        <v>311.77876900000001</v>
      </c>
      <c r="G912" s="28">
        <v>24.311378000000001</v>
      </c>
      <c r="H912" s="28">
        <v>25.75</v>
      </c>
      <c r="I912" s="28">
        <v>25.354047000000001</v>
      </c>
      <c r="J912" s="28">
        <v>28.418619</v>
      </c>
      <c r="K912" s="28">
        <v>66.696552999999994</v>
      </c>
      <c r="L912" s="25">
        <f t="shared" si="140"/>
        <v>-0.52404212355226187</v>
      </c>
      <c r="M912" s="25">
        <f t="shared" si="141"/>
        <v>-0.35118039302735948</v>
      </c>
      <c r="N912" s="25">
        <f t="shared" si="142"/>
        <v>7.2594040738103827E-2</v>
      </c>
      <c r="O912" s="25">
        <f t="shared" si="143"/>
        <v>-0.62762918011939983</v>
      </c>
      <c r="P912" s="29">
        <f t="shared" si="144"/>
        <v>-0.55495779106702581</v>
      </c>
      <c r="Q912" s="29">
        <f t="shared" si="145"/>
        <v>-0.52251753141218582</v>
      </c>
      <c r="R912" s="29">
        <f t="shared" si="146"/>
        <v>-0.87144925237331394</v>
      </c>
      <c r="S912" s="29">
        <f t="shared" si="147"/>
        <v>-4.7873896287394802E-2</v>
      </c>
      <c r="T912" s="29">
        <f t="shared" si="148"/>
        <v>-0.41970891699373947</v>
      </c>
      <c r="U912" s="29">
        <f t="shared" si="149"/>
        <v>-0.10287469406378769</v>
      </c>
    </row>
    <row r="913" spans="1:21" x14ac:dyDescent="0.2">
      <c r="A913" s="28" t="s">
        <v>879</v>
      </c>
      <c r="B913" s="28">
        <v>96.278205</v>
      </c>
      <c r="C913" s="28">
        <v>166.03999300000001</v>
      </c>
      <c r="D913" s="28">
        <v>38.248663000000001</v>
      </c>
      <c r="E913" s="28">
        <v>97.769784999999999</v>
      </c>
      <c r="F913" s="28">
        <v>700.55999799999995</v>
      </c>
      <c r="G913" s="28">
        <v>50.915750000000003</v>
      </c>
      <c r="H913" s="28">
        <v>200.30999800000001</v>
      </c>
      <c r="I913" s="28">
        <v>26.628875000000001</v>
      </c>
      <c r="J913" s="28">
        <v>48.973041000000002</v>
      </c>
      <c r="K913" s="28">
        <v>74.344746000000001</v>
      </c>
      <c r="L913" s="25">
        <f t="shared" si="140"/>
        <v>-0.101348523178584</v>
      </c>
      <c r="M913" s="25">
        <f t="shared" si="141"/>
        <v>-0.24389804889167443</v>
      </c>
      <c r="N913" s="25">
        <f t="shared" si="142"/>
        <v>-0.34412342598481083</v>
      </c>
      <c r="O913" s="25">
        <f t="shared" si="143"/>
        <v>4.7249826681754037E-2</v>
      </c>
      <c r="P913" s="29">
        <f t="shared" si="144"/>
        <v>0.41190055990132524</v>
      </c>
      <c r="Q913" s="29">
        <f t="shared" si="145"/>
        <v>0.14421555476501524</v>
      </c>
      <c r="R913" s="29">
        <f t="shared" si="146"/>
        <v>-1.9290095471236168E-2</v>
      </c>
      <c r="S913" s="29">
        <f t="shared" si="147"/>
        <v>-0.40161726115233787</v>
      </c>
      <c r="T913" s="29">
        <f t="shared" si="148"/>
        <v>-1.4954068070553106E-2</v>
      </c>
      <c r="U913" s="29">
        <f t="shared" si="149"/>
        <v>-0.13061016359892252</v>
      </c>
    </row>
    <row r="914" spans="1:21" x14ac:dyDescent="0.2">
      <c r="A914" s="28" t="s">
        <v>726</v>
      </c>
      <c r="B914" s="28">
        <v>107.136312</v>
      </c>
      <c r="C914" s="28">
        <v>219.60000600000001</v>
      </c>
      <c r="D914" s="28">
        <v>58.316861000000003</v>
      </c>
      <c r="E914" s="28">
        <v>93.358607000000006</v>
      </c>
      <c r="F914" s="28">
        <v>496.18225100000001</v>
      </c>
      <c r="G914" s="28">
        <v>44.498390000000001</v>
      </c>
      <c r="H914" s="28">
        <v>204.25</v>
      </c>
      <c r="I914" s="28">
        <v>44.501409000000002</v>
      </c>
      <c r="J914" s="28">
        <v>49.716504999999998</v>
      </c>
      <c r="K914" s="28">
        <v>85.513705000000002</v>
      </c>
      <c r="L914" s="25">
        <f t="shared" si="140"/>
        <v>0.47047351151499717</v>
      </c>
      <c r="M914" s="25">
        <f t="shared" si="141"/>
        <v>0.28421056140350887</v>
      </c>
      <c r="N914" s="25">
        <f t="shared" si="142"/>
        <v>-4.2769590626226983E-2</v>
      </c>
      <c r="O914" s="25">
        <f t="shared" si="143"/>
        <v>0.31567996407813159</v>
      </c>
      <c r="P914" s="29">
        <f t="shared" si="144"/>
        <v>-0.11542932629532654</v>
      </c>
      <c r="Q914" s="29">
        <f t="shared" si="145"/>
        <v>0.36161967491056735</v>
      </c>
      <c r="R914" s="29">
        <f t="shared" si="146"/>
        <v>0.46583899715340871</v>
      </c>
      <c r="S914" s="29">
        <f t="shared" si="147"/>
        <v>0.46257882146435092</v>
      </c>
      <c r="T914" s="29">
        <f t="shared" si="148"/>
        <v>0.16971975101945924</v>
      </c>
      <c r="U914" s="29">
        <f t="shared" si="149"/>
        <v>-6.0863490863737657E-2</v>
      </c>
    </row>
    <row r="915" spans="1:21" x14ac:dyDescent="0.2">
      <c r="A915" s="28" t="s">
        <v>574</v>
      </c>
      <c r="B915" s="28">
        <v>72.858376000000007</v>
      </c>
      <c r="C915" s="28">
        <v>171</v>
      </c>
      <c r="D915" s="28">
        <v>60.922491000000001</v>
      </c>
      <c r="E915" s="28">
        <v>70.958447000000007</v>
      </c>
      <c r="F915" s="28">
        <v>560.930026</v>
      </c>
      <c r="G915" s="28">
        <v>32.680484</v>
      </c>
      <c r="H915" s="28">
        <v>139.33999600000001</v>
      </c>
      <c r="I915" s="28">
        <v>30.426673999999998</v>
      </c>
      <c r="J915" s="28">
        <v>42.502920000000003</v>
      </c>
      <c r="K915" s="28">
        <v>91.055671000000004</v>
      </c>
      <c r="L915" s="25">
        <f t="shared" si="140"/>
        <v>0.31979975260539484</v>
      </c>
      <c r="M915" s="25">
        <f t="shared" si="141"/>
        <v>0.3421238099953281</v>
      </c>
      <c r="N915" s="25">
        <f t="shared" si="142"/>
        <v>0.37837160922174351</v>
      </c>
      <c r="O915" s="25">
        <f t="shared" si="143"/>
        <v>0.96129185847333276</v>
      </c>
      <c r="P915" s="29">
        <f t="shared" si="144"/>
        <v>0.79679674140212775</v>
      </c>
      <c r="Q915" s="29">
        <f t="shared" si="145"/>
        <v>0.31177557634483</v>
      </c>
      <c r="R915" s="29">
        <f t="shared" si="146"/>
        <v>5.1140846812599969</v>
      </c>
      <c r="S915" s="29">
        <f t="shared" si="147"/>
        <v>0.57980808451708143</v>
      </c>
      <c r="T915" s="29">
        <f t="shared" si="148"/>
        <v>0.62618801612379005</v>
      </c>
      <c r="U915" s="29">
        <f t="shared" si="149"/>
        <v>0.22299166283238026</v>
      </c>
    </row>
    <row r="916" spans="1:21" x14ac:dyDescent="0.2">
      <c r="A916" s="28" t="s">
        <v>271</v>
      </c>
      <c r="B916" s="28">
        <v>55.204113999999997</v>
      </c>
      <c r="C916" s="28">
        <v>127.410004</v>
      </c>
      <c r="D916" s="28">
        <v>44.198886999999999</v>
      </c>
      <c r="E916" s="28">
        <v>36.179442999999999</v>
      </c>
      <c r="F916" s="28">
        <v>312.18335000000002</v>
      </c>
      <c r="G916" s="28">
        <v>24.913167000000001</v>
      </c>
      <c r="H916" s="28">
        <v>22.790001</v>
      </c>
      <c r="I916" s="28">
        <v>19.259727999999999</v>
      </c>
      <c r="J916" s="28">
        <v>26.136534999999999</v>
      </c>
      <c r="K916" s="28">
        <v>74.453222999999994</v>
      </c>
      <c r="L916" s="25">
        <f t="shared" si="140"/>
        <v>0.21444688992550143</v>
      </c>
      <c r="M916" s="25">
        <f t="shared" si="141"/>
        <v>0.19915297882352934</v>
      </c>
      <c r="N916" s="25">
        <f t="shared" si="142"/>
        <v>8.4725422454131172E-2</v>
      </c>
      <c r="O916" s="25">
        <f t="shared" si="143"/>
        <v>-5.4804150569613963E-3</v>
      </c>
      <c r="P916" s="29">
        <f t="shared" si="144"/>
        <v>1.345890999161159E-2</v>
      </c>
      <c r="Q916" s="29">
        <f t="shared" si="145"/>
        <v>2.8752007432170545E-2</v>
      </c>
      <c r="R916" s="29">
        <f t="shared" si="146"/>
        <v>-0.13081609957345919</v>
      </c>
      <c r="S916" s="29">
        <f t="shared" si="147"/>
        <v>-0.26065886053176579</v>
      </c>
      <c r="T916" s="29">
        <f t="shared" si="148"/>
        <v>-5.5500257693977484E-2</v>
      </c>
      <c r="U916" s="29">
        <f t="shared" si="149"/>
        <v>0.1327418278192849</v>
      </c>
    </row>
    <row r="917" spans="1:21" x14ac:dyDescent="0.2">
      <c r="A917" s="28" t="s">
        <v>119</v>
      </c>
      <c r="B917" s="28">
        <v>45.456178000000001</v>
      </c>
      <c r="C917" s="28">
        <v>106.25</v>
      </c>
      <c r="D917" s="28">
        <v>40.746613000000004</v>
      </c>
      <c r="E917" s="28">
        <v>36.378813999999998</v>
      </c>
      <c r="F917" s="28">
        <v>308.03750100000002</v>
      </c>
      <c r="G917" s="28">
        <v>24.216882999999999</v>
      </c>
      <c r="H917" s="28">
        <v>26.219999000000001</v>
      </c>
      <c r="I917" s="28">
        <v>26.049852999999999</v>
      </c>
      <c r="J917" s="28">
        <v>27.672357999999999</v>
      </c>
      <c r="K917" s="28">
        <v>65.728324999999998</v>
      </c>
      <c r="L917" s="25">
        <f t="shared" si="140"/>
        <v>-0.5738217870063651</v>
      </c>
      <c r="M917" s="25">
        <f t="shared" si="141"/>
        <v>-0.53667365795955169</v>
      </c>
      <c r="N917" s="25">
        <f t="shared" si="142"/>
        <v>-0.30140122958803317</v>
      </c>
      <c r="O917" s="25">
        <f t="shared" si="143"/>
        <v>-0.59457372171658318</v>
      </c>
      <c r="P917" s="29">
        <f t="shared" si="144"/>
        <v>-0.40609243054786626</v>
      </c>
      <c r="Q917" s="29">
        <f t="shared" si="145"/>
        <v>-0.46261966600509186</v>
      </c>
      <c r="R917" s="29">
        <f t="shared" si="146"/>
        <v>-0.87333333816425118</v>
      </c>
      <c r="S917" s="29">
        <f t="shared" si="147"/>
        <v>-0.38824561684904602</v>
      </c>
      <c r="T917" s="29">
        <f t="shared" si="148"/>
        <v>-0.46257232296864748</v>
      </c>
      <c r="U917" s="29">
        <f t="shared" si="149"/>
        <v>-0.201193728692032</v>
      </c>
    </row>
    <row r="918" spans="1:21" x14ac:dyDescent="0.2">
      <c r="A918" s="30">
        <v>41257</v>
      </c>
      <c r="B918" s="28">
        <v>106.660023</v>
      </c>
      <c r="C918" s="28">
        <v>229.320007</v>
      </c>
      <c r="D918" s="28">
        <v>58.326202000000002</v>
      </c>
      <c r="E918" s="28">
        <v>89.729787999999999</v>
      </c>
      <c r="F918" s="28">
        <v>518.66235900000004</v>
      </c>
      <c r="G918" s="28">
        <v>45.064698999999997</v>
      </c>
      <c r="H918" s="28">
        <v>207</v>
      </c>
      <c r="I918" s="28">
        <v>42.582208999999999</v>
      </c>
      <c r="J918" s="28">
        <v>51.490385000000003</v>
      </c>
      <c r="K918" s="28">
        <v>82.283186000000001</v>
      </c>
      <c r="L918" s="25">
        <f t="shared" si="140"/>
        <v>0.39914127165464475</v>
      </c>
      <c r="M918" s="25">
        <f t="shared" si="141"/>
        <v>0.33714289795918373</v>
      </c>
      <c r="N918" s="25">
        <f t="shared" si="142"/>
        <v>-6.6592279378528518E-2</v>
      </c>
      <c r="O918" s="25">
        <f t="shared" si="143"/>
        <v>0.33064538277566302</v>
      </c>
      <c r="P918" s="29">
        <f t="shared" si="144"/>
        <v>-2.9533545902927449E-2</v>
      </c>
      <c r="Q918" s="29">
        <f t="shared" si="145"/>
        <v>0.29595946100149662</v>
      </c>
      <c r="R918" s="29">
        <f t="shared" si="146"/>
        <v>0.40367531427629144</v>
      </c>
      <c r="S918" s="29">
        <f t="shared" si="147"/>
        <v>0.4502641894841819</v>
      </c>
      <c r="T918" s="29">
        <f t="shared" si="148"/>
        <v>0.26882533748123683</v>
      </c>
      <c r="U918" s="29">
        <f t="shared" si="149"/>
        <v>-6.6112636097491628E-2</v>
      </c>
    </row>
    <row r="919" spans="1:21" x14ac:dyDescent="0.2">
      <c r="A919" s="30">
        <v>41256</v>
      </c>
      <c r="B919" s="28">
        <v>76.232489999999999</v>
      </c>
      <c r="C919" s="28">
        <v>171.5</v>
      </c>
      <c r="D919" s="28">
        <v>62.487378999999997</v>
      </c>
      <c r="E919" s="28">
        <v>67.433284</v>
      </c>
      <c r="F919" s="28">
        <v>534.44645800000001</v>
      </c>
      <c r="G919" s="28">
        <v>34.773232</v>
      </c>
      <c r="H919" s="28">
        <v>147.470001</v>
      </c>
      <c r="I919" s="28">
        <v>29.361691</v>
      </c>
      <c r="J919" s="28">
        <v>40.581144999999999</v>
      </c>
      <c r="K919" s="28">
        <v>88.108255</v>
      </c>
      <c r="L919" s="25">
        <f t="shared" si="140"/>
        <v>6.6087758294431698E-2</v>
      </c>
      <c r="M919" s="25">
        <f t="shared" si="141"/>
        <v>0.78478517160100614</v>
      </c>
      <c r="N919" s="25">
        <f t="shared" si="142"/>
        <v>0.24522167240504311</v>
      </c>
      <c r="O919" s="25">
        <f t="shared" si="143"/>
        <v>0.42001675045403375</v>
      </c>
      <c r="P919" s="29">
        <f t="shared" si="144"/>
        <v>0.53386084471357087</v>
      </c>
      <c r="Q919" s="29">
        <f t="shared" si="145"/>
        <v>0.40771812046574829</v>
      </c>
      <c r="R919" s="29">
        <f t="shared" si="146"/>
        <v>3.1823598798842809</v>
      </c>
      <c r="S919" s="29">
        <f t="shared" si="147"/>
        <v>0.12229197198085773</v>
      </c>
      <c r="T919" s="29">
        <f t="shared" si="148"/>
        <v>0.33652253039062074</v>
      </c>
      <c r="U919" s="29">
        <f t="shared" si="149"/>
        <v>9.5171328659681143E-2</v>
      </c>
    </row>
    <row r="920" spans="1:21" x14ac:dyDescent="0.2">
      <c r="A920" s="30">
        <v>41255</v>
      </c>
      <c r="B920" s="28">
        <v>71.506767999999994</v>
      </c>
      <c r="C920" s="28">
        <v>96.089995999999999</v>
      </c>
      <c r="D920" s="28">
        <v>50.181730999999999</v>
      </c>
      <c r="E920" s="28">
        <v>47.487667999999999</v>
      </c>
      <c r="F920" s="28">
        <v>348.43216699999999</v>
      </c>
      <c r="G920" s="28">
        <v>24.701843</v>
      </c>
      <c r="H920" s="28">
        <v>35.259998000000003</v>
      </c>
      <c r="I920" s="28">
        <v>26.162257</v>
      </c>
      <c r="J920" s="28">
        <v>30.363233000000001</v>
      </c>
      <c r="K920" s="28">
        <v>80.451571999999999</v>
      </c>
      <c r="L920" s="25">
        <f t="shared" si="140"/>
        <v>0.38777712693201538</v>
      </c>
      <c r="M920" s="25">
        <f t="shared" si="141"/>
        <v>-0.24723858602054705</v>
      </c>
      <c r="N920" s="25">
        <f t="shared" si="142"/>
        <v>0.13310670024111437</v>
      </c>
      <c r="O920" s="25">
        <f t="shared" si="143"/>
        <v>0.39832648407298876</v>
      </c>
      <c r="P920" s="29">
        <f t="shared" si="144"/>
        <v>0.11540001548162904</v>
      </c>
      <c r="Q920" s="29">
        <f t="shared" si="145"/>
        <v>9.8015363067030403E-2</v>
      </c>
      <c r="R920" s="29">
        <f t="shared" si="146"/>
        <v>0.15948694508385408</v>
      </c>
      <c r="S920" s="29">
        <f t="shared" si="147"/>
        <v>0.60448890643153197</v>
      </c>
      <c r="T920" s="29">
        <f t="shared" si="148"/>
        <v>0.30842194010642499</v>
      </c>
      <c r="U920" s="29">
        <f t="shared" si="149"/>
        <v>0.14576363704102135</v>
      </c>
    </row>
    <row r="921" spans="1:21" x14ac:dyDescent="0.2">
      <c r="A921" s="30">
        <v>41254</v>
      </c>
      <c r="B921" s="28">
        <v>51.526117999999997</v>
      </c>
      <c r="C921" s="28">
        <v>127.650002</v>
      </c>
      <c r="D921" s="28">
        <v>44.286853999999998</v>
      </c>
      <c r="E921" s="28">
        <v>33.960357999999999</v>
      </c>
      <c r="F921" s="28">
        <v>312.38314700000001</v>
      </c>
      <c r="G921" s="28">
        <v>22.49681</v>
      </c>
      <c r="H921" s="28">
        <v>30.41</v>
      </c>
      <c r="I921" s="28">
        <v>16.305664</v>
      </c>
      <c r="J921" s="28">
        <v>23.205995000000001</v>
      </c>
      <c r="K921" s="28">
        <v>70.216551999999993</v>
      </c>
      <c r="L921" s="25">
        <f t="shared" si="140"/>
        <v>-0.53948464995099699</v>
      </c>
      <c r="M921" s="25">
        <f t="shared" si="141"/>
        <v>-0.34092313809614805</v>
      </c>
      <c r="N921" s="25">
        <f t="shared" si="142"/>
        <v>-6.1774335550702997E-2</v>
      </c>
      <c r="O921" s="25">
        <f t="shared" si="143"/>
        <v>-0.68338530042064383</v>
      </c>
      <c r="P921" s="29">
        <f t="shared" si="144"/>
        <v>-0.57721500519181324</v>
      </c>
      <c r="Q921" s="29">
        <f t="shared" si="145"/>
        <v>-0.57793535382878458</v>
      </c>
      <c r="R921" s="29">
        <f t="shared" si="146"/>
        <v>-0.8598746685121248</v>
      </c>
      <c r="S921" s="29">
        <f t="shared" si="147"/>
        <v>-0.39917214783838639</v>
      </c>
      <c r="T921" s="29">
        <f t="shared" si="148"/>
        <v>-0.55796884755924014</v>
      </c>
      <c r="U921" s="29">
        <f t="shared" si="149"/>
        <v>-3.888440070972754E-2</v>
      </c>
    </row>
    <row r="922" spans="1:21" x14ac:dyDescent="0.2">
      <c r="A922" s="30">
        <v>41228</v>
      </c>
      <c r="B922" s="28">
        <v>111.88794900000001</v>
      </c>
      <c r="C922" s="28">
        <v>193.679993</v>
      </c>
      <c r="D922" s="28">
        <v>47.202773999999998</v>
      </c>
      <c r="E922" s="28">
        <v>107.26083800000001</v>
      </c>
      <c r="F922" s="28">
        <v>738.86999500000002</v>
      </c>
      <c r="G922" s="28">
        <v>53.301811000000001</v>
      </c>
      <c r="H922" s="28">
        <v>217.020004</v>
      </c>
      <c r="I922" s="28">
        <v>27.138662</v>
      </c>
      <c r="J922" s="28">
        <v>52.498550999999999</v>
      </c>
      <c r="K922" s="28">
        <v>73.057343000000003</v>
      </c>
      <c r="L922" s="25">
        <f t="shared" si="140"/>
        <v>3.125247212726201E-2</v>
      </c>
      <c r="M922" s="25">
        <f t="shared" si="141"/>
        <v>-0.15508442882841567</v>
      </c>
      <c r="N922" s="25">
        <f t="shared" si="142"/>
        <v>-0.2054689542362369</v>
      </c>
      <c r="O922" s="25">
        <f t="shared" si="143"/>
        <v>0.1919885614444079</v>
      </c>
      <c r="P922" s="29">
        <f t="shared" si="144"/>
        <v>0.39846807868404888</v>
      </c>
      <c r="Q922" s="29">
        <f t="shared" si="145"/>
        <v>0.17726772380391131</v>
      </c>
      <c r="R922" s="29">
        <f t="shared" si="146"/>
        <v>3.8969737673071991E-2</v>
      </c>
      <c r="S922" s="29">
        <f t="shared" si="147"/>
        <v>-0.37686481650990122</v>
      </c>
      <c r="T922" s="29">
        <f t="shared" si="148"/>
        <v>5.9053832311173338E-3</v>
      </c>
      <c r="U922" s="29">
        <f t="shared" si="149"/>
        <v>-0.13800286666356743</v>
      </c>
    </row>
    <row r="923" spans="1:21" x14ac:dyDescent="0.2">
      <c r="A923" s="30">
        <v>41227</v>
      </c>
      <c r="B923" s="28">
        <v>108.497145</v>
      </c>
      <c r="C923" s="28">
        <v>229.229996</v>
      </c>
      <c r="D923" s="28">
        <v>59.409602999999997</v>
      </c>
      <c r="E923" s="28">
        <v>89.984787999999995</v>
      </c>
      <c r="F923" s="28">
        <v>528.34240999999997</v>
      </c>
      <c r="G923" s="28">
        <v>45.275861999999996</v>
      </c>
      <c r="H923" s="28">
        <v>208.88000500000001</v>
      </c>
      <c r="I923" s="28">
        <v>43.551805000000002</v>
      </c>
      <c r="J923" s="28">
        <v>52.190347000000003</v>
      </c>
      <c r="K923" s="28">
        <v>84.753579999999999</v>
      </c>
      <c r="L923" s="25">
        <f t="shared" si="140"/>
        <v>0.42116123900647184</v>
      </c>
      <c r="M923" s="25">
        <f t="shared" si="141"/>
        <v>0.32319319662915036</v>
      </c>
      <c r="N923" s="25">
        <f t="shared" si="142"/>
        <v>-4.4164235337379898E-2</v>
      </c>
      <c r="O923" s="25">
        <f t="shared" si="143"/>
        <v>0.33385227970321929</v>
      </c>
      <c r="P923" s="29">
        <f t="shared" si="144"/>
        <v>-1.8147637129099836E-2</v>
      </c>
      <c r="Q923" s="29">
        <f t="shared" si="145"/>
        <v>0.28853051236234317</v>
      </c>
      <c r="R923" s="29">
        <f t="shared" si="146"/>
        <v>0.49573944843850137</v>
      </c>
      <c r="S923" s="29">
        <f t="shared" si="147"/>
        <v>0.46051264451391649</v>
      </c>
      <c r="T923" s="29">
        <f t="shared" si="148"/>
        <v>0.28548273287230663</v>
      </c>
      <c r="U923" s="29">
        <f t="shared" si="149"/>
        <v>-2.6848958537559753E-2</v>
      </c>
    </row>
    <row r="924" spans="1:21" x14ac:dyDescent="0.2">
      <c r="A924" s="30">
        <v>41226</v>
      </c>
      <c r="B924" s="28">
        <v>76.344008000000002</v>
      </c>
      <c r="C924" s="28">
        <v>173.240005</v>
      </c>
      <c r="D924" s="28">
        <v>62.154614000000002</v>
      </c>
      <c r="E924" s="28">
        <v>67.462333999999998</v>
      </c>
      <c r="F924" s="28">
        <v>538.10779500000001</v>
      </c>
      <c r="G924" s="28">
        <v>35.137594</v>
      </c>
      <c r="H924" s="28">
        <v>139.64999399999999</v>
      </c>
      <c r="I924" s="28">
        <v>29.819533</v>
      </c>
      <c r="J924" s="28">
        <v>40.599803999999999</v>
      </c>
      <c r="K924" s="28">
        <v>87.091907000000006</v>
      </c>
      <c r="L924" s="25">
        <f t="shared" si="140"/>
        <v>6.2934089850946506E-2</v>
      </c>
      <c r="M924" s="25">
        <f t="shared" si="141"/>
        <v>0.84102028354984659</v>
      </c>
      <c r="N924" s="25">
        <f t="shared" si="142"/>
        <v>0.24029538909169035</v>
      </c>
      <c r="O924" s="25">
        <f t="shared" si="143"/>
        <v>0.42522225705227168</v>
      </c>
      <c r="P924" s="29">
        <f t="shared" si="144"/>
        <v>0.54587590629755933</v>
      </c>
      <c r="Q924" s="29">
        <f t="shared" si="145"/>
        <v>0.4183031516942759</v>
      </c>
      <c r="R924" s="29">
        <f t="shared" si="146"/>
        <v>2.9583332754629614</v>
      </c>
      <c r="S924" s="29">
        <f t="shared" si="147"/>
        <v>0.17898768286505917</v>
      </c>
      <c r="T924" s="29">
        <f t="shared" si="148"/>
        <v>0.34557195485736747</v>
      </c>
      <c r="U924" s="29">
        <f t="shared" si="149"/>
        <v>8.8134041285068188E-2</v>
      </c>
    </row>
    <row r="925" spans="1:21" x14ac:dyDescent="0.2">
      <c r="A925" s="30">
        <v>41225</v>
      </c>
      <c r="B925" s="28">
        <v>71.823840000000004</v>
      </c>
      <c r="C925" s="28">
        <v>94.099997999999999</v>
      </c>
      <c r="D925" s="28">
        <v>50.112751000000003</v>
      </c>
      <c r="E925" s="28">
        <v>47.334606000000001</v>
      </c>
      <c r="F925" s="28">
        <v>348.092491</v>
      </c>
      <c r="G925" s="28">
        <v>24.774388999999999</v>
      </c>
      <c r="H925" s="28">
        <v>35.279998999999997</v>
      </c>
      <c r="I925" s="28">
        <v>25.292489</v>
      </c>
      <c r="J925" s="28">
        <v>30.172896999999999</v>
      </c>
      <c r="K925" s="28">
        <v>80.037847999999997</v>
      </c>
      <c r="L925" s="25">
        <f t="shared" si="140"/>
        <v>-0.37459547777292967</v>
      </c>
      <c r="M925" s="25">
        <f t="shared" si="141"/>
        <v>-0.52952352206198494</v>
      </c>
      <c r="N925" s="25">
        <f t="shared" si="142"/>
        <v>3.8137731624743543E-2</v>
      </c>
      <c r="O925" s="25">
        <f t="shared" si="143"/>
        <v>-0.56953365278594625</v>
      </c>
      <c r="P925" s="29">
        <f t="shared" si="144"/>
        <v>-0.53554228273432836</v>
      </c>
      <c r="Q925" s="29">
        <f t="shared" si="145"/>
        <v>-0.54538101222060664</v>
      </c>
      <c r="R925" s="29">
        <f t="shared" si="146"/>
        <v>-0.84462941862682905</v>
      </c>
      <c r="S925" s="29">
        <f t="shared" si="147"/>
        <v>-0.13375363439185017</v>
      </c>
      <c r="T925" s="29">
        <f t="shared" si="148"/>
        <v>-0.43615627656837408</v>
      </c>
      <c r="U925" s="29">
        <f t="shared" si="149"/>
        <v>7.600810211252651E-2</v>
      </c>
    </row>
    <row r="926" spans="1:21" x14ac:dyDescent="0.2">
      <c r="A926" s="30">
        <v>41197</v>
      </c>
      <c r="B926" s="28">
        <v>114.843813</v>
      </c>
      <c r="C926" s="28">
        <v>200.009995</v>
      </c>
      <c r="D926" s="28">
        <v>48.271774999999998</v>
      </c>
      <c r="E926" s="28">
        <v>109.961223</v>
      </c>
      <c r="F926" s="28">
        <v>749.46002199999998</v>
      </c>
      <c r="G926" s="28">
        <v>54.494840000000003</v>
      </c>
      <c r="H926" s="28">
        <v>227.070007</v>
      </c>
      <c r="I926" s="28">
        <v>29.197800999999998</v>
      </c>
      <c r="J926" s="28">
        <v>53.512872000000002</v>
      </c>
      <c r="K926" s="28">
        <v>74.384056999999999</v>
      </c>
      <c r="L926" s="25">
        <f t="shared" si="140"/>
        <v>5.5376060994961618E-2</v>
      </c>
      <c r="M926" s="25">
        <f t="shared" si="141"/>
        <v>-0.11154051420443567</v>
      </c>
      <c r="N926" s="25">
        <f t="shared" si="142"/>
        <v>-0.18658008952715976</v>
      </c>
      <c r="O926" s="25">
        <f t="shared" si="143"/>
        <v>0.23915022285693088</v>
      </c>
      <c r="P926" s="29">
        <f t="shared" si="144"/>
        <v>0.42466005736015844</v>
      </c>
      <c r="Q926" s="29">
        <f t="shared" si="145"/>
        <v>0.2105470086916843</v>
      </c>
      <c r="R926" s="29">
        <f t="shared" si="146"/>
        <v>8.2110233170229252E-2</v>
      </c>
      <c r="S926" s="29">
        <f t="shared" si="147"/>
        <v>-0.32711358938374457</v>
      </c>
      <c r="T926" s="29">
        <f t="shared" si="148"/>
        <v>2.8552910834957146E-2</v>
      </c>
      <c r="U926" s="29">
        <f t="shared" si="149"/>
        <v>-0.11710319148838944</v>
      </c>
    </row>
    <row r="927" spans="1:21" x14ac:dyDescent="0.2">
      <c r="A927" s="30">
        <v>41196</v>
      </c>
      <c r="B927" s="28">
        <v>108.81790599999999</v>
      </c>
      <c r="C927" s="28">
        <v>225.11999499999999</v>
      </c>
      <c r="D927" s="28">
        <v>59.344225999999999</v>
      </c>
      <c r="E927" s="28">
        <v>88.739219000000006</v>
      </c>
      <c r="F927" s="28">
        <v>526.06235300000003</v>
      </c>
      <c r="G927" s="28">
        <v>45.016706999999997</v>
      </c>
      <c r="H927" s="28">
        <v>209.83999600000001</v>
      </c>
      <c r="I927" s="28">
        <v>43.391871999999999</v>
      </c>
      <c r="J927" s="28">
        <v>52.027340000000002</v>
      </c>
      <c r="K927" s="28">
        <v>84.250000999999997</v>
      </c>
      <c r="L927" s="25">
        <f t="shared" si="140"/>
        <v>0.41480264910967057</v>
      </c>
      <c r="M927" s="25">
        <f t="shared" si="141"/>
        <v>0.25115324714095877</v>
      </c>
      <c r="N927" s="25">
        <f t="shared" si="142"/>
        <v>-6.1511589364175889E-2</v>
      </c>
      <c r="O927" s="25">
        <f t="shared" si="143"/>
        <v>0.29609104031573863</v>
      </c>
      <c r="P927" s="29">
        <f t="shared" si="144"/>
        <v>-2.902751401562309E-2</v>
      </c>
      <c r="Q927" s="29">
        <f t="shared" si="145"/>
        <v>0.26434643154805992</v>
      </c>
      <c r="R927" s="29">
        <f t="shared" si="146"/>
        <v>0.47577180567168154</v>
      </c>
      <c r="S927" s="29">
        <f t="shared" si="147"/>
        <v>0.364942687462811</v>
      </c>
      <c r="T927" s="29">
        <f t="shared" si="148"/>
        <v>0.26432729452324843</v>
      </c>
      <c r="U927" s="29">
        <f t="shared" si="149"/>
        <v>-4.7286651495550114E-2</v>
      </c>
    </row>
    <row r="928" spans="1:21" x14ac:dyDescent="0.2">
      <c r="A928" s="30">
        <v>41195</v>
      </c>
      <c r="B928" s="28">
        <v>76.913841000000005</v>
      </c>
      <c r="C928" s="28">
        <v>179.929993</v>
      </c>
      <c r="D928" s="28">
        <v>63.233840000000001</v>
      </c>
      <c r="E928" s="28">
        <v>68.466809999999995</v>
      </c>
      <c r="F928" s="28">
        <v>541.78914499999996</v>
      </c>
      <c r="G928" s="28">
        <v>35.604725000000002</v>
      </c>
      <c r="H928" s="28">
        <v>142.19000199999999</v>
      </c>
      <c r="I928" s="28">
        <v>31.790251999999999</v>
      </c>
      <c r="J928" s="28">
        <v>41.150215000000003</v>
      </c>
      <c r="K928" s="28">
        <v>88.431636999999995</v>
      </c>
      <c r="L928" s="25">
        <f t="shared" si="140"/>
        <v>9.4253112020798113E-2</v>
      </c>
      <c r="M928" s="25">
        <f t="shared" si="141"/>
        <v>0.96108984196185276</v>
      </c>
      <c r="N928" s="25">
        <f t="shared" si="142"/>
        <v>0.26706349147508224</v>
      </c>
      <c r="O928" s="25">
        <f t="shared" si="143"/>
        <v>0.45172415913436126</v>
      </c>
      <c r="P928" s="29">
        <f t="shared" si="144"/>
        <v>0.58247498385663543</v>
      </c>
      <c r="Q928" s="29">
        <f t="shared" si="145"/>
        <v>0.45743024389437226</v>
      </c>
      <c r="R928" s="29">
        <f t="shared" si="146"/>
        <v>3.1131039051200462</v>
      </c>
      <c r="S928" s="29">
        <f t="shared" si="147"/>
        <v>0.23376277821149505</v>
      </c>
      <c r="T928" s="29">
        <f t="shared" si="148"/>
        <v>0.37371755873605039</v>
      </c>
      <c r="U928" s="29">
        <f t="shared" si="149"/>
        <v>0.11212102832027959</v>
      </c>
    </row>
    <row r="929" spans="1:21" x14ac:dyDescent="0.2">
      <c r="A929" s="30">
        <v>41194</v>
      </c>
      <c r="B929" s="28">
        <v>70.288893999999999</v>
      </c>
      <c r="C929" s="28">
        <v>91.75</v>
      </c>
      <c r="D929" s="28">
        <v>49.905817999999996</v>
      </c>
      <c r="E929" s="28">
        <v>47.162410000000001</v>
      </c>
      <c r="F929" s="28">
        <v>342.36822100000001</v>
      </c>
      <c r="G929" s="28">
        <v>24.429797000000001</v>
      </c>
      <c r="H929" s="28">
        <v>34.57</v>
      </c>
      <c r="I929" s="28">
        <v>25.766908000000001</v>
      </c>
      <c r="J929" s="28">
        <v>29.955368</v>
      </c>
      <c r="K929" s="28">
        <v>79.516199</v>
      </c>
      <c r="L929" s="25">
        <f t="shared" si="140"/>
        <v>0.66747271543272779</v>
      </c>
      <c r="M929" s="25">
        <f t="shared" si="141"/>
        <v>-0.14936028973335536</v>
      </c>
      <c r="N929" s="25">
        <f t="shared" si="142"/>
        <v>0.27561173852333121</v>
      </c>
      <c r="O929" s="25">
        <f t="shared" si="143"/>
        <v>0.38837013292729217</v>
      </c>
      <c r="P929" s="29">
        <f t="shared" si="144"/>
        <v>0.15739350936418783</v>
      </c>
      <c r="Q929" s="29">
        <f t="shared" si="145"/>
        <v>4.0155310145554068E-2</v>
      </c>
      <c r="R929" s="29">
        <f t="shared" si="146"/>
        <v>9.6763959390862908E-2</v>
      </c>
      <c r="S929" s="29">
        <f t="shared" si="147"/>
        <v>-4.8128476184083446E-2</v>
      </c>
      <c r="T929" s="29">
        <f t="shared" si="148"/>
        <v>0.14043507853734027</v>
      </c>
      <c r="U929" s="29">
        <f t="shared" si="149"/>
        <v>0.28569556665900753</v>
      </c>
    </row>
    <row r="930" spans="1:21" x14ac:dyDescent="0.2">
      <c r="A930" s="30">
        <v>41192</v>
      </c>
      <c r="B930" s="28">
        <v>42.152949999999997</v>
      </c>
      <c r="C930" s="28">
        <v>107.860001</v>
      </c>
      <c r="D930" s="28">
        <v>39.123047</v>
      </c>
      <c r="E930" s="28">
        <v>33.969622999999999</v>
      </c>
      <c r="F930" s="28">
        <v>295.80969499999998</v>
      </c>
      <c r="G930" s="28">
        <v>23.486681999999998</v>
      </c>
      <c r="H930" s="28">
        <v>31.52</v>
      </c>
      <c r="I930" s="28">
        <v>27.069732999999999</v>
      </c>
      <c r="J930" s="28">
        <v>26.266614000000001</v>
      </c>
      <c r="K930" s="28">
        <v>61.846832999999997</v>
      </c>
      <c r="L930" s="25">
        <f t="shared" si="140"/>
        <v>-0.63120809627316499</v>
      </c>
      <c r="M930" s="25">
        <f t="shared" si="141"/>
        <v>-0.46193755745005038</v>
      </c>
      <c r="N930" s="25">
        <f t="shared" si="142"/>
        <v>-0.17698454551207088</v>
      </c>
      <c r="O930" s="25">
        <f t="shared" si="143"/>
        <v>-0.69107635267726097</v>
      </c>
      <c r="P930" s="29">
        <f t="shared" si="144"/>
        <v>-0.60643192492978926</v>
      </c>
      <c r="Q930" s="29">
        <f t="shared" si="145"/>
        <v>-0.5667375842866561</v>
      </c>
      <c r="R930" s="29">
        <f t="shared" si="146"/>
        <v>-0.8596116183928092</v>
      </c>
      <c r="S930" s="29">
        <f t="shared" si="147"/>
        <v>-7.3518899938814664E-2</v>
      </c>
      <c r="T930" s="29">
        <f t="shared" si="148"/>
        <v>-0.50715802184766612</v>
      </c>
      <c r="U930" s="29">
        <f t="shared" si="149"/>
        <v>-0.16788751286628156</v>
      </c>
    </row>
    <row r="931" spans="1:21" x14ac:dyDescent="0.2">
      <c r="A931" s="30">
        <v>41167</v>
      </c>
      <c r="B931" s="28">
        <v>114.300096</v>
      </c>
      <c r="C931" s="28">
        <v>200.46000699999999</v>
      </c>
      <c r="D931" s="28">
        <v>47.536223999999997</v>
      </c>
      <c r="E931" s="28">
        <v>109.961226</v>
      </c>
      <c r="F931" s="28">
        <v>751.60998500000005</v>
      </c>
      <c r="G931" s="28">
        <v>54.208907000000004</v>
      </c>
      <c r="H931" s="28">
        <v>224.520004</v>
      </c>
      <c r="I931" s="28">
        <v>29.217793</v>
      </c>
      <c r="J931" s="28">
        <v>53.296219000000001</v>
      </c>
      <c r="K931" s="28">
        <v>74.325086999999996</v>
      </c>
      <c r="L931" s="25">
        <f t="shared" si="140"/>
        <v>3.0406383372099999E-2</v>
      </c>
      <c r="M931" s="25">
        <f t="shared" si="141"/>
        <v>-0.12805562317674524</v>
      </c>
      <c r="N931" s="25">
        <f t="shared" si="142"/>
        <v>-0.2164848076961875</v>
      </c>
      <c r="O931" s="25">
        <f t="shared" si="143"/>
        <v>0.22168421757131163</v>
      </c>
      <c r="P931" s="29">
        <f t="shared" si="144"/>
        <v>0.40916539482242476</v>
      </c>
      <c r="Q931" s="29">
        <f t="shared" si="145"/>
        <v>0.18673590432084364</v>
      </c>
      <c r="R931" s="29">
        <f t="shared" si="146"/>
        <v>3.5179146273129902E-2</v>
      </c>
      <c r="S931" s="29">
        <f t="shared" si="147"/>
        <v>-0.33004817367930528</v>
      </c>
      <c r="T931" s="29">
        <f t="shared" si="148"/>
        <v>1.3739329803051037E-2</v>
      </c>
      <c r="U931" s="29">
        <f t="shared" si="149"/>
        <v>-0.14396589144869054</v>
      </c>
    </row>
    <row r="932" spans="1:21" x14ac:dyDescent="0.2">
      <c r="A932" s="30">
        <v>41166</v>
      </c>
      <c r="B932" s="28">
        <v>110.927201</v>
      </c>
      <c r="C932" s="28">
        <v>229.89999399999999</v>
      </c>
      <c r="D932" s="28">
        <v>60.670456000000001</v>
      </c>
      <c r="E932" s="28">
        <v>90.007896000000002</v>
      </c>
      <c r="F932" s="28">
        <v>533.37243999999998</v>
      </c>
      <c r="G932" s="28">
        <v>45.678998</v>
      </c>
      <c r="H932" s="28">
        <v>216.88999899999999</v>
      </c>
      <c r="I932" s="28">
        <v>43.611781999999998</v>
      </c>
      <c r="J932" s="28">
        <v>52.573889000000001</v>
      </c>
      <c r="K932" s="28">
        <v>86.824912999999995</v>
      </c>
      <c r="L932" s="25">
        <f t="shared" si="140"/>
        <v>0.43998610111582326</v>
      </c>
      <c r="M932" s="25">
        <f t="shared" si="141"/>
        <v>0.33740548007232629</v>
      </c>
      <c r="N932" s="25">
        <f t="shared" si="142"/>
        <v>-4.2308962949947793E-2</v>
      </c>
      <c r="O932" s="25">
        <f t="shared" si="143"/>
        <v>0.32312491867170601</v>
      </c>
      <c r="P932" s="29">
        <f t="shared" si="144"/>
        <v>-9.5815587109872036E-3</v>
      </c>
      <c r="Q932" s="29">
        <f t="shared" si="145"/>
        <v>0.26306219667039765</v>
      </c>
      <c r="R932" s="29">
        <f t="shared" si="146"/>
        <v>0.53170896758295316</v>
      </c>
      <c r="S932" s="29">
        <f t="shared" si="147"/>
        <v>0.35741071770944921</v>
      </c>
      <c r="T932" s="29">
        <f t="shared" si="148"/>
        <v>0.27155547329068797</v>
      </c>
      <c r="U932" s="29">
        <f t="shared" si="149"/>
        <v>-1.9500868356648771E-2</v>
      </c>
    </row>
    <row r="933" spans="1:21" x14ac:dyDescent="0.2">
      <c r="A933" s="30">
        <v>41165</v>
      </c>
      <c r="B933" s="28">
        <v>77.033522000000005</v>
      </c>
      <c r="C933" s="28">
        <v>171.89999399999999</v>
      </c>
      <c r="D933" s="28">
        <v>63.350760999999999</v>
      </c>
      <c r="E933" s="28">
        <v>68.026756000000006</v>
      </c>
      <c r="F933" s="28">
        <v>538.53242</v>
      </c>
      <c r="G933" s="28">
        <v>36.165280000000003</v>
      </c>
      <c r="H933" s="28">
        <v>141.60000600000001</v>
      </c>
      <c r="I933" s="28">
        <v>32.128655999999999</v>
      </c>
      <c r="J933" s="28">
        <v>41.346122999999999</v>
      </c>
      <c r="K933" s="28">
        <v>88.551749000000001</v>
      </c>
      <c r="L933" s="25">
        <f t="shared" si="140"/>
        <v>0.48827753439680466</v>
      </c>
      <c r="M933" s="25">
        <f t="shared" si="141"/>
        <v>0.31703944783820259</v>
      </c>
      <c r="N933" s="25">
        <f t="shared" si="142"/>
        <v>0.40123854285594018</v>
      </c>
      <c r="O933" s="25">
        <f t="shared" si="143"/>
        <v>1.008053555450056</v>
      </c>
      <c r="P933" s="29">
        <f t="shared" si="144"/>
        <v>0.71837047557636424</v>
      </c>
      <c r="Q933" s="29">
        <f t="shared" si="145"/>
        <v>0.5956888804488174</v>
      </c>
      <c r="R933" s="29">
        <f t="shared" si="146"/>
        <v>3.561855716435061</v>
      </c>
      <c r="S933" s="29">
        <f t="shared" si="147"/>
        <v>0.83277637532860016</v>
      </c>
      <c r="T933" s="29">
        <f t="shared" si="148"/>
        <v>0.74065024245300526</v>
      </c>
      <c r="U933" s="29">
        <f t="shared" si="149"/>
        <v>0.24112306538419737</v>
      </c>
    </row>
    <row r="934" spans="1:21" x14ac:dyDescent="0.2">
      <c r="A934" s="30">
        <v>41163</v>
      </c>
      <c r="B934" s="28">
        <v>51.760185999999997</v>
      </c>
      <c r="C934" s="28">
        <v>130.520004</v>
      </c>
      <c r="D934" s="28">
        <v>45.210546999999998</v>
      </c>
      <c r="E934" s="28">
        <v>33.876963000000003</v>
      </c>
      <c r="F934" s="28">
        <v>313.397156</v>
      </c>
      <c r="G934" s="28">
        <v>22.664368</v>
      </c>
      <c r="H934" s="28">
        <v>31.040001</v>
      </c>
      <c r="I934" s="28">
        <v>17.530047</v>
      </c>
      <c r="J934" s="28">
        <v>23.753263</v>
      </c>
      <c r="K934" s="28">
        <v>71.348080999999993</v>
      </c>
      <c r="L934" s="25">
        <f t="shared" si="140"/>
        <v>0.23098577943035381</v>
      </c>
      <c r="M934" s="25">
        <f t="shared" si="141"/>
        <v>0.20773576385675963</v>
      </c>
      <c r="N934" s="25">
        <f t="shared" si="142"/>
        <v>0.15399052805007929</v>
      </c>
      <c r="O934" s="25">
        <f t="shared" si="143"/>
        <v>-4.89928357781233E-3</v>
      </c>
      <c r="P934" s="29">
        <f t="shared" si="144"/>
        <v>6.0727006346193546E-2</v>
      </c>
      <c r="Q934" s="29">
        <f t="shared" si="145"/>
        <v>-2.5746919174544636E-2</v>
      </c>
      <c r="R934" s="29">
        <f t="shared" si="146"/>
        <v>-3.1513199111176227E-2</v>
      </c>
      <c r="S934" s="29">
        <f t="shared" si="147"/>
        <v>-0.33985959269182475</v>
      </c>
      <c r="T934" s="29">
        <f t="shared" si="148"/>
        <v>-8.9671377803695163E-2</v>
      </c>
      <c r="U934" s="29">
        <f t="shared" si="149"/>
        <v>0.15650953021092406</v>
      </c>
    </row>
    <row r="935" spans="1:21" x14ac:dyDescent="0.2">
      <c r="A935" s="30">
        <v>41162</v>
      </c>
      <c r="B935" s="28">
        <v>42.047753</v>
      </c>
      <c r="C935" s="28">
        <v>108.07</v>
      </c>
      <c r="D935" s="28">
        <v>39.177571999999998</v>
      </c>
      <c r="E935" s="28">
        <v>34.043753000000002</v>
      </c>
      <c r="F935" s="28">
        <v>295.45505500000002</v>
      </c>
      <c r="G935" s="28">
        <v>23.263327</v>
      </c>
      <c r="H935" s="28">
        <v>32.049999</v>
      </c>
      <c r="I935" s="28">
        <v>26.555028</v>
      </c>
      <c r="J935" s="28">
        <v>26.093063999999998</v>
      </c>
      <c r="K935" s="28">
        <v>61.692601000000003</v>
      </c>
      <c r="L935" s="25">
        <f t="shared" si="140"/>
        <v>-0.6402494493896842</v>
      </c>
      <c r="M935" s="25">
        <f t="shared" si="141"/>
        <v>-0.47288070485063505</v>
      </c>
      <c r="N935" s="25">
        <f t="shared" si="142"/>
        <v>-0.17293671072758077</v>
      </c>
      <c r="O935" s="25">
        <f t="shared" si="143"/>
        <v>-0.69318220479565884</v>
      </c>
      <c r="P935" s="29">
        <f t="shared" si="144"/>
        <v>-0.61245188433734199</v>
      </c>
      <c r="Q935" s="29">
        <f t="shared" si="145"/>
        <v>-0.57708845702411604</v>
      </c>
      <c r="R935" s="29">
        <f t="shared" si="146"/>
        <v>-0.85863620828053899</v>
      </c>
      <c r="S935" s="29">
        <f t="shared" si="147"/>
        <v>-0.10792071840609074</v>
      </c>
      <c r="T935" s="29">
        <f t="shared" si="148"/>
        <v>-0.51293430369170734</v>
      </c>
      <c r="U935" s="29">
        <f t="shared" si="149"/>
        <v>-0.15884058023182002</v>
      </c>
    </row>
    <row r="936" spans="1:21" x14ac:dyDescent="0.2">
      <c r="A936" s="30">
        <v>41136</v>
      </c>
      <c r="B936" s="28">
        <v>116.880302</v>
      </c>
      <c r="C936" s="28">
        <v>205.020004</v>
      </c>
      <c r="D936" s="28">
        <v>47.369497000000003</v>
      </c>
      <c r="E936" s="28">
        <v>110.95755699999999</v>
      </c>
      <c r="F936" s="28">
        <v>762.36999500000002</v>
      </c>
      <c r="G936" s="28">
        <v>55.007548</v>
      </c>
      <c r="H936" s="28">
        <v>226.720001</v>
      </c>
      <c r="I936" s="28">
        <v>29.767565000000001</v>
      </c>
      <c r="J936" s="28">
        <v>53.571959999999997</v>
      </c>
      <c r="K936" s="28">
        <v>73.342341000000005</v>
      </c>
      <c r="L936" s="25">
        <f t="shared" si="140"/>
        <v>6.9790477298584008E-2</v>
      </c>
      <c r="M936" s="25">
        <f t="shared" si="141"/>
        <v>-9.9486072820187732E-2</v>
      </c>
      <c r="N936" s="25">
        <f t="shared" si="142"/>
        <v>-0.2200733260697465</v>
      </c>
      <c r="O936" s="25">
        <f t="shared" si="143"/>
        <v>0.2214511513635975</v>
      </c>
      <c r="P936" s="29">
        <f t="shared" si="144"/>
        <v>0.44667081330770264</v>
      </c>
      <c r="Q936" s="29">
        <f t="shared" si="145"/>
        <v>0.20144261664330587</v>
      </c>
      <c r="R936" s="29">
        <f t="shared" si="146"/>
        <v>5.7660010927131911E-2</v>
      </c>
      <c r="S936" s="29">
        <f t="shared" si="147"/>
        <v>-0.34303993072598238</v>
      </c>
      <c r="T936" s="29">
        <f t="shared" si="148"/>
        <v>2.0100461271523429E-2</v>
      </c>
      <c r="U936" s="29">
        <f t="shared" si="149"/>
        <v>-0.15823234710672152</v>
      </c>
    </row>
    <row r="937" spans="1:21" x14ac:dyDescent="0.2">
      <c r="A937" s="30">
        <v>41135</v>
      </c>
      <c r="B937" s="28">
        <v>109.255321</v>
      </c>
      <c r="C937" s="28">
        <v>227.66999799999999</v>
      </c>
      <c r="D937" s="28">
        <v>60.735833999999997</v>
      </c>
      <c r="E937" s="28">
        <v>90.840765000000005</v>
      </c>
      <c r="F937" s="28">
        <v>526.98235699999998</v>
      </c>
      <c r="G937" s="28">
        <v>45.784582</v>
      </c>
      <c r="H937" s="28">
        <v>214.36000100000001</v>
      </c>
      <c r="I937" s="28">
        <v>45.311072000000003</v>
      </c>
      <c r="J937" s="28">
        <v>52.516356999999999</v>
      </c>
      <c r="K937" s="28">
        <v>87.128961000000004</v>
      </c>
      <c r="L937" s="25">
        <f t="shared" si="140"/>
        <v>1.1267919125497969</v>
      </c>
      <c r="M937" s="25">
        <f t="shared" si="141"/>
        <v>0.79791521277537414</v>
      </c>
      <c r="N937" s="25">
        <f t="shared" si="142"/>
        <v>0.36099143979847348</v>
      </c>
      <c r="O937" s="25">
        <f t="shared" si="143"/>
        <v>1.7292681620991366</v>
      </c>
      <c r="P937" s="29">
        <f t="shared" si="144"/>
        <v>0.71255073089562626</v>
      </c>
      <c r="Q937" s="29">
        <f t="shared" si="145"/>
        <v>1.0439725295798361</v>
      </c>
      <c r="R937" s="29">
        <f t="shared" si="146"/>
        <v>5.9394628662823852</v>
      </c>
      <c r="S937" s="29">
        <f t="shared" si="147"/>
        <v>1.6539093045170858</v>
      </c>
      <c r="T937" s="29">
        <f t="shared" si="148"/>
        <v>1.271692262106241</v>
      </c>
      <c r="U937" s="29">
        <f t="shared" si="149"/>
        <v>0.24365720481990949</v>
      </c>
    </row>
    <row r="938" spans="1:21" x14ac:dyDescent="0.2">
      <c r="A938" s="30">
        <v>41132</v>
      </c>
      <c r="B938" s="28">
        <v>51.370950000000001</v>
      </c>
      <c r="C938" s="28">
        <v>126.629997</v>
      </c>
      <c r="D938" s="28">
        <v>44.626168999999997</v>
      </c>
      <c r="E938" s="28">
        <v>33.283928000000003</v>
      </c>
      <c r="F938" s="28">
        <v>307.71780799999999</v>
      </c>
      <c r="G938" s="28">
        <v>22.399802999999999</v>
      </c>
      <c r="H938" s="28">
        <v>30.889999</v>
      </c>
      <c r="I938" s="28">
        <v>17.073331</v>
      </c>
      <c r="J938" s="28">
        <v>23.117725</v>
      </c>
      <c r="K938" s="28">
        <v>70.058662999999996</v>
      </c>
      <c r="L938" s="25">
        <f t="shared" si="140"/>
        <v>0.2169714558784106</v>
      </c>
      <c r="M938" s="25">
        <f t="shared" si="141"/>
        <v>0.17174051078005004</v>
      </c>
      <c r="N938" s="25">
        <f t="shared" si="142"/>
        <v>0.14013226618556418</v>
      </c>
      <c r="O938" s="25">
        <f t="shared" si="143"/>
        <v>-1.7774211465076184E-2</v>
      </c>
      <c r="P938" s="29">
        <f t="shared" si="144"/>
        <v>4.3197742391724026E-2</v>
      </c>
      <c r="Q938" s="29">
        <f t="shared" si="145"/>
        <v>-4.2423655592669252E-2</v>
      </c>
      <c r="R938" s="29">
        <f t="shared" si="146"/>
        <v>-4.5721348338626733E-2</v>
      </c>
      <c r="S938" s="29">
        <f t="shared" si="147"/>
        <v>-0.39628067591774141</v>
      </c>
      <c r="T938" s="29">
        <f t="shared" si="148"/>
        <v>-9.2911911784065215E-2</v>
      </c>
      <c r="U938" s="29">
        <f t="shared" si="149"/>
        <v>0.13797964377731065</v>
      </c>
    </row>
    <row r="939" spans="1:21" x14ac:dyDescent="0.2">
      <c r="A939" s="30">
        <v>41131</v>
      </c>
      <c r="B939" s="28">
        <v>42.212124000000003</v>
      </c>
      <c r="C939" s="28">
        <v>108.07</v>
      </c>
      <c r="D939" s="28">
        <v>39.141221000000002</v>
      </c>
      <c r="E939" s="28">
        <v>33.886229</v>
      </c>
      <c r="F939" s="28">
        <v>294.97553099999999</v>
      </c>
      <c r="G939" s="28">
        <v>23.392185000000001</v>
      </c>
      <c r="H939" s="28">
        <v>32.369999</v>
      </c>
      <c r="I939" s="28">
        <v>28.280246000000002</v>
      </c>
      <c r="J939" s="28">
        <v>25.485645000000002</v>
      </c>
      <c r="K939" s="28">
        <v>61.564073999999998</v>
      </c>
      <c r="L939" s="25">
        <f t="shared" si="140"/>
        <v>-0.63899578452787953</v>
      </c>
      <c r="M939" s="25">
        <f t="shared" si="141"/>
        <v>-0.48177805875345936</v>
      </c>
      <c r="N939" s="25">
        <f t="shared" si="142"/>
        <v>-0.18534212284436935</v>
      </c>
      <c r="O939" s="25">
        <f t="shared" si="143"/>
        <v>-0.69822383673070565</v>
      </c>
      <c r="P939" s="29">
        <f t="shared" si="144"/>
        <v>-0.61352698198493294</v>
      </c>
      <c r="Q939" s="29">
        <f t="shared" si="145"/>
        <v>-0.57489830314672352</v>
      </c>
      <c r="R939" s="29">
        <f t="shared" si="146"/>
        <v>-0.85994895383660808</v>
      </c>
      <c r="S939" s="29">
        <f t="shared" si="147"/>
        <v>-3.3411012962091591E-2</v>
      </c>
      <c r="T939" s="29">
        <f t="shared" si="148"/>
        <v>-0.53302836896754935</v>
      </c>
      <c r="U939" s="29">
        <f t="shared" si="149"/>
        <v>-0.18431067915885424</v>
      </c>
    </row>
    <row r="940" spans="1:21" x14ac:dyDescent="0.2">
      <c r="A940" s="30">
        <v>41105</v>
      </c>
      <c r="B940" s="28">
        <v>116.929726</v>
      </c>
      <c r="C940" s="28">
        <v>208.53999300000001</v>
      </c>
      <c r="D940" s="28">
        <v>48.046207000000003</v>
      </c>
      <c r="E940" s="28">
        <v>112.289283</v>
      </c>
      <c r="F940" s="28">
        <v>763.25</v>
      </c>
      <c r="G940" s="28">
        <v>55.027267999999999</v>
      </c>
      <c r="H940" s="28">
        <v>231.13000500000001</v>
      </c>
      <c r="I940" s="28">
        <v>29.257777999999998</v>
      </c>
      <c r="J940" s="28">
        <v>54.576430999999999</v>
      </c>
      <c r="K940" s="28">
        <v>75.474905000000007</v>
      </c>
      <c r="L940" s="25">
        <f t="shared" si="140"/>
        <v>0.65285850200431295</v>
      </c>
      <c r="M940" s="25">
        <f t="shared" si="141"/>
        <v>1.3337062518609417</v>
      </c>
      <c r="N940" s="25">
        <f t="shared" si="142"/>
        <v>-3.8259342181512057E-2</v>
      </c>
      <c r="O940" s="25">
        <f t="shared" si="143"/>
        <v>1.3838074435133381</v>
      </c>
      <c r="P940" s="29">
        <f t="shared" si="144"/>
        <v>1.2332674589900701</v>
      </c>
      <c r="Q940" s="29">
        <f t="shared" si="145"/>
        <v>1.2933263806349791</v>
      </c>
      <c r="R940" s="29">
        <f t="shared" si="146"/>
        <v>5.764121115839691</v>
      </c>
      <c r="S940" s="29">
        <f t="shared" si="147"/>
        <v>0.12383945928691831</v>
      </c>
      <c r="T940" s="29">
        <f t="shared" si="148"/>
        <v>0.81205590023465302</v>
      </c>
      <c r="U940" s="29">
        <f t="shared" si="149"/>
        <v>-5.2858957150155872E-2</v>
      </c>
    </row>
    <row r="941" spans="1:21" x14ac:dyDescent="0.2">
      <c r="A941" s="30">
        <v>41102</v>
      </c>
      <c r="B941" s="28">
        <v>70.743942000000004</v>
      </c>
      <c r="C941" s="28">
        <v>89.360000999999997</v>
      </c>
      <c r="D941" s="28">
        <v>49.957549999999998</v>
      </c>
      <c r="E941" s="28">
        <v>47.105013999999997</v>
      </c>
      <c r="F941" s="28">
        <v>341.76381199999997</v>
      </c>
      <c r="G941" s="28">
        <v>23.994520999999999</v>
      </c>
      <c r="H941" s="28">
        <v>34.169998</v>
      </c>
      <c r="I941" s="28">
        <v>26.033770000000001</v>
      </c>
      <c r="J941" s="28">
        <v>30.118514000000001</v>
      </c>
      <c r="K941" s="28">
        <v>79.687081000000006</v>
      </c>
      <c r="L941" s="25">
        <f t="shared" si="140"/>
        <v>0.38267633579290994</v>
      </c>
      <c r="M941" s="25">
        <f t="shared" si="141"/>
        <v>-0.3090543600239023</v>
      </c>
      <c r="N941" s="25">
        <f t="shared" si="142"/>
        <v>9.7978025736056074E-2</v>
      </c>
      <c r="O941" s="25">
        <f t="shared" si="143"/>
        <v>0.37023476313504378</v>
      </c>
      <c r="P941" s="29">
        <f t="shared" si="144"/>
        <v>9.7563240242364957E-2</v>
      </c>
      <c r="Q941" s="29">
        <f t="shared" si="145"/>
        <v>6.2824667414947966E-2</v>
      </c>
      <c r="R941" s="29">
        <f t="shared" si="146"/>
        <v>-5.8499562986247255E-4</v>
      </c>
      <c r="S941" s="29">
        <f t="shared" si="147"/>
        <v>0.46399463073510505</v>
      </c>
      <c r="T941" s="29">
        <f t="shared" si="148"/>
        <v>0.26141122527101568</v>
      </c>
      <c r="U941" s="29">
        <f t="shared" si="149"/>
        <v>0.12045914101491317</v>
      </c>
    </row>
    <row r="942" spans="1:21" x14ac:dyDescent="0.2">
      <c r="A942" s="30">
        <v>41101</v>
      </c>
      <c r="B942" s="28">
        <v>51.164498999999999</v>
      </c>
      <c r="C942" s="28">
        <v>129.33000200000001</v>
      </c>
      <c r="D942" s="28">
        <v>45.499589999999998</v>
      </c>
      <c r="E942" s="28">
        <v>34.377330999999998</v>
      </c>
      <c r="F942" s="28">
        <v>311.384164</v>
      </c>
      <c r="G942" s="28">
        <v>22.576180000000001</v>
      </c>
      <c r="H942" s="28">
        <v>34.189999</v>
      </c>
      <c r="I942" s="28">
        <v>17.782695</v>
      </c>
      <c r="J942" s="28">
        <v>23.876840000000001</v>
      </c>
      <c r="K942" s="28">
        <v>71.120024000000001</v>
      </c>
      <c r="L942" s="25">
        <f t="shared" si="140"/>
        <v>0.22274596469566954</v>
      </c>
      <c r="M942" s="25">
        <f t="shared" si="141"/>
        <v>0.17915756746900069</v>
      </c>
      <c r="N942" s="25">
        <f t="shared" si="142"/>
        <v>0.16678081988914051</v>
      </c>
      <c r="O942" s="25">
        <f t="shared" si="143"/>
        <v>4.7091727103192316E-3</v>
      </c>
      <c r="P942" s="29">
        <f t="shared" si="144"/>
        <v>6.1740050490250331E-2</v>
      </c>
      <c r="Q942" s="29">
        <f t="shared" si="145"/>
        <v>-2.1953240328077994E-2</v>
      </c>
      <c r="R942" s="29">
        <f t="shared" si="146"/>
        <v>8.3333335973806655E-2</v>
      </c>
      <c r="S942" s="29">
        <f t="shared" si="147"/>
        <v>-0.38079733347252254</v>
      </c>
      <c r="T942" s="29">
        <f t="shared" si="148"/>
        <v>-3.3509205585955049E-2</v>
      </c>
      <c r="U942" s="29">
        <f t="shared" si="149"/>
        <v>0.16152430480621671</v>
      </c>
    </row>
    <row r="943" spans="1:21" x14ac:dyDescent="0.2">
      <c r="A943" s="30">
        <v>41100</v>
      </c>
      <c r="B943" s="28">
        <v>41.843932000000002</v>
      </c>
      <c r="C943" s="28">
        <v>109.68</v>
      </c>
      <c r="D943" s="28">
        <v>38.995832999999998</v>
      </c>
      <c r="E943" s="28">
        <v>34.216200999999998</v>
      </c>
      <c r="F943" s="28">
        <v>293.27721400000001</v>
      </c>
      <c r="G943" s="28">
        <v>23.082924999999999</v>
      </c>
      <c r="H943" s="28">
        <v>31.559999000000001</v>
      </c>
      <c r="I943" s="28">
        <v>28.718699000000001</v>
      </c>
      <c r="J943" s="28">
        <v>24.704674000000001</v>
      </c>
      <c r="K943" s="28">
        <v>61.229906</v>
      </c>
      <c r="L943" s="25">
        <f t="shared" si="140"/>
        <v>-0.45059138529200915</v>
      </c>
      <c r="M943" s="25">
        <f t="shared" si="141"/>
        <v>-0.34989037135183088</v>
      </c>
      <c r="N943" s="25">
        <f t="shared" si="142"/>
        <v>-0.38731598190183114</v>
      </c>
      <c r="O943" s="25">
        <f t="shared" si="143"/>
        <v>-0.49948199704398288</v>
      </c>
      <c r="P943" s="29">
        <f t="shared" si="144"/>
        <v>-0.45120439446342531</v>
      </c>
      <c r="Q943" s="29">
        <f t="shared" si="145"/>
        <v>-0.3559144423464401</v>
      </c>
      <c r="R943" s="29">
        <f t="shared" si="146"/>
        <v>-0.77023879753757429</v>
      </c>
      <c r="S943" s="29">
        <f t="shared" si="147"/>
        <v>-0.10196144944859908</v>
      </c>
      <c r="T943" s="29">
        <f t="shared" si="148"/>
        <v>-0.39964653890629731</v>
      </c>
      <c r="U943" s="29">
        <f t="shared" si="149"/>
        <v>-0.30716748836977636</v>
      </c>
    </row>
    <row r="944" spans="1:21" x14ac:dyDescent="0.2">
      <c r="A944" s="30">
        <v>41073</v>
      </c>
      <c r="B944" s="28">
        <v>76.161769000000007</v>
      </c>
      <c r="C944" s="28">
        <v>168.71000699999999</v>
      </c>
      <c r="D944" s="28">
        <v>63.647544000000003</v>
      </c>
      <c r="E944" s="28">
        <v>68.361579000000006</v>
      </c>
      <c r="F944" s="28">
        <v>534.40153499999997</v>
      </c>
      <c r="G944" s="28">
        <v>35.838290000000001</v>
      </c>
      <c r="H944" s="28">
        <v>137.36000100000001</v>
      </c>
      <c r="I944" s="28">
        <v>31.979361000000001</v>
      </c>
      <c r="J944" s="28">
        <v>41.150215000000003</v>
      </c>
      <c r="K944" s="28">
        <v>88.376202000000006</v>
      </c>
      <c r="L944" s="25">
        <f t="shared" si="140"/>
        <v>4.9061205004759856E-2</v>
      </c>
      <c r="M944" s="25">
        <f t="shared" si="141"/>
        <v>0.89519223416734084</v>
      </c>
      <c r="N944" s="25">
        <f t="shared" si="142"/>
        <v>0.28713940378979608</v>
      </c>
      <c r="O944" s="25">
        <f t="shared" si="143"/>
        <v>0.45658372782985257</v>
      </c>
      <c r="P944" s="29">
        <f t="shared" si="144"/>
        <v>0.54800119207336206</v>
      </c>
      <c r="Q944" s="29">
        <f t="shared" si="145"/>
        <v>0.47851616397675145</v>
      </c>
      <c r="R944" s="29">
        <f t="shared" si="146"/>
        <v>3.0519171945771566</v>
      </c>
      <c r="S944" s="29">
        <f t="shared" si="147"/>
        <v>0.24110199795800091</v>
      </c>
      <c r="T944" s="29">
        <f t="shared" si="148"/>
        <v>0.36998687715902911</v>
      </c>
      <c r="U944" s="29">
        <f t="shared" si="149"/>
        <v>0.11660214004897518</v>
      </c>
    </row>
    <row r="945" spans="1:21" x14ac:dyDescent="0.2">
      <c r="A945" s="30">
        <v>41072</v>
      </c>
      <c r="B945" s="28">
        <v>72.599929000000003</v>
      </c>
      <c r="C945" s="28">
        <v>89.019997000000004</v>
      </c>
      <c r="D945" s="28">
        <v>49.448835000000003</v>
      </c>
      <c r="E945" s="28">
        <v>46.932817999999997</v>
      </c>
      <c r="F945" s="28">
        <v>345.22036400000002</v>
      </c>
      <c r="G945" s="28">
        <v>24.239363000000001</v>
      </c>
      <c r="H945" s="28">
        <v>33.900002000000001</v>
      </c>
      <c r="I945" s="28">
        <v>25.766908000000001</v>
      </c>
      <c r="J945" s="28">
        <v>30.036940999999999</v>
      </c>
      <c r="K945" s="28">
        <v>79.147441000000001</v>
      </c>
      <c r="L945" s="25">
        <f t="shared" si="140"/>
        <v>0.4122004002249875</v>
      </c>
      <c r="M945" s="25">
        <f t="shared" si="141"/>
        <v>-0.32175240380952375</v>
      </c>
      <c r="N945" s="25">
        <f t="shared" si="142"/>
        <v>8.4849754641571629E-2</v>
      </c>
      <c r="O945" s="25">
        <f t="shared" si="143"/>
        <v>0.37523406950870686</v>
      </c>
      <c r="P945" s="29">
        <f t="shared" si="144"/>
        <v>0.10798851947682375</v>
      </c>
      <c r="Q945" s="29">
        <f t="shared" si="145"/>
        <v>7.1159328885135986E-2</v>
      </c>
      <c r="R945" s="29">
        <f t="shared" si="146"/>
        <v>-2.7817523023158097E-2</v>
      </c>
      <c r="S945" s="29">
        <f t="shared" si="147"/>
        <v>0.45136700593413903</v>
      </c>
      <c r="T945" s="29">
        <f t="shared" si="148"/>
        <v>0.27687653544205482</v>
      </c>
      <c r="U945" s="29">
        <f t="shared" si="149"/>
        <v>0.11645156775956589</v>
      </c>
    </row>
    <row r="946" spans="1:21" x14ac:dyDescent="0.2">
      <c r="A946" s="30">
        <v>41071</v>
      </c>
      <c r="B946" s="28">
        <v>51.409084</v>
      </c>
      <c r="C946" s="28">
        <v>131.25</v>
      </c>
      <c r="D946" s="28">
        <v>45.581274999999998</v>
      </c>
      <c r="E946" s="28">
        <v>34.127149000000003</v>
      </c>
      <c r="F946" s="28">
        <v>311.57395400000001</v>
      </c>
      <c r="G946" s="28">
        <v>22.629092</v>
      </c>
      <c r="H946" s="28">
        <v>34.869999</v>
      </c>
      <c r="I946" s="28">
        <v>17.753544000000002</v>
      </c>
      <c r="J946" s="28">
        <v>23.523762999999999</v>
      </c>
      <c r="K946" s="28">
        <v>70.891960999999995</v>
      </c>
      <c r="L946" s="25">
        <f t="shared" si="140"/>
        <v>0.22114631743239155</v>
      </c>
      <c r="M946" s="25">
        <f t="shared" si="141"/>
        <v>0.19069215665357464</v>
      </c>
      <c r="N946" s="25">
        <f t="shared" si="142"/>
        <v>0.17233591479213262</v>
      </c>
      <c r="O946" s="25">
        <f t="shared" si="143"/>
        <v>-8.7102233896774184E-3</v>
      </c>
      <c r="P946" s="29">
        <f t="shared" si="144"/>
        <v>7.8515096468605661E-2</v>
      </c>
      <c r="Q946" s="29">
        <f t="shared" si="145"/>
        <v>-1.8565214881473002E-2</v>
      </c>
      <c r="R946" s="29">
        <f t="shared" si="146"/>
        <v>0.15044540252211824</v>
      </c>
      <c r="S946" s="29">
        <f t="shared" si="147"/>
        <v>-0.39170504070325551</v>
      </c>
      <c r="T946" s="29">
        <f t="shared" si="148"/>
        <v>-5.6746621201000158E-2</v>
      </c>
      <c r="U946" s="29">
        <f t="shared" si="149"/>
        <v>0.16023506049241631</v>
      </c>
    </row>
    <row r="947" spans="1:21" x14ac:dyDescent="0.2">
      <c r="A947" s="30">
        <v>41070</v>
      </c>
      <c r="B947" s="28">
        <v>42.099037000000003</v>
      </c>
      <c r="C947" s="28">
        <v>110.230003</v>
      </c>
      <c r="D947" s="28">
        <v>38.880729000000002</v>
      </c>
      <c r="E947" s="28">
        <v>34.427016000000002</v>
      </c>
      <c r="F947" s="28">
        <v>288.89160199999998</v>
      </c>
      <c r="G947" s="28">
        <v>23.057153</v>
      </c>
      <c r="H947" s="28">
        <v>30.309999000000001</v>
      </c>
      <c r="I947" s="28">
        <v>29.185749000000001</v>
      </c>
      <c r="J947" s="28">
        <v>24.938965</v>
      </c>
      <c r="K947" s="28">
        <v>61.101377999999997</v>
      </c>
      <c r="L947" s="25">
        <f t="shared" si="140"/>
        <v>-0.62338462975867315</v>
      </c>
      <c r="M947" s="25">
        <f t="shared" si="141"/>
        <v>-0.52634065604013125</v>
      </c>
      <c r="N947" s="25">
        <f t="shared" si="142"/>
        <v>-0.38644527750750712</v>
      </c>
      <c r="O947" s="25">
        <f t="shared" si="143"/>
        <v>-0.62085630115786183</v>
      </c>
      <c r="P947" s="29">
        <f t="shared" si="144"/>
        <v>-0.45000514209690134</v>
      </c>
      <c r="Q947" s="29">
        <f t="shared" si="145"/>
        <v>-0.50388763651310264</v>
      </c>
      <c r="R947" s="29">
        <f t="shared" si="146"/>
        <v>-0.8645121002566506</v>
      </c>
      <c r="S947" s="29">
        <f t="shared" si="147"/>
        <v>-0.3638792834498169</v>
      </c>
      <c r="T947" s="29">
        <f t="shared" si="148"/>
        <v>-0.52736369794466875</v>
      </c>
      <c r="U947" s="29">
        <f t="shared" si="149"/>
        <v>-0.31457117252778866</v>
      </c>
    </row>
    <row r="948" spans="1:21" x14ac:dyDescent="0.2">
      <c r="A948" s="30">
        <v>41043</v>
      </c>
      <c r="B948" s="28">
        <v>111.782578</v>
      </c>
      <c r="C948" s="28">
        <v>232.720001</v>
      </c>
      <c r="D948" s="28">
        <v>63.369619</v>
      </c>
      <c r="E948" s="28">
        <v>90.802025999999998</v>
      </c>
      <c r="F948" s="28">
        <v>525.26236900000004</v>
      </c>
      <c r="G948" s="28">
        <v>46.475667000000001</v>
      </c>
      <c r="H948" s="28">
        <v>223.71000699999999</v>
      </c>
      <c r="I948" s="28">
        <v>45.880834</v>
      </c>
      <c r="J948" s="28">
        <v>52.765656999999997</v>
      </c>
      <c r="K948" s="28">
        <v>89.143286000000003</v>
      </c>
      <c r="L948" s="25">
        <f t="shared" si="140"/>
        <v>0.44733394559835671</v>
      </c>
      <c r="M948" s="25">
        <f t="shared" si="141"/>
        <v>0.39053537051544351</v>
      </c>
      <c r="N948" s="25">
        <f t="shared" si="142"/>
        <v>-5.3504525211770515E-3</v>
      </c>
      <c r="O948" s="25">
        <f t="shared" si="143"/>
        <v>0.35152403410086963</v>
      </c>
      <c r="P948" s="29">
        <f t="shared" si="144"/>
        <v>-5.4537925589245306E-3</v>
      </c>
      <c r="Q948" s="29">
        <f t="shared" si="145"/>
        <v>0.30910162553019971</v>
      </c>
      <c r="R948" s="29">
        <f t="shared" si="146"/>
        <v>0.59246877398829079</v>
      </c>
      <c r="S948" s="29">
        <f t="shared" si="147"/>
        <v>0.46015067284416711</v>
      </c>
      <c r="T948" s="29">
        <f t="shared" si="148"/>
        <v>0.3077664722245903</v>
      </c>
      <c r="U948" s="29">
        <f t="shared" si="149"/>
        <v>2.4967843595442796E-2</v>
      </c>
    </row>
    <row r="949" spans="1:21" x14ac:dyDescent="0.2">
      <c r="A949" s="30">
        <v>41042</v>
      </c>
      <c r="B949" s="28">
        <v>77.233439000000004</v>
      </c>
      <c r="C949" s="28">
        <v>167.36000100000001</v>
      </c>
      <c r="D949" s="28">
        <v>63.710498999999999</v>
      </c>
      <c r="E949" s="28">
        <v>67.184914000000006</v>
      </c>
      <c r="F949" s="28">
        <v>528.14274999999998</v>
      </c>
      <c r="G949" s="28">
        <v>35.501955000000002</v>
      </c>
      <c r="H949" s="28">
        <v>140.479996</v>
      </c>
      <c r="I949" s="28">
        <v>31.421986</v>
      </c>
      <c r="J949" s="28">
        <v>40.347920000000002</v>
      </c>
      <c r="K949" s="28">
        <v>86.971788000000004</v>
      </c>
      <c r="L949" s="25">
        <f t="shared" si="140"/>
        <v>8.0506684846015197E-2</v>
      </c>
      <c r="M949" s="25">
        <f t="shared" si="141"/>
        <v>0.89922827170126185</v>
      </c>
      <c r="N949" s="25">
        <f t="shared" si="142"/>
        <v>0.29224305086073454</v>
      </c>
      <c r="O949" s="25">
        <f t="shared" si="143"/>
        <v>0.43796074838349353</v>
      </c>
      <c r="P949" s="29">
        <f t="shared" si="144"/>
        <v>0.53723350131345993</v>
      </c>
      <c r="Q949" s="29">
        <f t="shared" si="145"/>
        <v>0.46793554091789735</v>
      </c>
      <c r="R949" s="29">
        <f t="shared" si="146"/>
        <v>3.1673094087009606</v>
      </c>
      <c r="S949" s="29">
        <f t="shared" si="147"/>
        <v>0.25361182555996842</v>
      </c>
      <c r="T949" s="29">
        <f t="shared" si="148"/>
        <v>0.3497934324865426</v>
      </c>
      <c r="U949" s="29">
        <f t="shared" si="149"/>
        <v>0.10223969817731171</v>
      </c>
    </row>
    <row r="950" spans="1:21" x14ac:dyDescent="0.2">
      <c r="A950" s="30">
        <v>41041</v>
      </c>
      <c r="B950" s="28">
        <v>71.478909000000002</v>
      </c>
      <c r="C950" s="28">
        <v>88.120002999999997</v>
      </c>
      <c r="D950" s="28">
        <v>49.302256999999997</v>
      </c>
      <c r="E950" s="28">
        <v>46.722355999999998</v>
      </c>
      <c r="F950" s="28">
        <v>343.56703099999999</v>
      </c>
      <c r="G950" s="28">
        <v>24.184954999999999</v>
      </c>
      <c r="H950" s="28">
        <v>33.709999000000003</v>
      </c>
      <c r="I950" s="28">
        <v>25.065163999999999</v>
      </c>
      <c r="J950" s="28">
        <v>29.891922000000001</v>
      </c>
      <c r="K950" s="28">
        <v>78.904605000000004</v>
      </c>
      <c r="L950" s="25">
        <f t="shared" si="140"/>
        <v>0.38310657366455225</v>
      </c>
      <c r="M950" s="25">
        <f t="shared" si="141"/>
        <v>-0.34546535150169544</v>
      </c>
      <c r="N950" s="25">
        <f t="shared" si="142"/>
        <v>7.7474967993027777E-2</v>
      </c>
      <c r="O950" s="25">
        <f t="shared" si="143"/>
        <v>0.36499039865905791</v>
      </c>
      <c r="P950" s="29">
        <f t="shared" si="144"/>
        <v>9.936869510268731E-2</v>
      </c>
      <c r="Q950" s="29">
        <f t="shared" si="145"/>
        <v>6.7091524458127383E-2</v>
      </c>
      <c r="R950" s="29">
        <f t="shared" si="146"/>
        <v>-2.0627514272371417E-2</v>
      </c>
      <c r="S950" s="29">
        <f t="shared" si="147"/>
        <v>0.38753725677846118</v>
      </c>
      <c r="T950" s="29">
        <f t="shared" si="148"/>
        <v>0.26643482245589856</v>
      </c>
      <c r="U950" s="29">
        <f t="shared" si="149"/>
        <v>0.11814511826351581</v>
      </c>
    </row>
    <row r="951" spans="1:21" x14ac:dyDescent="0.2">
      <c r="A951" s="30">
        <v>41040</v>
      </c>
      <c r="B951" s="28">
        <v>51.679971999999999</v>
      </c>
      <c r="C951" s="28">
        <v>134.63000500000001</v>
      </c>
      <c r="D951" s="28">
        <v>45.757218000000002</v>
      </c>
      <c r="E951" s="28">
        <v>34.229073</v>
      </c>
      <c r="F951" s="28">
        <v>312.51301999999998</v>
      </c>
      <c r="G951" s="28">
        <v>22.664368</v>
      </c>
      <c r="H951" s="28">
        <v>34.419998</v>
      </c>
      <c r="I951" s="28">
        <v>18.064498</v>
      </c>
      <c r="J951" s="28">
        <v>23.603206</v>
      </c>
      <c r="K951" s="28">
        <v>70.567409999999995</v>
      </c>
      <c r="L951" s="25">
        <f t="shared" si="140"/>
        <v>-0.56081022534968716</v>
      </c>
      <c r="M951" s="25">
        <f t="shared" si="141"/>
        <v>-0.35367257291878196</v>
      </c>
      <c r="N951" s="25">
        <f t="shared" si="142"/>
        <v>-8.8570989219545426E-2</v>
      </c>
      <c r="O951" s="25">
        <f t="shared" si="143"/>
        <v>-0.69626461915849269</v>
      </c>
      <c r="P951" s="29">
        <f t="shared" si="144"/>
        <v>-0.59245051471016419</v>
      </c>
      <c r="Q951" s="29">
        <f t="shared" si="145"/>
        <v>-0.58886144623511028</v>
      </c>
      <c r="R951" s="29">
        <f t="shared" si="146"/>
        <v>-0.85059468160008067</v>
      </c>
      <c r="S951" s="29">
        <f t="shared" si="147"/>
        <v>-0.39659284775138492</v>
      </c>
      <c r="T951" s="29">
        <f t="shared" si="148"/>
        <v>-0.56946231596899999</v>
      </c>
      <c r="U951" s="29">
        <f t="shared" si="149"/>
        <v>-8.9445254773716898E-2</v>
      </c>
    </row>
    <row r="952" spans="1:21" x14ac:dyDescent="0.2">
      <c r="A952" s="30">
        <v>41014</v>
      </c>
      <c r="B952" s="28">
        <v>117.671164</v>
      </c>
      <c r="C952" s="28">
        <v>208.300003</v>
      </c>
      <c r="D952" s="28">
        <v>50.20382</v>
      </c>
      <c r="E952" s="28">
        <v>112.69373</v>
      </c>
      <c r="F952" s="28">
        <v>766.80999799999995</v>
      </c>
      <c r="G952" s="28">
        <v>55.125864</v>
      </c>
      <c r="H952" s="28">
        <v>230.38000500000001</v>
      </c>
      <c r="I952" s="28">
        <v>29.937494000000001</v>
      </c>
      <c r="J952" s="28">
        <v>54.822625000000002</v>
      </c>
      <c r="K952" s="28">
        <v>77.499359999999996</v>
      </c>
      <c r="L952" s="25">
        <f t="shared" si="140"/>
        <v>4.8212645866094528E-2</v>
      </c>
      <c r="M952" s="25">
        <f t="shared" si="141"/>
        <v>-9.7526082903913069E-2</v>
      </c>
      <c r="N952" s="25">
        <f t="shared" si="142"/>
        <v>-0.22445031266718141</v>
      </c>
      <c r="O952" s="25">
        <f t="shared" si="143"/>
        <v>0.24814810811198762</v>
      </c>
      <c r="P952" s="29">
        <f t="shared" si="144"/>
        <v>0.42712123111162992</v>
      </c>
      <c r="Q952" s="29">
        <f t="shared" si="145"/>
        <v>0.17592300349642009</v>
      </c>
      <c r="R952" s="29">
        <f t="shared" si="146"/>
        <v>9.1992553408062339E-3</v>
      </c>
      <c r="S952" s="29">
        <f t="shared" si="147"/>
        <v>-0.34016300484152395</v>
      </c>
      <c r="T952" s="29">
        <f t="shared" si="148"/>
        <v>4.908693812287046E-2</v>
      </c>
      <c r="U952" s="29">
        <f t="shared" si="149"/>
        <v>-0.13568721959579877</v>
      </c>
    </row>
    <row r="953" spans="1:21" x14ac:dyDescent="0.2">
      <c r="A953" s="30">
        <v>41013</v>
      </c>
      <c r="B953" s="28">
        <v>112.258867</v>
      </c>
      <c r="C953" s="28">
        <v>230.80999800000001</v>
      </c>
      <c r="D953" s="28">
        <v>64.733209000000002</v>
      </c>
      <c r="E953" s="28">
        <v>90.288747999999998</v>
      </c>
      <c r="F953" s="28">
        <v>537.31244500000003</v>
      </c>
      <c r="G953" s="28">
        <v>46.878804000000002</v>
      </c>
      <c r="H953" s="28">
        <v>228.279999</v>
      </c>
      <c r="I953" s="28">
        <v>45.371045000000002</v>
      </c>
      <c r="J953" s="28">
        <v>52.257466000000001</v>
      </c>
      <c r="K953" s="28">
        <v>89.665873000000005</v>
      </c>
      <c r="L953" s="25">
        <f t="shared" si="140"/>
        <v>0.46096124698062035</v>
      </c>
      <c r="M953" s="25">
        <f t="shared" si="141"/>
        <v>0.37174613609135077</v>
      </c>
      <c r="N953" s="25">
        <f t="shared" si="142"/>
        <v>7.9421530610641611E-3</v>
      </c>
      <c r="O953" s="25">
        <f t="shared" si="143"/>
        <v>0.3488779895526164</v>
      </c>
      <c r="P953" s="29">
        <f t="shared" si="144"/>
        <v>1.6554506579352424E-2</v>
      </c>
      <c r="Q953" s="29">
        <f t="shared" si="145"/>
        <v>0.28858157853071575</v>
      </c>
      <c r="R953" s="29">
        <f t="shared" si="146"/>
        <v>0.64289315529816093</v>
      </c>
      <c r="S953" s="29">
        <f t="shared" si="147"/>
        <v>0.41743675728430762</v>
      </c>
      <c r="T953" s="29">
        <f t="shared" si="148"/>
        <v>0.28036929150198819</v>
      </c>
      <c r="U953" s="29">
        <f t="shared" si="149"/>
        <v>2.5095813771931264E-2</v>
      </c>
    </row>
    <row r="954" spans="1:21" x14ac:dyDescent="0.2">
      <c r="A954" s="30">
        <v>41012</v>
      </c>
      <c r="B954" s="28">
        <v>76.839044999999999</v>
      </c>
      <c r="C954" s="28">
        <v>168.259995</v>
      </c>
      <c r="D954" s="28">
        <v>64.223139000000003</v>
      </c>
      <c r="E954" s="28">
        <v>66.936186000000006</v>
      </c>
      <c r="F954" s="28">
        <v>528.56235600000002</v>
      </c>
      <c r="G954" s="28">
        <v>36.380159999999997</v>
      </c>
      <c r="H954" s="28">
        <v>138.949997</v>
      </c>
      <c r="I954" s="28">
        <v>32.009219999999999</v>
      </c>
      <c r="J954" s="28">
        <v>40.814369999999997</v>
      </c>
      <c r="K954" s="28">
        <v>87.470724000000004</v>
      </c>
      <c r="L954" s="25">
        <f t="shared" si="140"/>
        <v>5.8060101242622952E-3</v>
      </c>
      <c r="M954" s="25">
        <f t="shared" si="141"/>
        <v>0.86458331925051679</v>
      </c>
      <c r="N954" s="25">
        <f t="shared" si="142"/>
        <v>0.31043296674358367</v>
      </c>
      <c r="O954" s="25">
        <f t="shared" si="143"/>
        <v>0.44106451951463033</v>
      </c>
      <c r="P954" s="29">
        <f t="shared" si="144"/>
        <v>0.53130836473784426</v>
      </c>
      <c r="Q954" s="29">
        <f t="shared" si="145"/>
        <v>0.52136070103390586</v>
      </c>
      <c r="R954" s="29">
        <f t="shared" si="146"/>
        <v>3.0988197286832015</v>
      </c>
      <c r="S954" s="29">
        <f t="shared" si="147"/>
        <v>0.29439402524538272</v>
      </c>
      <c r="T954" s="29">
        <f t="shared" si="148"/>
        <v>0.37540688695376012</v>
      </c>
      <c r="U954" s="29">
        <f t="shared" si="149"/>
        <v>0.11542872806714133</v>
      </c>
    </row>
    <row r="955" spans="1:21" x14ac:dyDescent="0.2">
      <c r="A955" s="30">
        <v>41011</v>
      </c>
      <c r="B955" s="28">
        <v>76.395492000000004</v>
      </c>
      <c r="C955" s="28">
        <v>90.239998</v>
      </c>
      <c r="D955" s="28">
        <v>49.009098999999999</v>
      </c>
      <c r="E955" s="28">
        <v>46.449125000000002</v>
      </c>
      <c r="F955" s="28">
        <v>345.17042300000003</v>
      </c>
      <c r="G955" s="28">
        <v>23.912908999999999</v>
      </c>
      <c r="H955" s="28">
        <v>33.900002000000001</v>
      </c>
      <c r="I955" s="28">
        <v>24.729116000000001</v>
      </c>
      <c r="J955" s="28">
        <v>29.674396999999999</v>
      </c>
      <c r="K955" s="28">
        <v>78.418926999999996</v>
      </c>
      <c r="L955" s="25">
        <f t="shared" si="140"/>
        <v>-0.32918673096961015</v>
      </c>
      <c r="M955" s="25">
        <f t="shared" si="141"/>
        <v>-0.56506651368934868</v>
      </c>
      <c r="N955" s="25">
        <f t="shared" si="142"/>
        <v>-3.1741752381290289E-2</v>
      </c>
      <c r="O955" s="25">
        <f t="shared" si="143"/>
        <v>-0.57917193047637117</v>
      </c>
      <c r="P955" s="29">
        <f t="shared" si="144"/>
        <v>-0.54132613138062413</v>
      </c>
      <c r="Q955" s="29">
        <f t="shared" si="145"/>
        <v>-0.55252661932209501</v>
      </c>
      <c r="R955" s="29">
        <f t="shared" si="146"/>
        <v>-0.85432512148048712</v>
      </c>
      <c r="S955" s="29">
        <f t="shared" si="147"/>
        <v>-0.16814233892761066</v>
      </c>
      <c r="T955" s="29">
        <f t="shared" si="148"/>
        <v>-0.44403943171675331</v>
      </c>
      <c r="U955" s="29">
        <f t="shared" si="149"/>
        <v>1.7672602821021455E-2</v>
      </c>
    </row>
    <row r="956" spans="1:21" x14ac:dyDescent="0.2">
      <c r="A956" s="30">
        <v>40983</v>
      </c>
      <c r="B956" s="28">
        <v>113.884885</v>
      </c>
      <c r="C956" s="28">
        <v>207.479996</v>
      </c>
      <c r="D956" s="28">
        <v>50.615730999999997</v>
      </c>
      <c r="E956" s="28">
        <v>110.375539</v>
      </c>
      <c r="F956" s="28">
        <v>752.53997800000002</v>
      </c>
      <c r="G956" s="28">
        <v>53.439847</v>
      </c>
      <c r="H956" s="28">
        <v>232.71000699999999</v>
      </c>
      <c r="I956" s="28">
        <v>29.727581000000001</v>
      </c>
      <c r="J956" s="28">
        <v>53.375003</v>
      </c>
      <c r="K956" s="28">
        <v>77.057126999999994</v>
      </c>
      <c r="L956" s="25">
        <f t="shared" si="140"/>
        <v>1.0634152028725863E-2</v>
      </c>
      <c r="M956" s="25">
        <f t="shared" si="141"/>
        <v>-0.10294434571581312</v>
      </c>
      <c r="N956" s="25">
        <f t="shared" si="142"/>
        <v>-0.23454267341414781</v>
      </c>
      <c r="O956" s="25">
        <f t="shared" si="143"/>
        <v>0.22404836346447898</v>
      </c>
      <c r="P956" s="29">
        <f t="shared" si="144"/>
        <v>0.41635285969807723</v>
      </c>
      <c r="Q956" s="29">
        <f t="shared" si="145"/>
        <v>0.15797681023453336</v>
      </c>
      <c r="R956" s="29">
        <f t="shared" si="146"/>
        <v>1.487136482941942E-2</v>
      </c>
      <c r="S956" s="29">
        <f t="shared" si="147"/>
        <v>-0.36777211198119997</v>
      </c>
      <c r="T956" s="29">
        <f t="shared" si="148"/>
        <v>2.3450897139269289E-2</v>
      </c>
      <c r="U956" s="29">
        <f t="shared" si="149"/>
        <v>-0.14586868792159202</v>
      </c>
    </row>
    <row r="957" spans="1:21" x14ac:dyDescent="0.2">
      <c r="A957" s="30">
        <v>40982</v>
      </c>
      <c r="B957" s="28">
        <v>112.686559</v>
      </c>
      <c r="C957" s="28">
        <v>231.28999300000001</v>
      </c>
      <c r="D957" s="28">
        <v>66.124824000000004</v>
      </c>
      <c r="E957" s="28">
        <v>90.172531000000006</v>
      </c>
      <c r="F957" s="28">
        <v>531.32238400000006</v>
      </c>
      <c r="G957" s="28">
        <v>46.149324</v>
      </c>
      <c r="H957" s="28">
        <v>229.300003</v>
      </c>
      <c r="I957" s="28">
        <v>47.020356999999997</v>
      </c>
      <c r="J957" s="28">
        <v>52.151992</v>
      </c>
      <c r="K957" s="28">
        <v>90.216955999999996</v>
      </c>
      <c r="L957" s="25">
        <f t="shared" si="140"/>
        <v>0.46310913888808125</v>
      </c>
      <c r="M957" s="25">
        <f t="shared" si="141"/>
        <v>0.38455545553028214</v>
      </c>
      <c r="N957" s="25">
        <f t="shared" si="142"/>
        <v>1.4550775820029171E-2</v>
      </c>
      <c r="O957" s="25">
        <f t="shared" si="143"/>
        <v>0.34849082509874019</v>
      </c>
      <c r="P957" s="29">
        <f t="shared" si="144"/>
        <v>9.9173507283867313E-3</v>
      </c>
      <c r="Q957" s="29">
        <f t="shared" si="145"/>
        <v>0.28939059350777985</v>
      </c>
      <c r="R957" s="29">
        <f t="shared" si="146"/>
        <v>0.58465796650984037</v>
      </c>
      <c r="S957" s="29">
        <f t="shared" si="147"/>
        <v>0.48047155715206524</v>
      </c>
      <c r="T957" s="29">
        <f t="shared" si="148"/>
        <v>0.27836945216203102</v>
      </c>
      <c r="U957" s="29">
        <f t="shared" si="149"/>
        <v>3.445554946337781E-2</v>
      </c>
    </row>
    <row r="958" spans="1:21" x14ac:dyDescent="0.2">
      <c r="A958" s="30">
        <v>40981</v>
      </c>
      <c r="B958" s="28">
        <v>77.018559999999994</v>
      </c>
      <c r="C958" s="28">
        <v>167.050003</v>
      </c>
      <c r="D958" s="28">
        <v>65.176456000000002</v>
      </c>
      <c r="E958" s="28">
        <v>66.869220999999996</v>
      </c>
      <c r="F958" s="28">
        <v>526.10481800000002</v>
      </c>
      <c r="G958" s="28">
        <v>35.791578000000001</v>
      </c>
      <c r="H958" s="28">
        <v>144.699997</v>
      </c>
      <c r="I958" s="28">
        <v>31.760392</v>
      </c>
      <c r="J958" s="28">
        <v>40.795712000000002</v>
      </c>
      <c r="K958" s="28">
        <v>87.212018</v>
      </c>
      <c r="L958" s="25">
        <f t="shared" si="140"/>
        <v>-9.627457497828229E-3</v>
      </c>
      <c r="M958" s="25">
        <f t="shared" si="141"/>
        <v>0.74191866023110209</v>
      </c>
      <c r="N958" s="25">
        <f t="shared" si="142"/>
        <v>0.32220840772681547</v>
      </c>
      <c r="O958" s="25">
        <f t="shared" si="143"/>
        <v>0.43991485303362721</v>
      </c>
      <c r="P958" s="29">
        <f t="shared" si="144"/>
        <v>0.51493716379810772</v>
      </c>
      <c r="Q958" s="29">
        <f t="shared" si="145"/>
        <v>0.49334938074211632</v>
      </c>
      <c r="R958" s="29">
        <f t="shared" si="146"/>
        <v>3.1796649676390807</v>
      </c>
      <c r="S958" s="29">
        <f t="shared" si="147"/>
        <v>0.28125933651756241</v>
      </c>
      <c r="T958" s="29">
        <f t="shared" si="148"/>
        <v>0.37435842635455674</v>
      </c>
      <c r="U958" s="29">
        <f t="shared" si="149"/>
        <v>0.1067982133357559</v>
      </c>
    </row>
    <row r="959" spans="1:21" x14ac:dyDescent="0.2">
      <c r="A959" s="30">
        <v>40980</v>
      </c>
      <c r="B959" s="28">
        <v>77.767261000000005</v>
      </c>
      <c r="C959" s="28">
        <v>95.900002000000001</v>
      </c>
      <c r="D959" s="28">
        <v>49.293633</v>
      </c>
      <c r="E959" s="28">
        <v>46.439704999999996</v>
      </c>
      <c r="F959" s="28">
        <v>347.27830999999998</v>
      </c>
      <c r="G959" s="28">
        <v>23.967317000000001</v>
      </c>
      <c r="H959" s="28">
        <v>34.619999</v>
      </c>
      <c r="I959" s="28">
        <v>24.788418</v>
      </c>
      <c r="J959" s="28">
        <v>29.683458999999999</v>
      </c>
      <c r="K959" s="28">
        <v>78.796673999999996</v>
      </c>
      <c r="L959" s="25">
        <f t="shared" si="140"/>
        <v>0.86301561677475536</v>
      </c>
      <c r="M959" s="25">
        <f t="shared" si="141"/>
        <v>-0.12203607647982939</v>
      </c>
      <c r="N959" s="25">
        <f t="shared" si="142"/>
        <v>0.27297376570931164</v>
      </c>
      <c r="O959" s="25">
        <f t="shared" si="143"/>
        <v>0.34785554356422166</v>
      </c>
      <c r="P959" s="29">
        <f t="shared" si="144"/>
        <v>0.21335072850522008</v>
      </c>
      <c r="Q959" s="29">
        <f t="shared" si="145"/>
        <v>3.2549544662314522E-2</v>
      </c>
      <c r="R959" s="29">
        <f t="shared" si="146"/>
        <v>9.9396602095903619E-2</v>
      </c>
      <c r="S959" s="29">
        <f t="shared" si="147"/>
        <v>-0.17830723935975867</v>
      </c>
      <c r="T959" s="29">
        <f t="shared" si="148"/>
        <v>0.17754285203109399</v>
      </c>
      <c r="U959" s="29">
        <f t="shared" si="149"/>
        <v>0.29177920620489384</v>
      </c>
    </row>
    <row r="960" spans="1:21" x14ac:dyDescent="0.2">
      <c r="A960" s="30">
        <v>40978</v>
      </c>
      <c r="B960" s="28">
        <v>41.742677999999998</v>
      </c>
      <c r="C960" s="28">
        <v>109.230003</v>
      </c>
      <c r="D960" s="28">
        <v>38.723211999999997</v>
      </c>
      <c r="E960" s="28">
        <v>34.454512000000001</v>
      </c>
      <c r="F960" s="28">
        <v>286.21428400000002</v>
      </c>
      <c r="G960" s="28">
        <v>23.211784000000002</v>
      </c>
      <c r="H960" s="28">
        <v>31.49</v>
      </c>
      <c r="I960" s="28">
        <v>30.167501999999999</v>
      </c>
      <c r="J960" s="28">
        <v>25.207965000000002</v>
      </c>
      <c r="K960" s="28">
        <v>60.998562</v>
      </c>
      <c r="L960" s="25">
        <f t="shared" si="140"/>
        <v>-0.63687038612920643</v>
      </c>
      <c r="M960" s="25">
        <f t="shared" si="141"/>
        <v>-0.48320400036334221</v>
      </c>
      <c r="N960" s="25">
        <f t="shared" si="142"/>
        <v>-0.24864184165582659</v>
      </c>
      <c r="O960" s="25">
        <f t="shared" si="143"/>
        <v>-0.69362051159474492</v>
      </c>
      <c r="P960" s="29">
        <f t="shared" si="144"/>
        <v>-0.6245779242334667</v>
      </c>
      <c r="Q960" s="29">
        <f t="shared" si="145"/>
        <v>-0.57359246729351043</v>
      </c>
      <c r="R960" s="29">
        <f t="shared" si="146"/>
        <v>-0.86426139350270714</v>
      </c>
      <c r="S960" s="29">
        <f t="shared" si="147"/>
        <v>-5.9254320389314774E-3</v>
      </c>
      <c r="T960" s="29">
        <f t="shared" si="148"/>
        <v>-0.53526516884851261</v>
      </c>
      <c r="U960" s="29">
        <f t="shared" si="149"/>
        <v>-0.2197423101137711</v>
      </c>
    </row>
    <row r="961" spans="1:21" x14ac:dyDescent="0.2">
      <c r="A961" s="30">
        <v>40954</v>
      </c>
      <c r="B961" s="28">
        <v>114.952558</v>
      </c>
      <c r="C961" s="28">
        <v>211.36000100000001</v>
      </c>
      <c r="D961" s="28">
        <v>51.537621000000001</v>
      </c>
      <c r="E961" s="28">
        <v>112.45698</v>
      </c>
      <c r="F961" s="28">
        <v>762.38000499999998</v>
      </c>
      <c r="G961" s="28">
        <v>54.435679999999998</v>
      </c>
      <c r="H961" s="28">
        <v>231.990005</v>
      </c>
      <c r="I961" s="28">
        <v>30.347322999999999</v>
      </c>
      <c r="J961" s="28">
        <v>54.241608999999997</v>
      </c>
      <c r="K961" s="28">
        <v>78.177457000000004</v>
      </c>
      <c r="L961" s="25">
        <f t="shared" si="140"/>
        <v>3.1677780283047019E-2</v>
      </c>
      <c r="M961" s="25">
        <f t="shared" si="141"/>
        <v>-9.959957187527535E-2</v>
      </c>
      <c r="N961" s="25">
        <f t="shared" si="142"/>
        <v>-0.20269540070149339</v>
      </c>
      <c r="O961" s="25">
        <f t="shared" si="143"/>
        <v>0.24232789998945448</v>
      </c>
      <c r="P961" s="29">
        <f t="shared" si="144"/>
        <v>0.42834022050625431</v>
      </c>
      <c r="Q961" s="29">
        <f t="shared" si="145"/>
        <v>0.17030587438267575</v>
      </c>
      <c r="R961" s="29">
        <f t="shared" si="146"/>
        <v>2.4197900744871159E-3</v>
      </c>
      <c r="S961" s="29">
        <f t="shared" si="147"/>
        <v>-0.33885011906758444</v>
      </c>
      <c r="T961" s="29">
        <f t="shared" si="148"/>
        <v>4.3328790255952043E-2</v>
      </c>
      <c r="U961" s="29">
        <f t="shared" si="149"/>
        <v>-0.12645854629951025</v>
      </c>
    </row>
    <row r="962" spans="1:21" x14ac:dyDescent="0.2">
      <c r="A962" s="30">
        <v>40953</v>
      </c>
      <c r="B962" s="28">
        <v>111.422927</v>
      </c>
      <c r="C962" s="28">
        <v>234.740005</v>
      </c>
      <c r="D962" s="28">
        <v>64.639814000000001</v>
      </c>
      <c r="E962" s="28">
        <v>90.521174000000002</v>
      </c>
      <c r="F962" s="28">
        <v>533.75238899999999</v>
      </c>
      <c r="G962" s="28">
        <v>46.514062000000003</v>
      </c>
      <c r="H962" s="28">
        <v>231.429993</v>
      </c>
      <c r="I962" s="28">
        <v>45.900821999999998</v>
      </c>
      <c r="J962" s="28">
        <v>51.988988999999997</v>
      </c>
      <c r="K962" s="28">
        <v>89.494844999999998</v>
      </c>
      <c r="L962" s="25">
        <f t="shared" si="140"/>
        <v>0.48630586274634058</v>
      </c>
      <c r="M962" s="25">
        <f t="shared" si="141"/>
        <v>0.39179413869811142</v>
      </c>
      <c r="N962" s="25">
        <f t="shared" si="142"/>
        <v>-9.6003010186360704E-3</v>
      </c>
      <c r="O962" s="25">
        <f t="shared" si="143"/>
        <v>0.3344232160918974</v>
      </c>
      <c r="P962" s="29">
        <f t="shared" si="144"/>
        <v>1.3362417062092069E-2</v>
      </c>
      <c r="Q962" s="29">
        <f t="shared" si="145"/>
        <v>0.29484933261927515</v>
      </c>
      <c r="R962" s="29">
        <f t="shared" si="146"/>
        <v>0.86381571013635661</v>
      </c>
      <c r="S962" s="29">
        <f t="shared" si="147"/>
        <v>0.43087309346199021</v>
      </c>
      <c r="T962" s="29">
        <f t="shared" si="148"/>
        <v>0.26139356055163487</v>
      </c>
      <c r="U962" s="29">
        <f t="shared" si="149"/>
        <v>3.5721955292749241E-2</v>
      </c>
    </row>
    <row r="963" spans="1:21" x14ac:dyDescent="0.2">
      <c r="A963" s="30">
        <v>40952</v>
      </c>
      <c r="B963" s="28">
        <v>74.966351000000003</v>
      </c>
      <c r="C963" s="28">
        <v>168.66000399999999</v>
      </c>
      <c r="D963" s="28">
        <v>65.266390999999999</v>
      </c>
      <c r="E963" s="28">
        <v>67.835431</v>
      </c>
      <c r="F963" s="28">
        <v>526.71421399999997</v>
      </c>
      <c r="G963" s="28">
        <v>35.922373999999998</v>
      </c>
      <c r="H963" s="28">
        <v>124.16999800000001</v>
      </c>
      <c r="I963" s="28">
        <v>32.078890999999999</v>
      </c>
      <c r="J963" s="28">
        <v>41.215518000000003</v>
      </c>
      <c r="K963" s="28">
        <v>86.408175999999997</v>
      </c>
      <c r="L963" s="25">
        <f t="shared" si="140"/>
        <v>0.46290898341063991</v>
      </c>
      <c r="M963" s="25">
        <f t="shared" si="141"/>
        <v>0.25781198472106737</v>
      </c>
      <c r="N963" s="25">
        <f t="shared" si="142"/>
        <v>0.43167098008726623</v>
      </c>
      <c r="O963" s="25">
        <f t="shared" si="143"/>
        <v>0.99967116989497451</v>
      </c>
      <c r="P963" s="29">
        <f t="shared" si="144"/>
        <v>0.69978737063214824</v>
      </c>
      <c r="Q963" s="29">
        <f t="shared" si="145"/>
        <v>0.61513738731204559</v>
      </c>
      <c r="R963" s="29">
        <f t="shared" si="146"/>
        <v>2.7288288807456125</v>
      </c>
      <c r="S963" s="29">
        <f t="shared" si="147"/>
        <v>0.79706446541814158</v>
      </c>
      <c r="T963" s="29">
        <f t="shared" si="148"/>
        <v>0.79106007391598787</v>
      </c>
      <c r="U963" s="29">
        <f t="shared" si="149"/>
        <v>0.23460553634755565</v>
      </c>
    </row>
    <row r="964" spans="1:21" x14ac:dyDescent="0.2">
      <c r="A964" s="30">
        <v>40950</v>
      </c>
      <c r="B964" s="28">
        <v>51.244712999999997</v>
      </c>
      <c r="C964" s="28">
        <v>134.08999600000001</v>
      </c>
      <c r="D964" s="28">
        <v>45.587563000000003</v>
      </c>
      <c r="E964" s="28">
        <v>33.923293000000001</v>
      </c>
      <c r="F964" s="28">
        <v>309.87064800000002</v>
      </c>
      <c r="G964" s="28">
        <v>22.241064000000001</v>
      </c>
      <c r="H964" s="28">
        <v>33.299999</v>
      </c>
      <c r="I964" s="28">
        <v>17.850718000000001</v>
      </c>
      <c r="J964" s="28">
        <v>23.011800999999998</v>
      </c>
      <c r="K964" s="28">
        <v>69.988489000000001</v>
      </c>
      <c r="L964" s="25">
        <f t="shared" ref="L964:L1027" si="150">B964/B965-1</f>
        <v>0.22489390846294688</v>
      </c>
      <c r="M964" s="25">
        <f t="shared" ref="M964:M1027" si="151">C964/C965-1</f>
        <v>0.2605997200169301</v>
      </c>
      <c r="N964" s="25">
        <f t="shared" ref="N964:N1027" si="152">D964/D965-1</f>
        <v>0.18133298229188544</v>
      </c>
      <c r="O964" s="25">
        <f t="shared" ref="O964:O1027" si="153">E964/E965-1</f>
        <v>-8.8259686931021486E-3</v>
      </c>
      <c r="P964" s="29">
        <f t="shared" ref="P964:P1027" si="154">F964/F965-1</f>
        <v>8.488678494667945E-2</v>
      </c>
      <c r="Q964" s="29">
        <f t="shared" ref="Q964:Q1027" si="155">G964/G965-1</f>
        <v>-3.7187753042680849E-2</v>
      </c>
      <c r="R964" s="29">
        <f t="shared" ref="R964:R1027" si="156">H964/H965-1</f>
        <v>2.9366338755260513E-2</v>
      </c>
      <c r="S964" s="29">
        <f t="shared" ref="S964:S1027" si="157">I964/I965-1</f>
        <v>-0.40166319544721885</v>
      </c>
      <c r="T964" s="29">
        <f t="shared" ref="T964:T1027" si="158">J964/J965-1</f>
        <v>-7.8557681238344057E-2</v>
      </c>
      <c r="U964" s="29">
        <f t="shared" ref="U964:U1027" si="159">K964/K965-1</f>
        <v>0.14272432012476166</v>
      </c>
    </row>
    <row r="965" spans="1:21" x14ac:dyDescent="0.2">
      <c r="A965" s="30">
        <v>40949</v>
      </c>
      <c r="B965" s="28">
        <v>41.836041999999999</v>
      </c>
      <c r="C965" s="28">
        <v>106.370003</v>
      </c>
      <c r="D965" s="28">
        <v>38.589934999999997</v>
      </c>
      <c r="E965" s="28">
        <v>34.225364999999996</v>
      </c>
      <c r="F965" s="28">
        <v>285.62487099999998</v>
      </c>
      <c r="G965" s="28">
        <v>23.100104999999999</v>
      </c>
      <c r="H965" s="28">
        <v>32.349997999999999</v>
      </c>
      <c r="I965" s="28">
        <v>29.833895999999999</v>
      </c>
      <c r="J965" s="28">
        <v>24.973675</v>
      </c>
      <c r="K965" s="28">
        <v>61.247045999999997</v>
      </c>
      <c r="L965" s="25">
        <f t="shared" si="150"/>
        <v>-0.63934588015193561</v>
      </c>
      <c r="M965" s="25">
        <f t="shared" si="151"/>
        <v>-0.50319927839335254</v>
      </c>
      <c r="N965" s="25">
        <f t="shared" si="152"/>
        <v>-0.27947307379432995</v>
      </c>
      <c r="O965" s="25">
        <f t="shared" si="153"/>
        <v>-0.69932428674990688</v>
      </c>
      <c r="P965" s="29">
        <f t="shared" si="154"/>
        <v>-0.62762713914241375</v>
      </c>
      <c r="Q965" s="29">
        <f t="shared" si="155"/>
        <v>-0.57572091026295602</v>
      </c>
      <c r="R965" s="29">
        <f t="shared" si="156"/>
        <v>-0.86361146031779201</v>
      </c>
      <c r="S965" s="29">
        <f t="shared" si="157"/>
        <v>-3.3785685831894785E-2</v>
      </c>
      <c r="T965" s="29">
        <f t="shared" si="158"/>
        <v>-0.54479116216233903</v>
      </c>
      <c r="U965" s="29">
        <f t="shared" si="159"/>
        <v>-0.23895044402704479</v>
      </c>
    </row>
    <row r="966" spans="1:21" x14ac:dyDescent="0.2">
      <c r="A966" s="30">
        <v>40923</v>
      </c>
      <c r="B966" s="28">
        <v>116.000455</v>
      </c>
      <c r="C966" s="28">
        <v>214.11000100000001</v>
      </c>
      <c r="D966" s="28">
        <v>53.557935999999998</v>
      </c>
      <c r="E966" s="28">
        <v>113.828166</v>
      </c>
      <c r="F966" s="28">
        <v>767.03997800000002</v>
      </c>
      <c r="G966" s="28">
        <v>54.445542000000003</v>
      </c>
      <c r="H966" s="28">
        <v>237.19000199999999</v>
      </c>
      <c r="I966" s="28">
        <v>30.877099999999999</v>
      </c>
      <c r="J966" s="28">
        <v>54.862017000000002</v>
      </c>
      <c r="K966" s="28">
        <v>80.477080000000001</v>
      </c>
      <c r="L966" s="25">
        <f t="shared" si="150"/>
        <v>3.7101591722080718E-2</v>
      </c>
      <c r="M966" s="25">
        <f t="shared" si="151"/>
        <v>-9.5093190925602533E-2</v>
      </c>
      <c r="N966" s="25">
        <f t="shared" si="152"/>
        <v>-0.15383489033081654</v>
      </c>
      <c r="O966" s="25">
        <f t="shared" si="153"/>
        <v>0.26792069307312483</v>
      </c>
      <c r="P966" s="29">
        <f t="shared" si="154"/>
        <v>0.43693619761249836</v>
      </c>
      <c r="Q966" s="29">
        <f t="shared" si="155"/>
        <v>0.16666592739632402</v>
      </c>
      <c r="R966" s="29">
        <f t="shared" si="156"/>
        <v>2.395960552564147E-2</v>
      </c>
      <c r="S966" s="29">
        <f t="shared" si="157"/>
        <v>-0.32273626035550829</v>
      </c>
      <c r="T966" s="29">
        <f t="shared" si="158"/>
        <v>6.3105180798166183E-2</v>
      </c>
      <c r="U966" s="29">
        <f t="shared" si="159"/>
        <v>-8.2846335140131622E-2</v>
      </c>
    </row>
    <row r="967" spans="1:21" x14ac:dyDescent="0.2">
      <c r="A967" s="30">
        <v>40922</v>
      </c>
      <c r="B967" s="28">
        <v>111.85061899999999</v>
      </c>
      <c r="C967" s="28">
        <v>236.61000100000001</v>
      </c>
      <c r="D967" s="28">
        <v>63.294899999999998</v>
      </c>
      <c r="E967" s="28">
        <v>89.775462000000005</v>
      </c>
      <c r="F967" s="28">
        <v>533.80239099999994</v>
      </c>
      <c r="G967" s="28">
        <v>46.667636999999999</v>
      </c>
      <c r="H967" s="28">
        <v>231.63999899999999</v>
      </c>
      <c r="I967" s="28">
        <v>45.590954000000004</v>
      </c>
      <c r="J967" s="28">
        <v>51.605446000000001</v>
      </c>
      <c r="K967" s="28">
        <v>87.746561</v>
      </c>
      <c r="L967" s="25">
        <f t="shared" si="150"/>
        <v>1.1926351117410463</v>
      </c>
      <c r="M967" s="25">
        <f t="shared" si="151"/>
        <v>0.75487649254800138</v>
      </c>
      <c r="N967" s="25">
        <f t="shared" si="152"/>
        <v>0.40370979161812603</v>
      </c>
      <c r="O967" s="25">
        <f t="shared" si="153"/>
        <v>1.6920152494869831</v>
      </c>
      <c r="P967" s="29">
        <f t="shared" si="154"/>
        <v>0.74115802133392417</v>
      </c>
      <c r="Q967" s="29">
        <f t="shared" si="155"/>
        <v>1.0932844286470544</v>
      </c>
      <c r="R967" s="29">
        <f t="shared" si="156"/>
        <v>6.1055218776393785</v>
      </c>
      <c r="S967" s="29">
        <f t="shared" si="157"/>
        <v>1.6521880820991814</v>
      </c>
      <c r="T967" s="29">
        <f t="shared" si="158"/>
        <v>1.2801737326698022</v>
      </c>
      <c r="U967" s="29">
        <f t="shared" si="159"/>
        <v>0.25372846669114391</v>
      </c>
    </row>
    <row r="968" spans="1:21" x14ac:dyDescent="0.2">
      <c r="A968" s="30">
        <v>40919</v>
      </c>
      <c r="B968" s="28">
        <v>51.011961999999997</v>
      </c>
      <c r="C968" s="28">
        <v>134.83000200000001</v>
      </c>
      <c r="D968" s="28">
        <v>45.091158</v>
      </c>
      <c r="E968" s="28">
        <v>33.348793999999998</v>
      </c>
      <c r="F968" s="28">
        <v>306.57894599999997</v>
      </c>
      <c r="G968" s="28">
        <v>22.293977999999999</v>
      </c>
      <c r="H968" s="28">
        <v>32.599997999999999</v>
      </c>
      <c r="I968" s="28">
        <v>17.18994</v>
      </c>
      <c r="J968" s="28">
        <v>22.632242999999999</v>
      </c>
      <c r="K968" s="28">
        <v>69.988489000000001</v>
      </c>
      <c r="L968" s="25">
        <f t="shared" si="150"/>
        <v>0.22607457722183333</v>
      </c>
      <c r="M968" s="25">
        <f t="shared" si="151"/>
        <v>0.26233502972259215</v>
      </c>
      <c r="N968" s="25">
        <f t="shared" si="152"/>
        <v>0.19185732568093705</v>
      </c>
      <c r="O968" s="25">
        <f t="shared" si="153"/>
        <v>-1.9836781491968325E-2</v>
      </c>
      <c r="P968" s="29">
        <f t="shared" si="154"/>
        <v>8.7569809456355063E-2</v>
      </c>
      <c r="Q968" s="29">
        <f t="shared" si="155"/>
        <v>-3.3942029081391878E-3</v>
      </c>
      <c r="R968" s="29">
        <f t="shared" si="156"/>
        <v>-5.0946145615496152E-2</v>
      </c>
      <c r="S968" s="29">
        <f t="shared" si="157"/>
        <v>-0.41823576316582922</v>
      </c>
      <c r="T968" s="29">
        <f t="shared" si="158"/>
        <v>-5.260798957846502E-2</v>
      </c>
      <c r="U968" s="29">
        <f t="shared" si="159"/>
        <v>0.14512737129641518</v>
      </c>
    </row>
    <row r="969" spans="1:21" x14ac:dyDescent="0.2">
      <c r="A969" s="30">
        <v>40918</v>
      </c>
      <c r="B969" s="28">
        <v>41.605921000000002</v>
      </c>
      <c r="C969" s="28">
        <v>106.80999799999999</v>
      </c>
      <c r="D969" s="28">
        <v>37.832681000000001</v>
      </c>
      <c r="E969" s="28">
        <v>34.023715000000003</v>
      </c>
      <c r="F969" s="28">
        <v>281.89357899999999</v>
      </c>
      <c r="G969" s="28">
        <v>22.369906</v>
      </c>
      <c r="H969" s="28">
        <v>34.349997999999999</v>
      </c>
      <c r="I969" s="28">
        <v>29.547948999999999</v>
      </c>
      <c r="J969" s="28">
        <v>23.888995000000001</v>
      </c>
      <c r="K969" s="28">
        <v>61.118518999999999</v>
      </c>
      <c r="L969" s="25">
        <f t="shared" si="150"/>
        <v>-0.63630855083088034</v>
      </c>
      <c r="M969" s="25">
        <f t="shared" si="151"/>
        <v>-0.46093671878942521</v>
      </c>
      <c r="N969" s="25">
        <f t="shared" si="152"/>
        <v>-0.25772857181087816</v>
      </c>
      <c r="O969" s="25">
        <f t="shared" si="153"/>
        <v>-0.70320493896799485</v>
      </c>
      <c r="P969" s="29">
        <f t="shared" si="154"/>
        <v>-0.61449395305154197</v>
      </c>
      <c r="Q969" s="29">
        <f t="shared" si="155"/>
        <v>-0.57162357530249586</v>
      </c>
      <c r="R969" s="29">
        <f t="shared" si="156"/>
        <v>-0.83868696497898965</v>
      </c>
      <c r="S969" s="29">
        <f t="shared" si="157"/>
        <v>-2.5698965256750306E-2</v>
      </c>
      <c r="T969" s="29">
        <f t="shared" si="158"/>
        <v>-0.56030017981147728</v>
      </c>
      <c r="U969" s="29">
        <f t="shared" si="159"/>
        <v>-0.21682959427676163</v>
      </c>
    </row>
    <row r="970" spans="1:21" x14ac:dyDescent="0.2">
      <c r="A970" s="30">
        <v>40892</v>
      </c>
      <c r="B970" s="28">
        <v>114.39895300000001</v>
      </c>
      <c r="C970" s="28">
        <v>198.13999899999999</v>
      </c>
      <c r="D970" s="28">
        <v>50.968795999999998</v>
      </c>
      <c r="E970" s="28">
        <v>114.637066</v>
      </c>
      <c r="F970" s="28">
        <v>731.22997999999995</v>
      </c>
      <c r="G970" s="28">
        <v>52.220208</v>
      </c>
      <c r="H970" s="28">
        <v>212.94000199999999</v>
      </c>
      <c r="I970" s="28">
        <v>30.32733</v>
      </c>
      <c r="J970" s="28">
        <v>54.330235999999999</v>
      </c>
      <c r="K970" s="28">
        <v>78.039873</v>
      </c>
      <c r="L970" s="25">
        <f t="shared" si="150"/>
        <v>5.7902756651638354E-2</v>
      </c>
      <c r="M970" s="25">
        <f t="shared" si="151"/>
        <v>-0.20686897186741338</v>
      </c>
      <c r="N970" s="25">
        <f t="shared" si="152"/>
        <v>-0.23353355618078364</v>
      </c>
      <c r="O970" s="25">
        <f t="shared" si="153"/>
        <v>0.31670181368831107</v>
      </c>
      <c r="P970" s="29">
        <f t="shared" si="154"/>
        <v>0.33603750464554105</v>
      </c>
      <c r="Q970" s="29">
        <f t="shared" si="155"/>
        <v>0.12234541489013728</v>
      </c>
      <c r="R970" s="29">
        <f t="shared" si="156"/>
        <v>-0.145162597868424</v>
      </c>
      <c r="S970" s="29">
        <f t="shared" si="157"/>
        <v>-0.35281571502639419</v>
      </c>
      <c r="T970" s="29">
        <f t="shared" si="158"/>
        <v>5.8306287196392192E-2</v>
      </c>
      <c r="U970" s="29">
        <f t="shared" si="159"/>
        <v>-0.13887532697466842</v>
      </c>
    </row>
    <row r="971" spans="1:21" x14ac:dyDescent="0.2">
      <c r="A971" s="30">
        <v>40891</v>
      </c>
      <c r="B971" s="28">
        <v>108.137494</v>
      </c>
      <c r="C971" s="28">
        <v>249.820007</v>
      </c>
      <c r="D971" s="28">
        <v>66.498405000000005</v>
      </c>
      <c r="E971" s="28">
        <v>87.063801999999995</v>
      </c>
      <c r="F971" s="28">
        <v>547.31246499999997</v>
      </c>
      <c r="G971" s="28">
        <v>46.527751000000002</v>
      </c>
      <c r="H971" s="28">
        <v>249.10000600000001</v>
      </c>
      <c r="I971" s="28">
        <v>46.860424000000002</v>
      </c>
      <c r="J971" s="28">
        <v>51.336967999999999</v>
      </c>
      <c r="K971" s="28">
        <v>90.625522000000004</v>
      </c>
      <c r="L971" s="25">
        <f t="shared" si="150"/>
        <v>0.52908318860627612</v>
      </c>
      <c r="M971" s="25">
        <f t="shared" si="151"/>
        <v>0.66070610001291441</v>
      </c>
      <c r="N971" s="25">
        <f t="shared" si="152"/>
        <v>1.5378776669792371E-2</v>
      </c>
      <c r="O971" s="25">
        <f t="shared" si="153"/>
        <v>0.34292291019756416</v>
      </c>
      <c r="P971" s="29">
        <f t="shared" si="154"/>
        <v>8.2960393919978781E-2</v>
      </c>
      <c r="Q971" s="29">
        <f t="shared" si="155"/>
        <v>0.34312912367139492</v>
      </c>
      <c r="R971" s="29">
        <f t="shared" si="156"/>
        <v>0.80769231187897716</v>
      </c>
      <c r="S971" s="29">
        <f t="shared" si="157"/>
        <v>0.65429244053091362</v>
      </c>
      <c r="T971" s="29">
        <f t="shared" si="158"/>
        <v>0.30154806152451985</v>
      </c>
      <c r="U971" s="29">
        <f t="shared" si="159"/>
        <v>5.8427253782449728E-2</v>
      </c>
    </row>
    <row r="972" spans="1:21" x14ac:dyDescent="0.2">
      <c r="A972" s="30">
        <v>40890</v>
      </c>
      <c r="B972" s="28">
        <v>70.720478</v>
      </c>
      <c r="C972" s="28">
        <v>150.429993</v>
      </c>
      <c r="D972" s="28">
        <v>65.491230000000002</v>
      </c>
      <c r="E972" s="28">
        <v>64.831570999999997</v>
      </c>
      <c r="F972" s="28">
        <v>505.38548600000001</v>
      </c>
      <c r="G972" s="28">
        <v>34.641309</v>
      </c>
      <c r="H972" s="28">
        <v>137.800003</v>
      </c>
      <c r="I972" s="28">
        <v>28.326566</v>
      </c>
      <c r="J972" s="28">
        <v>39.443005999999997</v>
      </c>
      <c r="K972" s="28">
        <v>85.622816</v>
      </c>
      <c r="L972" s="25">
        <f t="shared" si="150"/>
        <v>-1.7974036364375667E-2</v>
      </c>
      <c r="M972" s="25">
        <f t="shared" si="151"/>
        <v>0.43814527606396325</v>
      </c>
      <c r="N972" s="25">
        <f t="shared" si="152"/>
        <v>0.36512801070837253</v>
      </c>
      <c r="O972" s="25">
        <f t="shared" si="153"/>
        <v>0.45017259051431147</v>
      </c>
      <c r="P972" s="29">
        <f t="shared" si="154"/>
        <v>0.51941727790068537</v>
      </c>
      <c r="Q972" s="29">
        <f t="shared" si="155"/>
        <v>0.36480039366542227</v>
      </c>
      <c r="R972" s="29">
        <f t="shared" si="156"/>
        <v>3.4351465400708081</v>
      </c>
      <c r="S972" s="29">
        <f t="shared" si="157"/>
        <v>0.12523626172410518</v>
      </c>
      <c r="T972" s="29">
        <f t="shared" si="158"/>
        <v>0.34438643337977082</v>
      </c>
      <c r="U972" s="29">
        <f t="shared" si="159"/>
        <v>9.0238652420721932E-2</v>
      </c>
    </row>
    <row r="973" spans="1:21" x14ac:dyDescent="0.2">
      <c r="A973" s="30">
        <v>40889</v>
      </c>
      <c r="B973" s="28">
        <v>72.014876000000001</v>
      </c>
      <c r="C973" s="28">
        <v>104.599998</v>
      </c>
      <c r="D973" s="28">
        <v>47.974423999999999</v>
      </c>
      <c r="E973" s="28">
        <v>44.706107000000003</v>
      </c>
      <c r="F973" s="28">
        <v>332.61796700000002</v>
      </c>
      <c r="G973" s="28">
        <v>25.381959999999999</v>
      </c>
      <c r="H973" s="28">
        <v>31.07</v>
      </c>
      <c r="I973" s="28">
        <v>25.173883</v>
      </c>
      <c r="J973" s="28">
        <v>29.339039</v>
      </c>
      <c r="K973" s="28">
        <v>78.535847000000004</v>
      </c>
      <c r="L973" s="25">
        <f t="shared" si="150"/>
        <v>0.77791321141771097</v>
      </c>
      <c r="M973" s="25">
        <f t="shared" si="151"/>
        <v>-5.4591477355309892E-2</v>
      </c>
      <c r="N973" s="25">
        <f t="shared" si="152"/>
        <v>0.26867775904099456</v>
      </c>
      <c r="O973" s="25">
        <f t="shared" si="153"/>
        <v>0.29204047632383268</v>
      </c>
      <c r="P973" s="29">
        <f t="shared" si="154"/>
        <v>0.10378097036791578</v>
      </c>
      <c r="Q973" s="29">
        <f t="shared" si="155"/>
        <v>0.13162421635055566</v>
      </c>
      <c r="R973" s="29">
        <f t="shared" si="156"/>
        <v>4.1219839142091264E-2</v>
      </c>
      <c r="S973" s="29">
        <f t="shared" si="157"/>
        <v>-0.12575360431231142</v>
      </c>
      <c r="T973" s="29">
        <f t="shared" si="158"/>
        <v>0.22769438681331011</v>
      </c>
      <c r="U973" s="29">
        <f t="shared" si="159"/>
        <v>0.29113063238874992</v>
      </c>
    </row>
    <row r="974" spans="1:21" x14ac:dyDescent="0.2">
      <c r="A974" s="30">
        <v>40887</v>
      </c>
      <c r="B974" s="28">
        <v>40.505282000000001</v>
      </c>
      <c r="C974" s="28">
        <v>110.639999</v>
      </c>
      <c r="D974" s="28">
        <v>37.814506999999999</v>
      </c>
      <c r="E974" s="28">
        <v>34.601165999999999</v>
      </c>
      <c r="F974" s="28">
        <v>301.344176</v>
      </c>
      <c r="G974" s="28">
        <v>22.429672</v>
      </c>
      <c r="H974" s="28">
        <v>29.84</v>
      </c>
      <c r="I974" s="28">
        <v>28.794951999999999</v>
      </c>
      <c r="J974" s="28">
        <v>23.897673000000001</v>
      </c>
      <c r="K974" s="28">
        <v>60.827188999999997</v>
      </c>
      <c r="L974" s="25">
        <f t="shared" si="150"/>
        <v>-0.64711889107746345</v>
      </c>
      <c r="M974" s="25">
        <f t="shared" si="151"/>
        <v>-0.44538575253431867</v>
      </c>
      <c r="N974" s="25">
        <f t="shared" si="152"/>
        <v>-0.27849332177381192</v>
      </c>
      <c r="O974" s="25">
        <f t="shared" si="153"/>
        <v>-0.69897074431795114</v>
      </c>
      <c r="P974" s="29">
        <f t="shared" si="154"/>
        <v>-0.59023094075939275</v>
      </c>
      <c r="Q974" s="29">
        <f t="shared" si="155"/>
        <v>-0.57312106336165547</v>
      </c>
      <c r="R974" s="29">
        <f t="shared" si="156"/>
        <v>-0.86379404907984259</v>
      </c>
      <c r="S974" s="29">
        <f t="shared" si="157"/>
        <v>-7.2537600940817848E-2</v>
      </c>
      <c r="T974" s="29">
        <f t="shared" si="158"/>
        <v>-0.56510662076268869</v>
      </c>
      <c r="U974" s="29">
        <f t="shared" si="159"/>
        <v>-0.24166726414777617</v>
      </c>
    </row>
    <row r="975" spans="1:21" x14ac:dyDescent="0.2">
      <c r="A975" s="30">
        <v>40862</v>
      </c>
      <c r="B975" s="28">
        <v>114.78450100000001</v>
      </c>
      <c r="C975" s="28">
        <v>199.490005</v>
      </c>
      <c r="D975" s="28">
        <v>52.410474000000001</v>
      </c>
      <c r="E975" s="28">
        <v>114.942868</v>
      </c>
      <c r="F975" s="28">
        <v>735.40002400000003</v>
      </c>
      <c r="G975" s="28">
        <v>52.543402999999998</v>
      </c>
      <c r="H975" s="28">
        <v>219.08000200000001</v>
      </c>
      <c r="I975" s="28">
        <v>31.047028999999998</v>
      </c>
      <c r="J975" s="28">
        <v>54.950648000000001</v>
      </c>
      <c r="K975" s="28">
        <v>80.211741000000004</v>
      </c>
      <c r="L975" s="25">
        <f t="shared" si="150"/>
        <v>7.6466093454224948E-2</v>
      </c>
      <c r="M975" s="25">
        <f t="shared" si="151"/>
        <v>-0.2031237189921502</v>
      </c>
      <c r="N975" s="25">
        <f t="shared" si="152"/>
        <v>-0.21789523678332134</v>
      </c>
      <c r="O975" s="25">
        <f t="shared" si="153"/>
        <v>0.3190403905014938</v>
      </c>
      <c r="P975" s="29">
        <f t="shared" si="154"/>
        <v>0.33638023898857394</v>
      </c>
      <c r="Q975" s="29">
        <f t="shared" si="155"/>
        <v>0.1272119619348826</v>
      </c>
      <c r="R975" s="29">
        <f t="shared" si="156"/>
        <v>-0.12744941749681837</v>
      </c>
      <c r="S975" s="29">
        <f t="shared" si="157"/>
        <v>-0.32551574361054014</v>
      </c>
      <c r="T975" s="29">
        <f t="shared" si="158"/>
        <v>6.9592263196087245E-2</v>
      </c>
      <c r="U975" s="29">
        <f t="shared" si="159"/>
        <v>-0.12436597738411181</v>
      </c>
    </row>
    <row r="976" spans="1:21" x14ac:dyDescent="0.2">
      <c r="A976" s="30">
        <v>40861</v>
      </c>
      <c r="B976" s="28">
        <v>106.63085599999999</v>
      </c>
      <c r="C976" s="28">
        <v>250.33999600000001</v>
      </c>
      <c r="D976" s="28">
        <v>67.012089000000003</v>
      </c>
      <c r="E976" s="28">
        <v>87.141279999999995</v>
      </c>
      <c r="F976" s="28">
        <v>550.29250100000002</v>
      </c>
      <c r="G976" s="28">
        <v>46.613596000000001</v>
      </c>
      <c r="H976" s="28">
        <v>251.08000200000001</v>
      </c>
      <c r="I976" s="28">
        <v>46.030768999999999</v>
      </c>
      <c r="J976" s="28">
        <v>51.375323000000002</v>
      </c>
      <c r="K976" s="28">
        <v>91.604185000000001</v>
      </c>
      <c r="L976" s="25">
        <f t="shared" si="150"/>
        <v>0.51056765551978778</v>
      </c>
      <c r="M976" s="25">
        <f t="shared" si="151"/>
        <v>0.65131916947285617</v>
      </c>
      <c r="N976" s="25">
        <f t="shared" si="152"/>
        <v>1.2928929568233327E-2</v>
      </c>
      <c r="O976" s="25">
        <f t="shared" si="153"/>
        <v>0.33290716824926525</v>
      </c>
      <c r="P976" s="29">
        <f t="shared" si="154"/>
        <v>9.0139105943479736E-2</v>
      </c>
      <c r="Q976" s="29">
        <f t="shared" si="155"/>
        <v>0.3373739702606009</v>
      </c>
      <c r="R976" s="29">
        <f t="shared" si="156"/>
        <v>0.73517627647221029</v>
      </c>
      <c r="S976" s="29">
        <f t="shared" si="157"/>
        <v>0.57949444188863208</v>
      </c>
      <c r="T976" s="29">
        <f t="shared" si="158"/>
        <v>0.28820033464162687</v>
      </c>
      <c r="U976" s="29">
        <f t="shared" si="159"/>
        <v>6.6519620200374385E-2</v>
      </c>
    </row>
    <row r="977" spans="1:21" x14ac:dyDescent="0.2">
      <c r="A977" s="30">
        <v>40860</v>
      </c>
      <c r="B977" s="28">
        <v>70.589923999999996</v>
      </c>
      <c r="C977" s="28">
        <v>151.60000600000001</v>
      </c>
      <c r="D977" s="28">
        <v>66.156752999999995</v>
      </c>
      <c r="E977" s="28">
        <v>65.376856000000004</v>
      </c>
      <c r="F977" s="28">
        <v>504.79108400000001</v>
      </c>
      <c r="G977" s="28">
        <v>34.854571</v>
      </c>
      <c r="H977" s="28">
        <v>144.699997</v>
      </c>
      <c r="I977" s="28">
        <v>29.142723</v>
      </c>
      <c r="J977" s="28">
        <v>39.88147</v>
      </c>
      <c r="K977" s="28">
        <v>85.890764000000004</v>
      </c>
      <c r="L977" s="25">
        <f t="shared" si="150"/>
        <v>0.39570041557869873</v>
      </c>
      <c r="M977" s="25">
        <f t="shared" si="151"/>
        <v>0.10046465956971029</v>
      </c>
      <c r="N977" s="25">
        <f t="shared" si="152"/>
        <v>0.45944951256935362</v>
      </c>
      <c r="O977" s="25">
        <f t="shared" si="153"/>
        <v>0.92247054461757672</v>
      </c>
      <c r="P977" s="29">
        <f t="shared" si="154"/>
        <v>0.66119841694472314</v>
      </c>
      <c r="Q977" s="29">
        <f t="shared" si="155"/>
        <v>0.47976794168007997</v>
      </c>
      <c r="R977" s="29">
        <f t="shared" si="156"/>
        <v>3.3014269114573986</v>
      </c>
      <c r="S977" s="29">
        <f t="shared" si="157"/>
        <v>0.62023193726941361</v>
      </c>
      <c r="T977" s="29">
        <f t="shared" si="158"/>
        <v>0.76146577878165655</v>
      </c>
      <c r="U977" s="29">
        <f t="shared" si="159"/>
        <v>0.22829030146371898</v>
      </c>
    </row>
    <row r="978" spans="1:21" x14ac:dyDescent="0.2">
      <c r="A978" s="30">
        <v>40858</v>
      </c>
      <c r="B978" s="28">
        <v>50.576701999999997</v>
      </c>
      <c r="C978" s="28">
        <v>137.759995</v>
      </c>
      <c r="D978" s="28">
        <v>45.329935999999996</v>
      </c>
      <c r="E978" s="28">
        <v>34.006687999999997</v>
      </c>
      <c r="F978" s="28">
        <v>303.87163800000002</v>
      </c>
      <c r="G978" s="28">
        <v>23.554079000000002</v>
      </c>
      <c r="H978" s="28">
        <v>33.639999000000003</v>
      </c>
      <c r="I978" s="28">
        <v>17.98676</v>
      </c>
      <c r="J978" s="28">
        <v>22.641069999999999</v>
      </c>
      <c r="K978" s="28">
        <v>69.927087999999998</v>
      </c>
      <c r="L978" s="25">
        <f t="shared" si="150"/>
        <v>0.21465338309269955</v>
      </c>
      <c r="M978" s="25">
        <f t="shared" si="151"/>
        <v>0.20736194053219892</v>
      </c>
      <c r="N978" s="25">
        <f t="shared" si="152"/>
        <v>0.18978595791264685</v>
      </c>
      <c r="O978" s="25">
        <f t="shared" si="153"/>
        <v>3.260291348698896E-2</v>
      </c>
      <c r="P978" s="29">
        <f t="shared" si="154"/>
        <v>-1.4323009328323089E-2</v>
      </c>
      <c r="Q978" s="29">
        <f t="shared" si="155"/>
        <v>3.3992623970708014E-2</v>
      </c>
      <c r="R978" s="29">
        <f t="shared" si="156"/>
        <v>0.19971461484612663</v>
      </c>
      <c r="S978" s="29">
        <f t="shared" si="157"/>
        <v>-0.40714203147485961</v>
      </c>
      <c r="T978" s="29">
        <f t="shared" si="158"/>
        <v>-7.4428005961644672E-2</v>
      </c>
      <c r="U978" s="29">
        <f t="shared" si="159"/>
        <v>0.13615864574258274</v>
      </c>
    </row>
    <row r="979" spans="1:21" x14ac:dyDescent="0.2">
      <c r="A979" s="30">
        <v>40857</v>
      </c>
      <c r="B979" s="28">
        <v>41.638793999999997</v>
      </c>
      <c r="C979" s="28">
        <v>114.099998</v>
      </c>
      <c r="D979" s="28">
        <v>38.099235999999998</v>
      </c>
      <c r="E979" s="28">
        <v>32.932977000000001</v>
      </c>
      <c r="F979" s="28">
        <v>308.287239</v>
      </c>
      <c r="G979" s="28">
        <v>22.779736</v>
      </c>
      <c r="H979" s="28">
        <v>28.040001</v>
      </c>
      <c r="I979" s="28">
        <v>30.339071000000001</v>
      </c>
      <c r="J979" s="28">
        <v>24.461706</v>
      </c>
      <c r="K979" s="28">
        <v>61.546939999999999</v>
      </c>
      <c r="L979" s="25">
        <f t="shared" si="150"/>
        <v>-0.63929409368898671</v>
      </c>
      <c r="M979" s="25">
        <f t="shared" si="151"/>
        <v>-0.42078280570630977</v>
      </c>
      <c r="N979" s="25">
        <f t="shared" si="152"/>
        <v>-0.28915577364668876</v>
      </c>
      <c r="O979" s="25">
        <f t="shared" si="153"/>
        <v>-0.71568003636480171</v>
      </c>
      <c r="P979" s="29">
        <f t="shared" si="154"/>
        <v>-0.57671458145183152</v>
      </c>
      <c r="Q979" s="29">
        <f t="shared" si="155"/>
        <v>-0.56532437481548015</v>
      </c>
      <c r="R979" s="29">
        <f t="shared" si="156"/>
        <v>-0.87048498383371831</v>
      </c>
      <c r="S979" s="29">
        <f t="shared" si="157"/>
        <v>-8.4369435155836614E-3</v>
      </c>
      <c r="T979" s="29">
        <f t="shared" si="158"/>
        <v>-0.5557180923858116</v>
      </c>
      <c r="U979" s="29">
        <f t="shared" si="159"/>
        <v>-0.23949595313885819</v>
      </c>
    </row>
    <row r="980" spans="1:21" x14ac:dyDescent="0.2">
      <c r="A980" s="30">
        <v>40831</v>
      </c>
      <c r="B980" s="28">
        <v>115.43696199999999</v>
      </c>
      <c r="C980" s="28">
        <v>196.990005</v>
      </c>
      <c r="D980" s="28">
        <v>53.597166000000001</v>
      </c>
      <c r="E980" s="28">
        <v>115.83068799999999</v>
      </c>
      <c r="F980" s="28">
        <v>728.32000700000003</v>
      </c>
      <c r="G980" s="28">
        <v>52.406288000000004</v>
      </c>
      <c r="H980" s="28">
        <v>216.5</v>
      </c>
      <c r="I980" s="28">
        <v>30.597218000000002</v>
      </c>
      <c r="J980" s="28">
        <v>55.058973999999999</v>
      </c>
      <c r="K980" s="28">
        <v>80.929141999999999</v>
      </c>
      <c r="L980" s="25">
        <f t="shared" si="150"/>
        <v>9.1239236762427511E-2</v>
      </c>
      <c r="M980" s="25">
        <f t="shared" si="151"/>
        <v>-0.20433797799226128</v>
      </c>
      <c r="N980" s="25">
        <f t="shared" si="152"/>
        <v>-0.19851101192692133</v>
      </c>
      <c r="O980" s="25">
        <f t="shared" si="153"/>
        <v>0.33218982447873602</v>
      </c>
      <c r="P980" s="29">
        <f t="shared" si="154"/>
        <v>0.33028316592551876</v>
      </c>
      <c r="Q980" s="29">
        <f t="shared" si="155"/>
        <v>0.12381050942544092</v>
      </c>
      <c r="R980" s="29">
        <f t="shared" si="156"/>
        <v>-0.10511302333646577</v>
      </c>
      <c r="S980" s="29">
        <f t="shared" si="157"/>
        <v>-0.34228620520223252</v>
      </c>
      <c r="T980" s="29">
        <f t="shared" si="158"/>
        <v>6.6723520899539368E-2</v>
      </c>
      <c r="U980" s="29">
        <f t="shared" si="159"/>
        <v>-0.11534151590073793</v>
      </c>
    </row>
    <row r="981" spans="1:21" x14ac:dyDescent="0.2">
      <c r="A981" s="30">
        <v>40830</v>
      </c>
      <c r="B981" s="28">
        <v>105.785201</v>
      </c>
      <c r="C981" s="28">
        <v>247.58000200000001</v>
      </c>
      <c r="D981" s="28">
        <v>66.871993000000003</v>
      </c>
      <c r="E981" s="28">
        <v>86.947585000000004</v>
      </c>
      <c r="F981" s="28">
        <v>547.49246300000004</v>
      </c>
      <c r="G981" s="28">
        <v>46.632672999999997</v>
      </c>
      <c r="H981" s="28">
        <v>241.929993</v>
      </c>
      <c r="I981" s="28">
        <v>46.520566000000002</v>
      </c>
      <c r="J981" s="28">
        <v>51.615037000000001</v>
      </c>
      <c r="K981" s="28">
        <v>91.48066</v>
      </c>
      <c r="L981" s="25">
        <f t="shared" si="150"/>
        <v>1.0883218190098338</v>
      </c>
      <c r="M981" s="25">
        <f t="shared" si="151"/>
        <v>0.82473477869356926</v>
      </c>
      <c r="N981" s="25">
        <f t="shared" si="152"/>
        <v>0.48968322085264471</v>
      </c>
      <c r="O981" s="25">
        <f t="shared" si="153"/>
        <v>1.7088276743640116</v>
      </c>
      <c r="P981" s="29">
        <f t="shared" si="154"/>
        <v>0.84190022058698855</v>
      </c>
      <c r="Q981" s="29">
        <f t="shared" si="155"/>
        <v>1.0272742970526085</v>
      </c>
      <c r="R981" s="29">
        <f t="shared" si="156"/>
        <v>6.7219914778167897</v>
      </c>
      <c r="S981" s="29">
        <f t="shared" si="157"/>
        <v>1.6537616242557709</v>
      </c>
      <c r="T981" s="29">
        <f t="shared" si="158"/>
        <v>1.3315198399706278</v>
      </c>
      <c r="U981" s="29">
        <f t="shared" si="159"/>
        <v>0.32518475170102068</v>
      </c>
    </row>
    <row r="982" spans="1:21" x14ac:dyDescent="0.2">
      <c r="A982" s="30">
        <v>40827</v>
      </c>
      <c r="B982" s="28">
        <v>50.655602999999999</v>
      </c>
      <c r="C982" s="28">
        <v>135.679993</v>
      </c>
      <c r="D982" s="28">
        <v>44.890076000000001</v>
      </c>
      <c r="E982" s="28">
        <v>32.097864999999999</v>
      </c>
      <c r="F982" s="28">
        <v>297.24328000000003</v>
      </c>
      <c r="G982" s="28">
        <v>23.002645999999999</v>
      </c>
      <c r="H982" s="28">
        <v>31.33</v>
      </c>
      <c r="I982" s="28">
        <v>17.530047</v>
      </c>
      <c r="J982" s="28">
        <v>22.137936</v>
      </c>
      <c r="K982" s="28">
        <v>69.032381999999998</v>
      </c>
      <c r="L982" s="25">
        <f t="shared" si="150"/>
        <v>0.21126938420424057</v>
      </c>
      <c r="M982" s="25">
        <f t="shared" si="151"/>
        <v>0.21479085478035875</v>
      </c>
      <c r="N982" s="25">
        <f t="shared" si="152"/>
        <v>0.17227599388349257</v>
      </c>
      <c r="O982" s="25">
        <f t="shared" si="153"/>
        <v>-5.3287697782018251E-2</v>
      </c>
      <c r="P982" s="29">
        <f t="shared" si="154"/>
        <v>-4.4631354952571201E-2</v>
      </c>
      <c r="Q982" s="29">
        <f t="shared" si="155"/>
        <v>3.9953521750790699E-5</v>
      </c>
      <c r="R982" s="29">
        <f t="shared" si="156"/>
        <v>6.7098056297750119E-2</v>
      </c>
      <c r="S982" s="29">
        <f t="shared" si="157"/>
        <v>-0.46380430285952434</v>
      </c>
      <c r="T982" s="29">
        <f t="shared" si="158"/>
        <v>-0.10734582558169259</v>
      </c>
      <c r="U982" s="29">
        <f t="shared" si="159"/>
        <v>0.13265977815171559</v>
      </c>
    </row>
    <row r="983" spans="1:21" x14ac:dyDescent="0.2">
      <c r="A983" s="30">
        <v>40826</v>
      </c>
      <c r="B983" s="28">
        <v>41.820262</v>
      </c>
      <c r="C983" s="28">
        <v>111.69000200000001</v>
      </c>
      <c r="D983" s="28">
        <v>38.293095000000001</v>
      </c>
      <c r="E983" s="28">
        <v>33.904561000000001</v>
      </c>
      <c r="F983" s="28">
        <v>311.12940700000001</v>
      </c>
      <c r="G983" s="28">
        <v>23.001726999999999</v>
      </c>
      <c r="H983" s="28">
        <v>29.360001</v>
      </c>
      <c r="I983" s="28">
        <v>32.693375000000003</v>
      </c>
      <c r="J983" s="28">
        <v>24.800125999999999</v>
      </c>
      <c r="K983" s="28">
        <v>60.947147000000001</v>
      </c>
      <c r="L983" s="25">
        <f t="shared" si="150"/>
        <v>-0.64913999356592889</v>
      </c>
      <c r="M983" s="25">
        <f t="shared" si="151"/>
        <v>-0.42430800021411264</v>
      </c>
      <c r="N983" s="25">
        <f t="shared" si="152"/>
        <v>-0.28540803010680293</v>
      </c>
      <c r="O983" s="25">
        <f t="shared" si="153"/>
        <v>-0.70477782761436769</v>
      </c>
      <c r="P983" s="29">
        <f t="shared" si="154"/>
        <v>-0.57079087784096449</v>
      </c>
      <c r="Q983" s="29">
        <f t="shared" si="155"/>
        <v>-0.56635600984124501</v>
      </c>
      <c r="R983" s="29">
        <f t="shared" si="156"/>
        <v>-0.86970221124837166</v>
      </c>
      <c r="S983" s="29">
        <f t="shared" si="157"/>
        <v>7.4122576964404052E-2</v>
      </c>
      <c r="T983" s="29">
        <f t="shared" si="158"/>
        <v>-0.54599871016692103</v>
      </c>
      <c r="U983" s="29">
        <f t="shared" si="159"/>
        <v>-0.24323140936079268</v>
      </c>
    </row>
    <row r="984" spans="1:21" x14ac:dyDescent="0.2">
      <c r="A984" s="30">
        <v>40801</v>
      </c>
      <c r="B984" s="28">
        <v>119.193585</v>
      </c>
      <c r="C984" s="28">
        <v>194.009995</v>
      </c>
      <c r="D984" s="28">
        <v>53.587356999999997</v>
      </c>
      <c r="E984" s="28">
        <v>114.844223</v>
      </c>
      <c r="F984" s="28">
        <v>724.89001499999995</v>
      </c>
      <c r="G984" s="28">
        <v>53.042881999999999</v>
      </c>
      <c r="H984" s="28">
        <v>225.33000200000001</v>
      </c>
      <c r="I984" s="28">
        <v>30.437284999999999</v>
      </c>
      <c r="J984" s="28">
        <v>54.625672999999999</v>
      </c>
      <c r="K984" s="28">
        <v>80.536041999999995</v>
      </c>
      <c r="L984" s="25">
        <f t="shared" si="150"/>
        <v>0.64232665893702778</v>
      </c>
      <c r="M984" s="25">
        <f t="shared" si="151"/>
        <v>0.87033634810557192</v>
      </c>
      <c r="N984" s="25">
        <f t="shared" si="152"/>
        <v>0.11639652593765581</v>
      </c>
      <c r="O984" s="25">
        <f t="shared" si="153"/>
        <v>1.5901599867925644</v>
      </c>
      <c r="P984" s="29">
        <f t="shared" si="154"/>
        <v>1.1887807952248179</v>
      </c>
      <c r="Q984" s="29">
        <f t="shared" si="155"/>
        <v>1.0455698426577946</v>
      </c>
      <c r="R984" s="29">
        <f t="shared" si="156"/>
        <v>6.4317282981530344</v>
      </c>
      <c r="S984" s="29">
        <f t="shared" si="157"/>
        <v>0.20529606973093384</v>
      </c>
      <c r="T984" s="29">
        <f t="shared" si="158"/>
        <v>0.86302782338516026</v>
      </c>
      <c r="U984" s="29">
        <f t="shared" si="159"/>
        <v>2.6762017352238265E-2</v>
      </c>
    </row>
    <row r="985" spans="1:21" x14ac:dyDescent="0.2">
      <c r="A985" s="30">
        <v>40798</v>
      </c>
      <c r="B985" s="28">
        <v>72.576052000000004</v>
      </c>
      <c r="C985" s="28">
        <v>103.730003</v>
      </c>
      <c r="D985" s="28">
        <v>48.00029</v>
      </c>
      <c r="E985" s="28">
        <v>44.338659999999997</v>
      </c>
      <c r="F985" s="28">
        <v>331.18438200000003</v>
      </c>
      <c r="G985" s="28">
        <v>25.930613999999998</v>
      </c>
      <c r="H985" s="28">
        <v>30.32</v>
      </c>
      <c r="I985" s="28">
        <v>25.252953000000002</v>
      </c>
      <c r="J985" s="28">
        <v>29.320910999999999</v>
      </c>
      <c r="K985" s="28">
        <v>78.436912000000007</v>
      </c>
      <c r="L985" s="25">
        <f t="shared" si="150"/>
        <v>0.39627141776200814</v>
      </c>
      <c r="M985" s="25">
        <f t="shared" si="151"/>
        <v>-0.23823158901713426</v>
      </c>
      <c r="N985" s="25">
        <f t="shared" si="152"/>
        <v>8.7862694063900015E-2</v>
      </c>
      <c r="O985" s="25">
        <f t="shared" si="153"/>
        <v>0.41610709210355901</v>
      </c>
      <c r="P985" s="29">
        <f t="shared" si="154"/>
        <v>0.10330304098416065</v>
      </c>
      <c r="Q985" s="29">
        <f t="shared" si="155"/>
        <v>0.13073040096634392</v>
      </c>
      <c r="R985" s="29">
        <f t="shared" si="156"/>
        <v>-1.8134683229750093E-2</v>
      </c>
      <c r="S985" s="29">
        <f t="shared" si="157"/>
        <v>0.43816103891311209</v>
      </c>
      <c r="T985" s="29">
        <f t="shared" si="158"/>
        <v>0.32923454925048601</v>
      </c>
      <c r="U985" s="29">
        <f t="shared" si="159"/>
        <v>0.15546686610303184</v>
      </c>
    </row>
    <row r="986" spans="1:21" x14ac:dyDescent="0.2">
      <c r="A986" s="30">
        <v>40797</v>
      </c>
      <c r="B986" s="28">
        <v>51.978470000000002</v>
      </c>
      <c r="C986" s="28">
        <v>136.16999799999999</v>
      </c>
      <c r="D986" s="28">
        <v>44.123482000000003</v>
      </c>
      <c r="E986" s="28">
        <v>31.310244999999998</v>
      </c>
      <c r="F986" s="28">
        <v>300.17535500000002</v>
      </c>
      <c r="G986" s="28">
        <v>22.932623</v>
      </c>
      <c r="H986" s="28">
        <v>30.879999000000002</v>
      </c>
      <c r="I986" s="28">
        <v>17.559197000000001</v>
      </c>
      <c r="J986" s="28">
        <v>22.058492999999999</v>
      </c>
      <c r="K986" s="28">
        <v>67.883307000000002</v>
      </c>
      <c r="L986" s="25">
        <f t="shared" si="150"/>
        <v>0.25056945531092767</v>
      </c>
      <c r="M986" s="25">
        <f t="shared" si="151"/>
        <v>0.24709218340338501</v>
      </c>
      <c r="N986" s="25">
        <f t="shared" si="152"/>
        <v>0.17417629131835688</v>
      </c>
      <c r="O986" s="25">
        <f t="shared" si="153"/>
        <v>-7.3261192910406003E-2</v>
      </c>
      <c r="P986" s="29">
        <f t="shared" si="154"/>
        <v>-3.8202937847505725E-2</v>
      </c>
      <c r="Q986" s="29">
        <f t="shared" si="155"/>
        <v>-3.3742765077119374E-3</v>
      </c>
      <c r="R986" s="29">
        <f t="shared" si="156"/>
        <v>0.25375559292552152</v>
      </c>
      <c r="S986" s="29">
        <f t="shared" si="157"/>
        <v>-0.39856039738479632</v>
      </c>
      <c r="T986" s="29">
        <f t="shared" si="158"/>
        <v>-9.6320429141929176E-2</v>
      </c>
      <c r="U986" s="29">
        <f t="shared" si="159"/>
        <v>0.12169094570827554</v>
      </c>
    </row>
    <row r="987" spans="1:21" x14ac:dyDescent="0.2">
      <c r="A987" s="30">
        <v>40796</v>
      </c>
      <c r="B987" s="28">
        <v>41.563840999999996</v>
      </c>
      <c r="C987" s="28">
        <v>109.19000200000001</v>
      </c>
      <c r="D987" s="28">
        <v>37.578243000000001</v>
      </c>
      <c r="E987" s="28">
        <v>33.785404</v>
      </c>
      <c r="F987" s="28">
        <v>312.098432</v>
      </c>
      <c r="G987" s="28">
        <v>23.010266000000001</v>
      </c>
      <c r="H987" s="28">
        <v>24.629999000000002</v>
      </c>
      <c r="I987" s="28">
        <v>29.195278999999999</v>
      </c>
      <c r="J987" s="28">
        <v>24.40964</v>
      </c>
      <c r="K987" s="28">
        <v>60.518726000000001</v>
      </c>
      <c r="L987" s="25">
        <f t="shared" si="150"/>
        <v>-0.41290095893398548</v>
      </c>
      <c r="M987" s="25">
        <f t="shared" si="151"/>
        <v>-0.27731812237257591</v>
      </c>
      <c r="N987" s="25">
        <f t="shared" si="152"/>
        <v>-0.43298385721002886</v>
      </c>
      <c r="O987" s="25">
        <f t="shared" si="153"/>
        <v>-0.48502927036676491</v>
      </c>
      <c r="P987" s="29">
        <f t="shared" si="154"/>
        <v>-0.38503785889307318</v>
      </c>
      <c r="Q987" s="29">
        <f t="shared" si="155"/>
        <v>-0.34314081368069138</v>
      </c>
      <c r="R987" s="29">
        <f t="shared" si="156"/>
        <v>-0.82145705302190031</v>
      </c>
      <c r="S987" s="29">
        <f t="shared" si="157"/>
        <v>-4.6707708617755084E-2</v>
      </c>
      <c r="T987" s="29">
        <f t="shared" si="158"/>
        <v>-0.38737210984577564</v>
      </c>
      <c r="U987" s="29">
        <f t="shared" si="159"/>
        <v>-0.2936513018273551</v>
      </c>
    </row>
    <row r="988" spans="1:21" x14ac:dyDescent="0.2">
      <c r="A988" s="30">
        <v>40768</v>
      </c>
      <c r="B988" s="28">
        <v>70.795280000000005</v>
      </c>
      <c r="C988" s="28">
        <v>151.08999600000001</v>
      </c>
      <c r="D988" s="28">
        <v>66.273674</v>
      </c>
      <c r="E988" s="28">
        <v>65.606454999999997</v>
      </c>
      <c r="F988" s="28">
        <v>507.50836700000002</v>
      </c>
      <c r="G988" s="28">
        <v>35.030743999999999</v>
      </c>
      <c r="H988" s="28">
        <v>137.949997</v>
      </c>
      <c r="I988" s="28">
        <v>30.625737000000001</v>
      </c>
      <c r="J988" s="28">
        <v>39.844154000000003</v>
      </c>
      <c r="K988" s="28">
        <v>85.678258</v>
      </c>
      <c r="L988" s="25">
        <f t="shared" si="150"/>
        <v>-7.6485401775087114E-3</v>
      </c>
      <c r="M988" s="25">
        <f t="shared" si="151"/>
        <v>0.45699132469598847</v>
      </c>
      <c r="N988" s="25">
        <f t="shared" si="152"/>
        <v>0.37599692218989178</v>
      </c>
      <c r="O988" s="25">
        <f t="shared" si="153"/>
        <v>0.39154941736192206</v>
      </c>
      <c r="P988" s="29">
        <f t="shared" si="154"/>
        <v>0.55763541828374175</v>
      </c>
      <c r="Q988" s="29">
        <f t="shared" si="155"/>
        <v>0.35187940241484617</v>
      </c>
      <c r="R988" s="29">
        <f t="shared" si="156"/>
        <v>3.4059406389632905</v>
      </c>
      <c r="S988" s="29">
        <f t="shared" si="157"/>
        <v>0.20427448366769818</v>
      </c>
      <c r="T988" s="29">
        <f t="shared" si="158"/>
        <v>0.35889891006456121</v>
      </c>
      <c r="U988" s="29">
        <f t="shared" si="159"/>
        <v>9.4076979942893324E-2</v>
      </c>
    </row>
    <row r="989" spans="1:21" x14ac:dyDescent="0.2">
      <c r="A989" s="30">
        <v>40767</v>
      </c>
      <c r="B989" s="28">
        <v>71.340934000000004</v>
      </c>
      <c r="C989" s="28">
        <v>103.699997</v>
      </c>
      <c r="D989" s="28">
        <v>48.164115000000002</v>
      </c>
      <c r="E989" s="28">
        <v>47.146335000000001</v>
      </c>
      <c r="F989" s="28">
        <v>325.81974000000002</v>
      </c>
      <c r="G989" s="28">
        <v>25.912624999999998</v>
      </c>
      <c r="H989" s="28">
        <v>31.309999000000001</v>
      </c>
      <c r="I989" s="28">
        <v>25.430861</v>
      </c>
      <c r="J989" s="28">
        <v>29.320910999999999</v>
      </c>
      <c r="K989" s="28">
        <v>78.310996000000003</v>
      </c>
      <c r="L989" s="25">
        <f t="shared" si="150"/>
        <v>0.33551309529824502</v>
      </c>
      <c r="M989" s="25">
        <f t="shared" si="151"/>
        <v>-0.26940964112428289</v>
      </c>
      <c r="N989" s="25">
        <f t="shared" si="152"/>
        <v>5.3759064922990207E-2</v>
      </c>
      <c r="O989" s="25">
        <f t="shared" si="153"/>
        <v>0.44177671402504282</v>
      </c>
      <c r="P989" s="29">
        <f t="shared" si="154"/>
        <v>6.5241577052082222E-2</v>
      </c>
      <c r="Q989" s="29">
        <f t="shared" si="155"/>
        <v>9.0006806909816994E-2</v>
      </c>
      <c r="R989" s="29">
        <f t="shared" si="156"/>
        <v>-1.6645760050251202E-2</v>
      </c>
      <c r="S989" s="29">
        <f t="shared" si="157"/>
        <v>0.34208477023368378</v>
      </c>
      <c r="T989" s="29">
        <f t="shared" si="158"/>
        <v>0.25207575711185326</v>
      </c>
      <c r="U989" s="29">
        <f t="shared" si="159"/>
        <v>0.11933335405881818</v>
      </c>
    </row>
    <row r="990" spans="1:21" x14ac:dyDescent="0.2">
      <c r="A990" s="30">
        <v>40766</v>
      </c>
      <c r="B990" s="28">
        <v>53.418371</v>
      </c>
      <c r="C990" s="28">
        <v>141.94000199999999</v>
      </c>
      <c r="D990" s="28">
        <v>45.706952000000001</v>
      </c>
      <c r="E990" s="28">
        <v>32.700164000000001</v>
      </c>
      <c r="F990" s="28">
        <v>305.86464799999999</v>
      </c>
      <c r="G990" s="28">
        <v>23.772901999999998</v>
      </c>
      <c r="H990" s="28">
        <v>31.84</v>
      </c>
      <c r="I990" s="28">
        <v>18.948774</v>
      </c>
      <c r="J990" s="28">
        <v>23.417840999999999</v>
      </c>
      <c r="K990" s="28">
        <v>69.962175000000002</v>
      </c>
      <c r="L990" s="25">
        <f t="shared" si="150"/>
        <v>0.27496699949682379</v>
      </c>
      <c r="M990" s="25">
        <f t="shared" si="151"/>
        <v>0.28568840062158696</v>
      </c>
      <c r="N990" s="25">
        <f t="shared" si="152"/>
        <v>0.20890837894703429</v>
      </c>
      <c r="O990" s="25">
        <f t="shared" si="153"/>
        <v>-3.7344884508754839E-2</v>
      </c>
      <c r="P990" s="29">
        <f t="shared" si="154"/>
        <v>-2.3022870343360591E-2</v>
      </c>
      <c r="Q990" s="29">
        <f t="shared" si="155"/>
        <v>3.853834986746385E-2</v>
      </c>
      <c r="R990" s="29">
        <f t="shared" si="156"/>
        <v>0.27461969575660516</v>
      </c>
      <c r="S990" s="29">
        <f t="shared" si="157"/>
        <v>-0.34841172905887619</v>
      </c>
      <c r="T990" s="29">
        <f t="shared" si="158"/>
        <v>-7.0694375543690957E-2</v>
      </c>
      <c r="U990" s="29">
        <f t="shared" si="159"/>
        <v>0.16844911690055153</v>
      </c>
    </row>
    <row r="991" spans="1:21" x14ac:dyDescent="0.2">
      <c r="A991" s="30">
        <v>40765</v>
      </c>
      <c r="B991" s="28">
        <v>41.897846000000001</v>
      </c>
      <c r="C991" s="28">
        <v>110.400002</v>
      </c>
      <c r="D991" s="28">
        <v>37.808450000000001</v>
      </c>
      <c r="E991" s="28">
        <v>33.968722</v>
      </c>
      <c r="F991" s="28">
        <v>313.072475</v>
      </c>
      <c r="G991" s="28">
        <v>22.890730999999999</v>
      </c>
      <c r="H991" s="28">
        <v>24.98</v>
      </c>
      <c r="I991" s="28">
        <v>29.080901000000001</v>
      </c>
      <c r="J991" s="28">
        <v>25.199289</v>
      </c>
      <c r="K991" s="28">
        <v>59.876099000000004</v>
      </c>
      <c r="L991" s="25">
        <f t="shared" si="150"/>
        <v>-0.60458870557628897</v>
      </c>
      <c r="M991" s="25">
        <f t="shared" si="151"/>
        <v>-0.53327130604929041</v>
      </c>
      <c r="N991" s="25">
        <f t="shared" si="152"/>
        <v>-0.43900230965140019</v>
      </c>
      <c r="O991" s="25">
        <f t="shared" si="153"/>
        <v>-0.61027454982378171</v>
      </c>
      <c r="P991" s="29">
        <f t="shared" si="154"/>
        <v>-0.42132115131474979</v>
      </c>
      <c r="Q991" s="29">
        <f t="shared" si="155"/>
        <v>-0.50700919438334069</v>
      </c>
      <c r="R991" s="29">
        <f t="shared" si="156"/>
        <v>-0.8960033292589924</v>
      </c>
      <c r="S991" s="29">
        <f t="shared" si="157"/>
        <v>-0.37488075703980039</v>
      </c>
      <c r="T991" s="29">
        <f t="shared" si="158"/>
        <v>-0.51187462401663208</v>
      </c>
      <c r="U991" s="29">
        <f t="shared" si="159"/>
        <v>-0.34757869513884487</v>
      </c>
    </row>
    <row r="992" spans="1:21" x14ac:dyDescent="0.2">
      <c r="A992" s="30">
        <v>40738</v>
      </c>
      <c r="B992" s="28">
        <v>105.960165</v>
      </c>
      <c r="C992" s="28">
        <v>236.53999300000001</v>
      </c>
      <c r="D992" s="28">
        <v>67.395019000000005</v>
      </c>
      <c r="E992" s="28">
        <v>87.160646</v>
      </c>
      <c r="F992" s="28">
        <v>541.012473</v>
      </c>
      <c r="G992" s="28">
        <v>46.432369000000001</v>
      </c>
      <c r="H992" s="28">
        <v>240.199997</v>
      </c>
      <c r="I992" s="28">
        <v>46.520566000000002</v>
      </c>
      <c r="J992" s="28">
        <v>51.624623999999997</v>
      </c>
      <c r="K992" s="28">
        <v>91.775205</v>
      </c>
      <c r="L992" s="25">
        <f t="shared" si="150"/>
        <v>0.52028043190359474</v>
      </c>
      <c r="M992" s="25">
        <f t="shared" si="151"/>
        <v>0.60529340596022774</v>
      </c>
      <c r="N992" s="25">
        <f t="shared" si="152"/>
        <v>3.3468894910542613E-2</v>
      </c>
      <c r="O992" s="25">
        <f t="shared" si="153"/>
        <v>0.35682967358898954</v>
      </c>
      <c r="P992" s="29">
        <f t="shared" si="154"/>
        <v>7.4562374650397167E-2</v>
      </c>
      <c r="Q992" s="29">
        <f t="shared" si="155"/>
        <v>0.33537164361195027</v>
      </c>
      <c r="R992" s="29">
        <f t="shared" si="156"/>
        <v>0.71853752683587246</v>
      </c>
      <c r="S992" s="29">
        <f t="shared" si="157"/>
        <v>0.57531857992514568</v>
      </c>
      <c r="T992" s="29">
        <f t="shared" si="158"/>
        <v>0.32672732675230653</v>
      </c>
      <c r="U992" s="29">
        <f t="shared" si="159"/>
        <v>8.0130053134865209E-2</v>
      </c>
    </row>
    <row r="993" spans="1:21" x14ac:dyDescent="0.2">
      <c r="A993" s="30">
        <v>40737</v>
      </c>
      <c r="B993" s="28">
        <v>69.697776000000005</v>
      </c>
      <c r="C993" s="28">
        <v>147.35000600000001</v>
      </c>
      <c r="D993" s="28">
        <v>65.212430999999995</v>
      </c>
      <c r="E993" s="28">
        <v>64.238457999999994</v>
      </c>
      <c r="F993" s="28">
        <v>503.47237699999999</v>
      </c>
      <c r="G993" s="28">
        <v>34.771121000000001</v>
      </c>
      <c r="H993" s="28">
        <v>139.770004</v>
      </c>
      <c r="I993" s="28">
        <v>29.530894</v>
      </c>
      <c r="J993" s="28">
        <v>38.911254</v>
      </c>
      <c r="K993" s="28">
        <v>84.966809999999995</v>
      </c>
      <c r="L993" s="25">
        <f t="shared" si="150"/>
        <v>-5.8486967294481329E-2</v>
      </c>
      <c r="M993" s="25">
        <f t="shared" si="151"/>
        <v>0.40991295742200839</v>
      </c>
      <c r="N993" s="25">
        <f t="shared" si="152"/>
        <v>0.33225953662876417</v>
      </c>
      <c r="O993" s="25">
        <f t="shared" si="153"/>
        <v>0.36144512306633936</v>
      </c>
      <c r="P993" s="29">
        <f t="shared" si="154"/>
        <v>0.5108975979470447</v>
      </c>
      <c r="Q993" s="29">
        <f t="shared" si="155"/>
        <v>0.32940139638848809</v>
      </c>
      <c r="R993" s="29">
        <f t="shared" si="156"/>
        <v>3.4315155221459888</v>
      </c>
      <c r="S993" s="29">
        <f t="shared" si="157"/>
        <v>0.21952086133146098</v>
      </c>
      <c r="T993" s="29">
        <f t="shared" si="158"/>
        <v>0.30450019288614705</v>
      </c>
      <c r="U993" s="29">
        <f t="shared" si="159"/>
        <v>7.13343022146673E-2</v>
      </c>
    </row>
    <row r="994" spans="1:21" x14ac:dyDescent="0.2">
      <c r="A994" s="30">
        <v>40736</v>
      </c>
      <c r="B994" s="28">
        <v>74.027415000000005</v>
      </c>
      <c r="C994" s="28">
        <v>104.510002</v>
      </c>
      <c r="D994" s="28">
        <v>48.948743999999998</v>
      </c>
      <c r="E994" s="28">
        <v>47.184023000000003</v>
      </c>
      <c r="F994" s="28">
        <v>333.22733299999999</v>
      </c>
      <c r="G994" s="28">
        <v>26.155472</v>
      </c>
      <c r="H994" s="28">
        <v>31.540001</v>
      </c>
      <c r="I994" s="28">
        <v>24.215160999999998</v>
      </c>
      <c r="J994" s="28">
        <v>29.828476999999999</v>
      </c>
      <c r="K994" s="28">
        <v>79.309334000000007</v>
      </c>
      <c r="L994" s="25">
        <f t="shared" si="150"/>
        <v>0.40833890546805218</v>
      </c>
      <c r="M994" s="25">
        <f t="shared" si="151"/>
        <v>-0.25763600836508038</v>
      </c>
      <c r="N994" s="25">
        <f t="shared" si="152"/>
        <v>8.8280657419312014E-2</v>
      </c>
      <c r="O994" s="25">
        <f t="shared" si="153"/>
        <v>0.44867629816104104</v>
      </c>
      <c r="P994" s="29">
        <f t="shared" si="154"/>
        <v>9.664157961460762E-2</v>
      </c>
      <c r="Q994" s="29">
        <f t="shared" si="155"/>
        <v>0.11500125587246135</v>
      </c>
      <c r="R994" s="29">
        <f t="shared" si="156"/>
        <v>8.6345059162136195E-3</v>
      </c>
      <c r="S994" s="29">
        <f t="shared" si="157"/>
        <v>0.296544639148834</v>
      </c>
      <c r="T994" s="29">
        <f t="shared" si="158"/>
        <v>0.32937022917008241</v>
      </c>
      <c r="U994" s="29">
        <f t="shared" si="159"/>
        <v>0.14624974602644292</v>
      </c>
    </row>
    <row r="995" spans="1:21" x14ac:dyDescent="0.2">
      <c r="A995" s="30">
        <v>40735</v>
      </c>
      <c r="B995" s="28">
        <v>52.563637</v>
      </c>
      <c r="C995" s="28">
        <v>140.779999</v>
      </c>
      <c r="D995" s="28">
        <v>44.978051999999998</v>
      </c>
      <c r="E995" s="28">
        <v>32.570439</v>
      </c>
      <c r="F995" s="28">
        <v>303.86166200000002</v>
      </c>
      <c r="G995" s="28">
        <v>23.457795999999998</v>
      </c>
      <c r="H995" s="28">
        <v>31.27</v>
      </c>
      <c r="I995" s="28">
        <v>18.676689</v>
      </c>
      <c r="J995" s="28">
        <v>22.438051000000002</v>
      </c>
      <c r="K995" s="28">
        <v>69.190274000000002</v>
      </c>
      <c r="L995" s="25">
        <f t="shared" si="150"/>
        <v>-0.56079110754442907</v>
      </c>
      <c r="M995" s="25">
        <f t="shared" si="151"/>
        <v>-0.29715428411651101</v>
      </c>
      <c r="N995" s="25">
        <f t="shared" si="152"/>
        <v>-0.1776658109974063</v>
      </c>
      <c r="O995" s="25">
        <f t="shared" si="153"/>
        <v>-0.71455573898897384</v>
      </c>
      <c r="P995" s="29">
        <f t="shared" si="154"/>
        <v>-0.58588413396908878</v>
      </c>
      <c r="Q995" s="29">
        <f t="shared" si="155"/>
        <v>-0.56387776609697426</v>
      </c>
      <c r="R995" s="29">
        <f t="shared" si="156"/>
        <v>-0.86542434211815999</v>
      </c>
      <c r="S995" s="29">
        <f t="shared" si="157"/>
        <v>-0.37718361187631955</v>
      </c>
      <c r="T995" s="29">
        <f t="shared" si="158"/>
        <v>-0.59203459076260623</v>
      </c>
      <c r="U995" s="29">
        <f t="shared" si="159"/>
        <v>-0.159242508083282</v>
      </c>
    </row>
    <row r="996" spans="1:21" x14ac:dyDescent="0.2">
      <c r="A996" s="30">
        <v>40709</v>
      </c>
      <c r="B996" s="28">
        <v>119.677989</v>
      </c>
      <c r="C996" s="28">
        <v>200.300003</v>
      </c>
      <c r="D996" s="28">
        <v>54.695588000000001</v>
      </c>
      <c r="E996" s="28">
        <v>114.104375</v>
      </c>
      <c r="F996" s="28">
        <v>733.76000999999997</v>
      </c>
      <c r="G996" s="28">
        <v>53.787205</v>
      </c>
      <c r="H996" s="28">
        <v>232.36000100000001</v>
      </c>
      <c r="I996" s="28">
        <v>29.987472</v>
      </c>
      <c r="J996" s="28">
        <v>54.999885999999996</v>
      </c>
      <c r="K996" s="28">
        <v>82.295162000000005</v>
      </c>
      <c r="L996" s="25">
        <f t="shared" si="150"/>
        <v>0.13268323718850827</v>
      </c>
      <c r="M996" s="25">
        <f t="shared" si="151"/>
        <v>-0.15449553367232249</v>
      </c>
      <c r="N996" s="25">
        <f t="shared" si="152"/>
        <v>-0.17887417210291057</v>
      </c>
      <c r="O996" s="25">
        <f t="shared" si="153"/>
        <v>0.28066794519790883</v>
      </c>
      <c r="P996" s="29">
        <f t="shared" si="154"/>
        <v>0.3536947137082016</v>
      </c>
      <c r="Q996" s="29">
        <f t="shared" si="155"/>
        <v>0.15792315701001014</v>
      </c>
      <c r="R996" s="29">
        <f t="shared" si="156"/>
        <v>-3.6729955904444167E-2</v>
      </c>
      <c r="S996" s="29">
        <f t="shared" si="157"/>
        <v>-0.36908517190869805</v>
      </c>
      <c r="T996" s="29">
        <f t="shared" si="158"/>
        <v>6.1045221995428056E-2</v>
      </c>
      <c r="U996" s="29">
        <f t="shared" si="159"/>
        <v>-9.3726041657971382E-2</v>
      </c>
    </row>
    <row r="997" spans="1:21" x14ac:dyDescent="0.2">
      <c r="A997" s="30">
        <v>40708</v>
      </c>
      <c r="B997" s="28">
        <v>105.658833</v>
      </c>
      <c r="C997" s="28">
        <v>236.89999399999999</v>
      </c>
      <c r="D997" s="28">
        <v>66.610483000000002</v>
      </c>
      <c r="E997" s="28">
        <v>89.097549000000001</v>
      </c>
      <c r="F997" s="28">
        <v>542.04245800000001</v>
      </c>
      <c r="G997" s="28">
        <v>46.451445999999997</v>
      </c>
      <c r="H997" s="28">
        <v>241.220001</v>
      </c>
      <c r="I997" s="28">
        <v>47.530143000000002</v>
      </c>
      <c r="J997" s="28">
        <v>51.835571999999999</v>
      </c>
      <c r="K997" s="28">
        <v>90.806054000000003</v>
      </c>
      <c r="L997" s="25">
        <f t="shared" si="150"/>
        <v>0.49142444761318016</v>
      </c>
      <c r="M997" s="25">
        <f t="shared" si="151"/>
        <v>0.57838630364144961</v>
      </c>
      <c r="N997" s="25">
        <f t="shared" si="152"/>
        <v>2.2259908280963803E-3</v>
      </c>
      <c r="O997" s="25">
        <f t="shared" si="153"/>
        <v>0.3497942825110496</v>
      </c>
      <c r="P997" s="29">
        <f t="shared" si="154"/>
        <v>6.1028748561415602E-2</v>
      </c>
      <c r="Q997" s="29">
        <f t="shared" si="155"/>
        <v>0.31212706350274133</v>
      </c>
      <c r="R997" s="29">
        <f t="shared" si="156"/>
        <v>0.59579250209599111</v>
      </c>
      <c r="S997" s="29">
        <f t="shared" si="157"/>
        <v>0.52179847286557934</v>
      </c>
      <c r="T997" s="29">
        <f t="shared" si="158"/>
        <v>0.30923465615889167</v>
      </c>
      <c r="U997" s="29">
        <f t="shared" si="159"/>
        <v>6.1452035034933239E-2</v>
      </c>
    </row>
    <row r="998" spans="1:21" x14ac:dyDescent="0.2">
      <c r="A998" s="30">
        <v>40707</v>
      </c>
      <c r="B998" s="28">
        <v>70.844240999999997</v>
      </c>
      <c r="C998" s="28">
        <v>150.08999600000001</v>
      </c>
      <c r="D998" s="28">
        <v>66.462537999999995</v>
      </c>
      <c r="E998" s="28">
        <v>66.008242999999993</v>
      </c>
      <c r="F998" s="28">
        <v>510.86500599999999</v>
      </c>
      <c r="G998" s="28">
        <v>35.401637000000001</v>
      </c>
      <c r="H998" s="28">
        <v>151.16000399999999</v>
      </c>
      <c r="I998" s="28">
        <v>31.232876000000001</v>
      </c>
      <c r="J998" s="28">
        <v>39.592269999999999</v>
      </c>
      <c r="K998" s="28">
        <v>85.548900000000003</v>
      </c>
      <c r="L998" s="25">
        <f t="shared" si="150"/>
        <v>-7.961725386727625E-2</v>
      </c>
      <c r="M998" s="25">
        <f t="shared" si="151"/>
        <v>0.41674526304048976</v>
      </c>
      <c r="N998" s="25">
        <f t="shared" si="152"/>
        <v>0.32398194736083852</v>
      </c>
      <c r="O998" s="25">
        <f t="shared" si="153"/>
        <v>0.38814305845855013</v>
      </c>
      <c r="P998" s="29">
        <f t="shared" si="154"/>
        <v>0.50024928779603628</v>
      </c>
      <c r="Q998" s="29">
        <f t="shared" si="155"/>
        <v>0.31815164663224671</v>
      </c>
      <c r="R998" s="29">
        <f t="shared" si="156"/>
        <v>3.8526486035312999</v>
      </c>
      <c r="S998" s="29">
        <f t="shared" si="157"/>
        <v>0.26300010077189984</v>
      </c>
      <c r="T998" s="29">
        <f t="shared" si="158"/>
        <v>0.28101088385912698</v>
      </c>
      <c r="U998" s="29">
        <f t="shared" si="159"/>
        <v>4.4787495490288709E-2</v>
      </c>
    </row>
    <row r="999" spans="1:21" x14ac:dyDescent="0.2">
      <c r="A999" s="30">
        <v>40706</v>
      </c>
      <c r="B999" s="28">
        <v>76.972587000000004</v>
      </c>
      <c r="C999" s="28">
        <v>105.94000200000001</v>
      </c>
      <c r="D999" s="28">
        <v>50.198976000000002</v>
      </c>
      <c r="E999" s="28">
        <v>47.551470000000002</v>
      </c>
      <c r="F999" s="28">
        <v>340.52007900000001</v>
      </c>
      <c r="G999" s="28">
        <v>26.857029000000001</v>
      </c>
      <c r="H999" s="28">
        <v>31.15</v>
      </c>
      <c r="I999" s="28">
        <v>24.729116000000001</v>
      </c>
      <c r="J999" s="28">
        <v>30.907052</v>
      </c>
      <c r="K999" s="28">
        <v>81.881626999999995</v>
      </c>
      <c r="L999" s="25">
        <f t="shared" si="150"/>
        <v>-0.35609124736150166</v>
      </c>
      <c r="M999" s="25">
        <f t="shared" si="151"/>
        <v>-0.4673973160243865</v>
      </c>
      <c r="N999" s="25">
        <f t="shared" si="152"/>
        <v>-9.0528419383510195E-2</v>
      </c>
      <c r="O999" s="25">
        <f t="shared" si="153"/>
        <v>-0.57341661155867096</v>
      </c>
      <c r="P999" s="29">
        <f t="shared" si="154"/>
        <v>-0.53433151589743588</v>
      </c>
      <c r="Q999" s="29">
        <f t="shared" si="155"/>
        <v>-0.49572168463511801</v>
      </c>
      <c r="R999" s="29">
        <f t="shared" si="156"/>
        <v>-0.86559951908185673</v>
      </c>
      <c r="S999" s="29">
        <f t="shared" si="157"/>
        <v>-0.17890979827386921</v>
      </c>
      <c r="T999" s="29">
        <f t="shared" si="158"/>
        <v>-0.42791158538080831</v>
      </c>
      <c r="U999" s="29">
        <f t="shared" si="159"/>
        <v>-9.0138013386884541E-3</v>
      </c>
    </row>
    <row r="1000" spans="1:21" x14ac:dyDescent="0.2">
      <c r="A1000" s="30">
        <v>40678</v>
      </c>
      <c r="B1000" s="28">
        <v>119.53958799999999</v>
      </c>
      <c r="C1000" s="28">
        <v>198.91000399999999</v>
      </c>
      <c r="D1000" s="28">
        <v>55.195760999999997</v>
      </c>
      <c r="E1000" s="28">
        <v>111.47051500000001</v>
      </c>
      <c r="F1000" s="28">
        <v>731.25</v>
      </c>
      <c r="G1000" s="28">
        <v>53.258346000000003</v>
      </c>
      <c r="H1000" s="28">
        <v>231.770004</v>
      </c>
      <c r="I1000" s="28">
        <v>30.117417</v>
      </c>
      <c r="J1000" s="28">
        <v>54.024957000000001</v>
      </c>
      <c r="K1000" s="28">
        <v>82.626405000000005</v>
      </c>
      <c r="L1000" s="25">
        <f t="shared" si="150"/>
        <v>0.13460911712726831</v>
      </c>
      <c r="M1000" s="25">
        <f t="shared" si="151"/>
        <v>-0.16318886617402861</v>
      </c>
      <c r="N1000" s="25">
        <f t="shared" si="152"/>
        <v>-0.15428974502620219</v>
      </c>
      <c r="O1000" s="25">
        <f t="shared" si="153"/>
        <v>0.26485484130173265</v>
      </c>
      <c r="P1000" s="29">
        <f t="shared" si="154"/>
        <v>0.33947588060872014</v>
      </c>
      <c r="Q1000" s="29">
        <f t="shared" si="155"/>
        <v>0.16666106611072951</v>
      </c>
      <c r="R1000" s="29">
        <f t="shared" si="156"/>
        <v>3.4636662620095571E-3</v>
      </c>
      <c r="S1000" s="29">
        <f t="shared" si="157"/>
        <v>-0.35605902289355196</v>
      </c>
      <c r="T1000" s="29">
        <f t="shared" si="158"/>
        <v>5.2556337477437376E-2</v>
      </c>
      <c r="U1000" s="29">
        <f t="shared" si="159"/>
        <v>-7.8688642710503243E-2</v>
      </c>
    </row>
    <row r="1001" spans="1:21" x14ac:dyDescent="0.2">
      <c r="A1001" s="30">
        <v>40677</v>
      </c>
      <c r="B1001" s="28">
        <v>105.357507</v>
      </c>
      <c r="C1001" s="28">
        <v>237.699997</v>
      </c>
      <c r="D1001" s="28">
        <v>65.265568999999999</v>
      </c>
      <c r="E1001" s="28">
        <v>88.129097000000002</v>
      </c>
      <c r="F1001" s="28">
        <v>545.92248400000005</v>
      </c>
      <c r="G1001" s="28">
        <v>45.650230000000001</v>
      </c>
      <c r="H1001" s="28">
        <v>230.970001</v>
      </c>
      <c r="I1001" s="28">
        <v>46.770462000000002</v>
      </c>
      <c r="J1001" s="28">
        <v>51.327378000000003</v>
      </c>
      <c r="K1001" s="28">
        <v>89.683475999999999</v>
      </c>
      <c r="L1001" s="25">
        <f t="shared" si="150"/>
        <v>0.48295780624813234</v>
      </c>
      <c r="M1001" s="25">
        <f t="shared" si="151"/>
        <v>0.54893774376017079</v>
      </c>
      <c r="N1001" s="25">
        <f t="shared" si="152"/>
        <v>-1.2594537363019853E-5</v>
      </c>
      <c r="O1001" s="25">
        <f t="shared" si="153"/>
        <v>0.33803140056186365</v>
      </c>
      <c r="P1001" s="29">
        <f t="shared" si="154"/>
        <v>6.9910472348233776E-2</v>
      </c>
      <c r="Q1001" s="29">
        <f t="shared" si="155"/>
        <v>0.34369313064557971</v>
      </c>
      <c r="R1001" s="29">
        <f t="shared" si="156"/>
        <v>0.30631753640990356</v>
      </c>
      <c r="S1001" s="29">
        <f t="shared" si="157"/>
        <v>0.48940654534370154</v>
      </c>
      <c r="T1001" s="29">
        <f t="shared" si="158"/>
        <v>0.29976776448250897</v>
      </c>
      <c r="U1001" s="29">
        <f t="shared" si="159"/>
        <v>6.234725056163759E-2</v>
      </c>
    </row>
    <row r="1002" spans="1:21" x14ac:dyDescent="0.2">
      <c r="A1002" s="30">
        <v>40676</v>
      </c>
      <c r="B1002" s="28">
        <v>71.045518999999999</v>
      </c>
      <c r="C1002" s="28">
        <v>153.46000699999999</v>
      </c>
      <c r="D1002" s="28">
        <v>65.266390999999999</v>
      </c>
      <c r="E1002" s="28">
        <v>65.864744999999999</v>
      </c>
      <c r="F1002" s="28">
        <v>510.25062200000002</v>
      </c>
      <c r="G1002" s="28">
        <v>33.973702000000003</v>
      </c>
      <c r="H1002" s="28">
        <v>176.80999800000001</v>
      </c>
      <c r="I1002" s="28">
        <v>31.402079000000001</v>
      </c>
      <c r="J1002" s="28">
        <v>39.489652999999997</v>
      </c>
      <c r="K1002" s="28">
        <v>84.420113999999998</v>
      </c>
      <c r="L1002" s="25">
        <f t="shared" si="150"/>
        <v>-7.9796839484984727E-2</v>
      </c>
      <c r="M1002" s="25">
        <f t="shared" si="151"/>
        <v>0.47842006324412134</v>
      </c>
      <c r="N1002" s="25">
        <f t="shared" si="152"/>
        <v>0.31574759360306892</v>
      </c>
      <c r="O1002" s="25">
        <f t="shared" si="153"/>
        <v>0.38925432874679</v>
      </c>
      <c r="P1002" s="29">
        <f t="shared" si="154"/>
        <v>0.49572446254537716</v>
      </c>
      <c r="Q1002" s="29">
        <f t="shared" si="155"/>
        <v>0.27480297584716107</v>
      </c>
      <c r="R1002" s="29">
        <f t="shared" si="156"/>
        <v>4.6130158095238096</v>
      </c>
      <c r="S1002" s="29">
        <f t="shared" si="157"/>
        <v>0.28059074715361665</v>
      </c>
      <c r="T1002" s="29">
        <f t="shared" si="158"/>
        <v>0.28895779420924161</v>
      </c>
      <c r="U1002" s="29">
        <f t="shared" si="159"/>
        <v>4.2150383183562123E-2</v>
      </c>
    </row>
    <row r="1003" spans="1:21" x14ac:dyDescent="0.2">
      <c r="A1003" s="30">
        <v>40675</v>
      </c>
      <c r="B1003" s="28">
        <v>77.206340999999995</v>
      </c>
      <c r="C1003" s="28">
        <v>103.800003</v>
      </c>
      <c r="D1003" s="28">
        <v>49.604036000000001</v>
      </c>
      <c r="E1003" s="28">
        <v>47.410142</v>
      </c>
      <c r="F1003" s="28">
        <v>341.13945100000001</v>
      </c>
      <c r="G1003" s="28">
        <v>26.650158999999999</v>
      </c>
      <c r="H1003" s="28">
        <v>31.5</v>
      </c>
      <c r="I1003" s="28">
        <v>24.521557000000001</v>
      </c>
      <c r="J1003" s="28">
        <v>30.636886000000001</v>
      </c>
      <c r="K1003" s="28">
        <v>81.005692999999994</v>
      </c>
      <c r="L1003" s="25">
        <f t="shared" si="150"/>
        <v>0.85138598551169631</v>
      </c>
      <c r="M1003" s="25">
        <f t="shared" si="151"/>
        <v>-4.5955881085775308E-2</v>
      </c>
      <c r="N1003" s="25">
        <f t="shared" si="152"/>
        <v>0.32471841475300045</v>
      </c>
      <c r="O1003" s="25">
        <f t="shared" si="153"/>
        <v>0.39044727748247054</v>
      </c>
      <c r="P1003" s="29">
        <f t="shared" si="154"/>
        <v>9.2596176034060118E-2</v>
      </c>
      <c r="Q1003" s="29">
        <f t="shared" si="155"/>
        <v>0.16249918647352812</v>
      </c>
      <c r="R1003" s="29">
        <f t="shared" si="156"/>
        <v>0.28887065102820575</v>
      </c>
      <c r="S1003" s="29">
        <f t="shared" si="157"/>
        <v>-0.13611147456478379</v>
      </c>
      <c r="T1003" s="29">
        <f t="shared" si="158"/>
        <v>0.20829436411423785</v>
      </c>
      <c r="U1003" s="29">
        <f t="shared" si="159"/>
        <v>0.35907323826238358</v>
      </c>
    </row>
    <row r="1004" spans="1:21" x14ac:dyDescent="0.2">
      <c r="A1004" s="30">
        <v>40673</v>
      </c>
      <c r="B1004" s="28">
        <v>41.701915</v>
      </c>
      <c r="C1004" s="28">
        <v>108.800003</v>
      </c>
      <c r="D1004" s="28">
        <v>37.444966000000001</v>
      </c>
      <c r="E1004" s="28">
        <v>34.097043999999997</v>
      </c>
      <c r="F1004" s="28">
        <v>312.22830399999998</v>
      </c>
      <c r="G1004" s="28">
        <v>22.924883999999999</v>
      </c>
      <c r="H1004" s="28">
        <v>24.440000999999999</v>
      </c>
      <c r="I1004" s="28">
        <v>28.385093999999999</v>
      </c>
      <c r="J1004" s="28">
        <v>25.355481999999999</v>
      </c>
      <c r="K1004" s="28">
        <v>59.603625999999998</v>
      </c>
      <c r="L1004" s="25">
        <f t="shared" si="150"/>
        <v>-0.65275370735010041</v>
      </c>
      <c r="M1004" s="25">
        <f t="shared" si="151"/>
        <v>-0.45028292189049024</v>
      </c>
      <c r="N1004" s="25">
        <f t="shared" si="152"/>
        <v>-0.32231956694579333</v>
      </c>
      <c r="O1004" s="25">
        <f t="shared" si="153"/>
        <v>-0.69479126979378603</v>
      </c>
      <c r="P1004" s="29">
        <f t="shared" si="154"/>
        <v>-0.57117975246555641</v>
      </c>
      <c r="Q1004" s="29">
        <f t="shared" si="155"/>
        <v>-0.56971146816616436</v>
      </c>
      <c r="R1004" s="29">
        <f t="shared" si="156"/>
        <v>-0.89448689516714386</v>
      </c>
      <c r="S1004" s="29">
        <f t="shared" si="157"/>
        <v>-6.4659047521259172E-2</v>
      </c>
      <c r="T1004" s="29">
        <f t="shared" si="158"/>
        <v>-0.52826325665749208</v>
      </c>
      <c r="U1004" s="29">
        <f t="shared" si="159"/>
        <v>-0.28845328059548914</v>
      </c>
    </row>
    <row r="1005" spans="1:21" x14ac:dyDescent="0.2">
      <c r="A1005" s="30">
        <v>40648</v>
      </c>
      <c r="B1005" s="28">
        <v>120.09319000000001</v>
      </c>
      <c r="C1005" s="28">
        <v>197.91999799999999</v>
      </c>
      <c r="D1005" s="28">
        <v>55.254607</v>
      </c>
      <c r="E1005" s="28">
        <v>111.71713200000001</v>
      </c>
      <c r="F1005" s="28">
        <v>728.10998500000005</v>
      </c>
      <c r="G1005" s="28">
        <v>53.277934000000002</v>
      </c>
      <c r="H1005" s="28">
        <v>231.63000500000001</v>
      </c>
      <c r="I1005" s="28">
        <v>30.347322999999999</v>
      </c>
      <c r="J1005" s="28">
        <v>53.749220000000001</v>
      </c>
      <c r="K1005" s="28">
        <v>83.766285999999994</v>
      </c>
      <c r="L1005" s="25">
        <f t="shared" si="150"/>
        <v>0.14259259599304408</v>
      </c>
      <c r="M1005" s="25">
        <f t="shared" si="151"/>
        <v>-0.18201358789016731</v>
      </c>
      <c r="N1005" s="25">
        <f t="shared" si="152"/>
        <v>-0.1397231425508898</v>
      </c>
      <c r="O1005" s="25">
        <f t="shared" si="153"/>
        <v>0.27677303035046963</v>
      </c>
      <c r="P1005" s="29">
        <f t="shared" si="154"/>
        <v>0.31401115007540192</v>
      </c>
      <c r="Q1005" s="29">
        <f t="shared" si="155"/>
        <v>0.17420508159157433</v>
      </c>
      <c r="R1005" s="29">
        <f t="shared" si="156"/>
        <v>-3.0552832268320507E-2</v>
      </c>
      <c r="S1005" s="29">
        <f t="shared" si="157"/>
        <v>-0.34285712986470462</v>
      </c>
      <c r="T1005" s="29">
        <f t="shared" si="158"/>
        <v>5.9254930356377189E-2</v>
      </c>
      <c r="U1005" s="29">
        <f t="shared" si="159"/>
        <v>-6.054361126471286E-2</v>
      </c>
    </row>
    <row r="1006" spans="1:21" x14ac:dyDescent="0.2">
      <c r="A1006" s="30">
        <v>40647</v>
      </c>
      <c r="B1006" s="28">
        <v>105.10587099999999</v>
      </c>
      <c r="C1006" s="28">
        <v>241.96000699999999</v>
      </c>
      <c r="D1006" s="28">
        <v>64.228865999999996</v>
      </c>
      <c r="E1006" s="28">
        <v>87.499601999999996</v>
      </c>
      <c r="F1006" s="28">
        <v>554.11248599999999</v>
      </c>
      <c r="G1006" s="28">
        <v>45.373618999999998</v>
      </c>
      <c r="H1006" s="28">
        <v>238.929993</v>
      </c>
      <c r="I1006" s="28">
        <v>46.180708000000003</v>
      </c>
      <c r="J1006" s="28">
        <v>50.742477999999998</v>
      </c>
      <c r="K1006" s="28">
        <v>89.164635000000004</v>
      </c>
      <c r="L1006" s="25">
        <f t="shared" si="150"/>
        <v>0.47576475410983488</v>
      </c>
      <c r="M1006" s="25">
        <f t="shared" si="151"/>
        <v>0.55082682218108392</v>
      </c>
      <c r="N1006" s="25">
        <f t="shared" si="152"/>
        <v>-2.6096141095216852E-2</v>
      </c>
      <c r="O1006" s="25">
        <f t="shared" si="153"/>
        <v>0.32924629508508718</v>
      </c>
      <c r="P1006" s="29">
        <f t="shared" si="154"/>
        <v>8.1103668070091839E-2</v>
      </c>
      <c r="Q1006" s="29">
        <f t="shared" si="155"/>
        <v>0.36156362494647731</v>
      </c>
      <c r="R1006" s="29">
        <f t="shared" si="156"/>
        <v>0.36375569116020023</v>
      </c>
      <c r="S1006" s="29">
        <f t="shared" si="157"/>
        <v>0.45449042309274623</v>
      </c>
      <c r="T1006" s="29">
        <f t="shared" si="158"/>
        <v>0.28284978570198982</v>
      </c>
      <c r="U1006" s="29">
        <f t="shared" si="159"/>
        <v>5.4939820148736329E-2</v>
      </c>
    </row>
    <row r="1007" spans="1:21" x14ac:dyDescent="0.2">
      <c r="A1007" s="30">
        <v>40646</v>
      </c>
      <c r="B1007" s="28">
        <v>71.221290999999994</v>
      </c>
      <c r="C1007" s="28">
        <v>156.020004</v>
      </c>
      <c r="D1007" s="28">
        <v>65.949904000000004</v>
      </c>
      <c r="E1007" s="28">
        <v>65.826477999999994</v>
      </c>
      <c r="F1007" s="28">
        <v>512.54334100000005</v>
      </c>
      <c r="G1007" s="28">
        <v>33.324641</v>
      </c>
      <c r="H1007" s="28">
        <v>175.199997</v>
      </c>
      <c r="I1007" s="28">
        <v>31.750437999999999</v>
      </c>
      <c r="J1007" s="28">
        <v>39.554496999999998</v>
      </c>
      <c r="K1007" s="28">
        <v>84.521062999999998</v>
      </c>
      <c r="L1007" s="25">
        <f t="shared" si="150"/>
        <v>0.35322712789303568</v>
      </c>
      <c r="M1007" s="25">
        <f t="shared" si="151"/>
        <v>8.9677410446583838E-2</v>
      </c>
      <c r="N1007" s="25">
        <f t="shared" si="152"/>
        <v>0.48430931970932711</v>
      </c>
      <c r="O1007" s="25">
        <f t="shared" si="153"/>
        <v>1.0437257135469689</v>
      </c>
      <c r="P1007" s="29">
        <f t="shared" si="154"/>
        <v>0.72125672307162758</v>
      </c>
      <c r="Q1007" s="29">
        <f t="shared" si="155"/>
        <v>0.45038647721245306</v>
      </c>
      <c r="R1007" s="29">
        <f t="shared" si="156"/>
        <v>4.4224695629071631</v>
      </c>
      <c r="S1007" s="29">
        <f t="shared" si="157"/>
        <v>0.69383439980299499</v>
      </c>
      <c r="T1007" s="29">
        <f t="shared" si="158"/>
        <v>0.76421929549240342</v>
      </c>
      <c r="U1007" s="29">
        <f t="shared" si="159"/>
        <v>0.23448708371328153</v>
      </c>
    </row>
    <row r="1008" spans="1:21" x14ac:dyDescent="0.2">
      <c r="A1008" s="30">
        <v>40644</v>
      </c>
      <c r="B1008" s="28">
        <v>52.630699999999997</v>
      </c>
      <c r="C1008" s="28">
        <v>143.179993</v>
      </c>
      <c r="D1008" s="28">
        <v>44.431375000000003</v>
      </c>
      <c r="E1008" s="28">
        <v>32.209057000000001</v>
      </c>
      <c r="F1008" s="28">
        <v>297.77274599999998</v>
      </c>
      <c r="G1008" s="28">
        <v>22.976386999999999</v>
      </c>
      <c r="H1008" s="28">
        <v>32.310001</v>
      </c>
      <c r="I1008" s="28">
        <v>18.744712</v>
      </c>
      <c r="J1008" s="28">
        <v>22.420397000000001</v>
      </c>
      <c r="K1008" s="28">
        <v>68.466543000000001</v>
      </c>
      <c r="L1008" s="25">
        <f t="shared" si="150"/>
        <v>0.25754859609218439</v>
      </c>
      <c r="M1008" s="25">
        <f t="shared" si="151"/>
        <v>0.30092672725652791</v>
      </c>
      <c r="N1008" s="25">
        <f t="shared" si="152"/>
        <v>0.19742682743832018</v>
      </c>
      <c r="O1008" s="25">
        <f t="shared" si="153"/>
        <v>-5.1034255631691838E-2</v>
      </c>
      <c r="P1008" s="29">
        <f t="shared" si="154"/>
        <v>-4.5060641521491918E-2</v>
      </c>
      <c r="Q1008" s="29">
        <f t="shared" si="155"/>
        <v>-8.4627076530277012E-3</v>
      </c>
      <c r="R1008" s="29">
        <f t="shared" si="156"/>
        <v>0.29759040160642569</v>
      </c>
      <c r="S1008" s="29">
        <f t="shared" si="157"/>
        <v>-0.32116434579409125</v>
      </c>
      <c r="T1008" s="29">
        <f t="shared" si="158"/>
        <v>-5.9083435914644378E-2</v>
      </c>
      <c r="U1008" s="29">
        <f t="shared" si="159"/>
        <v>0.15896277496815325</v>
      </c>
    </row>
    <row r="1009" spans="1:21" x14ac:dyDescent="0.2">
      <c r="A1009" s="30">
        <v>40643</v>
      </c>
      <c r="B1009" s="28">
        <v>41.851821999999999</v>
      </c>
      <c r="C1009" s="28">
        <v>110.05999799999999</v>
      </c>
      <c r="D1009" s="28">
        <v>37.105711999999997</v>
      </c>
      <c r="E1009" s="28">
        <v>33.941222000000003</v>
      </c>
      <c r="F1009" s="28">
        <v>311.82372299999997</v>
      </c>
      <c r="G1009" s="28">
        <v>23.172488999999999</v>
      </c>
      <c r="H1009" s="28">
        <v>24.9</v>
      </c>
      <c r="I1009" s="28">
        <v>27.613033999999999</v>
      </c>
      <c r="J1009" s="28">
        <v>23.828251999999999</v>
      </c>
      <c r="K1009" s="28">
        <v>59.075704999999999</v>
      </c>
      <c r="L1009" s="25">
        <f t="shared" si="150"/>
        <v>-0.65312609172980773</v>
      </c>
      <c r="M1009" s="25">
        <f t="shared" si="151"/>
        <v>-0.42825975064935073</v>
      </c>
      <c r="N1009" s="25">
        <f t="shared" si="152"/>
        <v>-0.3330760109986336</v>
      </c>
      <c r="O1009" s="25">
        <f t="shared" si="153"/>
        <v>-0.70220764720250162</v>
      </c>
      <c r="P1009" s="29">
        <f t="shared" si="154"/>
        <v>-0.56820685906389889</v>
      </c>
      <c r="Q1009" s="29">
        <f t="shared" si="155"/>
        <v>-0.56305602784978215</v>
      </c>
      <c r="R1009" s="29">
        <f t="shared" si="156"/>
        <v>-0.8804895642767584</v>
      </c>
      <c r="S1009" s="29">
        <f t="shared" si="157"/>
        <v>-7.5482927575980407E-2</v>
      </c>
      <c r="T1009" s="29">
        <f t="shared" si="158"/>
        <v>-0.55647410019852916</v>
      </c>
      <c r="U1009" s="29">
        <f t="shared" si="159"/>
        <v>-0.30182017886852186</v>
      </c>
    </row>
    <row r="1010" spans="1:21" x14ac:dyDescent="0.2">
      <c r="A1010" s="30">
        <v>40617</v>
      </c>
      <c r="B1010" s="28">
        <v>120.654281</v>
      </c>
      <c r="C1010" s="28">
        <v>192.5</v>
      </c>
      <c r="D1010" s="28">
        <v>55.637093</v>
      </c>
      <c r="E1010" s="28">
        <v>113.97613699999999</v>
      </c>
      <c r="F1010" s="28">
        <v>722.15997300000004</v>
      </c>
      <c r="G1010" s="28">
        <v>53.033090000000001</v>
      </c>
      <c r="H1010" s="28">
        <v>208.35000600000001</v>
      </c>
      <c r="I1010" s="28">
        <v>29.867522000000001</v>
      </c>
      <c r="J1010" s="28">
        <v>53.724601</v>
      </c>
      <c r="K1010" s="28">
        <v>84.613882000000004</v>
      </c>
      <c r="L1010" s="25">
        <f t="shared" si="150"/>
        <v>0.13953653477620276</v>
      </c>
      <c r="M1010" s="25">
        <f t="shared" si="151"/>
        <v>-0.18618413081630558</v>
      </c>
      <c r="N1010" s="25">
        <f t="shared" si="152"/>
        <v>-0.15574309741053149</v>
      </c>
      <c r="O1010" s="25">
        <f t="shared" si="153"/>
        <v>0.28327376326548137</v>
      </c>
      <c r="P1010" s="29">
        <f t="shared" si="154"/>
        <v>0.30066764312200767</v>
      </c>
      <c r="Q1010" s="29">
        <f t="shared" si="155"/>
        <v>0.17201180535854665</v>
      </c>
      <c r="R1010" s="29">
        <f t="shared" si="156"/>
        <v>-0.14114345424202901</v>
      </c>
      <c r="S1010" s="29">
        <f t="shared" si="157"/>
        <v>-0.34873585617987557</v>
      </c>
      <c r="T1010" s="29">
        <f t="shared" si="158"/>
        <v>5.6785951820195191E-2</v>
      </c>
      <c r="U1010" s="29">
        <f t="shared" si="159"/>
        <v>-5.8409442857573102E-2</v>
      </c>
    </row>
    <row r="1011" spans="1:21" x14ac:dyDescent="0.2">
      <c r="A1011" s="30">
        <v>40616</v>
      </c>
      <c r="B1011" s="28">
        <v>105.880134</v>
      </c>
      <c r="C1011" s="28">
        <v>236.53999300000001</v>
      </c>
      <c r="D1011" s="28">
        <v>65.900666999999999</v>
      </c>
      <c r="E1011" s="28">
        <v>88.816697000000005</v>
      </c>
      <c r="F1011" s="28">
        <v>555.22252500000002</v>
      </c>
      <c r="G1011" s="28">
        <v>45.249620999999998</v>
      </c>
      <c r="H1011" s="28">
        <v>242.58999600000001</v>
      </c>
      <c r="I1011" s="28">
        <v>45.860841999999998</v>
      </c>
      <c r="J1011" s="28">
        <v>50.837732000000003</v>
      </c>
      <c r="K1011" s="28">
        <v>89.862712999999999</v>
      </c>
      <c r="L1011" s="25">
        <f t="shared" si="150"/>
        <v>0.99763137216102704</v>
      </c>
      <c r="M1011" s="25">
        <f t="shared" si="151"/>
        <v>0.64836232055749132</v>
      </c>
      <c r="N1011" s="25">
        <f t="shared" si="152"/>
        <v>0.48761901537096697</v>
      </c>
      <c r="O1011" s="25">
        <f t="shared" si="153"/>
        <v>1.7362528756446971</v>
      </c>
      <c r="P1011" s="29">
        <f t="shared" si="154"/>
        <v>0.86034069873049579</v>
      </c>
      <c r="Q1011" s="29">
        <f t="shared" si="155"/>
        <v>0.94861147673301804</v>
      </c>
      <c r="R1011" s="29">
        <f t="shared" si="156"/>
        <v>6.4735059603667882</v>
      </c>
      <c r="S1011" s="29">
        <f t="shared" si="157"/>
        <v>1.4177739711746109</v>
      </c>
      <c r="T1011" s="29">
        <f t="shared" si="158"/>
        <v>1.2314573053880729</v>
      </c>
      <c r="U1011" s="29">
        <f t="shared" si="159"/>
        <v>0.30684662833423793</v>
      </c>
    </row>
    <row r="1012" spans="1:21" x14ac:dyDescent="0.2">
      <c r="A1012" s="30">
        <v>40613</v>
      </c>
      <c r="B1012" s="28">
        <v>53.002839000000002</v>
      </c>
      <c r="C1012" s="28">
        <v>143.5</v>
      </c>
      <c r="D1012" s="28">
        <v>44.299424999999999</v>
      </c>
      <c r="E1012" s="28">
        <v>32.459243000000001</v>
      </c>
      <c r="F1012" s="28">
        <v>298.452066</v>
      </c>
      <c r="G1012" s="28">
        <v>23.221468999999999</v>
      </c>
      <c r="H1012" s="28">
        <v>32.459999000000003</v>
      </c>
      <c r="I1012" s="28">
        <v>18.968209000000002</v>
      </c>
      <c r="J1012" s="28">
        <v>22.782301</v>
      </c>
      <c r="K1012" s="28">
        <v>68.763013999999998</v>
      </c>
      <c r="L1012" s="25">
        <f t="shared" si="150"/>
        <v>0.28858695483049335</v>
      </c>
      <c r="M1012" s="25">
        <f t="shared" si="151"/>
        <v>0.29688203711013039</v>
      </c>
      <c r="N1012" s="25">
        <f t="shared" si="152"/>
        <v>0.23084633759280226</v>
      </c>
      <c r="O1012" s="25">
        <f t="shared" si="153"/>
        <v>-2.4162199208494606E-2</v>
      </c>
      <c r="P1012" s="29">
        <f t="shared" si="154"/>
        <v>-3.6569978377061108E-2</v>
      </c>
      <c r="Q1012" s="29">
        <f t="shared" si="155"/>
        <v>6.1918045099065289E-3</v>
      </c>
      <c r="R1012" s="29">
        <f t="shared" si="156"/>
        <v>0.49104267340376673</v>
      </c>
      <c r="S1012" s="29">
        <f t="shared" si="157"/>
        <v>-0.28901933802612378</v>
      </c>
      <c r="T1012" s="29">
        <f t="shared" si="158"/>
        <v>-7.7614571942398181E-3</v>
      </c>
      <c r="U1012" s="29">
        <f t="shared" si="159"/>
        <v>0.18812734750049165</v>
      </c>
    </row>
    <row r="1013" spans="1:21" x14ac:dyDescent="0.2">
      <c r="A1013" s="30">
        <v>40612</v>
      </c>
      <c r="B1013" s="28">
        <v>41.132528000000001</v>
      </c>
      <c r="C1013" s="28">
        <v>110.650002</v>
      </c>
      <c r="D1013" s="28">
        <v>35.991028</v>
      </c>
      <c r="E1013" s="28">
        <v>33.262948999999999</v>
      </c>
      <c r="F1013" s="28">
        <v>309.78074099999998</v>
      </c>
      <c r="G1013" s="28">
        <v>23.078571</v>
      </c>
      <c r="H1013" s="28">
        <v>21.77</v>
      </c>
      <c r="I1013" s="28">
        <v>26.678937999999999</v>
      </c>
      <c r="J1013" s="28">
        <v>22.960508000000001</v>
      </c>
      <c r="K1013" s="28">
        <v>57.875121</v>
      </c>
      <c r="L1013" s="25">
        <f t="shared" si="150"/>
        <v>-0.65517725813388994</v>
      </c>
      <c r="M1013" s="25">
        <f t="shared" si="151"/>
        <v>-0.43311644619994416</v>
      </c>
      <c r="N1013" s="25">
        <f t="shared" si="152"/>
        <v>-0.33203460863876744</v>
      </c>
      <c r="O1013" s="25">
        <f t="shared" si="153"/>
        <v>-0.70689022022206971</v>
      </c>
      <c r="P1013" s="29">
        <f t="shared" si="154"/>
        <v>-0.57041124454822256</v>
      </c>
      <c r="Q1013" s="29">
        <f t="shared" si="155"/>
        <v>-0.55738880431192905</v>
      </c>
      <c r="R1013" s="29">
        <f t="shared" si="156"/>
        <v>-0.89817109914962201</v>
      </c>
      <c r="S1013" s="29">
        <f t="shared" si="157"/>
        <v>-9.7698335694472505E-2</v>
      </c>
      <c r="T1013" s="29">
        <f t="shared" si="158"/>
        <v>-0.57200245944016137</v>
      </c>
      <c r="U1013" s="29">
        <f t="shared" si="159"/>
        <v>-0.30341692092146644</v>
      </c>
    </row>
    <row r="1014" spans="1:21" x14ac:dyDescent="0.2">
      <c r="A1014" s="30">
        <v>40589</v>
      </c>
      <c r="B1014" s="28">
        <v>119.286007</v>
      </c>
      <c r="C1014" s="28">
        <v>195.19000199999999</v>
      </c>
      <c r="D1014" s="28">
        <v>53.881576000000003</v>
      </c>
      <c r="E1014" s="28">
        <v>113.482904</v>
      </c>
      <c r="F1014" s="28">
        <v>721.10998500000005</v>
      </c>
      <c r="G1014" s="28">
        <v>52.141860000000001</v>
      </c>
      <c r="H1014" s="28">
        <v>213.78999300000001</v>
      </c>
      <c r="I1014" s="28">
        <v>29.567647999999998</v>
      </c>
      <c r="J1014" s="28">
        <v>53.646355</v>
      </c>
      <c r="K1014" s="28">
        <v>83.084305000000001</v>
      </c>
      <c r="L1014" s="25">
        <f t="shared" si="150"/>
        <v>0.56597541768203352</v>
      </c>
      <c r="M1014" s="25">
        <f t="shared" si="151"/>
        <v>0.85736044751586049</v>
      </c>
      <c r="N1014" s="25">
        <f t="shared" si="152"/>
        <v>8.3972629807659294E-2</v>
      </c>
      <c r="O1014" s="25">
        <f t="shared" si="153"/>
        <v>1.4157251937256445</v>
      </c>
      <c r="P1014" s="29">
        <f t="shared" si="154"/>
        <v>1.0985866288974035</v>
      </c>
      <c r="Q1014" s="29">
        <f t="shared" si="155"/>
        <v>0.96515283436613863</v>
      </c>
      <c r="R1014" s="29">
        <f t="shared" si="156"/>
        <v>6.392461721991701</v>
      </c>
      <c r="S1014" s="29">
        <f t="shared" si="157"/>
        <v>0.18430112624500694</v>
      </c>
      <c r="T1014" s="29">
        <f t="shared" si="158"/>
        <v>0.76556946429542316</v>
      </c>
      <c r="U1014" s="29">
        <f t="shared" si="159"/>
        <v>2.9750450157839392E-2</v>
      </c>
    </row>
    <row r="1015" spans="1:21" x14ac:dyDescent="0.2">
      <c r="A1015" s="30">
        <v>40586</v>
      </c>
      <c r="B1015" s="28">
        <v>76.173614000000001</v>
      </c>
      <c r="C1015" s="28">
        <v>105.089996</v>
      </c>
      <c r="D1015" s="28">
        <v>49.707506000000002</v>
      </c>
      <c r="E1015" s="28">
        <v>46.976743999999997</v>
      </c>
      <c r="F1015" s="28">
        <v>343.61697299999997</v>
      </c>
      <c r="G1015" s="28">
        <v>26.533234</v>
      </c>
      <c r="H1015" s="28">
        <v>28.92</v>
      </c>
      <c r="I1015" s="28">
        <v>24.966325999999999</v>
      </c>
      <c r="J1015" s="28">
        <v>30.384732</v>
      </c>
      <c r="K1015" s="28">
        <v>80.683921999999995</v>
      </c>
      <c r="L1015" s="25">
        <f t="shared" si="150"/>
        <v>0.45762935459265042</v>
      </c>
      <c r="M1015" s="25">
        <f t="shared" si="151"/>
        <v>-0.25229460151630168</v>
      </c>
      <c r="N1015" s="25">
        <f t="shared" si="152"/>
        <v>0.14481419327602696</v>
      </c>
      <c r="O1015" s="25">
        <f t="shared" si="153"/>
        <v>0.48803282743045728</v>
      </c>
      <c r="P1015" s="29">
        <f t="shared" si="154"/>
        <v>0.17629361746847216</v>
      </c>
      <c r="Q1015" s="29">
        <f t="shared" si="155"/>
        <v>0.16546009615872426</v>
      </c>
      <c r="R1015" s="29">
        <f t="shared" si="156"/>
        <v>7.3145596417472092E-3</v>
      </c>
      <c r="S1015" s="29">
        <f t="shared" si="157"/>
        <v>0.32778312414259103</v>
      </c>
      <c r="T1015" s="29">
        <f t="shared" si="158"/>
        <v>0.35897237614379307</v>
      </c>
      <c r="U1015" s="29">
        <f t="shared" si="159"/>
        <v>0.19595891075851335</v>
      </c>
    </row>
    <row r="1016" spans="1:21" x14ac:dyDescent="0.2">
      <c r="A1016" s="30">
        <v>40585</v>
      </c>
      <c r="B1016" s="28">
        <v>52.258561999999998</v>
      </c>
      <c r="C1016" s="28">
        <v>140.550003</v>
      </c>
      <c r="D1016" s="28">
        <v>43.419714999999997</v>
      </c>
      <c r="E1016" s="28">
        <v>31.569696</v>
      </c>
      <c r="F1016" s="28">
        <v>292.11836899999997</v>
      </c>
      <c r="G1016" s="28">
        <v>22.766317000000001</v>
      </c>
      <c r="H1016" s="28">
        <v>28.709999</v>
      </c>
      <c r="I1016" s="28">
        <v>18.803014999999998</v>
      </c>
      <c r="J1016" s="28">
        <v>22.358609000000001</v>
      </c>
      <c r="K1016" s="28">
        <v>67.463791000000001</v>
      </c>
      <c r="L1016" s="25">
        <f t="shared" si="150"/>
        <v>0.28461986005173601</v>
      </c>
      <c r="M1016" s="25">
        <f t="shared" si="151"/>
        <v>0.28297580238313635</v>
      </c>
      <c r="N1016" s="25">
        <f t="shared" si="152"/>
        <v>0.20782723361740718</v>
      </c>
      <c r="O1016" s="25">
        <f t="shared" si="153"/>
        <v>-4.6174050046523973E-2</v>
      </c>
      <c r="P1016" s="29">
        <f t="shared" si="154"/>
        <v>-5.0000064879517137E-2</v>
      </c>
      <c r="Q1016" s="29">
        <f t="shared" si="155"/>
        <v>-2.6495618607110138E-2</v>
      </c>
      <c r="R1016" s="29">
        <f t="shared" si="156"/>
        <v>0.35105877647058814</v>
      </c>
      <c r="S1016" s="29">
        <f t="shared" si="157"/>
        <v>-0.30145054312427721</v>
      </c>
      <c r="T1016" s="29">
        <f t="shared" si="158"/>
        <v>-5.927326988360071E-3</v>
      </c>
      <c r="U1016" s="29">
        <f t="shared" si="159"/>
        <v>0.16791244784311443</v>
      </c>
    </row>
    <row r="1017" spans="1:21" x14ac:dyDescent="0.2">
      <c r="A1017" s="30">
        <v>40584</v>
      </c>
      <c r="B1017" s="28">
        <v>40.680176000000003</v>
      </c>
      <c r="C1017" s="28">
        <v>109.550003</v>
      </c>
      <c r="D1017" s="28">
        <v>35.948613999999999</v>
      </c>
      <c r="E1017" s="28">
        <v>33.097963</v>
      </c>
      <c r="F1017" s="28">
        <v>307.49304100000001</v>
      </c>
      <c r="G1017" s="28">
        <v>23.385942</v>
      </c>
      <c r="H1017" s="28">
        <v>21.25</v>
      </c>
      <c r="I1017" s="28">
        <v>26.917228000000001</v>
      </c>
      <c r="J1017" s="28">
        <v>22.491925999999999</v>
      </c>
      <c r="K1017" s="28">
        <v>57.764425000000003</v>
      </c>
      <c r="L1017" s="25">
        <f t="shared" si="150"/>
        <v>-0.42143904383231645</v>
      </c>
      <c r="M1017" s="25">
        <f t="shared" si="151"/>
        <v>-0.31556913426926325</v>
      </c>
      <c r="N1017" s="25">
        <f t="shared" si="152"/>
        <v>-0.45312038718926417</v>
      </c>
      <c r="O1017" s="25">
        <f t="shared" si="153"/>
        <v>-0.49865100798328499</v>
      </c>
      <c r="P1017" s="29">
        <f t="shared" si="154"/>
        <v>-0.40060755598154862</v>
      </c>
      <c r="Q1017" s="29">
        <f t="shared" si="155"/>
        <v>-0.29014074195198181</v>
      </c>
      <c r="R1017" s="29">
        <f t="shared" si="156"/>
        <v>-0.86896466509175141</v>
      </c>
      <c r="S1017" s="29">
        <f t="shared" si="157"/>
        <v>-0.13680107158006138</v>
      </c>
      <c r="T1017" s="29">
        <f t="shared" si="158"/>
        <v>-0.43096884577069727</v>
      </c>
      <c r="U1017" s="29">
        <f t="shared" si="159"/>
        <v>-0.29921938826005301</v>
      </c>
    </row>
    <row r="1018" spans="1:21" x14ac:dyDescent="0.2">
      <c r="A1018" s="30">
        <v>40556</v>
      </c>
      <c r="B1018" s="28">
        <v>70.312687999999994</v>
      </c>
      <c r="C1018" s="28">
        <v>160.05999800000001</v>
      </c>
      <c r="D1018" s="28">
        <v>65.734054</v>
      </c>
      <c r="E1018" s="28">
        <v>66.017810999999995</v>
      </c>
      <c r="F1018" s="28">
        <v>513.00787000000003</v>
      </c>
      <c r="G1018" s="28">
        <v>32.944476999999999</v>
      </c>
      <c r="H1018" s="28">
        <v>162.16999799999999</v>
      </c>
      <c r="I1018" s="28">
        <v>31.183111</v>
      </c>
      <c r="J1018" s="28">
        <v>39.526704000000002</v>
      </c>
      <c r="K1018" s="28">
        <v>82.428685999999999</v>
      </c>
      <c r="L1018" s="25">
        <f t="shared" si="150"/>
        <v>-0.10748643643227263</v>
      </c>
      <c r="M1018" s="25">
        <f t="shared" si="151"/>
        <v>0.50009374414509145</v>
      </c>
      <c r="N1018" s="25">
        <f t="shared" si="152"/>
        <v>0.30498713963170254</v>
      </c>
      <c r="O1018" s="25">
        <f t="shared" si="153"/>
        <v>0.40758817525322488</v>
      </c>
      <c r="P1018" s="29">
        <f t="shared" si="154"/>
        <v>0.49368088197841797</v>
      </c>
      <c r="Q1018" s="29">
        <f t="shared" si="155"/>
        <v>0.24078943557515209</v>
      </c>
      <c r="R1018" s="29">
        <f t="shared" si="156"/>
        <v>4.5442734358974359</v>
      </c>
      <c r="S1018" s="29">
        <f t="shared" si="157"/>
        <v>0.2362818224084291</v>
      </c>
      <c r="T1018" s="29">
        <f t="shared" si="158"/>
        <v>0.28865195016227507</v>
      </c>
      <c r="U1018" s="29">
        <f t="shared" si="159"/>
        <v>6.7910193298041932E-3</v>
      </c>
    </row>
    <row r="1019" spans="1:21" x14ac:dyDescent="0.2">
      <c r="A1019" s="30">
        <v>40555</v>
      </c>
      <c r="B1019" s="28">
        <v>78.780525999999995</v>
      </c>
      <c r="C1019" s="28">
        <v>106.699997</v>
      </c>
      <c r="D1019" s="28">
        <v>50.371419000000003</v>
      </c>
      <c r="E1019" s="28">
        <v>46.901367999999998</v>
      </c>
      <c r="F1019" s="28">
        <v>343.45212299999997</v>
      </c>
      <c r="G1019" s="28">
        <v>26.551223</v>
      </c>
      <c r="H1019" s="28">
        <v>29.25</v>
      </c>
      <c r="I1019" s="28">
        <v>25.223303000000001</v>
      </c>
      <c r="J1019" s="28">
        <v>30.672909000000001</v>
      </c>
      <c r="K1019" s="28">
        <v>81.872686999999999</v>
      </c>
      <c r="L1019" s="25">
        <f t="shared" si="150"/>
        <v>0.51093599270612877</v>
      </c>
      <c r="M1019" s="25">
        <f t="shared" si="151"/>
        <v>-0.20992229078291846</v>
      </c>
      <c r="N1019" s="25">
        <f t="shared" si="152"/>
        <v>0.18025971074259139</v>
      </c>
      <c r="O1019" s="25">
        <f t="shared" si="153"/>
        <v>0.50642666553093751</v>
      </c>
      <c r="P1019" s="29">
        <f t="shared" si="154"/>
        <v>0.18826569878880672</v>
      </c>
      <c r="Q1019" s="29">
        <f t="shared" si="155"/>
        <v>0.1671477247755937</v>
      </c>
      <c r="R1019" s="29">
        <f t="shared" si="156"/>
        <v>1.2811669418686611E-2</v>
      </c>
      <c r="S1019" s="29">
        <f t="shared" si="157"/>
        <v>0.33937344222645449</v>
      </c>
      <c r="T1019" s="29">
        <f t="shared" si="158"/>
        <v>0.40970567750960107</v>
      </c>
      <c r="U1019" s="29">
        <f t="shared" si="159"/>
        <v>0.23643221019630301</v>
      </c>
    </row>
    <row r="1020" spans="1:21" x14ac:dyDescent="0.2">
      <c r="A1020" s="30">
        <v>40554</v>
      </c>
      <c r="B1020" s="28">
        <v>52.140214</v>
      </c>
      <c r="C1020" s="28">
        <v>135.050003</v>
      </c>
      <c r="D1020" s="28">
        <v>42.678249999999998</v>
      </c>
      <c r="E1020" s="28">
        <v>31.134186</v>
      </c>
      <c r="F1020" s="28">
        <v>289.03647000000001</v>
      </c>
      <c r="G1020" s="28">
        <v>22.748811</v>
      </c>
      <c r="H1020" s="28">
        <v>28.879999000000002</v>
      </c>
      <c r="I1020" s="28">
        <v>18.832166000000001</v>
      </c>
      <c r="J1020" s="28">
        <v>21.758378</v>
      </c>
      <c r="K1020" s="28">
        <v>66.216882999999996</v>
      </c>
      <c r="L1020" s="25">
        <f t="shared" si="150"/>
        <v>0.30353744960969675</v>
      </c>
      <c r="M1020" s="25">
        <f t="shared" si="151"/>
        <v>0.26038264562981528</v>
      </c>
      <c r="N1020" s="25">
        <f t="shared" si="152"/>
        <v>0.19505567163272608</v>
      </c>
      <c r="O1020" s="25">
        <f t="shared" si="153"/>
        <v>-5.7243600118517701E-2</v>
      </c>
      <c r="P1020" s="29">
        <f t="shared" si="154"/>
        <v>-5.9105645295097986E-2</v>
      </c>
      <c r="Q1020" s="29">
        <f t="shared" si="155"/>
        <v>-1.1362537051940236E-2</v>
      </c>
      <c r="R1020" s="29">
        <f t="shared" si="156"/>
        <v>0.34890233535730975</v>
      </c>
      <c r="S1020" s="29">
        <f t="shared" si="157"/>
        <v>-0.30283626747632497</v>
      </c>
      <c r="T1020" s="29">
        <f t="shared" si="158"/>
        <v>-3.1121572849147738E-2</v>
      </c>
      <c r="U1020" s="29">
        <f t="shared" si="159"/>
        <v>0.16156504172288222</v>
      </c>
    </row>
    <row r="1021" spans="1:21" x14ac:dyDescent="0.2">
      <c r="A1021" s="30">
        <v>40553</v>
      </c>
      <c r="B1021" s="28">
        <v>39.999015</v>
      </c>
      <c r="C1021" s="28">
        <v>107.150002</v>
      </c>
      <c r="D1021" s="28">
        <v>35.712353</v>
      </c>
      <c r="E1021" s="28">
        <v>33.024635000000004</v>
      </c>
      <c r="F1021" s="28">
        <v>307.19333</v>
      </c>
      <c r="G1021" s="28">
        <v>23.010266000000001</v>
      </c>
      <c r="H1021" s="28">
        <v>21.41</v>
      </c>
      <c r="I1021" s="28">
        <v>27.012543999999998</v>
      </c>
      <c r="J1021" s="28">
        <v>22.457284000000001</v>
      </c>
      <c r="K1021" s="28">
        <v>57.006608</v>
      </c>
      <c r="L1021" s="25">
        <f t="shared" si="150"/>
        <v>-0.63589507060423323</v>
      </c>
      <c r="M1021" s="25">
        <f t="shared" si="151"/>
        <v>-0.25626433821163075</v>
      </c>
      <c r="N1021" s="25">
        <f t="shared" si="152"/>
        <v>-0.33225425925372265</v>
      </c>
      <c r="O1021" s="25">
        <f t="shared" si="153"/>
        <v>-0.68521141582718059</v>
      </c>
      <c r="P1021" s="29">
        <f t="shared" si="154"/>
        <v>-0.52496120420669046</v>
      </c>
      <c r="Q1021" s="29">
        <f t="shared" si="155"/>
        <v>-0.50010899279404897</v>
      </c>
      <c r="R1021" s="29">
        <f t="shared" si="156"/>
        <v>-0.90068652100671187</v>
      </c>
      <c r="S1021" s="29">
        <f t="shared" si="157"/>
        <v>-1.4448265231104984E-2</v>
      </c>
      <c r="T1021" s="29">
        <f t="shared" si="158"/>
        <v>-0.55996263580007954</v>
      </c>
      <c r="U1021" s="29">
        <f t="shared" si="159"/>
        <v>-0.26212942238226256</v>
      </c>
    </row>
    <row r="1022" spans="1:21" x14ac:dyDescent="0.2">
      <c r="A1022" s="30">
        <v>40527</v>
      </c>
      <c r="B1022" s="28">
        <v>109.85573599999999</v>
      </c>
      <c r="C1022" s="28">
        <v>144.070007</v>
      </c>
      <c r="D1022" s="28">
        <v>53.481963</v>
      </c>
      <c r="E1022" s="28">
        <v>104.910523</v>
      </c>
      <c r="F1022" s="28">
        <v>646.669983</v>
      </c>
      <c r="G1022" s="28">
        <v>46.030566</v>
      </c>
      <c r="H1022" s="28">
        <v>215.58000200000001</v>
      </c>
      <c r="I1022" s="28">
        <v>27.408550000000002</v>
      </c>
      <c r="J1022" s="28">
        <v>51.034948</v>
      </c>
      <c r="K1022" s="28">
        <v>77.258274999999998</v>
      </c>
      <c r="L1022" s="25">
        <f t="shared" si="150"/>
        <v>0.32100007362823058</v>
      </c>
      <c r="M1022" s="25">
        <f t="shared" si="151"/>
        <v>0.29536059795575809</v>
      </c>
      <c r="N1022" s="25">
        <f t="shared" si="152"/>
        <v>0.10428272944554728</v>
      </c>
      <c r="O1022" s="25">
        <f t="shared" si="153"/>
        <v>1.201018770163448</v>
      </c>
      <c r="P1022" s="29">
        <f t="shared" si="154"/>
        <v>0.73834315041464027</v>
      </c>
      <c r="Q1022" s="29">
        <f t="shared" si="155"/>
        <v>0.75265035131583291</v>
      </c>
      <c r="R1022" s="29">
        <f t="shared" si="156"/>
        <v>6.7995662011420483</v>
      </c>
      <c r="S1022" s="29">
        <f t="shared" si="157"/>
        <v>8.2394652174158756E-2</v>
      </c>
      <c r="T1022" s="29">
        <f t="shared" si="158"/>
        <v>0.65461439793842646</v>
      </c>
      <c r="U1022" s="29">
        <f t="shared" si="159"/>
        <v>-5.0452061156824768E-2</v>
      </c>
    </row>
    <row r="1023" spans="1:21" x14ac:dyDescent="0.2">
      <c r="A1023" s="30">
        <v>40524</v>
      </c>
      <c r="B1023" s="28">
        <v>83.161036999999993</v>
      </c>
      <c r="C1023" s="28">
        <v>111.220001</v>
      </c>
      <c r="D1023" s="28">
        <v>48.431404000000001</v>
      </c>
      <c r="E1023" s="28">
        <v>47.664529000000002</v>
      </c>
      <c r="F1023" s="28">
        <v>372.00364200000001</v>
      </c>
      <c r="G1023" s="28">
        <v>26.263404999999999</v>
      </c>
      <c r="H1023" s="28">
        <v>27.639999</v>
      </c>
      <c r="I1023" s="28">
        <v>25.322140999999998</v>
      </c>
      <c r="J1023" s="28">
        <v>30.844013</v>
      </c>
      <c r="K1023" s="28">
        <v>81.363217000000006</v>
      </c>
      <c r="L1023" s="25">
        <f t="shared" si="150"/>
        <v>0.57242507920926378</v>
      </c>
      <c r="M1023" s="25">
        <f t="shared" si="151"/>
        <v>-0.14988917450295547</v>
      </c>
      <c r="N1023" s="25">
        <f t="shared" si="152"/>
        <v>0.14713225132425034</v>
      </c>
      <c r="O1023" s="25">
        <f t="shared" si="153"/>
        <v>0.52368302809077183</v>
      </c>
      <c r="P1023" s="29">
        <f t="shared" si="154"/>
        <v>0.35779396381302098</v>
      </c>
      <c r="Q1023" s="29">
        <f t="shared" si="155"/>
        <v>0.11295786653042805</v>
      </c>
      <c r="R1023" s="29">
        <f t="shared" si="156"/>
        <v>-5.7553958904819069E-3</v>
      </c>
      <c r="S1023" s="29">
        <f t="shared" si="157"/>
        <v>0.42087078211144746</v>
      </c>
      <c r="T1023" s="29">
        <f t="shared" si="158"/>
        <v>0.30290154412607673</v>
      </c>
      <c r="U1023" s="29">
        <f t="shared" si="159"/>
        <v>0.20931028356595505</v>
      </c>
    </row>
    <row r="1024" spans="1:21" x14ac:dyDescent="0.2">
      <c r="A1024" s="30">
        <v>40523</v>
      </c>
      <c r="B1024" s="28">
        <v>52.887121999999998</v>
      </c>
      <c r="C1024" s="28">
        <v>130.83000200000001</v>
      </c>
      <c r="D1024" s="28">
        <v>42.219546999999999</v>
      </c>
      <c r="E1024" s="28">
        <v>31.282444000000002</v>
      </c>
      <c r="F1024" s="28">
        <v>273.97650299999998</v>
      </c>
      <c r="G1024" s="28">
        <v>23.597843000000001</v>
      </c>
      <c r="H1024" s="28">
        <v>27.799999</v>
      </c>
      <c r="I1024" s="28">
        <v>17.821565</v>
      </c>
      <c r="J1024" s="28">
        <v>23.673325999999999</v>
      </c>
      <c r="K1024" s="28">
        <v>67.280679000000006</v>
      </c>
      <c r="L1024" s="25">
        <f t="shared" si="150"/>
        <v>0.34718970461799681</v>
      </c>
      <c r="M1024" s="25">
        <f t="shared" si="151"/>
        <v>0.31329048444216578</v>
      </c>
      <c r="N1024" s="25">
        <f t="shared" si="152"/>
        <v>0.17969422679336744</v>
      </c>
      <c r="O1024" s="25">
        <f t="shared" si="153"/>
        <v>-1.0172185891467511E-2</v>
      </c>
      <c r="P1024" s="29">
        <f t="shared" si="154"/>
        <v>1.3132948772030195E-2</v>
      </c>
      <c r="Q1024" s="29">
        <f t="shared" si="155"/>
        <v>0.11309629856462067</v>
      </c>
      <c r="R1024" s="29">
        <f t="shared" si="156"/>
        <v>0.37351773715415026</v>
      </c>
      <c r="S1024" s="29">
        <f t="shared" si="157"/>
        <v>-0.31082356699080638</v>
      </c>
      <c r="T1024" s="29">
        <f t="shared" si="158"/>
        <v>5.212037357069832E-2</v>
      </c>
      <c r="U1024" s="29">
        <f t="shared" si="159"/>
        <v>0.22126937872014407</v>
      </c>
    </row>
    <row r="1025" spans="1:21" x14ac:dyDescent="0.2">
      <c r="A1025" s="30">
        <v>40522</v>
      </c>
      <c r="B1025" s="28">
        <v>39.257368</v>
      </c>
      <c r="C1025" s="28">
        <v>99.620002999999997</v>
      </c>
      <c r="D1025" s="28">
        <v>35.788550999999998</v>
      </c>
      <c r="E1025" s="28">
        <v>31.603925</v>
      </c>
      <c r="F1025" s="28">
        <v>270.42502500000001</v>
      </c>
      <c r="G1025" s="28">
        <v>21.200181000000001</v>
      </c>
      <c r="H1025" s="28">
        <v>20.239999999999998</v>
      </c>
      <c r="I1025" s="28">
        <v>25.859220000000001</v>
      </c>
      <c r="J1025" s="28">
        <v>22.500586999999999</v>
      </c>
      <c r="K1025" s="28">
        <v>55.090777000000003</v>
      </c>
      <c r="L1025" s="25">
        <f t="shared" si="150"/>
        <v>-0.41083576583728909</v>
      </c>
      <c r="M1025" s="25">
        <f t="shared" si="151"/>
        <v>-0.35687535920756719</v>
      </c>
      <c r="N1025" s="25">
        <f t="shared" si="152"/>
        <v>-0.44507802109570382</v>
      </c>
      <c r="O1025" s="25">
        <f t="shared" si="153"/>
        <v>-0.50103698004583674</v>
      </c>
      <c r="P1025" s="29">
        <f t="shared" si="154"/>
        <v>-0.37913281435093893</v>
      </c>
      <c r="Q1025" s="29">
        <f t="shared" si="155"/>
        <v>-0.33009094854109111</v>
      </c>
      <c r="R1025" s="29">
        <f t="shared" si="156"/>
        <v>-0.88673754706330521</v>
      </c>
      <c r="S1025" s="29">
        <f t="shared" si="157"/>
        <v>-0.19613146649907398</v>
      </c>
      <c r="T1025" s="29">
        <f t="shared" si="158"/>
        <v>-0.4137120980948199</v>
      </c>
      <c r="U1025" s="29">
        <f t="shared" si="159"/>
        <v>-0.30959488165502791</v>
      </c>
    </row>
    <row r="1026" spans="1:21" x14ac:dyDescent="0.2">
      <c r="A1026" s="30">
        <v>40495</v>
      </c>
      <c r="B1026" s="28">
        <v>66.632300000000001</v>
      </c>
      <c r="C1026" s="28">
        <v>154.89999399999999</v>
      </c>
      <c r="D1026" s="28">
        <v>64.492941999999999</v>
      </c>
      <c r="E1026" s="28">
        <v>63.339213000000001</v>
      </c>
      <c r="F1026" s="28">
        <v>435.56018299999999</v>
      </c>
      <c r="G1026" s="28">
        <v>31.646356999999998</v>
      </c>
      <c r="H1026" s="28">
        <v>178.699997</v>
      </c>
      <c r="I1026" s="28">
        <v>32.168469000000002</v>
      </c>
      <c r="J1026" s="28">
        <v>38.378050999999999</v>
      </c>
      <c r="K1026" s="28">
        <v>79.794855999999996</v>
      </c>
      <c r="L1026" s="25">
        <f t="shared" si="150"/>
        <v>-0.19670193087359011</v>
      </c>
      <c r="M1026" s="25">
        <f t="shared" si="151"/>
        <v>0.42057953576137619</v>
      </c>
      <c r="N1026" s="25">
        <f t="shared" si="152"/>
        <v>0.32081796784273431</v>
      </c>
      <c r="O1026" s="25">
        <f t="shared" si="153"/>
        <v>0.3354536611851664</v>
      </c>
      <c r="P1026" s="29">
        <f t="shared" si="154"/>
        <v>0.16036356842593236</v>
      </c>
      <c r="Q1026" s="29">
        <f t="shared" si="155"/>
        <v>0.21536570377755715</v>
      </c>
      <c r="R1026" s="29">
        <f t="shared" si="156"/>
        <v>5.3100281426553666</v>
      </c>
      <c r="S1026" s="29">
        <f t="shared" si="157"/>
        <v>0.26297477813164849</v>
      </c>
      <c r="T1026" s="29">
        <f t="shared" si="158"/>
        <v>0.21136987386657147</v>
      </c>
      <c r="U1026" s="29">
        <f t="shared" si="159"/>
        <v>-2.0782026151984101E-2</v>
      </c>
    </row>
    <row r="1027" spans="1:21" x14ac:dyDescent="0.2">
      <c r="A1027" s="30">
        <v>40494</v>
      </c>
      <c r="B1027" s="28">
        <v>82.948413000000002</v>
      </c>
      <c r="C1027" s="28">
        <v>109.040001</v>
      </c>
      <c r="D1027" s="28">
        <v>48.828032</v>
      </c>
      <c r="E1027" s="28">
        <v>47.428986000000002</v>
      </c>
      <c r="F1027" s="28">
        <v>375.36526900000001</v>
      </c>
      <c r="G1027" s="28">
        <v>26.038547000000001</v>
      </c>
      <c r="H1027" s="28">
        <v>28.32</v>
      </c>
      <c r="I1027" s="28">
        <v>25.470396999999998</v>
      </c>
      <c r="J1027" s="28">
        <v>31.681529999999999</v>
      </c>
      <c r="K1027" s="28">
        <v>81.488348999999999</v>
      </c>
      <c r="L1027" s="25">
        <f t="shared" si="150"/>
        <v>0.57584933064732802</v>
      </c>
      <c r="M1027" s="25">
        <f t="shared" si="151"/>
        <v>-0.15779717187149778</v>
      </c>
      <c r="N1027" s="25">
        <f t="shared" si="152"/>
        <v>0.17084939879148031</v>
      </c>
      <c r="O1027" s="25">
        <f t="shared" si="153"/>
        <v>0.56962087566927089</v>
      </c>
      <c r="P1027" s="29">
        <f t="shared" si="154"/>
        <v>0.3834824669960526</v>
      </c>
      <c r="Q1027" s="29">
        <f t="shared" si="155"/>
        <v>0.10179438751687009</v>
      </c>
      <c r="R1027" s="29">
        <f t="shared" si="156"/>
        <v>2.5715283385900678E-2</v>
      </c>
      <c r="S1027" s="29">
        <f t="shared" si="157"/>
        <v>0.49608096920100708</v>
      </c>
      <c r="T1027" s="29">
        <f t="shared" si="158"/>
        <v>0.38451584709005671</v>
      </c>
      <c r="U1027" s="29">
        <f t="shared" si="159"/>
        <v>0.2253034698668932</v>
      </c>
    </row>
    <row r="1028" spans="1:21" x14ac:dyDescent="0.2">
      <c r="A1028" s="30">
        <v>40493</v>
      </c>
      <c r="B1028" s="28">
        <v>52.637273999999998</v>
      </c>
      <c r="C1028" s="28">
        <v>129.470001</v>
      </c>
      <c r="D1028" s="28">
        <v>41.703085000000002</v>
      </c>
      <c r="E1028" s="28">
        <v>30.216842</v>
      </c>
      <c r="F1028" s="28">
        <v>271.31913700000001</v>
      </c>
      <c r="G1028" s="28">
        <v>23.632854999999999</v>
      </c>
      <c r="H1028" s="28">
        <v>27.610001</v>
      </c>
      <c r="I1028" s="28">
        <v>17.024744999999999</v>
      </c>
      <c r="J1028" s="28">
        <v>22.882750000000001</v>
      </c>
      <c r="K1028" s="28">
        <v>66.504626000000002</v>
      </c>
      <c r="L1028" s="25">
        <f t="shared" ref="L1028:L1091" si="160">B1028/B1029-1</f>
        <v>0.35526133052256537</v>
      </c>
      <c r="M1028" s="25">
        <f t="shared" ref="M1028:M1091" si="161">C1028/C1029-1</f>
        <v>0.29807503104221023</v>
      </c>
      <c r="N1028" s="25">
        <f t="shared" ref="N1028:N1091" si="162">D1028/D1029-1</f>
        <v>0.16175510437290996</v>
      </c>
      <c r="O1028" s="25">
        <f t="shared" ref="O1028:O1091" si="163">E1028/E1029-1</f>
        <v>-4.637873552005789E-2</v>
      </c>
      <c r="P1028" s="29">
        <f t="shared" ref="P1028:P1091" si="164">F1028/F1029-1</f>
        <v>8.0543359214366728E-3</v>
      </c>
      <c r="Q1028" s="29">
        <f t="shared" ref="Q1028:Q1091" si="165">G1028/G1029-1</f>
        <v>0.12562779628512444</v>
      </c>
      <c r="R1028" s="29">
        <f t="shared" ref="R1028:R1091" si="166">H1028/H1029-1</f>
        <v>0.36413048418972349</v>
      </c>
      <c r="S1028" s="29">
        <f t="shared" ref="S1028:S1091" si="167">I1028/I1029-1</f>
        <v>-0.34405512007612082</v>
      </c>
      <c r="T1028" s="29">
        <f t="shared" ref="T1028:T1091" si="168">J1028/J1029-1</f>
        <v>3.0068580908487963E-2</v>
      </c>
      <c r="U1028" s="29">
        <f t="shared" ref="U1028:U1091" si="169">K1028/K1029-1</f>
        <v>0.20998768991391681</v>
      </c>
    </row>
    <row r="1029" spans="1:21" x14ac:dyDescent="0.2">
      <c r="A1029" s="30">
        <v>40492</v>
      </c>
      <c r="B1029" s="28">
        <v>38.839205999999997</v>
      </c>
      <c r="C1029" s="28">
        <v>99.739998</v>
      </c>
      <c r="D1029" s="28">
        <v>35.896622999999998</v>
      </c>
      <c r="E1029" s="28">
        <v>31.686418</v>
      </c>
      <c r="F1029" s="28">
        <v>269.15130199999999</v>
      </c>
      <c r="G1029" s="28">
        <v>20.995266000000001</v>
      </c>
      <c r="H1029" s="28">
        <v>20.239999999999998</v>
      </c>
      <c r="I1029" s="28">
        <v>25.954536000000001</v>
      </c>
      <c r="J1029" s="28">
        <v>22.214783000000001</v>
      </c>
      <c r="K1029" s="28">
        <v>54.963059999999999</v>
      </c>
      <c r="L1029" s="25">
        <f t="shared" si="160"/>
        <v>-0.60160457754620267</v>
      </c>
      <c r="M1029" s="25">
        <f t="shared" si="161"/>
        <v>-0.50951563778168762</v>
      </c>
      <c r="N1029" s="25">
        <f t="shared" si="162"/>
        <v>-0.45374363551466668</v>
      </c>
      <c r="O1029" s="25">
        <f t="shared" si="163"/>
        <v>-0.62074140140080369</v>
      </c>
      <c r="P1029" s="29">
        <f t="shared" si="164"/>
        <v>-0.5056840748704855</v>
      </c>
      <c r="Q1029" s="29">
        <f t="shared" si="165"/>
        <v>-0.500077791148553</v>
      </c>
      <c r="R1029" s="29">
        <f t="shared" si="166"/>
        <v>-0.91456671454026062</v>
      </c>
      <c r="S1029" s="29">
        <f t="shared" si="167"/>
        <v>-0.39205386730923264</v>
      </c>
      <c r="T1029" s="29">
        <f t="shared" si="168"/>
        <v>-0.53946842839179276</v>
      </c>
      <c r="U1029" s="29">
        <f t="shared" si="169"/>
        <v>-0.36392767329838915</v>
      </c>
    </row>
    <row r="1030" spans="1:21" x14ac:dyDescent="0.2">
      <c r="A1030" s="30">
        <v>40465</v>
      </c>
      <c r="B1030" s="28">
        <v>97.489086999999998</v>
      </c>
      <c r="C1030" s="28">
        <v>203.35000600000001</v>
      </c>
      <c r="D1030" s="28">
        <v>65.713875999999999</v>
      </c>
      <c r="E1030" s="28">
        <v>83.548317999999995</v>
      </c>
      <c r="F1030" s="28">
        <v>544.49247600000001</v>
      </c>
      <c r="G1030" s="28">
        <v>41.997065999999997</v>
      </c>
      <c r="H1030" s="28">
        <v>236.91000399999999</v>
      </c>
      <c r="I1030" s="28">
        <v>42.692163999999998</v>
      </c>
      <c r="J1030" s="28">
        <v>48.237264000000003</v>
      </c>
      <c r="K1030" s="28">
        <v>86.410078999999996</v>
      </c>
      <c r="L1030" s="25">
        <f t="shared" si="160"/>
        <v>0.47256280454591582</v>
      </c>
      <c r="M1030" s="25">
        <f t="shared" si="161"/>
        <v>0.32769653100818696</v>
      </c>
      <c r="N1030" s="25">
        <f t="shared" si="162"/>
        <v>2.7962272208565064E-2</v>
      </c>
      <c r="O1030" s="25">
        <f t="shared" si="163"/>
        <v>0.33173314922369546</v>
      </c>
      <c r="P1030" s="29">
        <f t="shared" si="164"/>
        <v>0.25549621468886263</v>
      </c>
      <c r="Q1030" s="29">
        <f t="shared" si="165"/>
        <v>0.34161874863013542</v>
      </c>
      <c r="R1030" s="29">
        <f t="shared" si="166"/>
        <v>0.36997636957054625</v>
      </c>
      <c r="S1030" s="29">
        <f t="shared" si="167"/>
        <v>0.40957167866656863</v>
      </c>
      <c r="T1030" s="29">
        <f t="shared" si="168"/>
        <v>0.25659391684955923</v>
      </c>
      <c r="U1030" s="29">
        <f t="shared" si="169"/>
        <v>9.4356118986403947E-2</v>
      </c>
    </row>
    <row r="1031" spans="1:21" x14ac:dyDescent="0.2">
      <c r="A1031" s="30">
        <v>40464</v>
      </c>
      <c r="B1031" s="28">
        <v>66.203687000000002</v>
      </c>
      <c r="C1031" s="28">
        <v>153.16000399999999</v>
      </c>
      <c r="D1031" s="28">
        <v>63.926349999999999</v>
      </c>
      <c r="E1031" s="28">
        <v>62.736530999999999</v>
      </c>
      <c r="F1031" s="28">
        <v>433.687071</v>
      </c>
      <c r="G1031" s="28">
        <v>31.303279</v>
      </c>
      <c r="H1031" s="28">
        <v>172.929993</v>
      </c>
      <c r="I1031" s="28">
        <v>30.287330999999998</v>
      </c>
      <c r="J1031" s="28">
        <v>38.387312999999999</v>
      </c>
      <c r="K1031" s="28">
        <v>78.959744000000001</v>
      </c>
      <c r="L1031" s="25">
        <f t="shared" si="160"/>
        <v>-0.21782158074298907</v>
      </c>
      <c r="M1031" s="25">
        <f t="shared" si="161"/>
        <v>0.41644324654887388</v>
      </c>
      <c r="N1031" s="25">
        <f t="shared" si="162"/>
        <v>0.31037103410002298</v>
      </c>
      <c r="O1031" s="25">
        <f t="shared" si="163"/>
        <v>0.30027466453172713</v>
      </c>
      <c r="P1031" s="29">
        <f t="shared" si="164"/>
        <v>0.16611160528404612</v>
      </c>
      <c r="Q1031" s="29">
        <f t="shared" si="165"/>
        <v>0.20094547093212634</v>
      </c>
      <c r="R1031" s="29">
        <f t="shared" si="166"/>
        <v>5.0890842605633804</v>
      </c>
      <c r="S1031" s="29">
        <f t="shared" si="167"/>
        <v>0.20882029656024592</v>
      </c>
      <c r="T1031" s="29">
        <f t="shared" si="168"/>
        <v>0.20994260423530986</v>
      </c>
      <c r="U1031" s="29">
        <f t="shared" si="169"/>
        <v>-2.954004387510889E-2</v>
      </c>
    </row>
    <row r="1032" spans="1:21" x14ac:dyDescent="0.2">
      <c r="A1032" s="30">
        <v>40463</v>
      </c>
      <c r="B1032" s="28">
        <v>84.640135000000001</v>
      </c>
      <c r="C1032" s="28">
        <v>108.129997</v>
      </c>
      <c r="D1032" s="28">
        <v>48.784922999999999</v>
      </c>
      <c r="E1032" s="28">
        <v>48.248676000000003</v>
      </c>
      <c r="F1032" s="28">
        <v>371.90871700000002</v>
      </c>
      <c r="G1032" s="28">
        <v>26.065529000000002</v>
      </c>
      <c r="H1032" s="28">
        <v>28.4</v>
      </c>
      <c r="I1032" s="28">
        <v>25.05528</v>
      </c>
      <c r="J1032" s="28">
        <v>31.726557</v>
      </c>
      <c r="K1032" s="28">
        <v>81.363217000000006</v>
      </c>
      <c r="L1032" s="25">
        <f t="shared" si="160"/>
        <v>0.65546601479797273</v>
      </c>
      <c r="M1032" s="25">
        <f t="shared" si="161"/>
        <v>-0.13176492587309363</v>
      </c>
      <c r="N1032" s="25">
        <f t="shared" si="162"/>
        <v>0.17103900861075694</v>
      </c>
      <c r="O1032" s="25">
        <f t="shared" si="163"/>
        <v>0.57787719494463707</v>
      </c>
      <c r="P1032" s="29">
        <f t="shared" si="164"/>
        <v>0.38607887581150346</v>
      </c>
      <c r="Q1032" s="29">
        <f t="shared" si="165"/>
        <v>0.10539250964087121</v>
      </c>
      <c r="R1032" s="29">
        <f t="shared" si="166"/>
        <v>1.8651399521212308E-2</v>
      </c>
      <c r="S1032" s="29">
        <f t="shared" si="167"/>
        <v>0.45590893985504288</v>
      </c>
      <c r="T1032" s="29">
        <f t="shared" si="168"/>
        <v>0.38223871426434752</v>
      </c>
      <c r="U1032" s="29">
        <f t="shared" si="169"/>
        <v>0.22326148730327056</v>
      </c>
    </row>
    <row r="1033" spans="1:21" x14ac:dyDescent="0.2">
      <c r="A1033" s="30">
        <v>40462</v>
      </c>
      <c r="B1033" s="28">
        <v>51.127679000000001</v>
      </c>
      <c r="C1033" s="28">
        <v>124.540001</v>
      </c>
      <c r="D1033" s="28">
        <v>41.659520000000001</v>
      </c>
      <c r="E1033" s="28">
        <v>30.578220000000002</v>
      </c>
      <c r="F1033" s="28">
        <v>268.317138</v>
      </c>
      <c r="G1033" s="28">
        <v>23.580338000000001</v>
      </c>
      <c r="H1033" s="28">
        <v>27.879999000000002</v>
      </c>
      <c r="I1033" s="28">
        <v>17.209372999999999</v>
      </c>
      <c r="J1033" s="28">
        <v>22.953023000000002</v>
      </c>
      <c r="K1033" s="28">
        <v>66.513347999999993</v>
      </c>
      <c r="L1033" s="25">
        <f t="shared" si="160"/>
        <v>-0.53675106663763761</v>
      </c>
      <c r="M1033" s="25">
        <f t="shared" si="161"/>
        <v>-0.1364581879319221</v>
      </c>
      <c r="N1033" s="25">
        <f t="shared" si="162"/>
        <v>-0.2325792468689849</v>
      </c>
      <c r="O1033" s="25">
        <f t="shared" si="163"/>
        <v>-0.70634914804364857</v>
      </c>
      <c r="P1033" s="29">
        <f t="shared" si="164"/>
        <v>-0.58310600479574604</v>
      </c>
      <c r="Q1033" s="29">
        <f t="shared" si="165"/>
        <v>-0.48892050591029601</v>
      </c>
      <c r="R1033" s="29">
        <f t="shared" si="166"/>
        <v>-0.87366895306838588</v>
      </c>
      <c r="S1033" s="29">
        <f t="shared" si="167"/>
        <v>-0.3723455284609184</v>
      </c>
      <c r="T1033" s="29">
        <f t="shared" si="168"/>
        <v>-0.54990387056006784</v>
      </c>
      <c r="U1033" s="29">
        <f t="shared" si="169"/>
        <v>-0.13864351846527911</v>
      </c>
    </row>
    <row r="1034" spans="1:21" x14ac:dyDescent="0.2">
      <c r="A1034" s="30">
        <v>40436</v>
      </c>
      <c r="B1034" s="28">
        <v>110.36761300000001</v>
      </c>
      <c r="C1034" s="28">
        <v>144.220001</v>
      </c>
      <c r="D1034" s="28">
        <v>54.285110000000003</v>
      </c>
      <c r="E1034" s="28">
        <v>104.131215</v>
      </c>
      <c r="F1034" s="28">
        <v>643.60998500000005</v>
      </c>
      <c r="G1034" s="28">
        <v>46.138297999999999</v>
      </c>
      <c r="H1034" s="28">
        <v>220.69000199999999</v>
      </c>
      <c r="I1034" s="28">
        <v>27.418545999999999</v>
      </c>
      <c r="J1034" s="28">
        <v>50.995823999999999</v>
      </c>
      <c r="K1034" s="28">
        <v>77.219303999999994</v>
      </c>
      <c r="L1034" s="25">
        <f t="shared" si="160"/>
        <v>0.12885235975340015</v>
      </c>
      <c r="M1034" s="25">
        <f t="shared" si="161"/>
        <v>-0.32291079342723006</v>
      </c>
      <c r="N1034" s="25">
        <f t="shared" si="162"/>
        <v>-0.18640549204330603</v>
      </c>
      <c r="O1034" s="25">
        <f t="shared" si="163"/>
        <v>0.25450246137064769</v>
      </c>
      <c r="P1034" s="29">
        <f t="shared" si="164"/>
        <v>0.14749517830398862</v>
      </c>
      <c r="Q1034" s="29">
        <f t="shared" si="165"/>
        <v>5.4998815197656148E-2</v>
      </c>
      <c r="R1034" s="29">
        <f t="shared" si="166"/>
        <v>-0.1413174840933239</v>
      </c>
      <c r="S1034" s="29">
        <f t="shared" si="167"/>
        <v>-0.37758109831026332</v>
      </c>
      <c r="T1034" s="29">
        <f t="shared" si="168"/>
        <v>4.7260686933176421E-2</v>
      </c>
      <c r="U1034" s="29">
        <f t="shared" si="169"/>
        <v>-0.10850347116457237</v>
      </c>
    </row>
    <row r="1035" spans="1:21" x14ac:dyDescent="0.2">
      <c r="A1035" s="30">
        <v>40435</v>
      </c>
      <c r="B1035" s="28">
        <v>97.769750000000002</v>
      </c>
      <c r="C1035" s="28">
        <v>213</v>
      </c>
      <c r="D1035" s="28">
        <v>66.722561999999996</v>
      </c>
      <c r="E1035" s="28">
        <v>83.005987000000005</v>
      </c>
      <c r="F1035" s="28">
        <v>560.882518</v>
      </c>
      <c r="G1035" s="28">
        <v>43.733032999999999</v>
      </c>
      <c r="H1035" s="28">
        <v>257.01001000000002</v>
      </c>
      <c r="I1035" s="28">
        <v>44.051596000000004</v>
      </c>
      <c r="J1035" s="28">
        <v>48.694488999999997</v>
      </c>
      <c r="K1035" s="28">
        <v>86.617615999999998</v>
      </c>
      <c r="L1035" s="25">
        <f t="shared" si="160"/>
        <v>0.48605896959110062</v>
      </c>
      <c r="M1035" s="25">
        <f t="shared" si="161"/>
        <v>0.45352811638253576</v>
      </c>
      <c r="N1035" s="25">
        <f t="shared" si="162"/>
        <v>7.3959574410927598E-2</v>
      </c>
      <c r="O1035" s="25">
        <f t="shared" si="163"/>
        <v>0.3644936267455916</v>
      </c>
      <c r="P1035" s="29">
        <f t="shared" si="164"/>
        <v>0.31199598333793177</v>
      </c>
      <c r="Q1035" s="29">
        <f t="shared" si="165"/>
        <v>0.42622480831602605</v>
      </c>
      <c r="R1035" s="29">
        <f t="shared" si="166"/>
        <v>0.52275157911335235</v>
      </c>
      <c r="S1035" s="29">
        <f t="shared" si="167"/>
        <v>0.53730810387471006</v>
      </c>
      <c r="T1035" s="29">
        <f t="shared" si="168"/>
        <v>0.3024488301014101</v>
      </c>
      <c r="U1035" s="29">
        <f t="shared" si="169"/>
        <v>0.10832015114309956</v>
      </c>
    </row>
    <row r="1036" spans="1:21" x14ac:dyDescent="0.2">
      <c r="A1036" s="30">
        <v>40434</v>
      </c>
      <c r="B1036" s="28">
        <v>65.791298999999995</v>
      </c>
      <c r="C1036" s="28">
        <v>146.53999300000001</v>
      </c>
      <c r="D1036" s="28">
        <v>62.127628999999999</v>
      </c>
      <c r="E1036" s="28">
        <v>60.832813999999999</v>
      </c>
      <c r="F1036" s="28">
        <v>427.50322799999998</v>
      </c>
      <c r="G1036" s="28">
        <v>30.663492000000002</v>
      </c>
      <c r="H1036" s="28">
        <v>168.779999</v>
      </c>
      <c r="I1036" s="28">
        <v>28.655021000000001</v>
      </c>
      <c r="J1036" s="28">
        <v>37.386873000000001</v>
      </c>
      <c r="K1036" s="28">
        <v>78.152162000000004</v>
      </c>
      <c r="L1036" s="25">
        <f t="shared" si="160"/>
        <v>-0.21650816265312378</v>
      </c>
      <c r="M1036" s="25">
        <f t="shared" si="161"/>
        <v>0.37609161190894191</v>
      </c>
      <c r="N1036" s="25">
        <f t="shared" si="162"/>
        <v>0.26116226516147756</v>
      </c>
      <c r="O1036" s="25">
        <f t="shared" si="163"/>
        <v>0.25347518315334749</v>
      </c>
      <c r="P1036" s="29">
        <f t="shared" si="164"/>
        <v>0.15021028927414304</v>
      </c>
      <c r="Q1036" s="29">
        <f t="shared" si="165"/>
        <v>0.16434683878810996</v>
      </c>
      <c r="R1036" s="29">
        <f t="shared" si="166"/>
        <v>4.9492419122579525</v>
      </c>
      <c r="S1036" s="29">
        <f t="shared" si="167"/>
        <v>0.13427565558056687</v>
      </c>
      <c r="T1036" s="29">
        <f t="shared" si="168"/>
        <v>0.18277391051369274</v>
      </c>
      <c r="U1036" s="29">
        <f t="shared" si="169"/>
        <v>-5.0934113054094121E-2</v>
      </c>
    </row>
    <row r="1037" spans="1:21" x14ac:dyDescent="0.2">
      <c r="A1037" s="30">
        <v>40433</v>
      </c>
      <c r="B1037" s="28">
        <v>83.971901000000003</v>
      </c>
      <c r="C1037" s="28">
        <v>106.489998</v>
      </c>
      <c r="D1037" s="28">
        <v>49.262200999999997</v>
      </c>
      <c r="E1037" s="28">
        <v>48.531326999999997</v>
      </c>
      <c r="F1037" s="28">
        <v>371.67397299999999</v>
      </c>
      <c r="G1037" s="28">
        <v>26.335359</v>
      </c>
      <c r="H1037" s="28">
        <v>28.370000999999998</v>
      </c>
      <c r="I1037" s="28">
        <v>25.262837000000001</v>
      </c>
      <c r="J1037" s="28">
        <v>31.609483999999998</v>
      </c>
      <c r="K1037" s="28">
        <v>82.346402999999995</v>
      </c>
      <c r="L1037" s="25">
        <f t="shared" si="160"/>
        <v>-0.2209572054770933</v>
      </c>
      <c r="M1037" s="25">
        <f t="shared" si="161"/>
        <v>-0.24614185353751428</v>
      </c>
      <c r="N1037" s="25">
        <f t="shared" si="162"/>
        <v>-9.5430665480435106E-2</v>
      </c>
      <c r="O1037" s="25">
        <f t="shared" si="163"/>
        <v>-0.52970821183855343</v>
      </c>
      <c r="P1037" s="29">
        <f t="shared" si="164"/>
        <v>-0.41849616887695817</v>
      </c>
      <c r="Q1037" s="29">
        <f t="shared" si="165"/>
        <v>-0.43329823997765504</v>
      </c>
      <c r="R1037" s="29">
        <f t="shared" si="166"/>
        <v>-0.87486767433456392</v>
      </c>
      <c r="S1037" s="29">
        <f t="shared" si="167"/>
        <v>-5.2366299342923917E-2</v>
      </c>
      <c r="T1037" s="29">
        <f t="shared" si="168"/>
        <v>-0.38487449210937363</v>
      </c>
      <c r="U1037" s="29">
        <f t="shared" si="169"/>
        <v>5.6136416769044351E-2</v>
      </c>
    </row>
    <row r="1038" spans="1:21" x14ac:dyDescent="0.2">
      <c r="A1038" s="30">
        <v>40405</v>
      </c>
      <c r="B1038" s="28">
        <v>107.78856</v>
      </c>
      <c r="C1038" s="28">
        <v>141.259995</v>
      </c>
      <c r="D1038" s="28">
        <v>54.459287000000003</v>
      </c>
      <c r="E1038" s="28">
        <v>103.19407699999999</v>
      </c>
      <c r="F1038" s="28">
        <v>639.15997300000004</v>
      </c>
      <c r="G1038" s="28">
        <v>46.471285000000002</v>
      </c>
      <c r="H1038" s="28">
        <v>226.720001</v>
      </c>
      <c r="I1038" s="28">
        <v>26.658863</v>
      </c>
      <c r="J1038" s="28">
        <v>51.387048</v>
      </c>
      <c r="K1038" s="28">
        <v>77.969476</v>
      </c>
      <c r="L1038" s="25">
        <f t="shared" si="160"/>
        <v>0.10487963247270171</v>
      </c>
      <c r="M1038" s="25">
        <f t="shared" si="161"/>
        <v>-0.35064815875028554</v>
      </c>
      <c r="N1038" s="25">
        <f t="shared" si="162"/>
        <v>-0.20989583458768468</v>
      </c>
      <c r="O1038" s="25">
        <f t="shared" si="163"/>
        <v>0.20934896106567003</v>
      </c>
      <c r="P1038" s="29">
        <f t="shared" si="164"/>
        <v>0.11643159890587196</v>
      </c>
      <c r="Q1038" s="29">
        <f t="shared" si="165"/>
        <v>4.1487832813619896E-2</v>
      </c>
      <c r="R1038" s="29">
        <f t="shared" si="166"/>
        <v>-0.12557851791722652</v>
      </c>
      <c r="S1038" s="29">
        <f t="shared" si="167"/>
        <v>-0.40601338394035891</v>
      </c>
      <c r="T1038" s="29">
        <f t="shared" si="168"/>
        <v>3.4452071257490058E-2</v>
      </c>
      <c r="U1038" s="29">
        <f t="shared" si="169"/>
        <v>-0.12638791333140664</v>
      </c>
    </row>
    <row r="1039" spans="1:21" x14ac:dyDescent="0.2">
      <c r="A1039" s="30">
        <v>40404</v>
      </c>
      <c r="B1039" s="28">
        <v>97.556835000000007</v>
      </c>
      <c r="C1039" s="28">
        <v>217.53999300000001</v>
      </c>
      <c r="D1039" s="28">
        <v>68.926717999999994</v>
      </c>
      <c r="E1039" s="28">
        <v>85.330273000000005</v>
      </c>
      <c r="F1039" s="28">
        <v>572.50258199999996</v>
      </c>
      <c r="G1039" s="28">
        <v>44.620094000000002</v>
      </c>
      <c r="H1039" s="28">
        <v>259.27999899999998</v>
      </c>
      <c r="I1039" s="28">
        <v>44.881252000000003</v>
      </c>
      <c r="J1039" s="28">
        <v>49.675620000000002</v>
      </c>
      <c r="K1039" s="28">
        <v>89.249538999999999</v>
      </c>
      <c r="L1039" s="25">
        <f t="shared" si="160"/>
        <v>0.50024271319115998</v>
      </c>
      <c r="M1039" s="25">
        <f t="shared" si="161"/>
        <v>0.46245373445378157</v>
      </c>
      <c r="N1039" s="25">
        <f t="shared" si="162"/>
        <v>0.10311313252698895</v>
      </c>
      <c r="O1039" s="25">
        <f t="shared" si="163"/>
        <v>0.3937153357702341</v>
      </c>
      <c r="P1039" s="29">
        <f t="shared" si="164"/>
        <v>0.34261273497167632</v>
      </c>
      <c r="Q1039" s="29">
        <f t="shared" si="165"/>
        <v>0.45779869528271777</v>
      </c>
      <c r="R1039" s="29">
        <f t="shared" si="166"/>
        <v>0.48388945765213642</v>
      </c>
      <c r="S1039" s="29">
        <f t="shared" si="167"/>
        <v>0.59000937965998301</v>
      </c>
      <c r="T1039" s="29">
        <f t="shared" si="168"/>
        <v>0.33265374876521481</v>
      </c>
      <c r="U1039" s="29">
        <f t="shared" si="169"/>
        <v>0.13732278237255002</v>
      </c>
    </row>
    <row r="1040" spans="1:21" x14ac:dyDescent="0.2">
      <c r="A1040" s="30">
        <v>40403</v>
      </c>
      <c r="B1040" s="28">
        <v>65.027367999999996</v>
      </c>
      <c r="C1040" s="28">
        <v>148.75</v>
      </c>
      <c r="D1040" s="28">
        <v>62.483815999999997</v>
      </c>
      <c r="E1040" s="28">
        <v>61.225037</v>
      </c>
      <c r="F1040" s="28">
        <v>426.40931899999998</v>
      </c>
      <c r="G1040" s="28">
        <v>30.607856999999999</v>
      </c>
      <c r="H1040" s="28">
        <v>174.729996</v>
      </c>
      <c r="I1040" s="28">
        <v>28.227035999999998</v>
      </c>
      <c r="J1040" s="28">
        <v>37.275714000000001</v>
      </c>
      <c r="K1040" s="28">
        <v>78.473359000000002</v>
      </c>
      <c r="L1040" s="25">
        <f t="shared" si="160"/>
        <v>-0.2284208532669969</v>
      </c>
      <c r="M1040" s="25">
        <f t="shared" si="161"/>
        <v>0.30151368184868588</v>
      </c>
      <c r="N1040" s="25">
        <f t="shared" si="162"/>
        <v>0.27235505644417324</v>
      </c>
      <c r="O1040" s="25">
        <f t="shared" si="163"/>
        <v>0.2417886231826798</v>
      </c>
      <c r="P1040" s="29">
        <f t="shared" si="164"/>
        <v>0.12645152483358957</v>
      </c>
      <c r="Q1040" s="29">
        <f t="shared" si="165"/>
        <v>0.14272060093167549</v>
      </c>
      <c r="R1040" s="29">
        <f t="shared" si="166"/>
        <v>4.9736750769230769</v>
      </c>
      <c r="S1040" s="29">
        <f t="shared" si="167"/>
        <v>0.10011814553063103</v>
      </c>
      <c r="T1040" s="29">
        <f t="shared" si="168"/>
        <v>0.15619915748427404</v>
      </c>
      <c r="U1040" s="29">
        <f t="shared" si="169"/>
        <v>-5.2688863235337169E-2</v>
      </c>
    </row>
    <row r="1041" spans="1:21" x14ac:dyDescent="0.2">
      <c r="A1041" s="30">
        <v>40402</v>
      </c>
      <c r="B1041" s="28">
        <v>84.278285999999994</v>
      </c>
      <c r="C1041" s="28">
        <v>114.290001</v>
      </c>
      <c r="D1041" s="28">
        <v>49.108789000000002</v>
      </c>
      <c r="E1041" s="28">
        <v>49.303911999999997</v>
      </c>
      <c r="F1041" s="28">
        <v>378.54209400000002</v>
      </c>
      <c r="G1041" s="28">
        <v>26.785074999999999</v>
      </c>
      <c r="H1041" s="28">
        <v>29.25</v>
      </c>
      <c r="I1041" s="28">
        <v>25.658186000000001</v>
      </c>
      <c r="J1041" s="28">
        <v>32.239873000000003</v>
      </c>
      <c r="K1041" s="28">
        <v>82.837998999999996</v>
      </c>
      <c r="L1041" s="25">
        <f t="shared" si="160"/>
        <v>1.1794470856827686</v>
      </c>
      <c r="M1041" s="25">
        <f t="shared" si="161"/>
        <v>0.15889269441616238</v>
      </c>
      <c r="N1041" s="25">
        <f t="shared" si="162"/>
        <v>0.37219271604486037</v>
      </c>
      <c r="O1041" s="25">
        <f t="shared" si="163"/>
        <v>0.55870045930910073</v>
      </c>
      <c r="P1041" s="29">
        <f t="shared" si="164"/>
        <v>0.41295798104792425</v>
      </c>
      <c r="Q1041" s="29">
        <f t="shared" si="165"/>
        <v>0.27680587680852708</v>
      </c>
      <c r="R1041" s="29">
        <f t="shared" si="166"/>
        <v>0.43171806167400884</v>
      </c>
      <c r="S1041" s="29">
        <f t="shared" si="167"/>
        <v>8.5831938113110073E-3</v>
      </c>
      <c r="T1041" s="29">
        <f t="shared" si="168"/>
        <v>0.43450225556790634</v>
      </c>
      <c r="U1041" s="29">
        <f t="shared" si="169"/>
        <v>0.51113757550762617</v>
      </c>
    </row>
    <row r="1042" spans="1:21" x14ac:dyDescent="0.2">
      <c r="A1042" s="30">
        <v>40400</v>
      </c>
      <c r="B1042" s="28">
        <v>38.669572000000002</v>
      </c>
      <c r="C1042" s="28">
        <v>98.620002999999997</v>
      </c>
      <c r="D1042" s="28">
        <v>35.788550999999998</v>
      </c>
      <c r="E1042" s="28">
        <v>31.631422000000001</v>
      </c>
      <c r="F1042" s="28">
        <v>267.90753799999999</v>
      </c>
      <c r="G1042" s="28">
        <v>20.978189</v>
      </c>
      <c r="H1042" s="28">
        <v>20.43</v>
      </c>
      <c r="I1042" s="28">
        <v>25.439831000000002</v>
      </c>
      <c r="J1042" s="28">
        <v>22.474606000000001</v>
      </c>
      <c r="K1042" s="28">
        <v>54.818303999999998</v>
      </c>
      <c r="L1042" s="25">
        <f t="shared" si="160"/>
        <v>-0.64539124145920579</v>
      </c>
      <c r="M1042" s="25">
        <f t="shared" si="161"/>
        <v>-0.31878151360692097</v>
      </c>
      <c r="N1042" s="25">
        <f t="shared" si="162"/>
        <v>-0.3308295172336887</v>
      </c>
      <c r="O1042" s="25">
        <f t="shared" si="163"/>
        <v>-0.68985940457702433</v>
      </c>
      <c r="P1042" s="29">
        <f t="shared" si="164"/>
        <v>-0.58293239887911141</v>
      </c>
      <c r="Q1042" s="29">
        <f t="shared" si="165"/>
        <v>-0.54230761586240428</v>
      </c>
      <c r="R1042" s="29">
        <f t="shared" si="166"/>
        <v>-0.91192447239407093</v>
      </c>
      <c r="S1042" s="29">
        <f t="shared" si="167"/>
        <v>-3.8879944653624543E-2</v>
      </c>
      <c r="T1042" s="29">
        <f t="shared" si="168"/>
        <v>-0.55970757880059918</v>
      </c>
      <c r="U1042" s="29">
        <f t="shared" si="169"/>
        <v>-0.28955800431628254</v>
      </c>
    </row>
    <row r="1043" spans="1:21" x14ac:dyDescent="0.2">
      <c r="A1043" s="30">
        <v>40374</v>
      </c>
      <c r="B1043" s="28">
        <v>109.048553</v>
      </c>
      <c r="C1043" s="28">
        <v>144.770004</v>
      </c>
      <c r="D1043" s="28">
        <v>53.481963</v>
      </c>
      <c r="E1043" s="28">
        <v>101.990589</v>
      </c>
      <c r="F1043" s="28">
        <v>642.35998500000005</v>
      </c>
      <c r="G1043" s="28">
        <v>45.834690999999999</v>
      </c>
      <c r="H1043" s="28">
        <v>231.96000699999999</v>
      </c>
      <c r="I1043" s="28">
        <v>26.468941999999998</v>
      </c>
      <c r="J1043" s="28">
        <v>51.044725999999997</v>
      </c>
      <c r="K1043" s="28">
        <v>77.160843999999997</v>
      </c>
      <c r="L1043" s="25">
        <f t="shared" si="160"/>
        <v>0.14100000785788525</v>
      </c>
      <c r="M1043" s="25">
        <f t="shared" si="161"/>
        <v>-0.32861846383577276</v>
      </c>
      <c r="N1043" s="25">
        <f t="shared" si="162"/>
        <v>-0.21756615094201326</v>
      </c>
      <c r="O1043" s="25">
        <f t="shared" si="163"/>
        <v>0.2089661862562211</v>
      </c>
      <c r="P1043" s="29">
        <f t="shared" si="164"/>
        <v>0.13945630542044585</v>
      </c>
      <c r="Q1043" s="29">
        <f t="shared" si="165"/>
        <v>5.5422622297676138E-2</v>
      </c>
      <c r="R1043" s="29">
        <f t="shared" si="166"/>
        <v>-0.1063682215025713</v>
      </c>
      <c r="S1043" s="29">
        <f t="shared" si="167"/>
        <v>-0.39377290333692461</v>
      </c>
      <c r="T1043" s="29">
        <f t="shared" si="168"/>
        <v>4.9085783986148268E-2</v>
      </c>
      <c r="U1043" s="29">
        <f t="shared" si="169"/>
        <v>-0.12396661036847523</v>
      </c>
    </row>
    <row r="1044" spans="1:21" x14ac:dyDescent="0.2">
      <c r="A1044" s="30">
        <v>40373</v>
      </c>
      <c r="B1044" s="28">
        <v>95.572789</v>
      </c>
      <c r="C1044" s="28">
        <v>215.63000500000001</v>
      </c>
      <c r="D1044" s="28">
        <v>68.353335000000001</v>
      </c>
      <c r="E1044" s="28">
        <v>84.361821000000006</v>
      </c>
      <c r="F1044" s="28">
        <v>563.74253399999998</v>
      </c>
      <c r="G1044" s="28">
        <v>43.427807999999999</v>
      </c>
      <c r="H1044" s="28">
        <v>259.57000699999998</v>
      </c>
      <c r="I1044" s="28">
        <v>43.661760000000001</v>
      </c>
      <c r="J1044" s="28">
        <v>48.656388999999997</v>
      </c>
      <c r="K1044" s="28">
        <v>88.079797999999997</v>
      </c>
      <c r="L1044" s="25">
        <f t="shared" si="160"/>
        <v>0.44921117948048428</v>
      </c>
      <c r="M1044" s="25">
        <f t="shared" si="161"/>
        <v>0.36873184322154939</v>
      </c>
      <c r="N1044" s="25">
        <f t="shared" si="162"/>
        <v>8.2978758934891372E-2</v>
      </c>
      <c r="O1044" s="25">
        <f t="shared" si="163"/>
        <v>0.36531106256309043</v>
      </c>
      <c r="P1044" s="29">
        <f t="shared" si="164"/>
        <v>0.30363686387375854</v>
      </c>
      <c r="Q1044" s="29">
        <f t="shared" si="165"/>
        <v>0.40648877793306903</v>
      </c>
      <c r="R1044" s="29">
        <f t="shared" si="166"/>
        <v>0.4178729287971239</v>
      </c>
      <c r="S1044" s="29">
        <f t="shared" si="167"/>
        <v>0.52158967161752323</v>
      </c>
      <c r="T1044" s="29">
        <f t="shared" si="168"/>
        <v>0.29309961626959091</v>
      </c>
      <c r="U1044" s="29">
        <f t="shared" si="169"/>
        <v>0.11732062145647415</v>
      </c>
    </row>
    <row r="1045" spans="1:21" x14ac:dyDescent="0.2">
      <c r="A1045" s="30">
        <v>40372</v>
      </c>
      <c r="B1045" s="28">
        <v>65.948144999999997</v>
      </c>
      <c r="C1045" s="28">
        <v>157.53999300000001</v>
      </c>
      <c r="D1045" s="28">
        <v>63.116044000000002</v>
      </c>
      <c r="E1045" s="28">
        <v>61.789451</v>
      </c>
      <c r="F1045" s="28">
        <v>432.43831899999998</v>
      </c>
      <c r="G1045" s="28">
        <v>30.876753999999998</v>
      </c>
      <c r="H1045" s="28">
        <v>183.070007</v>
      </c>
      <c r="I1045" s="28">
        <v>28.694832000000002</v>
      </c>
      <c r="J1045" s="28">
        <v>37.627718999999999</v>
      </c>
      <c r="K1045" s="28">
        <v>78.831265000000002</v>
      </c>
      <c r="L1045" s="25">
        <f t="shared" si="160"/>
        <v>0.35617902930426459</v>
      </c>
      <c r="M1045" s="25">
        <f t="shared" si="161"/>
        <v>0.32153338076951088</v>
      </c>
      <c r="N1045" s="25">
        <f t="shared" si="162"/>
        <v>0.58092663787640197</v>
      </c>
      <c r="O1045" s="25">
        <f t="shared" si="163"/>
        <v>1.1035692088929849</v>
      </c>
      <c r="P1045" s="29">
        <f t="shared" si="164"/>
        <v>0.68065700263887563</v>
      </c>
      <c r="Q1045" s="29">
        <f t="shared" si="165"/>
        <v>0.34384722889634478</v>
      </c>
      <c r="R1045" s="29">
        <f t="shared" si="166"/>
        <v>5.7828828084475736</v>
      </c>
      <c r="S1045" s="29">
        <f t="shared" si="167"/>
        <v>0.81832348515879438</v>
      </c>
      <c r="T1045" s="29">
        <f t="shared" si="168"/>
        <v>0.74555206326045198</v>
      </c>
      <c r="U1045" s="29">
        <f t="shared" si="169"/>
        <v>0.22901917627352253</v>
      </c>
    </row>
    <row r="1046" spans="1:21" x14ac:dyDescent="0.2">
      <c r="A1046" s="30">
        <v>40370</v>
      </c>
      <c r="B1046" s="28">
        <v>48.627904999999998</v>
      </c>
      <c r="C1046" s="28">
        <v>119.209999</v>
      </c>
      <c r="D1046" s="28">
        <v>39.923448999999998</v>
      </c>
      <c r="E1046" s="28">
        <v>29.373624</v>
      </c>
      <c r="F1046" s="28">
        <v>257.30313699999999</v>
      </c>
      <c r="G1046" s="28">
        <v>22.976386999999999</v>
      </c>
      <c r="H1046" s="28">
        <v>26.99</v>
      </c>
      <c r="I1046" s="28">
        <v>15.780927999999999</v>
      </c>
      <c r="J1046" s="28">
        <v>21.556342999999998</v>
      </c>
      <c r="K1046" s="28">
        <v>64.141606999999993</v>
      </c>
      <c r="L1046" s="25">
        <f t="shared" si="160"/>
        <v>0.27861144545113392</v>
      </c>
      <c r="M1046" s="25">
        <f t="shared" si="161"/>
        <v>0.21037670241398509</v>
      </c>
      <c r="N1046" s="25">
        <f t="shared" si="162"/>
        <v>0.11366859896023795</v>
      </c>
      <c r="O1046" s="25">
        <f t="shared" si="163"/>
        <v>-5.4947431542091474E-2</v>
      </c>
      <c r="P1046" s="29">
        <f t="shared" si="164"/>
        <v>-2.8093838378924207E-2</v>
      </c>
      <c r="Q1046" s="29">
        <f t="shared" si="165"/>
        <v>9.7037113855503954E-2</v>
      </c>
      <c r="R1046" s="29">
        <f t="shared" si="166"/>
        <v>0.32109642682329897</v>
      </c>
      <c r="S1046" s="29">
        <f t="shared" si="167"/>
        <v>-0.37757755201763255</v>
      </c>
      <c r="T1046" s="29">
        <f t="shared" si="168"/>
        <v>-4.2702277551614598E-2</v>
      </c>
      <c r="U1046" s="29">
        <f t="shared" si="169"/>
        <v>0.17978890511195944</v>
      </c>
    </row>
    <row r="1047" spans="1:21" x14ac:dyDescent="0.2">
      <c r="A1047" s="30">
        <v>40369</v>
      </c>
      <c r="B1047" s="28">
        <v>38.031807999999998</v>
      </c>
      <c r="C1047" s="28">
        <v>98.489998</v>
      </c>
      <c r="D1047" s="28">
        <v>35.848590000000002</v>
      </c>
      <c r="E1047" s="28">
        <v>31.081471000000001</v>
      </c>
      <c r="F1047" s="28">
        <v>264.74072000000001</v>
      </c>
      <c r="G1047" s="28">
        <v>20.944037999999999</v>
      </c>
      <c r="H1047" s="28">
        <v>20.43</v>
      </c>
      <c r="I1047" s="28">
        <v>25.354047000000001</v>
      </c>
      <c r="J1047" s="28">
        <v>22.517909</v>
      </c>
      <c r="K1047" s="28">
        <v>54.367019999999997</v>
      </c>
      <c r="L1047" s="25">
        <f t="shared" si="160"/>
        <v>-0.65290029225811508</v>
      </c>
      <c r="M1047" s="25">
        <f t="shared" si="161"/>
        <v>-0.34252339100420448</v>
      </c>
      <c r="N1047" s="25">
        <f t="shared" si="162"/>
        <v>-0.32812660009616879</v>
      </c>
      <c r="O1047" s="25">
        <f t="shared" si="163"/>
        <v>-0.69636754270677059</v>
      </c>
      <c r="P1047" s="29">
        <f t="shared" si="164"/>
        <v>-0.58982907910935456</v>
      </c>
      <c r="Q1047" s="29">
        <f t="shared" si="165"/>
        <v>-0.54256399969920754</v>
      </c>
      <c r="R1047" s="29">
        <f t="shared" si="166"/>
        <v>-0.91538971503467237</v>
      </c>
      <c r="S1047" s="29">
        <f t="shared" si="167"/>
        <v>4.1424661414433128E-3</v>
      </c>
      <c r="T1047" s="29">
        <f t="shared" si="168"/>
        <v>-0.55750267871330106</v>
      </c>
      <c r="U1047" s="29">
        <f t="shared" si="169"/>
        <v>-0.28355637492863339</v>
      </c>
    </row>
    <row r="1048" spans="1:21" x14ac:dyDescent="0.2">
      <c r="A1048" s="30">
        <v>40344</v>
      </c>
      <c r="B1048" s="28">
        <v>109.570268</v>
      </c>
      <c r="C1048" s="28">
        <v>149.800003</v>
      </c>
      <c r="D1048" s="28">
        <v>53.356167999999997</v>
      </c>
      <c r="E1048" s="28">
        <v>102.365443</v>
      </c>
      <c r="F1048" s="28">
        <v>645.44000200000005</v>
      </c>
      <c r="G1048" s="28">
        <v>45.785722999999997</v>
      </c>
      <c r="H1048" s="28">
        <v>241.46000699999999</v>
      </c>
      <c r="I1048" s="28">
        <v>25.249452000000002</v>
      </c>
      <c r="J1048" s="28">
        <v>50.888238000000001</v>
      </c>
      <c r="K1048" s="28">
        <v>75.884574999999998</v>
      </c>
      <c r="L1048" s="25">
        <f t="shared" si="160"/>
        <v>0.13644656214606066</v>
      </c>
      <c r="M1048" s="25">
        <f t="shared" si="161"/>
        <v>-0.31031305216822813</v>
      </c>
      <c r="N1048" s="25">
        <f t="shared" si="162"/>
        <v>-0.23034061705641251</v>
      </c>
      <c r="O1048" s="25">
        <f t="shared" si="163"/>
        <v>0.19354238126304324</v>
      </c>
      <c r="P1048" s="29">
        <f t="shared" si="164"/>
        <v>0.11793033641655959</v>
      </c>
      <c r="Q1048" s="29">
        <f t="shared" si="165"/>
        <v>4.1485166924108974E-2</v>
      </c>
      <c r="R1048" s="29">
        <f t="shared" si="166"/>
        <v>-7.3516953294393339E-2</v>
      </c>
      <c r="S1048" s="29">
        <f t="shared" si="167"/>
        <v>-0.42760028076985601</v>
      </c>
      <c r="T1048" s="29">
        <f t="shared" si="168"/>
        <v>2.6773444310220107E-2</v>
      </c>
      <c r="U1048" s="29">
        <f t="shared" si="169"/>
        <v>-0.14893864591045547</v>
      </c>
    </row>
    <row r="1049" spans="1:21" x14ac:dyDescent="0.2">
      <c r="A1049" s="30">
        <v>40343</v>
      </c>
      <c r="B1049" s="28">
        <v>96.4148</v>
      </c>
      <c r="C1049" s="28">
        <v>217.199997</v>
      </c>
      <c r="D1049" s="28">
        <v>69.324391000000006</v>
      </c>
      <c r="E1049" s="28">
        <v>85.766073000000006</v>
      </c>
      <c r="F1049" s="28">
        <v>577.35261400000002</v>
      </c>
      <c r="G1049" s="28">
        <v>43.961953999999999</v>
      </c>
      <c r="H1049" s="28">
        <v>260.61999500000002</v>
      </c>
      <c r="I1049" s="28">
        <v>44.111573</v>
      </c>
      <c r="J1049" s="28">
        <v>49.561311000000003</v>
      </c>
      <c r="K1049" s="28">
        <v>89.164635000000004</v>
      </c>
      <c r="L1049" s="25">
        <f t="shared" si="160"/>
        <v>0.94293234248784197</v>
      </c>
      <c r="M1049" s="25">
        <f t="shared" si="161"/>
        <v>0.79667465296281459</v>
      </c>
      <c r="N1049" s="25">
        <f t="shared" si="162"/>
        <v>0.73130592735428968</v>
      </c>
      <c r="O1049" s="25">
        <f t="shared" si="163"/>
        <v>1.8897504178402502</v>
      </c>
      <c r="P1049" s="29">
        <f t="shared" si="164"/>
        <v>1.2456488324748189</v>
      </c>
      <c r="Q1049" s="29">
        <f t="shared" si="165"/>
        <v>0.90681601340229068</v>
      </c>
      <c r="R1049" s="29">
        <f t="shared" si="166"/>
        <v>8.6669141196926613</v>
      </c>
      <c r="S1049" s="29">
        <f t="shared" si="167"/>
        <v>1.8658328696254962</v>
      </c>
      <c r="T1049" s="29">
        <f t="shared" si="168"/>
        <v>1.2239335497617549</v>
      </c>
      <c r="U1049" s="29">
        <f t="shared" si="169"/>
        <v>0.38391318081776271</v>
      </c>
    </row>
    <row r="1050" spans="1:21" x14ac:dyDescent="0.2">
      <c r="A1050" s="30">
        <v>40340</v>
      </c>
      <c r="B1050" s="28">
        <v>49.623344000000003</v>
      </c>
      <c r="C1050" s="28">
        <v>120.889999</v>
      </c>
      <c r="D1050" s="28">
        <v>40.041676000000002</v>
      </c>
      <c r="E1050" s="28">
        <v>29.679404999999999</v>
      </c>
      <c r="F1050" s="28">
        <v>257.09835199999998</v>
      </c>
      <c r="G1050" s="28">
        <v>23.055163</v>
      </c>
      <c r="H1050" s="28">
        <v>26.959999</v>
      </c>
      <c r="I1050" s="28">
        <v>15.392234999999999</v>
      </c>
      <c r="J1050" s="28">
        <v>22.285428</v>
      </c>
      <c r="K1050" s="28">
        <v>64.429355999999999</v>
      </c>
      <c r="L1050" s="25">
        <f t="shared" si="160"/>
        <v>0.30492058915219156</v>
      </c>
      <c r="M1050" s="25">
        <f t="shared" si="161"/>
        <v>0.2285568754358358</v>
      </c>
      <c r="N1050" s="25">
        <f t="shared" si="162"/>
        <v>0.11715362509966143</v>
      </c>
      <c r="O1050" s="25">
        <f t="shared" si="163"/>
        <v>-3.9728969068525855E-2</v>
      </c>
      <c r="P1050" s="29">
        <f t="shared" si="164"/>
        <v>-3.6754921549816966E-2</v>
      </c>
      <c r="Q1050" s="29">
        <f t="shared" si="165"/>
        <v>0.10530433983857823</v>
      </c>
      <c r="R1050" s="29">
        <f t="shared" si="166"/>
        <v>0.31769307515606426</v>
      </c>
      <c r="S1050" s="29">
        <f t="shared" si="167"/>
        <v>-0.39290816176210452</v>
      </c>
      <c r="T1050" s="29">
        <f t="shared" si="168"/>
        <v>-2.1613346825458568E-2</v>
      </c>
      <c r="U1050" s="29">
        <f t="shared" si="169"/>
        <v>0.18341353766250768</v>
      </c>
    </row>
    <row r="1051" spans="1:21" x14ac:dyDescent="0.2">
      <c r="A1051" s="30">
        <v>40339</v>
      </c>
      <c r="B1051" s="28">
        <v>38.027864999999998</v>
      </c>
      <c r="C1051" s="28">
        <v>98.400002000000001</v>
      </c>
      <c r="D1051" s="28">
        <v>35.842587000000002</v>
      </c>
      <c r="E1051" s="28">
        <v>30.907321</v>
      </c>
      <c r="F1051" s="28">
        <v>266.90855499999998</v>
      </c>
      <c r="G1051" s="28">
        <v>20.858656</v>
      </c>
      <c r="H1051" s="28">
        <v>20.459999</v>
      </c>
      <c r="I1051" s="28">
        <v>25.354047000000001</v>
      </c>
      <c r="J1051" s="28">
        <v>22.777730999999999</v>
      </c>
      <c r="K1051" s="28">
        <v>54.443652999999998</v>
      </c>
      <c r="L1051" s="25">
        <f t="shared" si="160"/>
        <v>-0.65127584040477826</v>
      </c>
      <c r="M1051" s="25">
        <f t="shared" si="161"/>
        <v>-0.34233387723345399</v>
      </c>
      <c r="N1051" s="25">
        <f t="shared" si="162"/>
        <v>-0.30085134710798644</v>
      </c>
      <c r="O1051" s="25">
        <f t="shared" si="163"/>
        <v>-0.69830139602997376</v>
      </c>
      <c r="P1051" s="29">
        <f t="shared" si="164"/>
        <v>-0.58391106822364414</v>
      </c>
      <c r="Q1051" s="29">
        <f t="shared" si="165"/>
        <v>-0.54325643540267488</v>
      </c>
      <c r="R1051" s="29">
        <f t="shared" si="166"/>
        <v>-0.91687995328571892</v>
      </c>
      <c r="S1051" s="29">
        <f t="shared" si="167"/>
        <v>2.8574179111779952E-2</v>
      </c>
      <c r="T1051" s="29">
        <f t="shared" si="168"/>
        <v>-0.55564230519372848</v>
      </c>
      <c r="U1051" s="29">
        <f t="shared" si="169"/>
        <v>-0.27245862018554001</v>
      </c>
    </row>
    <row r="1052" spans="1:21" x14ac:dyDescent="0.2">
      <c r="A1052" s="30">
        <v>40313</v>
      </c>
      <c r="B1052" s="28">
        <v>109.048553</v>
      </c>
      <c r="C1052" s="28">
        <v>149.61999499999999</v>
      </c>
      <c r="D1052" s="28">
        <v>51.266046000000003</v>
      </c>
      <c r="E1052" s="28">
        <v>102.444362</v>
      </c>
      <c r="F1052" s="28">
        <v>641.46997099999999</v>
      </c>
      <c r="G1052" s="28">
        <v>45.668199000000001</v>
      </c>
      <c r="H1052" s="28">
        <v>246.14999399999999</v>
      </c>
      <c r="I1052" s="28">
        <v>24.649702000000001</v>
      </c>
      <c r="J1052" s="28">
        <v>51.259900000000002</v>
      </c>
      <c r="K1052" s="28">
        <v>74.832380000000001</v>
      </c>
      <c r="L1052" s="25">
        <f t="shared" si="160"/>
        <v>0.26531948017734974</v>
      </c>
      <c r="M1052" s="25">
        <f t="shared" si="161"/>
        <v>0.31015760884827337</v>
      </c>
      <c r="N1052" s="25">
        <f t="shared" si="162"/>
        <v>4.4653273479002387E-2</v>
      </c>
      <c r="O1052" s="25">
        <f t="shared" si="163"/>
        <v>1.0527093026130934</v>
      </c>
      <c r="P1052" s="29">
        <f t="shared" si="164"/>
        <v>0.67292478316034732</v>
      </c>
      <c r="Q1052" s="29">
        <f t="shared" si="165"/>
        <v>0.70098850809752</v>
      </c>
      <c r="R1052" s="29">
        <f t="shared" si="166"/>
        <v>7.5202493084198441</v>
      </c>
      <c r="S1052" s="29">
        <f t="shared" si="167"/>
        <v>-6.9763065977238803E-2</v>
      </c>
      <c r="T1052" s="29">
        <f t="shared" si="168"/>
        <v>0.58817899276909302</v>
      </c>
      <c r="U1052" s="29">
        <f t="shared" si="169"/>
        <v>-9.5373001220826814E-2</v>
      </c>
    </row>
    <row r="1053" spans="1:21" x14ac:dyDescent="0.2">
      <c r="A1053" s="30">
        <v>40310</v>
      </c>
      <c r="B1053" s="28">
        <v>86.182624000000004</v>
      </c>
      <c r="C1053" s="28">
        <v>114.199997</v>
      </c>
      <c r="D1053" s="28">
        <v>49.0747</v>
      </c>
      <c r="E1053" s="28">
        <v>49.906902000000002</v>
      </c>
      <c r="F1053" s="28">
        <v>383.442207</v>
      </c>
      <c r="G1053" s="28">
        <v>26.848034999999999</v>
      </c>
      <c r="H1053" s="28">
        <v>28.889999</v>
      </c>
      <c r="I1053" s="28">
        <v>26.498304999999998</v>
      </c>
      <c r="J1053" s="28">
        <v>32.275896000000003</v>
      </c>
      <c r="K1053" s="28">
        <v>82.721806999999998</v>
      </c>
      <c r="L1053" s="25">
        <f t="shared" si="160"/>
        <v>0.73269503419053295</v>
      </c>
      <c r="M1053" s="25">
        <f t="shared" si="161"/>
        <v>2.7255546051192514E-2</v>
      </c>
      <c r="N1053" s="25">
        <f t="shared" si="162"/>
        <v>0.23364216933713178</v>
      </c>
      <c r="O1053" s="25">
        <f t="shared" si="163"/>
        <v>0.70928290018137474</v>
      </c>
      <c r="P1053" s="29">
        <f t="shared" si="164"/>
        <v>0.5210025003694887</v>
      </c>
      <c r="Q1053" s="29">
        <f t="shared" si="165"/>
        <v>0.18475358101982042</v>
      </c>
      <c r="R1053" s="29">
        <f t="shared" si="166"/>
        <v>0.13874646674235458</v>
      </c>
      <c r="S1053" s="29">
        <f t="shared" si="167"/>
        <v>0.73467860044771971</v>
      </c>
      <c r="T1053" s="29">
        <f t="shared" si="168"/>
        <v>0.49972531742530246</v>
      </c>
      <c r="U1053" s="29">
        <f t="shared" si="169"/>
        <v>0.28287317053441163</v>
      </c>
    </row>
    <row r="1054" spans="1:21" x14ac:dyDescent="0.2">
      <c r="A1054" s="30">
        <v>40309</v>
      </c>
      <c r="B1054" s="28">
        <v>49.739061</v>
      </c>
      <c r="C1054" s="28">
        <v>111.16999800000001</v>
      </c>
      <c r="D1054" s="28">
        <v>39.780335999999998</v>
      </c>
      <c r="E1054" s="28">
        <v>29.197566999999999</v>
      </c>
      <c r="F1054" s="28">
        <v>252.098341</v>
      </c>
      <c r="G1054" s="28">
        <v>22.661282</v>
      </c>
      <c r="H1054" s="28">
        <v>25.370000999999998</v>
      </c>
      <c r="I1054" s="28">
        <v>15.275627999999999</v>
      </c>
      <c r="J1054" s="28">
        <v>21.521204999999998</v>
      </c>
      <c r="K1054" s="28">
        <v>64.481672000000003</v>
      </c>
      <c r="L1054" s="25">
        <f t="shared" si="160"/>
        <v>0.30909532067755885</v>
      </c>
      <c r="M1054" s="25">
        <f t="shared" si="161"/>
        <v>8.2473235125800626E-2</v>
      </c>
      <c r="N1054" s="25">
        <f t="shared" si="162"/>
        <v>0.12704171529200514</v>
      </c>
      <c r="O1054" s="25">
        <f t="shared" si="163"/>
        <v>-5.8390430695211548E-2</v>
      </c>
      <c r="P1054" s="29">
        <f t="shared" si="164"/>
        <v>-6.2296725161534949E-2</v>
      </c>
      <c r="Q1054" s="29">
        <f t="shared" si="165"/>
        <v>8.9990351774243749E-2</v>
      </c>
      <c r="R1054" s="29">
        <f t="shared" si="166"/>
        <v>0.20123105107807526</v>
      </c>
      <c r="S1054" s="29">
        <f t="shared" si="167"/>
        <v>-0.38947404601997415</v>
      </c>
      <c r="T1054" s="29">
        <f t="shared" si="168"/>
        <v>-5.3365010986861083E-2</v>
      </c>
      <c r="U1054" s="29">
        <f t="shared" si="169"/>
        <v>0.1971056488517533</v>
      </c>
    </row>
    <row r="1055" spans="1:21" x14ac:dyDescent="0.2">
      <c r="A1055" s="30">
        <v>40308</v>
      </c>
      <c r="B1055" s="28">
        <v>37.994987999999999</v>
      </c>
      <c r="C1055" s="28">
        <v>102.699997</v>
      </c>
      <c r="D1055" s="28">
        <v>35.296241000000002</v>
      </c>
      <c r="E1055" s="28">
        <v>31.008146</v>
      </c>
      <c r="F1055" s="28">
        <v>268.84660400000001</v>
      </c>
      <c r="G1055" s="28">
        <v>20.790351000000001</v>
      </c>
      <c r="H1055" s="28">
        <v>21.120000999999998</v>
      </c>
      <c r="I1055" s="28">
        <v>25.020440000000001</v>
      </c>
      <c r="J1055" s="28">
        <v>22.734428000000001</v>
      </c>
      <c r="K1055" s="28">
        <v>53.864646</v>
      </c>
      <c r="L1055" s="25">
        <f t="shared" si="160"/>
        <v>-0.4182359232532975</v>
      </c>
      <c r="M1055" s="25">
        <f t="shared" si="161"/>
        <v>-0.35408806918239</v>
      </c>
      <c r="N1055" s="25">
        <f t="shared" si="162"/>
        <v>-0.44148149503129053</v>
      </c>
      <c r="O1055" s="25">
        <f t="shared" si="163"/>
        <v>-0.50362086289234931</v>
      </c>
      <c r="P1055" s="29">
        <f t="shared" si="164"/>
        <v>-0.38301141540605466</v>
      </c>
      <c r="Q1055" s="29">
        <f t="shared" si="165"/>
        <v>-0.33819355483982916</v>
      </c>
      <c r="R1055" s="29">
        <f t="shared" si="166"/>
        <v>-0.88330201421819021</v>
      </c>
      <c r="S1055" s="29">
        <f t="shared" si="167"/>
        <v>-0.12865514814534795</v>
      </c>
      <c r="T1055" s="29">
        <f t="shared" si="168"/>
        <v>-0.40575434555191692</v>
      </c>
      <c r="U1055" s="29">
        <f t="shared" si="169"/>
        <v>-0.32003422712548668</v>
      </c>
    </row>
    <row r="1056" spans="1:21" x14ac:dyDescent="0.2">
      <c r="A1056" s="30">
        <v>40281</v>
      </c>
      <c r="B1056" s="28">
        <v>65.309959000000006</v>
      </c>
      <c r="C1056" s="28">
        <v>159</v>
      </c>
      <c r="D1056" s="28">
        <v>63.196188999999997</v>
      </c>
      <c r="E1056" s="28">
        <v>62.468673000000003</v>
      </c>
      <c r="F1056" s="28">
        <v>435.73999700000002</v>
      </c>
      <c r="G1056" s="28">
        <v>31.414549000000001</v>
      </c>
      <c r="H1056" s="28">
        <v>180.979996</v>
      </c>
      <c r="I1056" s="28">
        <v>28.714739000000002</v>
      </c>
      <c r="J1056" s="28">
        <v>38.257626000000002</v>
      </c>
      <c r="K1056" s="28">
        <v>79.216701999999998</v>
      </c>
      <c r="L1056" s="25">
        <f t="shared" si="160"/>
        <v>-0.25834056236921432</v>
      </c>
      <c r="M1056" s="25">
        <f t="shared" si="161"/>
        <v>0.40459367680018588</v>
      </c>
      <c r="N1056" s="25">
        <f t="shared" si="162"/>
        <v>0.29179323733259022</v>
      </c>
      <c r="O1056" s="25">
        <f t="shared" si="163"/>
        <v>0.25979033876576607</v>
      </c>
      <c r="P1056" s="29">
        <f t="shared" si="164"/>
        <v>0.13579845912805744</v>
      </c>
      <c r="Q1056" s="29">
        <f t="shared" si="165"/>
        <v>0.16307393283796756</v>
      </c>
      <c r="R1056" s="29">
        <f t="shared" si="166"/>
        <v>5.1557821768707486</v>
      </c>
      <c r="S1056" s="29">
        <f t="shared" si="167"/>
        <v>8.8516469538453046E-2</v>
      </c>
      <c r="T1056" s="29">
        <f t="shared" si="168"/>
        <v>0.18104722046318145</v>
      </c>
      <c r="U1056" s="29">
        <f t="shared" si="169"/>
        <v>-3.8945404791586813E-2</v>
      </c>
    </row>
    <row r="1057" spans="1:21" x14ac:dyDescent="0.2">
      <c r="A1057" s="30">
        <v>40280</v>
      </c>
      <c r="B1057" s="28">
        <v>88.059229999999999</v>
      </c>
      <c r="C1057" s="28">
        <v>113.199997</v>
      </c>
      <c r="D1057" s="28">
        <v>48.921287999999997</v>
      </c>
      <c r="E1057" s="28">
        <v>49.586562999999998</v>
      </c>
      <c r="F1057" s="28">
        <v>383.64200399999999</v>
      </c>
      <c r="G1057" s="28">
        <v>27.009933</v>
      </c>
      <c r="H1057" s="28">
        <v>29.4</v>
      </c>
      <c r="I1057" s="28">
        <v>26.379701000000001</v>
      </c>
      <c r="J1057" s="28">
        <v>32.392969000000001</v>
      </c>
      <c r="K1057" s="28">
        <v>82.426849000000004</v>
      </c>
      <c r="L1057" s="25">
        <f t="shared" si="160"/>
        <v>0.79775265071310208</v>
      </c>
      <c r="M1057" s="25">
        <f t="shared" si="161"/>
        <v>2.8249624062117284E-2</v>
      </c>
      <c r="N1057" s="25">
        <f t="shared" si="162"/>
        <v>0.26256953337334776</v>
      </c>
      <c r="O1057" s="25">
        <f t="shared" si="163"/>
        <v>0.79215648233306002</v>
      </c>
      <c r="P1057" s="29">
        <f t="shared" si="164"/>
        <v>0.5302848466524499</v>
      </c>
      <c r="Q1057" s="29">
        <f t="shared" si="165"/>
        <v>0.21776775808264359</v>
      </c>
      <c r="R1057" s="29">
        <f t="shared" si="166"/>
        <v>0.24260355029585789</v>
      </c>
      <c r="S1057" s="29">
        <f t="shared" si="167"/>
        <v>0.79425601670921564</v>
      </c>
      <c r="T1057" s="29">
        <f t="shared" si="168"/>
        <v>0.52319487621449445</v>
      </c>
      <c r="U1057" s="29">
        <f t="shared" si="169"/>
        <v>0.29795683894690828</v>
      </c>
    </row>
    <row r="1058" spans="1:21" x14ac:dyDescent="0.2">
      <c r="A1058" s="30">
        <v>40279</v>
      </c>
      <c r="B1058" s="28">
        <v>48.982951</v>
      </c>
      <c r="C1058" s="28">
        <v>110.089996</v>
      </c>
      <c r="D1058" s="28">
        <v>38.747401000000004</v>
      </c>
      <c r="E1058" s="28">
        <v>27.668657</v>
      </c>
      <c r="F1058" s="28">
        <v>250.69973400000001</v>
      </c>
      <c r="G1058" s="28">
        <v>22.179872</v>
      </c>
      <c r="H1058" s="28">
        <v>23.66</v>
      </c>
      <c r="I1058" s="28">
        <v>14.702306</v>
      </c>
      <c r="J1058" s="28">
        <v>21.266463999999999</v>
      </c>
      <c r="K1058" s="28">
        <v>63.505077</v>
      </c>
      <c r="L1058" s="25">
        <f t="shared" si="160"/>
        <v>0.33685046470767754</v>
      </c>
      <c r="M1058" s="25">
        <f t="shared" si="161"/>
        <v>0.14414877214561672</v>
      </c>
      <c r="N1058" s="25">
        <f t="shared" si="162"/>
        <v>0.1271097054698247</v>
      </c>
      <c r="O1058" s="25">
        <f t="shared" si="163"/>
        <v>-8.911864346294196E-2</v>
      </c>
      <c r="P1058" s="29">
        <f t="shared" si="164"/>
        <v>-3.9149980963306463E-2</v>
      </c>
      <c r="Q1058" s="29">
        <f t="shared" si="165"/>
        <v>8.6467169961527146E-2</v>
      </c>
      <c r="R1058" s="29">
        <f t="shared" si="166"/>
        <v>0.12720343020485947</v>
      </c>
      <c r="S1058" s="29">
        <f t="shared" si="167"/>
        <v>-0.39770366088349407</v>
      </c>
      <c r="T1058" s="29">
        <f t="shared" si="168"/>
        <v>-3.2504474444067344E-2</v>
      </c>
      <c r="U1058" s="29">
        <f t="shared" si="169"/>
        <v>0.19925975519343231</v>
      </c>
    </row>
    <row r="1059" spans="1:21" x14ac:dyDescent="0.2">
      <c r="A1059" s="30">
        <v>40278</v>
      </c>
      <c r="B1059" s="28">
        <v>36.640560999999998</v>
      </c>
      <c r="C1059" s="28">
        <v>96.220000999999996</v>
      </c>
      <c r="D1059" s="28">
        <v>34.377665999999998</v>
      </c>
      <c r="E1059" s="28">
        <v>30.375698</v>
      </c>
      <c r="F1059" s="28">
        <v>260.91453300000001</v>
      </c>
      <c r="G1059" s="28">
        <v>20.414673000000001</v>
      </c>
      <c r="H1059" s="28">
        <v>20.99</v>
      </c>
      <c r="I1059" s="28">
        <v>24.410419000000001</v>
      </c>
      <c r="J1059" s="28">
        <v>21.980943</v>
      </c>
      <c r="K1059" s="28">
        <v>52.953563000000003</v>
      </c>
      <c r="L1059" s="25">
        <f t="shared" si="160"/>
        <v>-0.61996953787177911</v>
      </c>
      <c r="M1059" s="25">
        <f t="shared" si="161"/>
        <v>-0.55546314468186386</v>
      </c>
      <c r="N1059" s="25">
        <f t="shared" si="162"/>
        <v>-0.50284416882446903</v>
      </c>
      <c r="O1059" s="25">
        <f t="shared" si="163"/>
        <v>-0.64539037991365422</v>
      </c>
      <c r="P1059" s="29">
        <f t="shared" si="164"/>
        <v>-0.54645850530026285</v>
      </c>
      <c r="Q1059" s="29">
        <f t="shared" si="165"/>
        <v>-0.53562862560658697</v>
      </c>
      <c r="R1059" s="29">
        <f t="shared" si="166"/>
        <v>-0.91775400876032265</v>
      </c>
      <c r="S1059" s="29">
        <f t="shared" si="167"/>
        <v>-0.45731962111822344</v>
      </c>
      <c r="T1059" s="29">
        <f t="shared" si="168"/>
        <v>-0.5570857695425504</v>
      </c>
      <c r="U1059" s="29">
        <f t="shared" si="169"/>
        <v>-0.40232075369200682</v>
      </c>
    </row>
    <row r="1060" spans="1:21" x14ac:dyDescent="0.2">
      <c r="A1060" s="30">
        <v>40251</v>
      </c>
      <c r="B1060" s="28">
        <v>96.4148</v>
      </c>
      <c r="C1060" s="28">
        <v>216.449997</v>
      </c>
      <c r="D1060" s="28">
        <v>69.148673000000002</v>
      </c>
      <c r="E1060" s="28">
        <v>85.659542999999999</v>
      </c>
      <c r="F1060" s="28">
        <v>575.28260599999999</v>
      </c>
      <c r="G1060" s="28">
        <v>43.961953999999999</v>
      </c>
      <c r="H1060" s="28">
        <v>255.21000699999999</v>
      </c>
      <c r="I1060" s="28">
        <v>44.981208000000002</v>
      </c>
      <c r="J1060" s="28">
        <v>49.627989999999997</v>
      </c>
      <c r="K1060" s="28">
        <v>88.598630999999997</v>
      </c>
      <c r="L1060" s="25">
        <f t="shared" si="160"/>
        <v>0.47510448684831053</v>
      </c>
      <c r="M1060" s="25">
        <f t="shared" si="161"/>
        <v>0.37796023837585624</v>
      </c>
      <c r="N1060" s="25">
        <f t="shared" si="162"/>
        <v>0.1066653323478195</v>
      </c>
      <c r="O1060" s="25">
        <f t="shared" si="163"/>
        <v>0.39865637161260392</v>
      </c>
      <c r="P1060" s="29">
        <f t="shared" si="164"/>
        <v>0.31460669106866468</v>
      </c>
      <c r="Q1060" s="29">
        <f t="shared" si="165"/>
        <v>0.40024042550128347</v>
      </c>
      <c r="R1060" s="29">
        <f t="shared" si="166"/>
        <v>0.47256367171615787</v>
      </c>
      <c r="S1060" s="29">
        <f t="shared" si="167"/>
        <v>0.61346279093516531</v>
      </c>
      <c r="T1060" s="29">
        <f t="shared" si="168"/>
        <v>0.30669685961671078</v>
      </c>
      <c r="U1060" s="29">
        <f t="shared" si="169"/>
        <v>0.12916022317444731</v>
      </c>
    </row>
    <row r="1061" spans="1:21" x14ac:dyDescent="0.2">
      <c r="A1061" s="30">
        <v>40250</v>
      </c>
      <c r="B1061" s="28">
        <v>65.361335999999994</v>
      </c>
      <c r="C1061" s="28">
        <v>157.08000200000001</v>
      </c>
      <c r="D1061" s="28">
        <v>62.483815999999997</v>
      </c>
      <c r="E1061" s="28">
        <v>61.244166</v>
      </c>
      <c r="F1061" s="28">
        <v>437.60815300000002</v>
      </c>
      <c r="G1061" s="28">
        <v>31.396004000000001</v>
      </c>
      <c r="H1061" s="28">
        <v>173.30999800000001</v>
      </c>
      <c r="I1061" s="28">
        <v>27.878677</v>
      </c>
      <c r="J1061" s="28">
        <v>37.979726999999997</v>
      </c>
      <c r="K1061" s="28">
        <v>78.464179999999999</v>
      </c>
      <c r="L1061" s="25">
        <f t="shared" si="160"/>
        <v>-0.26289737728211138</v>
      </c>
      <c r="M1061" s="25">
        <f t="shared" si="161"/>
        <v>0.40162400285535838</v>
      </c>
      <c r="N1061" s="25">
        <f t="shared" si="162"/>
        <v>0.29140558619092238</v>
      </c>
      <c r="O1061" s="25">
        <f t="shared" si="163"/>
        <v>0.23886224513822119</v>
      </c>
      <c r="P1061" s="29">
        <f t="shared" si="164"/>
        <v>0.14897049684888231</v>
      </c>
      <c r="Q1061" s="29">
        <f t="shared" si="165"/>
        <v>0.16900510477164099</v>
      </c>
      <c r="R1061" s="29">
        <f t="shared" si="166"/>
        <v>4.915017198464751</v>
      </c>
      <c r="S1061" s="29">
        <f t="shared" si="167"/>
        <v>7.2902529953411843E-2</v>
      </c>
      <c r="T1061" s="29">
        <f t="shared" si="168"/>
        <v>0.19000238534841474</v>
      </c>
      <c r="U1061" s="29">
        <f t="shared" si="169"/>
        <v>-4.2676889086714742E-2</v>
      </c>
    </row>
    <row r="1062" spans="1:21" x14ac:dyDescent="0.2">
      <c r="A1062" s="30">
        <v>40249</v>
      </c>
      <c r="B1062" s="28">
        <v>88.673319000000006</v>
      </c>
      <c r="C1062" s="28">
        <v>112.07</v>
      </c>
      <c r="D1062" s="28">
        <v>48.384346999999998</v>
      </c>
      <c r="E1062" s="28">
        <v>49.435816000000003</v>
      </c>
      <c r="F1062" s="28">
        <v>380.86979100000002</v>
      </c>
      <c r="G1062" s="28">
        <v>26.857029000000001</v>
      </c>
      <c r="H1062" s="28">
        <v>29.299999</v>
      </c>
      <c r="I1062" s="28">
        <v>25.984352000000001</v>
      </c>
      <c r="J1062" s="28">
        <v>31.915673000000002</v>
      </c>
      <c r="K1062" s="28">
        <v>81.962065999999993</v>
      </c>
      <c r="L1062" s="25">
        <f t="shared" si="160"/>
        <v>0.80014105009440395</v>
      </c>
      <c r="M1062" s="25">
        <f t="shared" si="161"/>
        <v>6.5709354670621556E-2</v>
      </c>
      <c r="N1062" s="25">
        <f t="shared" si="162"/>
        <v>0.27491874638315794</v>
      </c>
      <c r="O1062" s="25">
        <f t="shared" si="163"/>
        <v>0.83969339718572322</v>
      </c>
      <c r="P1062" s="29">
        <f t="shared" si="164"/>
        <v>0.53878752704131583</v>
      </c>
      <c r="Q1062" s="29">
        <f t="shared" si="165"/>
        <v>0.25085791751407371</v>
      </c>
      <c r="R1062" s="29">
        <f t="shared" si="166"/>
        <v>0.23472393594605978</v>
      </c>
      <c r="S1062" s="29">
        <f t="shared" si="167"/>
        <v>0.78268301685375552</v>
      </c>
      <c r="T1062" s="29">
        <f t="shared" si="168"/>
        <v>0.56743686773439728</v>
      </c>
      <c r="U1062" s="29">
        <f t="shared" si="169"/>
        <v>0.32111266152214024</v>
      </c>
    </row>
    <row r="1063" spans="1:21" x14ac:dyDescent="0.2">
      <c r="A1063" s="30">
        <v>40248</v>
      </c>
      <c r="B1063" s="28">
        <v>49.259095000000002</v>
      </c>
      <c r="C1063" s="28">
        <v>105.160004</v>
      </c>
      <c r="D1063" s="28">
        <v>37.950926000000003</v>
      </c>
      <c r="E1063" s="28">
        <v>26.871769</v>
      </c>
      <c r="F1063" s="28">
        <v>247.51291800000001</v>
      </c>
      <c r="G1063" s="28">
        <v>21.470887000000001</v>
      </c>
      <c r="H1063" s="28">
        <v>23.73</v>
      </c>
      <c r="I1063" s="28">
        <v>14.575979999999999</v>
      </c>
      <c r="J1063" s="28">
        <v>20.361695999999998</v>
      </c>
      <c r="K1063" s="28">
        <v>62.040179000000002</v>
      </c>
      <c r="L1063" s="25">
        <f t="shared" si="160"/>
        <v>-0.54664594992639204</v>
      </c>
      <c r="M1063" s="25">
        <f t="shared" si="161"/>
        <v>-0.29189948461044657</v>
      </c>
      <c r="N1063" s="25">
        <f t="shared" si="162"/>
        <v>-0.23384015000781377</v>
      </c>
      <c r="O1063" s="25">
        <f t="shared" si="163"/>
        <v>-0.73552935938699915</v>
      </c>
      <c r="P1063" s="29">
        <f t="shared" si="164"/>
        <v>-0.60518586613711434</v>
      </c>
      <c r="Q1063" s="29">
        <f t="shared" si="165"/>
        <v>-0.51891424663492514</v>
      </c>
      <c r="R1063" s="29">
        <f t="shared" si="166"/>
        <v>-0.90414832439698567</v>
      </c>
      <c r="S1063" s="29">
        <f t="shared" si="167"/>
        <v>-0.37576760433273382</v>
      </c>
      <c r="T1063" s="29">
        <f t="shared" si="168"/>
        <v>-0.59386373635702272</v>
      </c>
      <c r="U1063" s="29">
        <f t="shared" si="169"/>
        <v>-0.16078366077014727</v>
      </c>
    </row>
    <row r="1064" spans="1:21" x14ac:dyDescent="0.2">
      <c r="A1064" s="30">
        <v>40224</v>
      </c>
      <c r="B1064" s="28">
        <v>108.654803</v>
      </c>
      <c r="C1064" s="28">
        <v>148.509995</v>
      </c>
      <c r="D1064" s="28">
        <v>49.533952999999997</v>
      </c>
      <c r="E1064" s="28">
        <v>101.605868</v>
      </c>
      <c r="F1064" s="28">
        <v>626.90997300000004</v>
      </c>
      <c r="G1064" s="28">
        <v>44.630062000000002</v>
      </c>
      <c r="H1064" s="28">
        <v>247.570007</v>
      </c>
      <c r="I1064" s="28">
        <v>23.350245999999999</v>
      </c>
      <c r="J1064" s="28">
        <v>50.135134000000001</v>
      </c>
      <c r="K1064" s="28">
        <v>73.926323999999994</v>
      </c>
      <c r="L1064" s="25">
        <f t="shared" si="160"/>
        <v>0.1237928862141997</v>
      </c>
      <c r="M1064" s="25">
        <f t="shared" si="161"/>
        <v>-0.3086126958759865</v>
      </c>
      <c r="N1064" s="25">
        <f t="shared" si="162"/>
        <v>-0.28289289682402208</v>
      </c>
      <c r="O1064" s="25">
        <f t="shared" si="163"/>
        <v>0.20884652755748556</v>
      </c>
      <c r="P1064" s="29">
        <f t="shared" si="164"/>
        <v>9.9682789100050462E-2</v>
      </c>
      <c r="Q1064" s="29">
        <f t="shared" si="165"/>
        <v>2.2518609904491393E-2</v>
      </c>
      <c r="R1064" s="29">
        <f t="shared" si="166"/>
        <v>-1.531298635997913E-2</v>
      </c>
      <c r="S1064" s="29">
        <f t="shared" si="167"/>
        <v>-0.47564531774391272</v>
      </c>
      <c r="T1064" s="29">
        <f t="shared" si="168"/>
        <v>2.3976696979236989E-2</v>
      </c>
      <c r="U1064" s="29">
        <f t="shared" si="169"/>
        <v>-0.16005951069198676</v>
      </c>
    </row>
    <row r="1065" spans="1:21" x14ac:dyDescent="0.2">
      <c r="A1065" s="30">
        <v>40223</v>
      </c>
      <c r="B1065" s="28">
        <v>96.685789999999997</v>
      </c>
      <c r="C1065" s="28">
        <v>214.800003</v>
      </c>
      <c r="D1065" s="28">
        <v>69.074692999999996</v>
      </c>
      <c r="E1065" s="28">
        <v>84.051917000000003</v>
      </c>
      <c r="F1065" s="28">
        <v>570.08255399999996</v>
      </c>
      <c r="G1065" s="28">
        <v>43.647188</v>
      </c>
      <c r="H1065" s="28">
        <v>251.41999799999999</v>
      </c>
      <c r="I1065" s="28">
        <v>44.531396000000001</v>
      </c>
      <c r="J1065" s="28">
        <v>48.961205999999997</v>
      </c>
      <c r="K1065" s="28">
        <v>88.013763999999995</v>
      </c>
      <c r="L1065" s="25">
        <f t="shared" si="160"/>
        <v>0.46066774261336607</v>
      </c>
      <c r="M1065" s="25">
        <f t="shared" si="161"/>
        <v>0.34300362832307596</v>
      </c>
      <c r="N1065" s="25">
        <f t="shared" si="162"/>
        <v>0.10249607177666786</v>
      </c>
      <c r="O1065" s="25">
        <f t="shared" si="163"/>
        <v>0.35421531915943949</v>
      </c>
      <c r="P1065" s="29">
        <f t="shared" si="164"/>
        <v>0.28526597642727958</v>
      </c>
      <c r="Q1065" s="29">
        <f t="shared" si="165"/>
        <v>0.38775572755579391</v>
      </c>
      <c r="R1065" s="29">
        <f t="shared" si="166"/>
        <v>0.38944460993829133</v>
      </c>
      <c r="S1065" s="29">
        <f t="shared" si="167"/>
        <v>0.63887044772735768</v>
      </c>
      <c r="T1065" s="29">
        <f t="shared" si="168"/>
        <v>0.28101709205189285</v>
      </c>
      <c r="U1065" s="29">
        <f t="shared" si="169"/>
        <v>0.11414830232947293</v>
      </c>
    </row>
    <row r="1066" spans="1:21" x14ac:dyDescent="0.2">
      <c r="A1066" s="30">
        <v>40222</v>
      </c>
      <c r="B1066" s="28">
        <v>66.192869999999999</v>
      </c>
      <c r="C1066" s="28">
        <v>159.94000199999999</v>
      </c>
      <c r="D1066" s="28">
        <v>62.653005999999998</v>
      </c>
      <c r="E1066" s="28">
        <v>62.066878000000003</v>
      </c>
      <c r="F1066" s="28">
        <v>443.55220200000002</v>
      </c>
      <c r="G1066" s="28">
        <v>31.451636000000001</v>
      </c>
      <c r="H1066" s="28">
        <v>180.949997</v>
      </c>
      <c r="I1066" s="28">
        <v>27.172004999999999</v>
      </c>
      <c r="J1066" s="28">
        <v>38.220571999999997</v>
      </c>
      <c r="K1066" s="28">
        <v>78.996453000000002</v>
      </c>
      <c r="L1066" s="25">
        <f t="shared" si="160"/>
        <v>-0.24207395619908711</v>
      </c>
      <c r="M1066" s="25">
        <f t="shared" si="161"/>
        <v>0.42371379468448622</v>
      </c>
      <c r="N1066" s="25">
        <f t="shared" si="162"/>
        <v>0.28135977060404338</v>
      </c>
      <c r="O1066" s="25">
        <f t="shared" si="163"/>
        <v>0.27568381592315183</v>
      </c>
      <c r="P1066" s="29">
        <f t="shared" si="164"/>
        <v>0.17305379097340468</v>
      </c>
      <c r="Q1066" s="29">
        <f t="shared" si="165"/>
        <v>0.17897321984491454</v>
      </c>
      <c r="R1066" s="29">
        <f t="shared" si="166"/>
        <v>5.0721477540989177</v>
      </c>
      <c r="S1066" s="29">
        <f t="shared" si="167"/>
        <v>5.9407475831540379E-2</v>
      </c>
      <c r="T1066" s="29">
        <f t="shared" si="168"/>
        <v>0.21887205380279662</v>
      </c>
      <c r="U1066" s="29">
        <f t="shared" si="169"/>
        <v>-3.6392961273724156E-2</v>
      </c>
    </row>
    <row r="1067" spans="1:21" x14ac:dyDescent="0.2">
      <c r="A1067" s="30">
        <v>40221</v>
      </c>
      <c r="B1067" s="28">
        <v>87.334207000000006</v>
      </c>
      <c r="C1067" s="28">
        <v>112.339996</v>
      </c>
      <c r="D1067" s="28">
        <v>48.895718000000002</v>
      </c>
      <c r="E1067" s="28">
        <v>48.65381</v>
      </c>
      <c r="F1067" s="28">
        <v>378.11752999999999</v>
      </c>
      <c r="G1067" s="28">
        <v>26.677142</v>
      </c>
      <c r="H1067" s="28">
        <v>29.799999</v>
      </c>
      <c r="I1067" s="28">
        <v>25.648304</v>
      </c>
      <c r="J1067" s="28">
        <v>31.357329</v>
      </c>
      <c r="K1067" s="28">
        <v>81.979945999999998</v>
      </c>
      <c r="L1067" s="25">
        <f t="shared" si="160"/>
        <v>-0.19035520408958739</v>
      </c>
      <c r="M1067" s="25">
        <f t="shared" si="161"/>
        <v>-0.18316006095513748</v>
      </c>
      <c r="N1067" s="25">
        <f t="shared" si="162"/>
        <v>4.921979921109787E-2</v>
      </c>
      <c r="O1067" s="25">
        <f t="shared" si="163"/>
        <v>-0.51961246019994811</v>
      </c>
      <c r="P1067" s="29">
        <f t="shared" si="164"/>
        <v>-0.38144326979298204</v>
      </c>
      <c r="Q1067" s="29">
        <f t="shared" si="165"/>
        <v>-0.38939745841277973</v>
      </c>
      <c r="R1067" s="29">
        <f t="shared" si="166"/>
        <v>-0.87577122570095001</v>
      </c>
      <c r="S1067" s="29">
        <f t="shared" si="167"/>
        <v>0.14908281223574105</v>
      </c>
      <c r="T1067" s="29">
        <f t="shared" si="168"/>
        <v>-0.37673245024938296</v>
      </c>
      <c r="U1067" s="29">
        <f t="shared" si="169"/>
        <v>0.13619304728118453</v>
      </c>
    </row>
    <row r="1068" spans="1:21" x14ac:dyDescent="0.2">
      <c r="A1068" s="30">
        <v>40193</v>
      </c>
      <c r="B1068" s="28">
        <v>107.867311</v>
      </c>
      <c r="C1068" s="28">
        <v>137.529999</v>
      </c>
      <c r="D1068" s="28">
        <v>46.601978000000003</v>
      </c>
      <c r="E1068" s="28">
        <v>101.280333</v>
      </c>
      <c r="F1068" s="28">
        <v>611.28997800000002</v>
      </c>
      <c r="G1068" s="28">
        <v>43.689864</v>
      </c>
      <c r="H1068" s="28">
        <v>239.88000500000001</v>
      </c>
      <c r="I1068" s="28">
        <v>22.320675000000001</v>
      </c>
      <c r="J1068" s="28">
        <v>50.311185000000002</v>
      </c>
      <c r="K1068" s="28">
        <v>72.153183999999996</v>
      </c>
      <c r="L1068" s="25">
        <f t="shared" si="160"/>
        <v>0.12374712407013</v>
      </c>
      <c r="M1068" s="25">
        <f t="shared" si="161"/>
        <v>-0.35136537448174965</v>
      </c>
      <c r="N1068" s="25">
        <f t="shared" si="162"/>
        <v>-0.32812791048114032</v>
      </c>
      <c r="O1068" s="25">
        <f t="shared" si="163"/>
        <v>0.19533265911190889</v>
      </c>
      <c r="P1068" s="29">
        <f t="shared" si="164"/>
        <v>7.569849615676616E-2</v>
      </c>
      <c r="Q1068" s="29">
        <f t="shared" si="165"/>
        <v>-2.0754109450945579E-3</v>
      </c>
      <c r="R1068" s="29">
        <f t="shared" si="166"/>
        <v>-1.4985014673138952E-3</v>
      </c>
      <c r="S1068" s="29">
        <f t="shared" si="167"/>
        <v>-0.49365078382053562</v>
      </c>
      <c r="T1068" s="29">
        <f t="shared" si="168"/>
        <v>3.0378956302925975E-2</v>
      </c>
      <c r="U1068" s="29">
        <f t="shared" si="169"/>
        <v>-0.17632121721634841</v>
      </c>
    </row>
    <row r="1069" spans="1:21" x14ac:dyDescent="0.2">
      <c r="A1069" s="30">
        <v>40192</v>
      </c>
      <c r="B1069" s="28">
        <v>95.988954000000007</v>
      </c>
      <c r="C1069" s="28">
        <v>212.029999</v>
      </c>
      <c r="D1069" s="28">
        <v>69.361384000000001</v>
      </c>
      <c r="E1069" s="28">
        <v>84.729830000000007</v>
      </c>
      <c r="F1069" s="28">
        <v>568.27259700000002</v>
      </c>
      <c r="G1069" s="28">
        <v>43.780726999999999</v>
      </c>
      <c r="H1069" s="28">
        <v>240.240005</v>
      </c>
      <c r="I1069" s="28">
        <v>44.081583000000002</v>
      </c>
      <c r="J1069" s="28">
        <v>48.827846000000001</v>
      </c>
      <c r="K1069" s="28">
        <v>87.598692</v>
      </c>
      <c r="L1069" s="25">
        <f t="shared" si="160"/>
        <v>0.45489528413873437</v>
      </c>
      <c r="M1069" s="25">
        <f t="shared" si="161"/>
        <v>0.336548161475972</v>
      </c>
      <c r="N1069" s="25">
        <f t="shared" si="162"/>
        <v>0.11212993035633723</v>
      </c>
      <c r="O1069" s="25">
        <f t="shared" si="163"/>
        <v>0.3661903662473005</v>
      </c>
      <c r="P1069" s="29">
        <f t="shared" si="164"/>
        <v>0.28261528700073613</v>
      </c>
      <c r="Q1069" s="29">
        <f t="shared" si="165"/>
        <v>0.40609555747663806</v>
      </c>
      <c r="R1069" s="29">
        <f t="shared" si="166"/>
        <v>0.24476686528497416</v>
      </c>
      <c r="S1069" s="29">
        <f t="shared" si="167"/>
        <v>0.61168964637369516</v>
      </c>
      <c r="T1069" s="29">
        <f t="shared" si="168"/>
        <v>0.2704457908115474</v>
      </c>
      <c r="U1069" s="29">
        <f t="shared" si="169"/>
        <v>0.10992553694875018</v>
      </c>
    </row>
    <row r="1070" spans="1:21" x14ac:dyDescent="0.2">
      <c r="A1070" s="30">
        <v>40191</v>
      </c>
      <c r="B1070" s="28">
        <v>65.976538000000005</v>
      </c>
      <c r="C1070" s="28">
        <v>158.63999899999999</v>
      </c>
      <c r="D1070" s="28">
        <v>62.368057999999998</v>
      </c>
      <c r="E1070" s="28">
        <v>62.019050999999997</v>
      </c>
      <c r="F1070" s="28">
        <v>443.05771399999998</v>
      </c>
      <c r="G1070" s="28">
        <v>31.136381</v>
      </c>
      <c r="H1070" s="28">
        <v>193</v>
      </c>
      <c r="I1070" s="28">
        <v>27.351161000000001</v>
      </c>
      <c r="J1070" s="28">
        <v>38.433632000000003</v>
      </c>
      <c r="K1070" s="28">
        <v>78.923034999999999</v>
      </c>
      <c r="L1070" s="25">
        <f t="shared" si="160"/>
        <v>-0.24235132012338712</v>
      </c>
      <c r="M1070" s="25">
        <f t="shared" si="161"/>
        <v>0.40675714481042324</v>
      </c>
      <c r="N1070" s="25">
        <f t="shared" si="162"/>
        <v>0.27464337180136189</v>
      </c>
      <c r="O1070" s="25">
        <f t="shared" si="163"/>
        <v>0.2641741684416572</v>
      </c>
      <c r="P1070" s="29">
        <f t="shared" si="164"/>
        <v>0.16437823001254537</v>
      </c>
      <c r="Q1070" s="29">
        <f t="shared" si="165"/>
        <v>0.17388404621146702</v>
      </c>
      <c r="R1070" s="29">
        <f t="shared" si="166"/>
        <v>5.6186556927297664</v>
      </c>
      <c r="S1070" s="29">
        <f t="shared" si="167"/>
        <v>5.7832107860105397E-2</v>
      </c>
      <c r="T1070" s="29">
        <f t="shared" si="168"/>
        <v>0.22990519072705218</v>
      </c>
      <c r="U1070" s="29">
        <f t="shared" si="169"/>
        <v>-3.8127503215908964E-2</v>
      </c>
    </row>
    <row r="1071" spans="1:21" x14ac:dyDescent="0.2">
      <c r="A1071" s="30">
        <v>40190</v>
      </c>
      <c r="B1071" s="28">
        <v>87.080647999999997</v>
      </c>
      <c r="C1071" s="28">
        <v>112.769997</v>
      </c>
      <c r="D1071" s="28">
        <v>48.929810000000003</v>
      </c>
      <c r="E1071" s="28">
        <v>49.058945000000001</v>
      </c>
      <c r="F1071" s="28">
        <v>380.510132</v>
      </c>
      <c r="G1071" s="28">
        <v>26.524239000000001</v>
      </c>
      <c r="H1071" s="28">
        <v>29.16</v>
      </c>
      <c r="I1071" s="28">
        <v>25.855861999999998</v>
      </c>
      <c r="J1071" s="28">
        <v>31.249264</v>
      </c>
      <c r="K1071" s="28">
        <v>82.051451999999998</v>
      </c>
      <c r="L1071" s="25">
        <f t="shared" si="160"/>
        <v>1.3439793744270307</v>
      </c>
      <c r="M1071" s="25">
        <f t="shared" si="161"/>
        <v>0.14139669611143635</v>
      </c>
      <c r="N1071" s="25">
        <f t="shared" si="162"/>
        <v>0.4085428672528546</v>
      </c>
      <c r="O1071" s="25">
        <f t="shared" si="163"/>
        <v>0.60538360903428279</v>
      </c>
      <c r="P1071" s="29">
        <f t="shared" si="164"/>
        <v>0.44929786796934912</v>
      </c>
      <c r="Q1071" s="29">
        <f t="shared" si="165"/>
        <v>0.27422582975258791</v>
      </c>
      <c r="R1071" s="29">
        <f t="shared" si="166"/>
        <v>0.41553398058252422</v>
      </c>
      <c r="S1071" s="29">
        <f t="shared" si="167"/>
        <v>6.0042051784330752E-2</v>
      </c>
      <c r="T1071" s="29">
        <f t="shared" si="168"/>
        <v>0.41164094091856684</v>
      </c>
      <c r="U1071" s="29">
        <f t="shared" si="169"/>
        <v>0.54082653279997328</v>
      </c>
    </row>
    <row r="1072" spans="1:21" x14ac:dyDescent="0.2">
      <c r="A1072" s="30">
        <v>40188</v>
      </c>
      <c r="B1072" s="28">
        <v>37.150773999999998</v>
      </c>
      <c r="C1072" s="28">
        <v>98.800003000000004</v>
      </c>
      <c r="D1072" s="28">
        <v>34.737892000000002</v>
      </c>
      <c r="E1072" s="28">
        <v>30.559017000000001</v>
      </c>
      <c r="F1072" s="28">
        <v>262.54791399999999</v>
      </c>
      <c r="G1072" s="28">
        <v>20.815964000000001</v>
      </c>
      <c r="H1072" s="28">
        <v>20.6</v>
      </c>
      <c r="I1072" s="28">
        <v>24.391355000000001</v>
      </c>
      <c r="J1072" s="28">
        <v>22.136835999999999</v>
      </c>
      <c r="K1072" s="28">
        <v>53.251582999999997</v>
      </c>
      <c r="L1072" s="25">
        <f t="shared" si="160"/>
        <v>-0.62240990661929096</v>
      </c>
      <c r="M1072" s="25">
        <f t="shared" si="161"/>
        <v>-0.54670581837520316</v>
      </c>
      <c r="N1072" s="25">
        <f t="shared" si="162"/>
        <v>-0.52120011018303347</v>
      </c>
      <c r="O1072" s="25">
        <f t="shared" si="163"/>
        <v>-0.64810403328241462</v>
      </c>
      <c r="P1072" s="29">
        <f t="shared" si="164"/>
        <v>-0.54388879273116919</v>
      </c>
      <c r="Q1072" s="29">
        <f t="shared" si="165"/>
        <v>-0.53268538667230603</v>
      </c>
      <c r="R1072" s="29">
        <f t="shared" si="166"/>
        <v>-0.92621776821413604</v>
      </c>
      <c r="S1072" s="29">
        <f t="shared" si="167"/>
        <v>-0.48367444525023073</v>
      </c>
      <c r="T1072" s="29">
        <f t="shared" si="168"/>
        <v>-0.55049345065303612</v>
      </c>
      <c r="U1072" s="29">
        <f t="shared" si="169"/>
        <v>-0.41062900595038943</v>
      </c>
    </row>
    <row r="1073" spans="1:21" x14ac:dyDescent="0.2">
      <c r="A1073" s="30">
        <v>40161</v>
      </c>
      <c r="B1073" s="28">
        <v>98.389165000000006</v>
      </c>
      <c r="C1073" s="28">
        <v>217.96000699999999</v>
      </c>
      <c r="D1073" s="28">
        <v>72.552004999999994</v>
      </c>
      <c r="E1073" s="28">
        <v>86.841054999999997</v>
      </c>
      <c r="F1073" s="28">
        <v>575.62258899999995</v>
      </c>
      <c r="G1073" s="28">
        <v>44.543790000000001</v>
      </c>
      <c r="H1073" s="28">
        <v>279.20001200000002</v>
      </c>
      <c r="I1073" s="28">
        <v>47.240262999999999</v>
      </c>
      <c r="J1073" s="28">
        <v>49.246971000000002</v>
      </c>
      <c r="K1073" s="28">
        <v>90.353246999999996</v>
      </c>
      <c r="L1073" s="25">
        <f t="shared" si="160"/>
        <v>0.53944985206197904</v>
      </c>
      <c r="M1073" s="25">
        <f t="shared" si="161"/>
        <v>0.50837375086505188</v>
      </c>
      <c r="N1073" s="25">
        <f t="shared" si="162"/>
        <v>0.18459849963929109</v>
      </c>
      <c r="O1073" s="25">
        <f t="shared" si="163"/>
        <v>0.38612065392049177</v>
      </c>
      <c r="P1073" s="29">
        <f t="shared" si="164"/>
        <v>0.29038859581200049</v>
      </c>
      <c r="Q1073" s="29">
        <f t="shared" si="165"/>
        <v>0.46955159462143703</v>
      </c>
      <c r="R1073" s="29">
        <f t="shared" si="166"/>
        <v>0.6928395310124098</v>
      </c>
      <c r="S1073" s="29">
        <f t="shared" si="167"/>
        <v>0.83537461286982051</v>
      </c>
      <c r="T1073" s="29">
        <f t="shared" si="168"/>
        <v>0.25800413810470402</v>
      </c>
      <c r="U1073" s="29">
        <f t="shared" si="169"/>
        <v>0.11906281566175347</v>
      </c>
    </row>
    <row r="1074" spans="1:21" x14ac:dyDescent="0.2">
      <c r="A1074" s="30">
        <v>40160</v>
      </c>
      <c r="B1074" s="28">
        <v>63.911900000000003</v>
      </c>
      <c r="C1074" s="28">
        <v>144.5</v>
      </c>
      <c r="D1074" s="28">
        <v>61.246071999999998</v>
      </c>
      <c r="E1074" s="28">
        <v>62.65043</v>
      </c>
      <c r="F1074" s="28">
        <v>446.08468399999998</v>
      </c>
      <c r="G1074" s="28">
        <v>30.311143999999999</v>
      </c>
      <c r="H1074" s="28">
        <v>164.929993</v>
      </c>
      <c r="I1074" s="28">
        <v>25.738758000000001</v>
      </c>
      <c r="J1074" s="28">
        <v>39.146906999999999</v>
      </c>
      <c r="K1074" s="28">
        <v>80.740103000000005</v>
      </c>
      <c r="L1074" s="25">
        <f t="shared" si="160"/>
        <v>-0.27745690389188393</v>
      </c>
      <c r="M1074" s="25">
        <f t="shared" si="161"/>
        <v>0.34933238768633434</v>
      </c>
      <c r="N1074" s="25">
        <f t="shared" si="162"/>
        <v>0.27097335472634532</v>
      </c>
      <c r="O1074" s="25">
        <f t="shared" si="163"/>
        <v>0.28618333248409544</v>
      </c>
      <c r="P1074" s="29">
        <f t="shared" si="164"/>
        <v>0.29264122476516352</v>
      </c>
      <c r="Q1074" s="29">
        <f t="shared" si="165"/>
        <v>9.4877506758563435E-2</v>
      </c>
      <c r="R1074" s="29">
        <f t="shared" si="166"/>
        <v>4.8320363213565658</v>
      </c>
      <c r="S1074" s="29">
        <f t="shared" si="167"/>
        <v>9.8798209376240509E-2</v>
      </c>
      <c r="T1074" s="29">
        <f t="shared" si="168"/>
        <v>0.26623212227664594</v>
      </c>
      <c r="U1074" s="29">
        <f t="shared" si="169"/>
        <v>8.7420366920516468E-3</v>
      </c>
    </row>
    <row r="1075" spans="1:21" x14ac:dyDescent="0.2">
      <c r="A1075" s="30">
        <v>40159</v>
      </c>
      <c r="B1075" s="28">
        <v>88.454100999999994</v>
      </c>
      <c r="C1075" s="28">
        <v>107.089996</v>
      </c>
      <c r="D1075" s="28">
        <v>48.188321000000002</v>
      </c>
      <c r="E1075" s="28">
        <v>48.710341999999997</v>
      </c>
      <c r="F1075" s="28">
        <v>345.09551099999999</v>
      </c>
      <c r="G1075" s="28">
        <v>27.684507</v>
      </c>
      <c r="H1075" s="28">
        <v>28.280000999999999</v>
      </c>
      <c r="I1075" s="28">
        <v>23.424462999999999</v>
      </c>
      <c r="J1075" s="28">
        <v>30.916059000000001</v>
      </c>
      <c r="K1075" s="28">
        <v>80.040386999999996</v>
      </c>
      <c r="L1075" s="25">
        <f t="shared" si="160"/>
        <v>0.77045263361083594</v>
      </c>
      <c r="M1075" s="25">
        <f t="shared" si="161"/>
        <v>-0.2575053805035119</v>
      </c>
      <c r="N1075" s="25">
        <f t="shared" si="162"/>
        <v>0.20551475547436349</v>
      </c>
      <c r="O1075" s="25">
        <f t="shared" si="163"/>
        <v>0.68003118469166046</v>
      </c>
      <c r="P1075" s="29">
        <f t="shared" si="164"/>
        <v>0.30325219580930485</v>
      </c>
      <c r="Q1075" s="29">
        <f t="shared" si="165"/>
        <v>0.22166552624869151</v>
      </c>
      <c r="R1075" s="29">
        <f t="shared" si="166"/>
        <v>0.23601408374187405</v>
      </c>
      <c r="S1075" s="29">
        <f t="shared" si="167"/>
        <v>0.59747435730615917</v>
      </c>
      <c r="T1075" s="29">
        <f t="shared" si="168"/>
        <v>0.46038233923271688</v>
      </c>
      <c r="U1075" s="29">
        <f t="shared" si="169"/>
        <v>0.27774664753163569</v>
      </c>
    </row>
    <row r="1076" spans="1:21" x14ac:dyDescent="0.2">
      <c r="A1076" s="30">
        <v>40158</v>
      </c>
      <c r="B1076" s="28">
        <v>49.961292</v>
      </c>
      <c r="C1076" s="28">
        <v>144.229996</v>
      </c>
      <c r="D1076" s="28">
        <v>39.973232000000003</v>
      </c>
      <c r="E1076" s="28">
        <v>28.993713</v>
      </c>
      <c r="F1076" s="28">
        <v>264.79564900000003</v>
      </c>
      <c r="G1076" s="28">
        <v>22.661282</v>
      </c>
      <c r="H1076" s="28">
        <v>22.879999000000002</v>
      </c>
      <c r="I1076" s="28">
        <v>14.663436000000001</v>
      </c>
      <c r="J1076" s="28">
        <v>21.169839</v>
      </c>
      <c r="K1076" s="28">
        <v>62.641829000000001</v>
      </c>
      <c r="L1076" s="25">
        <f t="shared" si="160"/>
        <v>-0.55560314088304108</v>
      </c>
      <c r="M1076" s="25">
        <f t="shared" si="161"/>
        <v>1.3885787779530645E-3</v>
      </c>
      <c r="N1076" s="25">
        <f t="shared" si="162"/>
        <v>-0.12775257513120986</v>
      </c>
      <c r="O1076" s="25">
        <f t="shared" si="163"/>
        <v>-0.7186874595762035</v>
      </c>
      <c r="P1076" s="29">
        <f t="shared" si="164"/>
        <v>-0.57684829803767201</v>
      </c>
      <c r="Q1076" s="29">
        <f t="shared" si="165"/>
        <v>-0.46783478073614537</v>
      </c>
      <c r="R1076" s="29">
        <f t="shared" si="166"/>
        <v>-0.9085677807591156</v>
      </c>
      <c r="S1076" s="29">
        <f t="shared" si="167"/>
        <v>-0.429199951154702</v>
      </c>
      <c r="T1076" s="29">
        <f t="shared" si="168"/>
        <v>-0.58865793647217501</v>
      </c>
      <c r="U1076" s="29">
        <f t="shared" si="169"/>
        <v>-0.11545905924926747</v>
      </c>
    </row>
    <row r="1077" spans="1:21" x14ac:dyDescent="0.2">
      <c r="A1077" s="30">
        <v>40132</v>
      </c>
      <c r="B1077" s="28">
        <v>112.424944</v>
      </c>
      <c r="C1077" s="28">
        <v>144.029999</v>
      </c>
      <c r="D1077" s="28">
        <v>45.827858999999997</v>
      </c>
      <c r="E1077" s="28">
        <v>103.065839</v>
      </c>
      <c r="F1077" s="28">
        <v>625.77002000000005</v>
      </c>
      <c r="G1077" s="28">
        <v>42.583170000000003</v>
      </c>
      <c r="H1077" s="28">
        <v>250.240005</v>
      </c>
      <c r="I1077" s="28">
        <v>25.689268999999999</v>
      </c>
      <c r="J1077" s="28">
        <v>51.465291000000001</v>
      </c>
      <c r="K1077" s="28">
        <v>70.818461999999997</v>
      </c>
      <c r="L1077" s="25">
        <f t="shared" si="160"/>
        <v>0.14524683058575483</v>
      </c>
      <c r="M1077" s="25">
        <f t="shared" si="161"/>
        <v>-0.34537770938318857</v>
      </c>
      <c r="N1077" s="25">
        <f t="shared" si="162"/>
        <v>-0.37574504590776725</v>
      </c>
      <c r="O1077" s="25">
        <f t="shared" si="163"/>
        <v>0.18287564190407957</v>
      </c>
      <c r="P1077" s="29">
        <f t="shared" si="164"/>
        <v>7.6403470960988651E-2</v>
      </c>
      <c r="Q1077" s="29">
        <f t="shared" si="165"/>
        <v>-5.0117558719745658E-2</v>
      </c>
      <c r="R1077" s="29">
        <f t="shared" si="166"/>
        <v>-0.10727406519406424</v>
      </c>
      <c r="S1077" s="29">
        <f t="shared" si="167"/>
        <v>-0.45527763628635254</v>
      </c>
      <c r="T1077" s="29">
        <f t="shared" si="168"/>
        <v>4.7273045828848836E-2</v>
      </c>
      <c r="U1077" s="29">
        <f t="shared" si="169"/>
        <v>-0.22630190586889742</v>
      </c>
    </row>
    <row r="1078" spans="1:21" x14ac:dyDescent="0.2">
      <c r="A1078" s="30">
        <v>40131</v>
      </c>
      <c r="B1078" s="28">
        <v>98.166561999999999</v>
      </c>
      <c r="C1078" s="28">
        <v>220.020004</v>
      </c>
      <c r="D1078" s="28">
        <v>73.412087</v>
      </c>
      <c r="E1078" s="28">
        <v>87.131592999999995</v>
      </c>
      <c r="F1078" s="28">
        <v>581.35265900000002</v>
      </c>
      <c r="G1078" s="28">
        <v>44.829937000000001</v>
      </c>
      <c r="H1078" s="28">
        <v>280.30999800000001</v>
      </c>
      <c r="I1078" s="28">
        <v>47.160297999999997</v>
      </c>
      <c r="J1078" s="28">
        <v>49.142189999999999</v>
      </c>
      <c r="K1078" s="28">
        <v>91.532424000000006</v>
      </c>
      <c r="L1078" s="25">
        <f t="shared" si="160"/>
        <v>0.55232139633804089</v>
      </c>
      <c r="M1078" s="25">
        <f t="shared" si="161"/>
        <v>0.49358500432536823</v>
      </c>
      <c r="N1078" s="25">
        <f t="shared" si="162"/>
        <v>0.19205551764826101</v>
      </c>
      <c r="O1078" s="25">
        <f t="shared" si="163"/>
        <v>0.42447211096286086</v>
      </c>
      <c r="P1078" s="29">
        <f t="shared" si="164"/>
        <v>0.29868225959895156</v>
      </c>
      <c r="Q1078" s="29">
        <f t="shared" si="165"/>
        <v>0.4767331033891189</v>
      </c>
      <c r="R1078" s="29">
        <f t="shared" si="166"/>
        <v>0.71422450552288397</v>
      </c>
      <c r="S1078" s="29">
        <f t="shared" si="167"/>
        <v>0.79071992979328654</v>
      </c>
      <c r="T1078" s="29">
        <f t="shared" si="168"/>
        <v>0.24823856723229198</v>
      </c>
      <c r="U1078" s="29">
        <f t="shared" si="169"/>
        <v>0.12269323650862485</v>
      </c>
    </row>
    <row r="1079" spans="1:21" x14ac:dyDescent="0.2">
      <c r="A1079" s="30">
        <v>40130</v>
      </c>
      <c r="B1079" s="28">
        <v>63.238554999999998</v>
      </c>
      <c r="C1079" s="28">
        <v>147.30999800000001</v>
      </c>
      <c r="D1079" s="28">
        <v>61.584453000000003</v>
      </c>
      <c r="E1079" s="28">
        <v>61.167636999999999</v>
      </c>
      <c r="F1079" s="28">
        <v>447.64810999999997</v>
      </c>
      <c r="G1079" s="28">
        <v>30.357507999999999</v>
      </c>
      <c r="H1079" s="28">
        <v>163.520004</v>
      </c>
      <c r="I1079" s="28">
        <v>26.335943</v>
      </c>
      <c r="J1079" s="28">
        <v>39.369228999999997</v>
      </c>
      <c r="K1079" s="28">
        <v>81.529326999999995</v>
      </c>
      <c r="L1079" s="25">
        <f t="shared" si="160"/>
        <v>-0.27511247332862465</v>
      </c>
      <c r="M1079" s="25">
        <f t="shared" si="161"/>
        <v>0.3414989589563604</v>
      </c>
      <c r="N1079" s="25">
        <f t="shared" si="162"/>
        <v>0.28184963063628055</v>
      </c>
      <c r="O1079" s="25">
        <f t="shared" si="163"/>
        <v>0.25915199249510668</v>
      </c>
      <c r="P1079" s="29">
        <f t="shared" si="164"/>
        <v>0.29471678988244188</v>
      </c>
      <c r="Q1079" s="29">
        <f t="shared" si="165"/>
        <v>9.6196107527177555E-2</v>
      </c>
      <c r="R1079" s="29">
        <f t="shared" si="166"/>
        <v>4.8820147439573649</v>
      </c>
      <c r="S1079" s="29">
        <f t="shared" si="167"/>
        <v>0.17693149395679497</v>
      </c>
      <c r="T1079" s="29">
        <f t="shared" si="168"/>
        <v>0.28013531526136193</v>
      </c>
      <c r="U1079" s="29">
        <f t="shared" si="169"/>
        <v>1.7806759258925053E-2</v>
      </c>
    </row>
    <row r="1080" spans="1:21" x14ac:dyDescent="0.2">
      <c r="A1080" s="30">
        <v>40129</v>
      </c>
      <c r="B1080" s="28">
        <v>87.239126999999996</v>
      </c>
      <c r="C1080" s="28">
        <v>109.80999799999999</v>
      </c>
      <c r="D1080" s="28">
        <v>48.043430000000001</v>
      </c>
      <c r="E1080" s="28">
        <v>48.578437999999998</v>
      </c>
      <c r="F1080" s="28">
        <v>345.74982999999997</v>
      </c>
      <c r="G1080" s="28">
        <v>27.693501000000001</v>
      </c>
      <c r="H1080" s="28">
        <v>27.799999</v>
      </c>
      <c r="I1080" s="28">
        <v>22.376785000000002</v>
      </c>
      <c r="J1080" s="28">
        <v>30.753958999999998</v>
      </c>
      <c r="K1080" s="28">
        <v>80.102952999999999</v>
      </c>
      <c r="L1080" s="25">
        <f t="shared" si="160"/>
        <v>-0.21271841225048405</v>
      </c>
      <c r="M1080" s="25">
        <f t="shared" si="161"/>
        <v>-0.25172062691652475</v>
      </c>
      <c r="N1080" s="25">
        <f t="shared" si="162"/>
        <v>2.5183639126297841E-2</v>
      </c>
      <c r="O1080" s="25">
        <f t="shared" si="163"/>
        <v>-0.52002941253159318</v>
      </c>
      <c r="P1080" s="29">
        <f t="shared" si="164"/>
        <v>-0.44355058605490316</v>
      </c>
      <c r="Q1080" s="29">
        <f t="shared" si="165"/>
        <v>-0.34680657689462702</v>
      </c>
      <c r="R1080" s="29">
        <f t="shared" si="166"/>
        <v>-0.88811977041403367</v>
      </c>
      <c r="S1080" s="29">
        <f t="shared" si="167"/>
        <v>-0.13866359815431961</v>
      </c>
      <c r="T1080" s="29">
        <f t="shared" si="168"/>
        <v>-0.40175088378712387</v>
      </c>
      <c r="U1080" s="29">
        <f t="shared" si="169"/>
        <v>0.13375429687299301</v>
      </c>
    </row>
    <row r="1081" spans="1:21" x14ac:dyDescent="0.2">
      <c r="A1081" s="30">
        <v>40101</v>
      </c>
      <c r="B1081" s="28">
        <v>110.81057699999999</v>
      </c>
      <c r="C1081" s="28">
        <v>146.75</v>
      </c>
      <c r="D1081" s="28">
        <v>46.863242999999997</v>
      </c>
      <c r="E1081" s="28">
        <v>101.211281</v>
      </c>
      <c r="F1081" s="28">
        <v>621.34997599999997</v>
      </c>
      <c r="G1081" s="28">
        <v>42.397091000000003</v>
      </c>
      <c r="H1081" s="28">
        <v>248.479996</v>
      </c>
      <c r="I1081" s="28">
        <v>25.979147000000001</v>
      </c>
      <c r="J1081" s="28">
        <v>51.406610000000001</v>
      </c>
      <c r="K1081" s="28">
        <v>70.652833000000001</v>
      </c>
      <c r="L1081" s="25">
        <f t="shared" si="160"/>
        <v>0.13360743690892618</v>
      </c>
      <c r="M1081" s="25">
        <f t="shared" si="161"/>
        <v>-0.33500994809257578</v>
      </c>
      <c r="N1081" s="25">
        <f t="shared" si="162"/>
        <v>-0.35848953109842863</v>
      </c>
      <c r="O1081" s="25">
        <f t="shared" si="163"/>
        <v>0.16743022550138709</v>
      </c>
      <c r="P1081" s="29">
        <f t="shared" si="164"/>
        <v>6.5592809290609955E-2</v>
      </c>
      <c r="Q1081" s="29">
        <f t="shared" si="165"/>
        <v>-5.103783630734382E-2</v>
      </c>
      <c r="R1081" s="29">
        <f t="shared" si="166"/>
        <v>-0.11604414551310971</v>
      </c>
      <c r="S1081" s="29">
        <f t="shared" si="167"/>
        <v>-0.44596034784169414</v>
      </c>
      <c r="T1081" s="29">
        <f t="shared" si="168"/>
        <v>4.7500249156855467E-2</v>
      </c>
      <c r="U1081" s="29">
        <f t="shared" si="169"/>
        <v>-0.22635729922822356</v>
      </c>
    </row>
    <row r="1082" spans="1:21" x14ac:dyDescent="0.2">
      <c r="A1082" s="30">
        <v>40100</v>
      </c>
      <c r="B1082" s="28">
        <v>97.750397000000007</v>
      </c>
      <c r="C1082" s="28">
        <v>220.679993</v>
      </c>
      <c r="D1082" s="28">
        <v>73.051407999999995</v>
      </c>
      <c r="E1082" s="28">
        <v>86.695785999999998</v>
      </c>
      <c r="F1082" s="28">
        <v>583.10263599999996</v>
      </c>
      <c r="G1082" s="28">
        <v>44.677325000000003</v>
      </c>
      <c r="H1082" s="28">
        <v>281.10000600000001</v>
      </c>
      <c r="I1082" s="28">
        <v>46.890411</v>
      </c>
      <c r="J1082" s="28">
        <v>49.075510999999999</v>
      </c>
      <c r="K1082" s="28">
        <v>91.324888000000001</v>
      </c>
      <c r="L1082" s="25">
        <f t="shared" si="160"/>
        <v>0.46158473748691553</v>
      </c>
      <c r="M1082" s="25">
        <f t="shared" si="161"/>
        <v>0.56955891595054409</v>
      </c>
      <c r="N1082" s="25">
        <f t="shared" si="162"/>
        <v>0.19483707520578308</v>
      </c>
      <c r="O1082" s="25">
        <f t="shared" si="163"/>
        <v>0.44238712663982604</v>
      </c>
      <c r="P1082" s="29">
        <f t="shared" si="164"/>
        <v>0.31361411393069005</v>
      </c>
      <c r="Q1082" s="29">
        <f t="shared" si="165"/>
        <v>0.48760903640082276</v>
      </c>
      <c r="R1082" s="29">
        <f t="shared" si="166"/>
        <v>0.68960758819521528</v>
      </c>
      <c r="S1082" s="29">
        <f t="shared" si="167"/>
        <v>0.76910593135385863</v>
      </c>
      <c r="T1082" s="29">
        <f t="shared" si="168"/>
        <v>0.24801311133791137</v>
      </c>
      <c r="U1082" s="29">
        <f t="shared" si="169"/>
        <v>0.13315780005738942</v>
      </c>
    </row>
    <row r="1083" spans="1:21" x14ac:dyDescent="0.2">
      <c r="A1083" s="30">
        <v>40099</v>
      </c>
      <c r="B1083" s="28">
        <v>66.879733000000002</v>
      </c>
      <c r="C1083" s="28">
        <v>140.60000600000001</v>
      </c>
      <c r="D1083" s="28">
        <v>61.139220999999999</v>
      </c>
      <c r="E1083" s="28">
        <v>60.105767999999998</v>
      </c>
      <c r="F1083" s="28">
        <v>443.89187800000002</v>
      </c>
      <c r="G1083" s="28">
        <v>30.032975</v>
      </c>
      <c r="H1083" s="28">
        <v>166.36999499999999</v>
      </c>
      <c r="I1083" s="28">
        <v>26.505146</v>
      </c>
      <c r="J1083" s="28">
        <v>39.322913</v>
      </c>
      <c r="K1083" s="28">
        <v>80.593266</v>
      </c>
      <c r="L1083" s="25">
        <f t="shared" si="160"/>
        <v>-0.23586153385527964</v>
      </c>
      <c r="M1083" s="25">
        <f t="shared" si="161"/>
        <v>0.28801759662815707</v>
      </c>
      <c r="N1083" s="25">
        <f t="shared" si="162"/>
        <v>0.27688616335449989</v>
      </c>
      <c r="O1083" s="25">
        <f t="shared" si="163"/>
        <v>0.23825377155784011</v>
      </c>
      <c r="P1083" s="29">
        <f t="shared" si="164"/>
        <v>0.26813366981381459</v>
      </c>
      <c r="Q1083" s="29">
        <f t="shared" si="165"/>
        <v>8.6948535931617776E-2</v>
      </c>
      <c r="R1083" s="29">
        <f t="shared" si="166"/>
        <v>5.0785527556246706</v>
      </c>
      <c r="S1083" s="29">
        <f t="shared" si="167"/>
        <v>0.21508482946180085</v>
      </c>
      <c r="T1083" s="29">
        <f t="shared" si="168"/>
        <v>0.26236462286825613</v>
      </c>
      <c r="U1083" s="29">
        <f t="shared" si="169"/>
        <v>7.6951958968722867E-3</v>
      </c>
    </row>
    <row r="1084" spans="1:21" x14ac:dyDescent="0.2">
      <c r="A1084" s="30">
        <v>40098</v>
      </c>
      <c r="B1084" s="28">
        <v>87.523054999999999</v>
      </c>
      <c r="C1084" s="28">
        <v>109.160004</v>
      </c>
      <c r="D1084" s="28">
        <v>47.881497000000003</v>
      </c>
      <c r="E1084" s="28">
        <v>48.540751</v>
      </c>
      <c r="F1084" s="28">
        <v>350.03555899999998</v>
      </c>
      <c r="G1084" s="28">
        <v>27.63054</v>
      </c>
      <c r="H1084" s="28">
        <v>27.370000999999998</v>
      </c>
      <c r="I1084" s="28">
        <v>21.813412</v>
      </c>
      <c r="J1084" s="28">
        <v>31.150202</v>
      </c>
      <c r="K1084" s="28">
        <v>79.977821000000006</v>
      </c>
      <c r="L1084" s="25">
        <f t="shared" si="160"/>
        <v>1.5268039153700359</v>
      </c>
      <c r="M1084" s="25">
        <f t="shared" si="161"/>
        <v>0.29443853208968274</v>
      </c>
      <c r="N1084" s="25">
        <f t="shared" si="162"/>
        <v>0.45666134470523967</v>
      </c>
      <c r="O1084" s="25">
        <f t="shared" si="163"/>
        <v>0.5507507271307821</v>
      </c>
      <c r="P1084" s="29">
        <f t="shared" si="164"/>
        <v>0.47177299805775541</v>
      </c>
      <c r="Q1084" s="29">
        <f t="shared" si="165"/>
        <v>0.35686969257263157</v>
      </c>
      <c r="R1084" s="29">
        <f t="shared" si="166"/>
        <v>0.35696584035696555</v>
      </c>
      <c r="S1084" s="29">
        <f t="shared" si="167"/>
        <v>5.9503655672548117E-3</v>
      </c>
      <c r="T1084" s="29">
        <f t="shared" si="168"/>
        <v>0.39678291815967892</v>
      </c>
      <c r="U1084" s="29">
        <f t="shared" si="169"/>
        <v>0.53477070950575722</v>
      </c>
    </row>
    <row r="1085" spans="1:21" x14ac:dyDescent="0.2">
      <c r="A1085" s="30">
        <v>40096</v>
      </c>
      <c r="B1085" s="28">
        <v>34.63785</v>
      </c>
      <c r="C1085" s="28">
        <v>84.330001999999993</v>
      </c>
      <c r="D1085" s="28">
        <v>32.870713000000002</v>
      </c>
      <c r="E1085" s="28">
        <v>31.301452999999999</v>
      </c>
      <c r="F1085" s="28">
        <v>237.832573</v>
      </c>
      <c r="G1085" s="28">
        <v>20.363444000000001</v>
      </c>
      <c r="H1085" s="28">
        <v>20.170000000000002</v>
      </c>
      <c r="I1085" s="28">
        <v>21.684381999999999</v>
      </c>
      <c r="J1085" s="28">
        <v>22.301390999999999</v>
      </c>
      <c r="K1085" s="28">
        <v>52.110599000000001</v>
      </c>
      <c r="L1085" s="25">
        <f t="shared" si="160"/>
        <v>-0.68054633877201298</v>
      </c>
      <c r="M1085" s="25">
        <f t="shared" si="161"/>
        <v>-0.43821196830183229</v>
      </c>
      <c r="N1085" s="25">
        <f t="shared" si="162"/>
        <v>-0.29008013799834365</v>
      </c>
      <c r="O1085" s="25">
        <f t="shared" si="163"/>
        <v>-0.68863763654110377</v>
      </c>
      <c r="P1085" s="29">
        <f t="shared" si="164"/>
        <v>-0.61184132351383735</v>
      </c>
      <c r="Q1085" s="29">
        <f t="shared" si="165"/>
        <v>-0.51724375164571057</v>
      </c>
      <c r="R1085" s="29">
        <f t="shared" si="166"/>
        <v>-0.91896669609149173</v>
      </c>
      <c r="S1085" s="29">
        <f t="shared" si="167"/>
        <v>-0.14322900882856837</v>
      </c>
      <c r="T1085" s="29">
        <f t="shared" si="168"/>
        <v>-0.56310097540733195</v>
      </c>
      <c r="U1085" s="29">
        <f t="shared" si="169"/>
        <v>-0.25711469515451046</v>
      </c>
    </row>
    <row r="1086" spans="1:21" x14ac:dyDescent="0.2">
      <c r="A1086" s="30">
        <v>40071</v>
      </c>
      <c r="B1086" s="28">
        <v>108.42840200000001</v>
      </c>
      <c r="C1086" s="28">
        <v>150.11000100000001</v>
      </c>
      <c r="D1086" s="28">
        <v>46.302005000000001</v>
      </c>
      <c r="E1086" s="28">
        <v>100.530625</v>
      </c>
      <c r="F1086" s="28">
        <v>612.71997099999999</v>
      </c>
      <c r="G1086" s="28">
        <v>42.181626999999999</v>
      </c>
      <c r="H1086" s="28">
        <v>248.91000399999999</v>
      </c>
      <c r="I1086" s="28">
        <v>25.309425999999998</v>
      </c>
      <c r="J1086" s="28">
        <v>51.044725999999997</v>
      </c>
      <c r="K1086" s="28">
        <v>70.146224000000004</v>
      </c>
      <c r="L1086" s="25">
        <f t="shared" si="160"/>
        <v>0.14331040362741909</v>
      </c>
      <c r="M1086" s="25">
        <f t="shared" si="161"/>
        <v>-0.32147537081725563</v>
      </c>
      <c r="N1086" s="25">
        <f t="shared" si="162"/>
        <v>-0.36593150132811736</v>
      </c>
      <c r="O1086" s="25">
        <f t="shared" si="163"/>
        <v>0.15854377680203435</v>
      </c>
      <c r="P1086" s="29">
        <f t="shared" si="164"/>
        <v>5.4572577567872704E-2</v>
      </c>
      <c r="Q1086" s="29">
        <f t="shared" si="165"/>
        <v>-5.4245175620098562E-2</v>
      </c>
      <c r="R1086" s="29">
        <f t="shared" si="166"/>
        <v>-0.10618358888243506</v>
      </c>
      <c r="S1086" s="29">
        <f t="shared" si="167"/>
        <v>-0.4632181343490922</v>
      </c>
      <c r="T1086" s="29">
        <f t="shared" si="168"/>
        <v>4.9291236914726255E-2</v>
      </c>
      <c r="U1086" s="29">
        <f t="shared" si="169"/>
        <v>-0.23647897743673385</v>
      </c>
    </row>
    <row r="1087" spans="1:21" x14ac:dyDescent="0.2">
      <c r="A1087" s="30">
        <v>40070</v>
      </c>
      <c r="B1087" s="28">
        <v>94.837238999999997</v>
      </c>
      <c r="C1087" s="28">
        <v>221.229996</v>
      </c>
      <c r="D1087" s="28">
        <v>73.023663999999997</v>
      </c>
      <c r="E1087" s="28">
        <v>86.773263999999998</v>
      </c>
      <c r="F1087" s="28">
        <v>581.01261499999998</v>
      </c>
      <c r="G1087" s="28">
        <v>44.601016999999999</v>
      </c>
      <c r="H1087" s="28">
        <v>278.48001099999999</v>
      </c>
      <c r="I1087" s="28">
        <v>47.150300000000001</v>
      </c>
      <c r="J1087" s="28">
        <v>48.646861999999999</v>
      </c>
      <c r="K1087" s="28">
        <v>91.872027000000003</v>
      </c>
      <c r="L1087" s="25">
        <f t="shared" si="160"/>
        <v>0.3857255360341576</v>
      </c>
      <c r="M1087" s="25">
        <f t="shared" si="161"/>
        <v>0.61978322419412457</v>
      </c>
      <c r="N1087" s="25">
        <f t="shared" si="162"/>
        <v>0.19074135633147971</v>
      </c>
      <c r="O1087" s="25">
        <f t="shared" si="163"/>
        <v>0.47274193340065795</v>
      </c>
      <c r="P1087" s="29">
        <f t="shared" si="164"/>
        <v>0.3098195226917495</v>
      </c>
      <c r="Q1087" s="29">
        <f t="shared" si="165"/>
        <v>0.51931012766069928</v>
      </c>
      <c r="R1087" s="29">
        <f t="shared" si="166"/>
        <v>0.73291858244403074</v>
      </c>
      <c r="S1087" s="29">
        <f t="shared" si="167"/>
        <v>0.88434382809586332</v>
      </c>
      <c r="T1087" s="29">
        <f t="shared" si="168"/>
        <v>0.2587588551246911</v>
      </c>
      <c r="U1087" s="29">
        <f t="shared" si="169"/>
        <v>0.13709809413840657</v>
      </c>
    </row>
    <row r="1088" spans="1:21" x14ac:dyDescent="0.2">
      <c r="A1088" s="30">
        <v>40069</v>
      </c>
      <c r="B1088" s="28">
        <v>68.438688999999997</v>
      </c>
      <c r="C1088" s="28">
        <v>136.58000200000001</v>
      </c>
      <c r="D1088" s="28">
        <v>61.326217999999997</v>
      </c>
      <c r="E1088" s="28">
        <v>58.919530999999999</v>
      </c>
      <c r="F1088" s="28">
        <v>443.58219200000002</v>
      </c>
      <c r="G1088" s="28">
        <v>29.356097999999999</v>
      </c>
      <c r="H1088" s="28">
        <v>160.699997</v>
      </c>
      <c r="I1088" s="28">
        <v>25.022131999999999</v>
      </c>
      <c r="J1088" s="28">
        <v>38.646689000000002</v>
      </c>
      <c r="K1088" s="28">
        <v>80.795164</v>
      </c>
      <c r="L1088" s="25">
        <f t="shared" si="160"/>
        <v>0.37876133407747026</v>
      </c>
      <c r="M1088" s="25">
        <f t="shared" si="161"/>
        <v>-4.9084472286970993E-2</v>
      </c>
      <c r="N1088" s="25">
        <f t="shared" si="162"/>
        <v>0.53442115565076742</v>
      </c>
      <c r="O1088" s="25">
        <f t="shared" si="163"/>
        <v>1.0485156835080658</v>
      </c>
      <c r="P1088" s="29">
        <f t="shared" si="164"/>
        <v>0.69200729995430166</v>
      </c>
      <c r="Q1088" s="29">
        <f t="shared" si="165"/>
        <v>0.30297885644679434</v>
      </c>
      <c r="R1088" s="29">
        <f t="shared" si="166"/>
        <v>5.9960820198555513</v>
      </c>
      <c r="S1088" s="29">
        <f t="shared" si="167"/>
        <v>0.67752655237261616</v>
      </c>
      <c r="T1088" s="29">
        <f t="shared" si="168"/>
        <v>0.87057217839943424</v>
      </c>
      <c r="U1088" s="29">
        <f t="shared" si="169"/>
        <v>0.30487139423921339</v>
      </c>
    </row>
    <row r="1089" spans="1:21" x14ac:dyDescent="0.2">
      <c r="A1089" s="30">
        <v>40067</v>
      </c>
      <c r="B1089" s="28">
        <v>49.637807000000002</v>
      </c>
      <c r="C1089" s="28">
        <v>143.63000500000001</v>
      </c>
      <c r="D1089" s="28">
        <v>39.967005</v>
      </c>
      <c r="E1089" s="28">
        <v>28.762060000000002</v>
      </c>
      <c r="F1089" s="28">
        <v>262.16328499999997</v>
      </c>
      <c r="G1089" s="28">
        <v>22.529987999999999</v>
      </c>
      <c r="H1089" s="28">
        <v>22.969999000000001</v>
      </c>
      <c r="I1089" s="28">
        <v>14.916086999999999</v>
      </c>
      <c r="J1089" s="28">
        <v>20.660357000000001</v>
      </c>
      <c r="K1089" s="28">
        <v>61.918104999999997</v>
      </c>
      <c r="L1089" s="25">
        <f t="shared" si="160"/>
        <v>0.43490319178889236</v>
      </c>
      <c r="M1089" s="25">
        <f t="shared" si="161"/>
        <v>0.7133484620458439</v>
      </c>
      <c r="N1089" s="25">
        <f t="shared" si="162"/>
        <v>0.21632916912010058</v>
      </c>
      <c r="O1089" s="25">
        <f t="shared" si="163"/>
        <v>-7.9239676754320532E-2</v>
      </c>
      <c r="P1089" s="29">
        <f t="shared" si="164"/>
        <v>0.10220924471465098</v>
      </c>
      <c r="Q1089" s="29">
        <f t="shared" si="165"/>
        <v>9.9020909896139875E-2</v>
      </c>
      <c r="R1089" s="29">
        <f t="shared" si="166"/>
        <v>0.10912603134360377</v>
      </c>
      <c r="S1089" s="29">
        <f t="shared" si="167"/>
        <v>-0.30878545888829023</v>
      </c>
      <c r="T1089" s="29">
        <f t="shared" si="168"/>
        <v>-7.1420715688543357E-2</v>
      </c>
      <c r="U1089" s="29">
        <f t="shared" si="169"/>
        <v>0.19112503509809664</v>
      </c>
    </row>
    <row r="1090" spans="1:21" x14ac:dyDescent="0.2">
      <c r="A1090" s="30">
        <v>40066</v>
      </c>
      <c r="B1090" s="28">
        <v>34.593139999999998</v>
      </c>
      <c r="C1090" s="28">
        <v>83.830001999999993</v>
      </c>
      <c r="D1090" s="28">
        <v>32.858708</v>
      </c>
      <c r="E1090" s="28">
        <v>31.237293000000001</v>
      </c>
      <c r="F1090" s="28">
        <v>237.852555</v>
      </c>
      <c r="G1090" s="28">
        <v>20.500053999999999</v>
      </c>
      <c r="H1090" s="28">
        <v>20.709999</v>
      </c>
      <c r="I1090" s="28">
        <v>21.579533000000001</v>
      </c>
      <c r="J1090" s="28">
        <v>22.249427000000001</v>
      </c>
      <c r="K1090" s="28">
        <v>51.982875999999997</v>
      </c>
      <c r="L1090" s="25">
        <f t="shared" si="160"/>
        <v>-0.68709462917331432</v>
      </c>
      <c r="M1090" s="25">
        <f t="shared" si="161"/>
        <v>-0.43426909191445306</v>
      </c>
      <c r="N1090" s="25">
        <f t="shared" si="162"/>
        <v>-0.29927242595538983</v>
      </c>
      <c r="O1090" s="25">
        <f t="shared" si="163"/>
        <v>-0.69554948139513573</v>
      </c>
      <c r="P1090" s="29">
        <f t="shared" si="164"/>
        <v>-0.61303392859778749</v>
      </c>
      <c r="Q1090" s="29">
        <f t="shared" si="165"/>
        <v>-0.52308500931482316</v>
      </c>
      <c r="R1090" s="29">
        <f t="shared" si="166"/>
        <v>-0.91654914305958934</v>
      </c>
      <c r="S1090" s="29">
        <f t="shared" si="167"/>
        <v>-0.13054577644607201</v>
      </c>
      <c r="T1090" s="29">
        <f t="shared" si="168"/>
        <v>-0.57021293397224704</v>
      </c>
      <c r="U1090" s="29">
        <f t="shared" si="169"/>
        <v>-0.2740592744871061</v>
      </c>
    </row>
    <row r="1091" spans="1:21" x14ac:dyDescent="0.2">
      <c r="A1091" s="30">
        <v>40040</v>
      </c>
      <c r="B1091" s="28">
        <v>110.554638</v>
      </c>
      <c r="C1091" s="28">
        <v>148.179993</v>
      </c>
      <c r="D1091" s="28">
        <v>46.892271999999998</v>
      </c>
      <c r="E1091" s="28">
        <v>102.6022</v>
      </c>
      <c r="F1091" s="28">
        <v>614.65997300000004</v>
      </c>
      <c r="G1091" s="28">
        <v>42.984712999999999</v>
      </c>
      <c r="H1091" s="28">
        <v>248.16999799999999</v>
      </c>
      <c r="I1091" s="28">
        <v>24.819631000000001</v>
      </c>
      <c r="J1091" s="28">
        <v>51.768489000000002</v>
      </c>
      <c r="K1091" s="28">
        <v>71.607603999999995</v>
      </c>
      <c r="L1091" s="25">
        <f t="shared" si="160"/>
        <v>0.16134508603772169</v>
      </c>
      <c r="M1091" s="25">
        <f t="shared" si="161"/>
        <v>-0.34276595227817941</v>
      </c>
      <c r="N1091" s="25">
        <f t="shared" si="162"/>
        <v>-0.35841704896512927</v>
      </c>
      <c r="O1091" s="25">
        <f t="shared" si="163"/>
        <v>0.16988276429753069</v>
      </c>
      <c r="P1091" s="29">
        <f t="shared" si="164"/>
        <v>4.2286511497263035E-2</v>
      </c>
      <c r="Q1091" s="29">
        <f t="shared" si="165"/>
        <v>-3.0224791040079135E-2</v>
      </c>
      <c r="R1091" s="29">
        <f t="shared" si="166"/>
        <v>-0.12030764171640362</v>
      </c>
      <c r="S1091" s="29">
        <f t="shared" si="167"/>
        <v>-0.48119516684934149</v>
      </c>
      <c r="T1091" s="29">
        <f t="shared" si="168"/>
        <v>5.5898904386736392E-2</v>
      </c>
      <c r="U1091" s="29">
        <f t="shared" si="169"/>
        <v>-0.22360165149281708</v>
      </c>
    </row>
    <row r="1092" spans="1:21" x14ac:dyDescent="0.2">
      <c r="A1092" s="30">
        <v>40039</v>
      </c>
      <c r="B1092" s="28">
        <v>95.195338000000007</v>
      </c>
      <c r="C1092" s="28">
        <v>225.46000699999999</v>
      </c>
      <c r="D1092" s="28">
        <v>73.088401000000005</v>
      </c>
      <c r="E1092" s="28">
        <v>87.702976000000007</v>
      </c>
      <c r="F1092" s="28">
        <v>589.72265900000002</v>
      </c>
      <c r="G1092" s="28">
        <v>44.324409000000003</v>
      </c>
      <c r="H1092" s="28">
        <v>282.10998499999999</v>
      </c>
      <c r="I1092" s="28">
        <v>47.840015000000001</v>
      </c>
      <c r="J1092" s="28">
        <v>49.027884</v>
      </c>
      <c r="K1092" s="28">
        <v>92.230495000000005</v>
      </c>
      <c r="L1092" s="25">
        <f t="shared" ref="L1092:L1155" si="170">B1092/B1093-1</f>
        <v>0.88454919830874834</v>
      </c>
      <c r="M1092" s="25">
        <f t="shared" ref="M1092:M1155" si="171">C1092/C1093-1</f>
        <v>0.53363726731641603</v>
      </c>
      <c r="N1092" s="25">
        <f t="shared" ref="N1092:N1155" si="172">D1092/D1093-1</f>
        <v>0.78291732198056829</v>
      </c>
      <c r="O1092" s="25">
        <f t="shared" ref="O1092:O1155" si="173">E1092/E1093-1</f>
        <v>1.9624101486228236</v>
      </c>
      <c r="P1092" s="29">
        <f t="shared" ref="P1092:P1155" si="174">F1092/F1093-1</f>
        <v>1.206936416435902</v>
      </c>
      <c r="Q1092" s="29">
        <f t="shared" ref="Q1092:Q1155" si="175">G1092/G1093-1</f>
        <v>0.93133602566399643</v>
      </c>
      <c r="R1092" s="29">
        <f t="shared" ref="R1092:R1155" si="176">H1092/H1093-1</f>
        <v>10.948749388024169</v>
      </c>
      <c r="S1092" s="29">
        <f t="shared" ref="S1092:S1155" si="177">I1092/I1093-1</f>
        <v>1.9113954440570429</v>
      </c>
      <c r="T1092" s="29">
        <f t="shared" ref="T1092:T1155" si="178">J1092/J1093-1</f>
        <v>1.2874564294926558</v>
      </c>
      <c r="U1092" s="29">
        <f t="shared" ref="U1092:U1155" si="179">K1092/K1093-1</f>
        <v>0.45253209491265944</v>
      </c>
    </row>
    <row r="1093" spans="1:21" x14ac:dyDescent="0.2">
      <c r="A1093" s="30">
        <v>40036</v>
      </c>
      <c r="B1093" s="28">
        <v>50.513585999999997</v>
      </c>
      <c r="C1093" s="28">
        <v>147.009995</v>
      </c>
      <c r="D1093" s="28">
        <v>40.993713</v>
      </c>
      <c r="E1093" s="28">
        <v>29.605277999999998</v>
      </c>
      <c r="F1093" s="28">
        <v>267.21325300000001</v>
      </c>
      <c r="G1093" s="28">
        <v>22.950127999999999</v>
      </c>
      <c r="H1093" s="28">
        <v>23.610001</v>
      </c>
      <c r="I1093" s="28">
        <v>16.431988</v>
      </c>
      <c r="J1093" s="28">
        <v>21.433363</v>
      </c>
      <c r="K1093" s="28">
        <v>63.496355999999999</v>
      </c>
      <c r="L1093" s="25">
        <f t="shared" si="170"/>
        <v>0.46105279270061117</v>
      </c>
      <c r="M1093" s="25">
        <f t="shared" si="171"/>
        <v>0.74616927791497134</v>
      </c>
      <c r="N1093" s="25">
        <f t="shared" si="172"/>
        <v>0.25699183992127206</v>
      </c>
      <c r="O1093" s="25">
        <f t="shared" si="173"/>
        <v>-4.5523999341013144E-2</v>
      </c>
      <c r="P1093" s="29">
        <f t="shared" si="174"/>
        <v>0.13680996085087904</v>
      </c>
      <c r="Q1093" s="29">
        <f t="shared" si="175"/>
        <v>0.12325812146576376</v>
      </c>
      <c r="R1093" s="29">
        <f t="shared" si="176"/>
        <v>0.12966511961722493</v>
      </c>
      <c r="S1093" s="29">
        <f t="shared" si="177"/>
        <v>-0.23887449502792268</v>
      </c>
      <c r="T1093" s="29">
        <f t="shared" si="178"/>
        <v>-1.8725439651217313E-2</v>
      </c>
      <c r="U1093" s="29">
        <f t="shared" si="179"/>
        <v>0.22751804110437956</v>
      </c>
    </row>
    <row r="1094" spans="1:21" x14ac:dyDescent="0.2">
      <c r="A1094" s="30">
        <v>40035</v>
      </c>
      <c r="B1094" s="28">
        <v>34.573416000000002</v>
      </c>
      <c r="C1094" s="28">
        <v>84.190002000000007</v>
      </c>
      <c r="D1094" s="28">
        <v>32.612552999999998</v>
      </c>
      <c r="E1094" s="28">
        <v>31.017309999999998</v>
      </c>
      <c r="F1094" s="28">
        <v>235.055341</v>
      </c>
      <c r="G1094" s="28">
        <v>20.431749</v>
      </c>
      <c r="H1094" s="28">
        <v>20.9</v>
      </c>
      <c r="I1094" s="28">
        <v>21.589065000000002</v>
      </c>
      <c r="J1094" s="28">
        <v>21.842371</v>
      </c>
      <c r="K1094" s="28">
        <v>51.727432</v>
      </c>
      <c r="L1094" s="25">
        <f t="shared" si="170"/>
        <v>-0.61525483910566725</v>
      </c>
      <c r="M1094" s="25">
        <f t="shared" si="171"/>
        <v>-0.2317729256966119</v>
      </c>
      <c r="N1094" s="25">
        <f t="shared" si="172"/>
        <v>-0.32442187593089289</v>
      </c>
      <c r="O1094" s="25">
        <f t="shared" si="173"/>
        <v>-0.36372177501326719</v>
      </c>
      <c r="P1094" s="29">
        <f t="shared" si="174"/>
        <v>-0.33359769856496668</v>
      </c>
      <c r="Q1094" s="29">
        <f t="shared" si="175"/>
        <v>-0.26603268766742305</v>
      </c>
      <c r="R1094" s="29">
        <f t="shared" si="176"/>
        <v>-0.28790459965928461</v>
      </c>
      <c r="S1094" s="29">
        <f t="shared" si="177"/>
        <v>-2.6603725162666514E-2</v>
      </c>
      <c r="T1094" s="29">
        <f t="shared" si="178"/>
        <v>-0.30701884520119815</v>
      </c>
      <c r="U1094" s="29">
        <f t="shared" si="179"/>
        <v>-0.35639256159904564</v>
      </c>
    </row>
    <row r="1095" spans="1:21" x14ac:dyDescent="0.2">
      <c r="A1095" s="30">
        <v>40006</v>
      </c>
      <c r="B1095" s="28">
        <v>89.860561000000004</v>
      </c>
      <c r="C1095" s="28">
        <v>109.589996</v>
      </c>
      <c r="D1095" s="28">
        <v>48.273547999999998</v>
      </c>
      <c r="E1095" s="28">
        <v>48.74803</v>
      </c>
      <c r="F1095" s="28">
        <v>352.72288300000002</v>
      </c>
      <c r="G1095" s="28">
        <v>27.837409999999998</v>
      </c>
      <c r="H1095" s="28">
        <v>29.35</v>
      </c>
      <c r="I1095" s="28">
        <v>22.179112</v>
      </c>
      <c r="J1095" s="28">
        <v>31.51943</v>
      </c>
      <c r="K1095" s="28">
        <v>80.371091000000007</v>
      </c>
      <c r="L1095" s="25">
        <f t="shared" si="170"/>
        <v>0.7799115829588219</v>
      </c>
      <c r="M1095" s="25">
        <f t="shared" si="171"/>
        <v>-0.2496405768646236</v>
      </c>
      <c r="N1095" s="25">
        <f t="shared" si="172"/>
        <v>0.15256622918767482</v>
      </c>
      <c r="O1095" s="25">
        <f t="shared" si="173"/>
        <v>0.61228461694290215</v>
      </c>
      <c r="P1095" s="29">
        <f t="shared" si="174"/>
        <v>0.32230392345683345</v>
      </c>
      <c r="Q1095" s="29">
        <f t="shared" si="175"/>
        <v>0.22321571851890654</v>
      </c>
      <c r="R1095" s="29">
        <f t="shared" si="176"/>
        <v>0.2311241610738255</v>
      </c>
      <c r="S1095" s="29">
        <f t="shared" si="177"/>
        <v>0.33475488213064786</v>
      </c>
      <c r="T1095" s="29">
        <f t="shared" si="178"/>
        <v>0.43758418366090357</v>
      </c>
      <c r="U1095" s="29">
        <f t="shared" si="179"/>
        <v>0.2514945829955042</v>
      </c>
    </row>
    <row r="1096" spans="1:21" x14ac:dyDescent="0.2">
      <c r="A1096" s="30">
        <v>40005</v>
      </c>
      <c r="B1096" s="28">
        <v>50.485968999999997</v>
      </c>
      <c r="C1096" s="28">
        <v>146.050003</v>
      </c>
      <c r="D1096" s="28">
        <v>41.883535000000002</v>
      </c>
      <c r="E1096" s="28">
        <v>30.235375000000001</v>
      </c>
      <c r="F1096" s="28">
        <v>266.74872299999998</v>
      </c>
      <c r="G1096" s="28">
        <v>22.757563999999999</v>
      </c>
      <c r="H1096" s="28">
        <v>23.84</v>
      </c>
      <c r="I1096" s="28">
        <v>16.616617999999999</v>
      </c>
      <c r="J1096" s="28">
        <v>21.925276</v>
      </c>
      <c r="K1096" s="28">
        <v>64.220087000000007</v>
      </c>
      <c r="L1096" s="25">
        <f t="shared" si="170"/>
        <v>0.48919735410828724</v>
      </c>
      <c r="M1096" s="25">
        <f t="shared" si="171"/>
        <v>0.77525231950597973</v>
      </c>
      <c r="N1096" s="25">
        <f t="shared" si="172"/>
        <v>0.30007262782223565</v>
      </c>
      <c r="O1096" s="25">
        <f t="shared" si="173"/>
        <v>-2.5209632943669069E-2</v>
      </c>
      <c r="P1096" s="29">
        <f t="shared" si="174"/>
        <v>0.14993549359086678</v>
      </c>
      <c r="Q1096" s="29">
        <f t="shared" si="175"/>
        <v>0.11243878304354271</v>
      </c>
      <c r="R1096" s="29">
        <f t="shared" si="176"/>
        <v>0.16066206618003576</v>
      </c>
      <c r="S1096" s="29">
        <f t="shared" si="177"/>
        <v>-0.22622304110881808</v>
      </c>
      <c r="T1096" s="29">
        <f t="shared" si="178"/>
        <v>1.5879773242735373E-2</v>
      </c>
      <c r="U1096" s="29">
        <f t="shared" si="179"/>
        <v>0.24561007899294651</v>
      </c>
    </row>
    <row r="1097" spans="1:21" x14ac:dyDescent="0.2">
      <c r="A1097" s="30">
        <v>40004</v>
      </c>
      <c r="B1097" s="28">
        <v>33.901463</v>
      </c>
      <c r="C1097" s="28">
        <v>82.269997000000004</v>
      </c>
      <c r="D1097" s="28">
        <v>32.216304000000001</v>
      </c>
      <c r="E1097" s="28">
        <v>31.017309999999998</v>
      </c>
      <c r="F1097" s="28">
        <v>231.968423</v>
      </c>
      <c r="G1097" s="28">
        <v>20.457363000000001</v>
      </c>
      <c r="H1097" s="28">
        <v>20.540001</v>
      </c>
      <c r="I1097" s="28">
        <v>21.474686999999999</v>
      </c>
      <c r="J1097" s="28">
        <v>21.582550000000001</v>
      </c>
      <c r="K1097" s="28">
        <v>51.557135000000002</v>
      </c>
      <c r="L1097" s="25">
        <f t="shared" si="170"/>
        <v>-0.49674049620225447</v>
      </c>
      <c r="M1097" s="25">
        <f t="shared" si="171"/>
        <v>-0.3936021359711378</v>
      </c>
      <c r="N1097" s="25">
        <f t="shared" si="172"/>
        <v>-0.46951234753687332</v>
      </c>
      <c r="O1097" s="25">
        <f t="shared" si="173"/>
        <v>-0.47184983678114589</v>
      </c>
      <c r="P1097" s="29">
        <f t="shared" si="174"/>
        <v>-0.4720207408105338</v>
      </c>
      <c r="Q1097" s="29">
        <f t="shared" si="175"/>
        <v>-0.29172128028705946</v>
      </c>
      <c r="R1097" s="29">
        <f t="shared" si="176"/>
        <v>-0.87698388406909089</v>
      </c>
      <c r="S1097" s="29">
        <f t="shared" si="177"/>
        <v>-0.11646829187853225</v>
      </c>
      <c r="T1097" s="29">
        <f t="shared" si="178"/>
        <v>-0.43763298454108568</v>
      </c>
      <c r="U1097" s="29">
        <f t="shared" si="179"/>
        <v>-0.35610060885094641</v>
      </c>
    </row>
    <row r="1098" spans="1:21" x14ac:dyDescent="0.2">
      <c r="A1098" s="30">
        <v>39977</v>
      </c>
      <c r="B1098" s="28">
        <v>67.363781000000003</v>
      </c>
      <c r="C1098" s="28">
        <v>135.66999799999999</v>
      </c>
      <c r="D1098" s="28">
        <v>60.729602</v>
      </c>
      <c r="E1098" s="28">
        <v>58.728203000000001</v>
      </c>
      <c r="F1098" s="28">
        <v>439.35139299999997</v>
      </c>
      <c r="G1098" s="28">
        <v>28.883209999999998</v>
      </c>
      <c r="H1098" s="28">
        <v>166.970001</v>
      </c>
      <c r="I1098" s="28">
        <v>24.305508</v>
      </c>
      <c r="J1098" s="28">
        <v>38.378050999999999</v>
      </c>
      <c r="K1098" s="28">
        <v>80.070171999999999</v>
      </c>
      <c r="L1098" s="25">
        <f t="shared" si="170"/>
        <v>-0.24572966542643038</v>
      </c>
      <c r="M1098" s="25">
        <f t="shared" si="171"/>
        <v>0.20338833073245222</v>
      </c>
      <c r="N1098" s="25">
        <f t="shared" si="172"/>
        <v>0.27719755656394462</v>
      </c>
      <c r="O1098" s="25">
        <f t="shared" si="173"/>
        <v>0.20194216301646484</v>
      </c>
      <c r="P1098" s="29">
        <f t="shared" si="174"/>
        <v>0.25762078423935786</v>
      </c>
      <c r="Q1098" s="29">
        <f t="shared" si="175"/>
        <v>2.4329665283573165E-2</v>
      </c>
      <c r="R1098" s="29">
        <f t="shared" si="176"/>
        <v>4.848336492060823</v>
      </c>
      <c r="S1098" s="29">
        <f t="shared" si="177"/>
        <v>0.14966853059965324</v>
      </c>
      <c r="T1098" s="29">
        <f t="shared" si="178"/>
        <v>0.22319151846030927</v>
      </c>
      <c r="U1098" s="29">
        <f t="shared" si="179"/>
        <v>6.6673622509048069E-3</v>
      </c>
    </row>
    <row r="1099" spans="1:21" x14ac:dyDescent="0.2">
      <c r="A1099" s="30">
        <v>39976</v>
      </c>
      <c r="B1099" s="28">
        <v>89.309864000000005</v>
      </c>
      <c r="C1099" s="28">
        <v>112.739998</v>
      </c>
      <c r="D1099" s="28">
        <v>47.549106000000002</v>
      </c>
      <c r="E1099" s="28">
        <v>48.861089</v>
      </c>
      <c r="F1099" s="28">
        <v>349.35124999999999</v>
      </c>
      <c r="G1099" s="28">
        <v>28.197182000000002</v>
      </c>
      <c r="H1099" s="28">
        <v>28.549999</v>
      </c>
      <c r="I1099" s="28">
        <v>21.141317999999998</v>
      </c>
      <c r="J1099" s="28">
        <v>31.375340999999999</v>
      </c>
      <c r="K1099" s="28">
        <v>79.539850999999999</v>
      </c>
      <c r="L1099" s="25">
        <f t="shared" si="170"/>
        <v>0.78852250233483567</v>
      </c>
      <c r="M1099" s="25">
        <f t="shared" si="171"/>
        <v>-0.21265453994476513</v>
      </c>
      <c r="N1099" s="25">
        <f t="shared" si="172"/>
        <v>0.16308977832535221</v>
      </c>
      <c r="O1099" s="25">
        <f t="shared" si="173"/>
        <v>0.66029161967963756</v>
      </c>
      <c r="P1099" s="29">
        <f t="shared" si="174"/>
        <v>0.3393849135550997</v>
      </c>
      <c r="Q1099" s="29">
        <f t="shared" si="175"/>
        <v>0.26282396015311615</v>
      </c>
      <c r="R1099" s="29">
        <f t="shared" si="176"/>
        <v>0.24455090477110275</v>
      </c>
      <c r="S1099" s="29">
        <f t="shared" si="177"/>
        <v>0.3331082198212636</v>
      </c>
      <c r="T1099" s="29">
        <f t="shared" si="178"/>
        <v>0.49323020804956297</v>
      </c>
      <c r="U1099" s="29">
        <f t="shared" si="179"/>
        <v>0.28206997919848042</v>
      </c>
    </row>
    <row r="1100" spans="1:21" x14ac:dyDescent="0.2">
      <c r="A1100" s="30">
        <v>39975</v>
      </c>
      <c r="B1100" s="28">
        <v>49.934995999999998</v>
      </c>
      <c r="C1100" s="28">
        <v>143.19000199999999</v>
      </c>
      <c r="D1100" s="28">
        <v>40.881715999999997</v>
      </c>
      <c r="E1100" s="28">
        <v>29.429220999999998</v>
      </c>
      <c r="F1100" s="28">
        <v>260.82961399999999</v>
      </c>
      <c r="G1100" s="28">
        <v>22.328672000000001</v>
      </c>
      <c r="H1100" s="28">
        <v>22.940000999999999</v>
      </c>
      <c r="I1100" s="28">
        <v>15.858665999999999</v>
      </c>
      <c r="J1100" s="28">
        <v>21.011724000000001</v>
      </c>
      <c r="K1100" s="28">
        <v>62.040179000000002</v>
      </c>
      <c r="L1100" s="25">
        <f t="shared" si="170"/>
        <v>-0.47868011880519301</v>
      </c>
      <c r="M1100" s="25">
        <f t="shared" si="171"/>
        <v>-0.368372281010661</v>
      </c>
      <c r="N1100" s="25">
        <f t="shared" si="172"/>
        <v>-0.44984286056139355</v>
      </c>
      <c r="O1100" s="25">
        <f t="shared" si="173"/>
        <v>-0.66584660854227007</v>
      </c>
      <c r="P1100" s="29">
        <f t="shared" si="174"/>
        <v>-0.554961055050609</v>
      </c>
      <c r="Q1100" s="29">
        <f t="shared" si="175"/>
        <v>-0.49009962579809974</v>
      </c>
      <c r="R1100" s="29">
        <f t="shared" si="176"/>
        <v>-0.91730055243697217</v>
      </c>
      <c r="S1100" s="29">
        <f t="shared" si="177"/>
        <v>-0.66655547409844296</v>
      </c>
      <c r="T1100" s="29">
        <f t="shared" si="178"/>
        <v>-0.57292674471431981</v>
      </c>
      <c r="U1100" s="29">
        <f t="shared" si="179"/>
        <v>-0.33743296747827289</v>
      </c>
    </row>
    <row r="1101" spans="1:21" x14ac:dyDescent="0.2">
      <c r="A1101" s="30">
        <v>39947</v>
      </c>
      <c r="B1101" s="28">
        <v>95.785712000000004</v>
      </c>
      <c r="C1101" s="28">
        <v>226.699997</v>
      </c>
      <c r="D1101" s="28">
        <v>74.309162000000001</v>
      </c>
      <c r="E1101" s="28">
        <v>88.070993000000001</v>
      </c>
      <c r="F1101" s="28">
        <v>586.082672</v>
      </c>
      <c r="G1101" s="28">
        <v>43.790264000000001</v>
      </c>
      <c r="H1101" s="28">
        <v>277.39001500000001</v>
      </c>
      <c r="I1101" s="28">
        <v>47.560133</v>
      </c>
      <c r="J1101" s="28">
        <v>49.199344000000004</v>
      </c>
      <c r="K1101" s="28">
        <v>93.636078999999995</v>
      </c>
      <c r="L1101" s="25">
        <f t="shared" si="170"/>
        <v>0.43038660948866192</v>
      </c>
      <c r="M1101" s="25">
        <f t="shared" si="171"/>
        <v>0.70463935992783822</v>
      </c>
      <c r="N1101" s="25">
        <f t="shared" si="172"/>
        <v>0.23137072180017393</v>
      </c>
      <c r="O1101" s="25">
        <f t="shared" si="173"/>
        <v>0.50183887498581448</v>
      </c>
      <c r="P1101" s="29">
        <f t="shared" si="174"/>
        <v>0.33400278080315848</v>
      </c>
      <c r="Q1101" s="29">
        <f t="shared" si="175"/>
        <v>0.51223109238198239</v>
      </c>
      <c r="R1101" s="29">
        <f t="shared" si="176"/>
        <v>0.63237819353055591</v>
      </c>
      <c r="S1101" s="29">
        <f t="shared" si="177"/>
        <v>1.0001744049634467</v>
      </c>
      <c r="T1101" s="29">
        <f t="shared" si="178"/>
        <v>0.27001048882606926</v>
      </c>
      <c r="U1101" s="29">
        <f t="shared" si="179"/>
        <v>0.16808645928263566</v>
      </c>
    </row>
    <row r="1102" spans="1:21" x14ac:dyDescent="0.2">
      <c r="A1102" s="30">
        <v>39946</v>
      </c>
      <c r="B1102" s="28">
        <v>66.964911000000001</v>
      </c>
      <c r="C1102" s="28">
        <v>132.990005</v>
      </c>
      <c r="D1102" s="28">
        <v>60.346702000000001</v>
      </c>
      <c r="E1102" s="28">
        <v>58.642105000000001</v>
      </c>
      <c r="F1102" s="28">
        <v>439.34141699999998</v>
      </c>
      <c r="G1102" s="28">
        <v>28.957388999999999</v>
      </c>
      <c r="H1102" s="28">
        <v>169.929993</v>
      </c>
      <c r="I1102" s="28">
        <v>23.777992999999999</v>
      </c>
      <c r="J1102" s="28">
        <v>38.739320999999997</v>
      </c>
      <c r="K1102" s="28">
        <v>80.161941999999996</v>
      </c>
      <c r="L1102" s="25">
        <f t="shared" si="170"/>
        <v>-0.24343871024617625</v>
      </c>
      <c r="M1102" s="25">
        <f t="shared" si="171"/>
        <v>0.18804719156606753</v>
      </c>
      <c r="N1102" s="25">
        <f t="shared" si="172"/>
        <v>0.29042450550625465</v>
      </c>
      <c r="O1102" s="25">
        <f t="shared" si="173"/>
        <v>0.22546439912343996</v>
      </c>
      <c r="P1102" s="29">
        <f t="shared" si="174"/>
        <v>0.29210245843595595</v>
      </c>
      <c r="Q1102" s="29">
        <f t="shared" si="175"/>
        <v>5.9401412767457584E-2</v>
      </c>
      <c r="R1102" s="29">
        <f t="shared" si="176"/>
        <v>5.0819608775246641</v>
      </c>
      <c r="S1102" s="29">
        <f t="shared" si="177"/>
        <v>0.16108544186033114</v>
      </c>
      <c r="T1102" s="29">
        <f t="shared" si="178"/>
        <v>0.27458240079468998</v>
      </c>
      <c r="U1102" s="29">
        <f t="shared" si="179"/>
        <v>2.6978110048620829E-2</v>
      </c>
    </row>
    <row r="1103" spans="1:21" x14ac:dyDescent="0.2">
      <c r="A1103" s="30">
        <v>39945</v>
      </c>
      <c r="B1103" s="28">
        <v>88.512208999999999</v>
      </c>
      <c r="C1103" s="28">
        <v>111.94000200000001</v>
      </c>
      <c r="D1103" s="28">
        <v>46.765000000000001</v>
      </c>
      <c r="E1103" s="28">
        <v>47.852964999999998</v>
      </c>
      <c r="F1103" s="28">
        <v>340.02057200000002</v>
      </c>
      <c r="G1103" s="28">
        <v>27.333727</v>
      </c>
      <c r="H1103" s="28">
        <v>27.940000999999999</v>
      </c>
      <c r="I1103" s="28">
        <v>20.479106999999999</v>
      </c>
      <c r="J1103" s="28">
        <v>30.393736000000001</v>
      </c>
      <c r="K1103" s="28">
        <v>78.056134999999998</v>
      </c>
      <c r="L1103" s="25">
        <f t="shared" si="170"/>
        <v>-0.17710636894942722</v>
      </c>
      <c r="M1103" s="25">
        <f t="shared" si="171"/>
        <v>-0.23328765753424652</v>
      </c>
      <c r="N1103" s="25">
        <f t="shared" si="172"/>
        <v>2.3908285842876742E-2</v>
      </c>
      <c r="O1103" s="25">
        <f t="shared" si="173"/>
        <v>-0.51956468410207823</v>
      </c>
      <c r="P1103" s="29">
        <f t="shared" si="174"/>
        <v>-0.43395943864239506</v>
      </c>
      <c r="Q1103" s="29">
        <f t="shared" si="175"/>
        <v>-0.34500368981265683</v>
      </c>
      <c r="R1103" s="29">
        <f t="shared" si="176"/>
        <v>-0.88451204146482165</v>
      </c>
      <c r="S1103" s="29">
        <f t="shared" si="177"/>
        <v>-0.15164958120192218</v>
      </c>
      <c r="T1103" s="29">
        <f t="shared" si="178"/>
        <v>-0.3941183760724396</v>
      </c>
      <c r="U1103" s="29">
        <f t="shared" si="179"/>
        <v>0.10569899473584154</v>
      </c>
    </row>
    <row r="1104" spans="1:21" x14ac:dyDescent="0.2">
      <c r="A1104" s="30">
        <v>39918</v>
      </c>
      <c r="B1104" s="28">
        <v>107.562151</v>
      </c>
      <c r="C1104" s="28">
        <v>146</v>
      </c>
      <c r="D1104" s="28">
        <v>45.673036000000003</v>
      </c>
      <c r="E1104" s="28">
        <v>99.603346000000002</v>
      </c>
      <c r="F1104" s="28">
        <v>600.70001200000002</v>
      </c>
      <c r="G1104" s="28">
        <v>41.731116</v>
      </c>
      <c r="H1104" s="28">
        <v>241.929993</v>
      </c>
      <c r="I1104" s="28">
        <v>24.139914999999998</v>
      </c>
      <c r="J1104" s="28">
        <v>50.164479</v>
      </c>
      <c r="K1104" s="28">
        <v>70.594380000000001</v>
      </c>
      <c r="L1104" s="25">
        <f t="shared" si="170"/>
        <v>0.13267358768058246</v>
      </c>
      <c r="M1104" s="25">
        <f t="shared" si="171"/>
        <v>-0.3487957093951255</v>
      </c>
      <c r="N1104" s="25">
        <f t="shared" si="172"/>
        <v>-0.3815159805538908</v>
      </c>
      <c r="O1104" s="25">
        <f t="shared" si="173"/>
        <v>0.14098109714431195</v>
      </c>
      <c r="P1104" s="29">
        <f t="shared" si="174"/>
        <v>3.2161426002444093E-2</v>
      </c>
      <c r="Q1104" s="29">
        <f t="shared" si="175"/>
        <v>-3.3336781693810824E-2</v>
      </c>
      <c r="R1104" s="29">
        <f t="shared" si="176"/>
        <v>-0.15420925259445084</v>
      </c>
      <c r="S1104" s="29">
        <f t="shared" si="177"/>
        <v>-0.49896266849852433</v>
      </c>
      <c r="T1104" s="29">
        <f t="shared" si="178"/>
        <v>2.1198584666964893E-2</v>
      </c>
      <c r="U1104" s="29">
        <f t="shared" si="179"/>
        <v>-0.23917869160002569</v>
      </c>
    </row>
    <row r="1105" spans="1:21" x14ac:dyDescent="0.2">
      <c r="A1105" s="30">
        <v>39917</v>
      </c>
      <c r="B1105" s="28">
        <v>94.963060999999996</v>
      </c>
      <c r="C1105" s="28">
        <v>224.199997</v>
      </c>
      <c r="D1105" s="28">
        <v>73.846751999999995</v>
      </c>
      <c r="E1105" s="28">
        <v>87.296227999999999</v>
      </c>
      <c r="F1105" s="28">
        <v>581.98262099999999</v>
      </c>
      <c r="G1105" s="28">
        <v>43.170273999999999</v>
      </c>
      <c r="H1105" s="28">
        <v>286.040009</v>
      </c>
      <c r="I1105" s="28">
        <v>48.179873000000001</v>
      </c>
      <c r="J1105" s="28">
        <v>49.123137999999997</v>
      </c>
      <c r="K1105" s="28">
        <v>92.78707</v>
      </c>
      <c r="L1105" s="25">
        <f t="shared" si="170"/>
        <v>0.40837636879952455</v>
      </c>
      <c r="M1105" s="25">
        <f t="shared" si="171"/>
        <v>0.66703835723703042</v>
      </c>
      <c r="N1105" s="25">
        <f t="shared" si="172"/>
        <v>0.22569749902562286</v>
      </c>
      <c r="O1105" s="25">
        <f t="shared" si="173"/>
        <v>0.49325546219844352</v>
      </c>
      <c r="P1105" s="29">
        <f t="shared" si="174"/>
        <v>0.3367222343993137</v>
      </c>
      <c r="Q1105" s="29">
        <f t="shared" si="175"/>
        <v>0.49225410274807713</v>
      </c>
      <c r="R1105" s="29">
        <f t="shared" si="176"/>
        <v>0.6764741377468686</v>
      </c>
      <c r="S1105" s="29">
        <f t="shared" si="177"/>
        <v>1.0598648848204149</v>
      </c>
      <c r="T1105" s="29">
        <f t="shared" si="178"/>
        <v>0.27782101940608306</v>
      </c>
      <c r="U1105" s="29">
        <f t="shared" si="179"/>
        <v>0.15208761913569324</v>
      </c>
    </row>
    <row r="1106" spans="1:21" x14ac:dyDescent="0.2">
      <c r="A1106" s="30">
        <v>39916</v>
      </c>
      <c r="B1106" s="28">
        <v>67.427332000000007</v>
      </c>
      <c r="C1106" s="28">
        <v>134.490005</v>
      </c>
      <c r="D1106" s="28">
        <v>60.248758000000002</v>
      </c>
      <c r="E1106" s="28">
        <v>58.460343999999999</v>
      </c>
      <c r="F1106" s="28">
        <v>435.38037000000003</v>
      </c>
      <c r="G1106" s="28">
        <v>28.929573000000001</v>
      </c>
      <c r="H1106" s="28">
        <v>170.61999499999999</v>
      </c>
      <c r="I1106" s="28">
        <v>23.389821999999999</v>
      </c>
      <c r="J1106" s="28">
        <v>38.442894000000003</v>
      </c>
      <c r="K1106" s="28">
        <v>80.538206000000002</v>
      </c>
      <c r="L1106" s="25">
        <f t="shared" si="170"/>
        <v>-0.24356397576069022</v>
      </c>
      <c r="M1106" s="25">
        <f t="shared" si="171"/>
        <v>0.1744826010919116</v>
      </c>
      <c r="N1106" s="25">
        <f t="shared" si="172"/>
        <v>0.25761738900097519</v>
      </c>
      <c r="O1106" s="25">
        <f t="shared" si="173"/>
        <v>0.24946480218947009</v>
      </c>
      <c r="P1106" s="29">
        <f t="shared" si="174"/>
        <v>0.27985141460368013</v>
      </c>
      <c r="Q1106" s="29">
        <f t="shared" si="175"/>
        <v>5.8383768887426246E-2</v>
      </c>
      <c r="R1106" s="29">
        <f t="shared" si="176"/>
        <v>5.0632551905918683</v>
      </c>
      <c r="S1106" s="29">
        <f t="shared" si="177"/>
        <v>0.13337898218691668</v>
      </c>
      <c r="T1106" s="29">
        <f t="shared" si="178"/>
        <v>0.26295848487666862</v>
      </c>
      <c r="U1106" s="29">
        <f t="shared" si="179"/>
        <v>3.4285637452823092E-2</v>
      </c>
    </row>
    <row r="1107" spans="1:21" x14ac:dyDescent="0.2">
      <c r="A1107" s="30">
        <v>39915</v>
      </c>
      <c r="B1107" s="28">
        <v>89.138182</v>
      </c>
      <c r="C1107" s="28">
        <v>114.510002</v>
      </c>
      <c r="D1107" s="28">
        <v>47.907065000000003</v>
      </c>
      <c r="E1107" s="28">
        <v>46.788308000000001</v>
      </c>
      <c r="F1107" s="28">
        <v>340.18040300000001</v>
      </c>
      <c r="G1107" s="28">
        <v>27.333727</v>
      </c>
      <c r="H1107" s="28">
        <v>28.139999</v>
      </c>
      <c r="I1107" s="28">
        <v>20.637246999999999</v>
      </c>
      <c r="J1107" s="28">
        <v>30.438763000000002</v>
      </c>
      <c r="K1107" s="28">
        <v>77.868437</v>
      </c>
      <c r="L1107" s="25">
        <f t="shared" si="170"/>
        <v>-0.17954612991039209</v>
      </c>
      <c r="M1107" s="25">
        <f t="shared" si="171"/>
        <v>-0.23188891559043578</v>
      </c>
      <c r="N1107" s="25">
        <f t="shared" si="172"/>
        <v>2.7578234521018041E-2</v>
      </c>
      <c r="O1107" s="25">
        <f t="shared" si="173"/>
        <v>-0.53495156229572949</v>
      </c>
      <c r="P1107" s="29">
        <f t="shared" si="174"/>
        <v>-0.43887768577319586</v>
      </c>
      <c r="Q1107" s="29">
        <f t="shared" si="175"/>
        <v>-0.35840475398329852</v>
      </c>
      <c r="R1107" s="29">
        <f t="shared" si="176"/>
        <v>-0.8854094628909629</v>
      </c>
      <c r="S1107" s="29">
        <f t="shared" si="177"/>
        <v>-0.17614251122825231</v>
      </c>
      <c r="T1107" s="29">
        <f t="shared" si="178"/>
        <v>-0.40641413918137703</v>
      </c>
      <c r="U1107" s="29">
        <f t="shared" si="179"/>
        <v>8.3158819364069103E-2</v>
      </c>
    </row>
    <row r="1108" spans="1:21" x14ac:dyDescent="0.2">
      <c r="A1108" s="30">
        <v>39887</v>
      </c>
      <c r="B1108" s="28">
        <v>108.644965</v>
      </c>
      <c r="C1108" s="28">
        <v>149.08000200000001</v>
      </c>
      <c r="D1108" s="28">
        <v>46.621330999999998</v>
      </c>
      <c r="E1108" s="28">
        <v>100.609537</v>
      </c>
      <c r="F1108" s="28">
        <v>606.25</v>
      </c>
      <c r="G1108" s="28">
        <v>42.602758000000001</v>
      </c>
      <c r="H1108" s="28">
        <v>245.570007</v>
      </c>
      <c r="I1108" s="28">
        <v>25.049534999999999</v>
      </c>
      <c r="J1108" s="28">
        <v>51.279460999999998</v>
      </c>
      <c r="K1108" s="28">
        <v>71.890137999999993</v>
      </c>
      <c r="L1108" s="25">
        <f t="shared" si="170"/>
        <v>0.13459413243220486</v>
      </c>
      <c r="M1108" s="25">
        <f t="shared" si="171"/>
        <v>-0.3445592263516275</v>
      </c>
      <c r="N1108" s="25">
        <f t="shared" si="172"/>
        <v>-0.37686858403977719</v>
      </c>
      <c r="O1108" s="25">
        <f t="shared" si="173"/>
        <v>0.14236860029499154</v>
      </c>
      <c r="P1108" s="29">
        <f t="shared" si="174"/>
        <v>4.8979584583701774E-2</v>
      </c>
      <c r="Q1108" s="29">
        <f t="shared" si="175"/>
        <v>-6.5611224069250795E-3</v>
      </c>
      <c r="R1108" s="29">
        <f t="shared" si="176"/>
        <v>-0.12667589440111027</v>
      </c>
      <c r="S1108" s="29">
        <f t="shared" si="177"/>
        <v>-0.47965116828582632</v>
      </c>
      <c r="T1108" s="29">
        <f t="shared" si="178"/>
        <v>4.430128188718796E-2</v>
      </c>
      <c r="U1108" s="29">
        <f t="shared" si="179"/>
        <v>-0.23107691295375254</v>
      </c>
    </row>
    <row r="1109" spans="1:21" x14ac:dyDescent="0.2">
      <c r="A1109" s="30">
        <v>39886</v>
      </c>
      <c r="B1109" s="28">
        <v>95.756677999999994</v>
      </c>
      <c r="C1109" s="28">
        <v>227.449997</v>
      </c>
      <c r="D1109" s="28">
        <v>74.817814999999996</v>
      </c>
      <c r="E1109" s="28">
        <v>88.070993000000001</v>
      </c>
      <c r="F1109" s="28">
        <v>577.94261100000006</v>
      </c>
      <c r="G1109" s="28">
        <v>42.884126000000002</v>
      </c>
      <c r="H1109" s="28">
        <v>281.19000199999999</v>
      </c>
      <c r="I1109" s="28">
        <v>48.139888999999997</v>
      </c>
      <c r="J1109" s="28">
        <v>49.104087</v>
      </c>
      <c r="K1109" s="28">
        <v>93.494575999999995</v>
      </c>
      <c r="L1109" s="25">
        <f t="shared" si="170"/>
        <v>0.44953296201840587</v>
      </c>
      <c r="M1109" s="25">
        <f t="shared" si="171"/>
        <v>0.67033854990583164</v>
      </c>
      <c r="N1109" s="25">
        <f t="shared" si="172"/>
        <v>0.25799087978737334</v>
      </c>
      <c r="O1109" s="25">
        <f t="shared" si="173"/>
        <v>0.51095884878689235</v>
      </c>
      <c r="P1109" s="29">
        <f t="shared" si="174"/>
        <v>0.34480013622456229</v>
      </c>
      <c r="Q1109" s="29">
        <f t="shared" si="175"/>
        <v>0.45074419264245758</v>
      </c>
      <c r="R1109" s="29">
        <f t="shared" si="176"/>
        <v>0.66443707038668087</v>
      </c>
      <c r="S1109" s="29">
        <f t="shared" si="177"/>
        <v>1.1679361326524176</v>
      </c>
      <c r="T1109" s="29">
        <f t="shared" si="178"/>
        <v>0.28072013881120506</v>
      </c>
      <c r="U1109" s="29">
        <f t="shared" si="179"/>
        <v>0.16899780018110389</v>
      </c>
    </row>
    <row r="1110" spans="1:21" x14ac:dyDescent="0.2">
      <c r="A1110" s="30">
        <v>39885</v>
      </c>
      <c r="B1110" s="28">
        <v>66.060366000000002</v>
      </c>
      <c r="C1110" s="28">
        <v>136.16999799999999</v>
      </c>
      <c r="D1110" s="28">
        <v>59.474052</v>
      </c>
      <c r="E1110" s="28">
        <v>58.288148</v>
      </c>
      <c r="F1110" s="28">
        <v>429.76096999999999</v>
      </c>
      <c r="G1110" s="28">
        <v>29.560088</v>
      </c>
      <c r="H1110" s="28">
        <v>168.94000199999999</v>
      </c>
      <c r="I1110" s="28">
        <v>22.205400000000001</v>
      </c>
      <c r="J1110" s="28">
        <v>38.340997000000002</v>
      </c>
      <c r="K1110" s="28">
        <v>79.978402000000003</v>
      </c>
      <c r="L1110" s="25">
        <f t="shared" si="170"/>
        <v>0.94137029537700156</v>
      </c>
      <c r="M1110" s="25">
        <f t="shared" si="171"/>
        <v>0.61530240989433871</v>
      </c>
      <c r="N1110" s="25">
        <f t="shared" si="172"/>
        <v>0.79947226741355681</v>
      </c>
      <c r="O1110" s="25">
        <f t="shared" si="173"/>
        <v>0.83422520608233186</v>
      </c>
      <c r="P1110" s="29">
        <f t="shared" si="174"/>
        <v>0.82942795518386681</v>
      </c>
      <c r="Q1110" s="29">
        <f t="shared" si="175"/>
        <v>0.42532970174293294</v>
      </c>
      <c r="R1110" s="29">
        <f t="shared" si="176"/>
        <v>7.0256536829289153</v>
      </c>
      <c r="S1110" s="29">
        <f t="shared" si="177"/>
        <v>2.7187908997185373E-2</v>
      </c>
      <c r="T1110" s="29">
        <f t="shared" si="178"/>
        <v>0.71323195529733718</v>
      </c>
      <c r="U1110" s="29">
        <f t="shared" si="179"/>
        <v>0.53177839079079048</v>
      </c>
    </row>
    <row r="1111" spans="1:21" x14ac:dyDescent="0.2">
      <c r="A1111" s="30">
        <v>39882</v>
      </c>
      <c r="B1111" s="28">
        <v>34.027700000000003</v>
      </c>
      <c r="C1111" s="28">
        <v>84.300003000000004</v>
      </c>
      <c r="D1111" s="28">
        <v>33.050829999999998</v>
      </c>
      <c r="E1111" s="28">
        <v>31.778075999999999</v>
      </c>
      <c r="F1111" s="28">
        <v>234.915493</v>
      </c>
      <c r="G1111" s="28">
        <v>20.739122999999999</v>
      </c>
      <c r="H1111" s="28">
        <v>21.049999</v>
      </c>
      <c r="I1111" s="28">
        <v>21.617660999999998</v>
      </c>
      <c r="J1111" s="28">
        <v>22.379338000000001</v>
      </c>
      <c r="K1111" s="28">
        <v>52.212775999999998</v>
      </c>
      <c r="L1111" s="25">
        <f t="shared" si="170"/>
        <v>-0.69229139563630837</v>
      </c>
      <c r="M1111" s="25">
        <f t="shared" si="171"/>
        <v>-0.43098206942890593</v>
      </c>
      <c r="N1111" s="25">
        <f t="shared" si="172"/>
        <v>-0.29122631409667643</v>
      </c>
      <c r="O1111" s="25">
        <f t="shared" si="173"/>
        <v>-0.68383450422467651</v>
      </c>
      <c r="P1111" s="29">
        <f t="shared" si="174"/>
        <v>-0.61761323912563482</v>
      </c>
      <c r="Q1111" s="29">
        <f t="shared" si="175"/>
        <v>-0.51162587961982542</v>
      </c>
      <c r="R1111" s="29">
        <f t="shared" si="176"/>
        <v>-0.91501474088566559</v>
      </c>
      <c r="S1111" s="29">
        <f t="shared" si="177"/>
        <v>-0.11402324264381458</v>
      </c>
      <c r="T1111" s="29">
        <f t="shared" si="178"/>
        <v>-0.55988739077047511</v>
      </c>
      <c r="U1111" s="29">
        <f t="shared" si="179"/>
        <v>-0.26816036524943698</v>
      </c>
    </row>
    <row r="1112" spans="1:21" x14ac:dyDescent="0.2">
      <c r="A1112" s="30">
        <v>39859</v>
      </c>
      <c r="B1112" s="28">
        <v>110.58416800000001</v>
      </c>
      <c r="C1112" s="28">
        <v>148.14999399999999</v>
      </c>
      <c r="D1112" s="28">
        <v>46.631005999999999</v>
      </c>
      <c r="E1112" s="28">
        <v>100.510892</v>
      </c>
      <c r="F1112" s="28">
        <v>614.34002699999996</v>
      </c>
      <c r="G1112" s="28">
        <v>42.465646999999997</v>
      </c>
      <c r="H1112" s="28">
        <v>247.69000199999999</v>
      </c>
      <c r="I1112" s="28">
        <v>24.399806000000002</v>
      </c>
      <c r="J1112" s="28">
        <v>50.849117999999997</v>
      </c>
      <c r="K1112" s="28">
        <v>71.344559000000004</v>
      </c>
      <c r="L1112" s="25">
        <f t="shared" si="170"/>
        <v>0.10610273130561554</v>
      </c>
      <c r="M1112" s="25">
        <f t="shared" si="171"/>
        <v>-0.34096978637495845</v>
      </c>
      <c r="N1112" s="25">
        <f t="shared" si="172"/>
        <v>-0.37145607880247589</v>
      </c>
      <c r="O1112" s="25">
        <f t="shared" si="173"/>
        <v>0.14300816929152882</v>
      </c>
      <c r="P1112" s="29">
        <f t="shared" si="174"/>
        <v>6.41007037120358E-2</v>
      </c>
      <c r="Q1112" s="29">
        <f t="shared" si="175"/>
        <v>-1.2613384098934866E-2</v>
      </c>
      <c r="R1112" s="29">
        <f t="shared" si="176"/>
        <v>-0.12822044784282083</v>
      </c>
      <c r="S1112" s="29">
        <f t="shared" si="177"/>
        <v>-0.49482617140907881</v>
      </c>
      <c r="T1112" s="29">
        <f t="shared" si="178"/>
        <v>3.513578468867351E-2</v>
      </c>
      <c r="U1112" s="29">
        <f t="shared" si="179"/>
        <v>-0.23210862305854763</v>
      </c>
    </row>
    <row r="1113" spans="1:21" x14ac:dyDescent="0.2">
      <c r="A1113" s="30">
        <v>39858</v>
      </c>
      <c r="B1113" s="28">
        <v>99.976399000000001</v>
      </c>
      <c r="C1113" s="28">
        <v>224.800003</v>
      </c>
      <c r="D1113" s="28">
        <v>74.188937999999993</v>
      </c>
      <c r="E1113" s="28">
        <v>87.935410000000005</v>
      </c>
      <c r="F1113" s="28">
        <v>577.33260099999995</v>
      </c>
      <c r="G1113" s="28">
        <v>43.008125</v>
      </c>
      <c r="H1113" s="28">
        <v>284.11999500000002</v>
      </c>
      <c r="I1113" s="28">
        <v>48.299821999999999</v>
      </c>
      <c r="J1113" s="28">
        <v>49.123137999999997</v>
      </c>
      <c r="K1113" s="28">
        <v>92.909701999999996</v>
      </c>
      <c r="L1113" s="25">
        <f t="shared" si="170"/>
        <v>1.0325871150885853</v>
      </c>
      <c r="M1113" s="25">
        <f t="shared" si="171"/>
        <v>0.6005696532695548</v>
      </c>
      <c r="N1113" s="25">
        <f t="shared" si="172"/>
        <v>0.7945097519782216</v>
      </c>
      <c r="O1113" s="25">
        <f t="shared" si="173"/>
        <v>1.9235937051216663</v>
      </c>
      <c r="P1113" s="29">
        <f t="shared" si="174"/>
        <v>1.2022289876257473</v>
      </c>
      <c r="Q1113" s="29">
        <f t="shared" si="175"/>
        <v>0.90448867386501175</v>
      </c>
      <c r="R1113" s="29">
        <f t="shared" si="176"/>
        <v>11.315561118335502</v>
      </c>
      <c r="S1113" s="29">
        <f t="shared" si="177"/>
        <v>2.1007408743672107</v>
      </c>
      <c r="T1113" s="29">
        <f t="shared" si="178"/>
        <v>1.3108418081915896</v>
      </c>
      <c r="U1113" s="29">
        <f t="shared" si="179"/>
        <v>0.47702144848370009</v>
      </c>
    </row>
    <row r="1114" spans="1:21" x14ac:dyDescent="0.2">
      <c r="A1114" s="30">
        <v>39855</v>
      </c>
      <c r="B1114" s="28">
        <v>49.186771999999998</v>
      </c>
      <c r="C1114" s="28">
        <v>140.449997</v>
      </c>
      <c r="D1114" s="28">
        <v>41.342176000000002</v>
      </c>
      <c r="E1114" s="28">
        <v>30.077849000000001</v>
      </c>
      <c r="F1114" s="28">
        <v>262.158297</v>
      </c>
      <c r="G1114" s="28">
        <v>22.582505000000001</v>
      </c>
      <c r="H1114" s="28">
        <v>23.07</v>
      </c>
      <c r="I1114" s="28">
        <v>15.576865</v>
      </c>
      <c r="J1114" s="28">
        <v>21.257681000000002</v>
      </c>
      <c r="K1114" s="28">
        <v>62.903421000000002</v>
      </c>
      <c r="L1114" s="25">
        <f t="shared" si="170"/>
        <v>0.48332481498990387</v>
      </c>
      <c r="M1114" s="25">
        <f t="shared" si="171"/>
        <v>0.7001573090405846</v>
      </c>
      <c r="N1114" s="25">
        <f t="shared" si="172"/>
        <v>0.26511497190576638</v>
      </c>
      <c r="O1114" s="25">
        <f t="shared" si="173"/>
        <v>-3.2290041870926878E-2</v>
      </c>
      <c r="P1114" s="29">
        <f t="shared" si="174"/>
        <v>0.13312319559137875</v>
      </c>
      <c r="Q1114" s="29">
        <f t="shared" si="175"/>
        <v>0.104803660300677</v>
      </c>
      <c r="R1114" s="29">
        <f t="shared" si="176"/>
        <v>9.5441647456868228E-2</v>
      </c>
      <c r="S1114" s="29">
        <f t="shared" si="177"/>
        <v>-0.27173146748105781</v>
      </c>
      <c r="T1114" s="29">
        <f t="shared" si="178"/>
        <v>-2.2115751344288892E-2</v>
      </c>
      <c r="U1114" s="29">
        <f t="shared" si="179"/>
        <v>0.20988145499162636</v>
      </c>
    </row>
    <row r="1115" spans="1:21" x14ac:dyDescent="0.2">
      <c r="A1115" s="30">
        <v>39854</v>
      </c>
      <c r="B1115" s="28">
        <v>33.159812000000002</v>
      </c>
      <c r="C1115" s="28">
        <v>82.610000999999997</v>
      </c>
      <c r="D1115" s="28">
        <v>32.678592000000002</v>
      </c>
      <c r="E1115" s="28">
        <v>31.081471000000001</v>
      </c>
      <c r="F1115" s="28">
        <v>231.35904199999999</v>
      </c>
      <c r="G1115" s="28">
        <v>20.440287999999999</v>
      </c>
      <c r="H1115" s="28">
        <v>21.059999000000001</v>
      </c>
      <c r="I1115" s="28">
        <v>21.388902999999999</v>
      </c>
      <c r="J1115" s="28">
        <v>21.738443</v>
      </c>
      <c r="K1115" s="28">
        <v>51.991391999999998</v>
      </c>
      <c r="L1115" s="25">
        <f t="shared" si="170"/>
        <v>-0.68727891904120231</v>
      </c>
      <c r="M1115" s="25">
        <f t="shared" si="171"/>
        <v>-0.42460126090263406</v>
      </c>
      <c r="N1115" s="25">
        <f t="shared" si="172"/>
        <v>-0.29275141552120854</v>
      </c>
      <c r="O1115" s="25">
        <f t="shared" si="173"/>
        <v>-0.68336912274619499</v>
      </c>
      <c r="P1115" s="29">
        <f t="shared" si="174"/>
        <v>-0.61297604423873431</v>
      </c>
      <c r="Q1115" s="29">
        <f t="shared" si="175"/>
        <v>-0.50093797434945231</v>
      </c>
      <c r="R1115" s="29">
        <f t="shared" si="176"/>
        <v>-0.91174622403414862</v>
      </c>
      <c r="S1115" s="29">
        <f t="shared" si="177"/>
        <v>-0.11725086346909641</v>
      </c>
      <c r="T1115" s="29">
        <f t="shared" si="178"/>
        <v>-0.5641070855056769</v>
      </c>
      <c r="U1115" s="29">
        <f t="shared" si="179"/>
        <v>-0.25963675724341451</v>
      </c>
    </row>
    <row r="1116" spans="1:21" x14ac:dyDescent="0.2">
      <c r="A1116" s="30">
        <v>39828</v>
      </c>
      <c r="B1116" s="28">
        <v>106.036382</v>
      </c>
      <c r="C1116" s="28">
        <v>143.570007</v>
      </c>
      <c r="D1116" s="28">
        <v>46.205241999999998</v>
      </c>
      <c r="E1116" s="28">
        <v>98.163107999999994</v>
      </c>
      <c r="F1116" s="28">
        <v>597.78997800000002</v>
      </c>
      <c r="G1116" s="28">
        <v>40.957410000000003</v>
      </c>
      <c r="H1116" s="28">
        <v>238.63000500000001</v>
      </c>
      <c r="I1116" s="28">
        <v>24.229876999999998</v>
      </c>
      <c r="J1116" s="28">
        <v>49.871062999999999</v>
      </c>
      <c r="K1116" s="28">
        <v>70.224166999999994</v>
      </c>
      <c r="L1116" s="25">
        <f t="shared" si="170"/>
        <v>1.116299199273552</v>
      </c>
      <c r="M1116" s="25">
        <f t="shared" si="171"/>
        <v>-4.989854008794703E-3</v>
      </c>
      <c r="N1116" s="25">
        <f t="shared" si="172"/>
        <v>9.2471810390919007E-2</v>
      </c>
      <c r="O1116" s="25">
        <f t="shared" si="173"/>
        <v>2.1736840604437053</v>
      </c>
      <c r="P1116" s="29">
        <f t="shared" si="174"/>
        <v>1.2474618406688713</v>
      </c>
      <c r="Q1116" s="29">
        <f t="shared" si="175"/>
        <v>0.78530762804355159</v>
      </c>
      <c r="R1116" s="29">
        <f t="shared" si="176"/>
        <v>8.9429168749999999</v>
      </c>
      <c r="S1116" s="29">
        <f t="shared" si="177"/>
        <v>0.50663038879593558</v>
      </c>
      <c r="T1116" s="29">
        <f t="shared" si="178"/>
        <v>1.2502505476718753</v>
      </c>
      <c r="U1116" s="29">
        <f t="shared" si="179"/>
        <v>9.5873007996027493E-2</v>
      </c>
    </row>
    <row r="1117" spans="1:21" x14ac:dyDescent="0.2">
      <c r="A1117" s="30">
        <v>39824</v>
      </c>
      <c r="B1117" s="28">
        <v>50.104627000000001</v>
      </c>
      <c r="C1117" s="28">
        <v>144.28999300000001</v>
      </c>
      <c r="D1117" s="28">
        <v>42.294218999999998</v>
      </c>
      <c r="E1117" s="28">
        <v>30.930333999999998</v>
      </c>
      <c r="F1117" s="28">
        <v>265.98448400000001</v>
      </c>
      <c r="G1117" s="28">
        <v>22.941374</v>
      </c>
      <c r="H1117" s="28">
        <v>24</v>
      </c>
      <c r="I1117" s="28">
        <v>16.082163999999999</v>
      </c>
      <c r="J1117" s="28">
        <v>22.162448999999999</v>
      </c>
      <c r="K1117" s="28">
        <v>64.080569999999994</v>
      </c>
      <c r="L1117" s="25">
        <f t="shared" si="170"/>
        <v>0.52211084093353954</v>
      </c>
      <c r="M1117" s="25">
        <f t="shared" si="171"/>
        <v>0.76307429193911513</v>
      </c>
      <c r="N1117" s="25">
        <f t="shared" si="172"/>
        <v>0.30310674765724532</v>
      </c>
      <c r="O1117" s="25">
        <f t="shared" si="173"/>
        <v>7.0161210372772231E-3</v>
      </c>
      <c r="P1117" s="29">
        <f t="shared" si="174"/>
        <v>0.15677886035013722</v>
      </c>
      <c r="Q1117" s="29">
        <f t="shared" si="175"/>
        <v>0.12423911359202089</v>
      </c>
      <c r="R1117" s="29">
        <f t="shared" si="176"/>
        <v>0.17359407464087662</v>
      </c>
      <c r="S1117" s="29">
        <f t="shared" si="177"/>
        <v>-0.22956726093785851</v>
      </c>
      <c r="T1117" s="29">
        <f t="shared" si="178"/>
        <v>3.7695557191940843E-2</v>
      </c>
      <c r="U1117" s="29">
        <f t="shared" si="179"/>
        <v>0.23555797797490952</v>
      </c>
    </row>
    <row r="1118" spans="1:21" x14ac:dyDescent="0.2">
      <c r="A1118" s="30">
        <v>39823</v>
      </c>
      <c r="B1118" s="28">
        <v>32.917856999999998</v>
      </c>
      <c r="C1118" s="28">
        <v>81.839995999999999</v>
      </c>
      <c r="D1118" s="28">
        <v>32.456449999999997</v>
      </c>
      <c r="E1118" s="28">
        <v>30.714835000000001</v>
      </c>
      <c r="F1118" s="28">
        <v>229.935464</v>
      </c>
      <c r="G1118" s="28">
        <v>20.406134000000002</v>
      </c>
      <c r="H1118" s="28">
        <v>20.450001</v>
      </c>
      <c r="I1118" s="28">
        <v>20.874196000000001</v>
      </c>
      <c r="J1118" s="28">
        <v>21.357371000000001</v>
      </c>
      <c r="K1118" s="28">
        <v>51.863669000000002</v>
      </c>
      <c r="L1118" s="25">
        <f t="shared" si="170"/>
        <v>-0.70981847276229293</v>
      </c>
      <c r="M1118" s="25">
        <f t="shared" si="171"/>
        <v>-0.49110811815845778</v>
      </c>
      <c r="N1118" s="25">
        <f t="shared" si="172"/>
        <v>-0.34921322481610317</v>
      </c>
      <c r="O1118" s="25">
        <f t="shared" si="173"/>
        <v>-0.70897959349967876</v>
      </c>
      <c r="P1118" s="29">
        <f t="shared" si="174"/>
        <v>-0.65138051928977048</v>
      </c>
      <c r="Q1118" s="29">
        <f t="shared" si="175"/>
        <v>-0.55127730322024915</v>
      </c>
      <c r="R1118" s="29">
        <f t="shared" si="176"/>
        <v>-0.91413695607454304</v>
      </c>
      <c r="S1118" s="29">
        <f t="shared" si="177"/>
        <v>-0.23923803811996103</v>
      </c>
      <c r="T1118" s="29">
        <f t="shared" si="178"/>
        <v>-0.61501131286829325</v>
      </c>
      <c r="U1118" s="29">
        <f t="shared" si="179"/>
        <v>-0.32435226171735987</v>
      </c>
    </row>
    <row r="1119" spans="1:21" x14ac:dyDescent="0.2">
      <c r="A1119" s="30">
        <v>39797</v>
      </c>
      <c r="B1119" s="28">
        <v>113.438844</v>
      </c>
      <c r="C1119" s="28">
        <v>160.820007</v>
      </c>
      <c r="D1119" s="28">
        <v>49.872633</v>
      </c>
      <c r="E1119" s="28">
        <v>105.54186</v>
      </c>
      <c r="F1119" s="28">
        <v>659.55999799999995</v>
      </c>
      <c r="G1119" s="28">
        <v>45.476045999999997</v>
      </c>
      <c r="H1119" s="28">
        <v>238.16999799999999</v>
      </c>
      <c r="I1119" s="28">
        <v>27.438538000000001</v>
      </c>
      <c r="J1119" s="28">
        <v>55.475321000000001</v>
      </c>
      <c r="K1119" s="28">
        <v>76.761403999999999</v>
      </c>
      <c r="L1119" s="25">
        <f t="shared" si="170"/>
        <v>0.22131906063629936</v>
      </c>
      <c r="M1119" s="25">
        <f t="shared" si="171"/>
        <v>-0.25601404504045067</v>
      </c>
      <c r="N1119" s="25">
        <f t="shared" si="172"/>
        <v>-0.32943366328017842</v>
      </c>
      <c r="O1119" s="25">
        <f t="shared" si="173"/>
        <v>0.24962737689495818</v>
      </c>
      <c r="P1119" s="29">
        <f t="shared" si="174"/>
        <v>0.17206652420444057</v>
      </c>
      <c r="Q1119" s="29">
        <f t="shared" si="175"/>
        <v>0.10237052328779606</v>
      </c>
      <c r="R1119" s="29">
        <f t="shared" si="176"/>
        <v>-8.3820563757443733E-2</v>
      </c>
      <c r="S1119" s="29">
        <f t="shared" si="177"/>
        <v>-0.34392923354609262</v>
      </c>
      <c r="T1119" s="29">
        <f t="shared" si="178"/>
        <v>0.16991947035885158</v>
      </c>
      <c r="U1119" s="29">
        <f t="shared" si="179"/>
        <v>-0.17380636954362416</v>
      </c>
    </row>
    <row r="1120" spans="1:21" x14ac:dyDescent="0.2">
      <c r="A1120" s="30">
        <v>39796</v>
      </c>
      <c r="B1120" s="28">
        <v>92.882234999999994</v>
      </c>
      <c r="C1120" s="28">
        <v>216.16000399999999</v>
      </c>
      <c r="D1120" s="28">
        <v>74.373898999999994</v>
      </c>
      <c r="E1120" s="28">
        <v>84.458664999999996</v>
      </c>
      <c r="F1120" s="28">
        <v>562.73256200000003</v>
      </c>
      <c r="G1120" s="28">
        <v>41.252958999999997</v>
      </c>
      <c r="H1120" s="28">
        <v>259.959991</v>
      </c>
      <c r="I1120" s="28">
        <v>41.822527999999998</v>
      </c>
      <c r="J1120" s="28">
        <v>47.418067999999998</v>
      </c>
      <c r="K1120" s="28">
        <v>92.909701999999996</v>
      </c>
      <c r="L1120" s="25">
        <f t="shared" si="170"/>
        <v>0.46985944380008626</v>
      </c>
      <c r="M1120" s="25">
        <f t="shared" si="171"/>
        <v>0.58092598788637417</v>
      </c>
      <c r="N1120" s="25">
        <f t="shared" si="172"/>
        <v>0.26358081082059104</v>
      </c>
      <c r="O1120" s="25">
        <f t="shared" si="173"/>
        <v>0.38098965905923254</v>
      </c>
      <c r="P1120" s="29">
        <f t="shared" si="174"/>
        <v>0.27224834129340092</v>
      </c>
      <c r="Q1120" s="29">
        <f t="shared" si="175"/>
        <v>0.36306810338167961</v>
      </c>
      <c r="R1120" s="29">
        <f t="shared" si="176"/>
        <v>0.76387557457336208</v>
      </c>
      <c r="S1120" s="29">
        <f t="shared" si="177"/>
        <v>0.81353188529267273</v>
      </c>
      <c r="T1120" s="29">
        <f t="shared" si="178"/>
        <v>0.18492843560283756</v>
      </c>
      <c r="U1120" s="29">
        <f t="shared" si="179"/>
        <v>0.12627479265646113</v>
      </c>
    </row>
    <row r="1121" spans="1:21" x14ac:dyDescent="0.2">
      <c r="A1121" s="30">
        <v>39795</v>
      </c>
      <c r="B1121" s="28">
        <v>63.191236000000004</v>
      </c>
      <c r="C1121" s="28">
        <v>136.729996</v>
      </c>
      <c r="D1121" s="28">
        <v>58.859630000000003</v>
      </c>
      <c r="E1121" s="28">
        <v>61.158071999999997</v>
      </c>
      <c r="F1121" s="28">
        <v>442.31345700000003</v>
      </c>
      <c r="G1121" s="28">
        <v>30.264782</v>
      </c>
      <c r="H1121" s="28">
        <v>147.38000500000001</v>
      </c>
      <c r="I1121" s="28">
        <v>23.061368999999999</v>
      </c>
      <c r="J1121" s="28">
        <v>40.017664000000003</v>
      </c>
      <c r="K1121" s="28">
        <v>82.492925</v>
      </c>
      <c r="L1121" s="25">
        <f t="shared" si="170"/>
        <v>0.27470113291058218</v>
      </c>
      <c r="M1121" s="25">
        <f t="shared" si="171"/>
        <v>-8.9377279628795714E-2</v>
      </c>
      <c r="N1121" s="25">
        <f t="shared" si="172"/>
        <v>0.43212520833586798</v>
      </c>
      <c r="O1121" s="25">
        <f t="shared" si="173"/>
        <v>0.99461346068648182</v>
      </c>
      <c r="P1121" s="29">
        <f t="shared" si="174"/>
        <v>0.57069378750558752</v>
      </c>
      <c r="Q1121" s="29">
        <f t="shared" si="175"/>
        <v>0.38625743386762368</v>
      </c>
      <c r="R1121" s="29">
        <f t="shared" si="176"/>
        <v>4.601672770873158</v>
      </c>
      <c r="S1121" s="29">
        <f t="shared" si="177"/>
        <v>0.30325275629224335</v>
      </c>
      <c r="T1121" s="29">
        <f t="shared" si="178"/>
        <v>0.88796495974040623</v>
      </c>
      <c r="U1121" s="29">
        <f t="shared" si="179"/>
        <v>0.31397190815246301</v>
      </c>
    </row>
    <row r="1122" spans="1:21" x14ac:dyDescent="0.2">
      <c r="A1122" s="30">
        <v>39793</v>
      </c>
      <c r="B1122" s="28">
        <v>49.573374000000001</v>
      </c>
      <c r="C1122" s="28">
        <v>150.14999399999999</v>
      </c>
      <c r="D1122" s="28">
        <v>41.099499999999999</v>
      </c>
      <c r="E1122" s="28">
        <v>30.661615999999999</v>
      </c>
      <c r="F1122" s="28">
        <v>281.60387500000002</v>
      </c>
      <c r="G1122" s="28">
        <v>21.832007000000001</v>
      </c>
      <c r="H1122" s="28">
        <v>26.309999000000001</v>
      </c>
      <c r="I1122" s="28">
        <v>17.695239000000001</v>
      </c>
      <c r="J1122" s="28">
        <v>21.196190000000001</v>
      </c>
      <c r="K1122" s="28">
        <v>62.781345999999999</v>
      </c>
      <c r="L1122" s="25">
        <f t="shared" si="170"/>
        <v>0.49723968807464969</v>
      </c>
      <c r="M1122" s="25">
        <f t="shared" si="171"/>
        <v>0.81669679814405804</v>
      </c>
      <c r="N1122" s="25">
        <f t="shared" si="172"/>
        <v>0.23678415356291471</v>
      </c>
      <c r="O1122" s="25">
        <f t="shared" si="173"/>
        <v>-1.5830112855804046E-2</v>
      </c>
      <c r="P1122" s="29">
        <f t="shared" si="174"/>
        <v>0.14585070930377086</v>
      </c>
      <c r="Q1122" s="29">
        <f t="shared" si="175"/>
        <v>4.9669516716577933E-2</v>
      </c>
      <c r="R1122" s="29">
        <f t="shared" si="176"/>
        <v>0.49488630681818169</v>
      </c>
      <c r="S1122" s="29">
        <f t="shared" si="177"/>
        <v>-0.14996234328798286</v>
      </c>
      <c r="T1122" s="29">
        <f t="shared" si="178"/>
        <v>-5.8696346983194481E-2</v>
      </c>
      <c r="U1122" s="29">
        <f t="shared" si="179"/>
        <v>0.22417392552962534</v>
      </c>
    </row>
    <row r="1123" spans="1:21" x14ac:dyDescent="0.2">
      <c r="A1123" s="30">
        <v>39792</v>
      </c>
      <c r="B1123" s="28">
        <v>33.109845</v>
      </c>
      <c r="C1123" s="28">
        <v>82.650002000000001</v>
      </c>
      <c r="D1123" s="28">
        <v>33.230939999999997</v>
      </c>
      <c r="E1123" s="28">
        <v>31.154800000000002</v>
      </c>
      <c r="F1123" s="28">
        <v>245.75965500000001</v>
      </c>
      <c r="G1123" s="28">
        <v>20.798933999999999</v>
      </c>
      <c r="H1123" s="28">
        <v>17.600000000000001</v>
      </c>
      <c r="I1123" s="28">
        <v>20.817005999999999</v>
      </c>
      <c r="J1123" s="28">
        <v>22.517909</v>
      </c>
      <c r="K1123" s="28">
        <v>51.284661999999997</v>
      </c>
      <c r="L1123" s="25">
        <f t="shared" si="170"/>
        <v>-0.70362538122941465</v>
      </c>
      <c r="M1123" s="25">
        <f t="shared" si="171"/>
        <v>-0.50785994393402467</v>
      </c>
      <c r="N1123" s="25">
        <f t="shared" si="172"/>
        <v>-0.31861242903942888</v>
      </c>
      <c r="O1123" s="25">
        <f t="shared" si="173"/>
        <v>-0.7075715345347704</v>
      </c>
      <c r="P1123" s="29">
        <f t="shared" si="174"/>
        <v>-0.62807644872087987</v>
      </c>
      <c r="Q1123" s="29">
        <f t="shared" si="175"/>
        <v>-0.53938769262332331</v>
      </c>
      <c r="R1123" s="29">
        <f t="shared" si="176"/>
        <v>-0.92585415018439887</v>
      </c>
      <c r="S1123" s="29">
        <f t="shared" si="177"/>
        <v>-0.2682465347263443</v>
      </c>
      <c r="T1123" s="29">
        <f t="shared" si="178"/>
        <v>-0.59756798761395113</v>
      </c>
      <c r="U1123" s="29">
        <f t="shared" si="179"/>
        <v>-0.32068681433091251</v>
      </c>
    </row>
    <row r="1124" spans="1:21" x14ac:dyDescent="0.2">
      <c r="A1124" s="30">
        <v>39767</v>
      </c>
      <c r="B1124" s="28">
        <v>111.716196</v>
      </c>
      <c r="C1124" s="28">
        <v>167.94000199999999</v>
      </c>
      <c r="D1124" s="28">
        <v>48.769513000000003</v>
      </c>
      <c r="E1124" s="28">
        <v>106.538192</v>
      </c>
      <c r="F1124" s="28">
        <v>660.78002900000001</v>
      </c>
      <c r="G1124" s="28">
        <v>45.154967999999997</v>
      </c>
      <c r="H1124" s="28">
        <v>237.36999499999999</v>
      </c>
      <c r="I1124" s="28">
        <v>28.448114</v>
      </c>
      <c r="J1124" s="28">
        <v>55.954566999999997</v>
      </c>
      <c r="K1124" s="28">
        <v>75.494872000000001</v>
      </c>
      <c r="L1124" s="25">
        <f t="shared" si="170"/>
        <v>0.20252192029268645</v>
      </c>
      <c r="M1124" s="25">
        <f t="shared" si="171"/>
        <v>-0.22956232185635972</v>
      </c>
      <c r="N1124" s="25">
        <f t="shared" si="172"/>
        <v>-0.34734968196997285</v>
      </c>
      <c r="O1124" s="25">
        <f t="shared" si="173"/>
        <v>0.25724332367860892</v>
      </c>
      <c r="P1124" s="29">
        <f t="shared" si="174"/>
        <v>0.16358572355571455</v>
      </c>
      <c r="Q1124" s="29">
        <f t="shared" si="175"/>
        <v>0.1026954384054477</v>
      </c>
      <c r="R1124" s="29">
        <f t="shared" si="176"/>
        <v>-8.4644498717756034E-2</v>
      </c>
      <c r="S1124" s="29">
        <f t="shared" si="177"/>
        <v>-0.30771105511270047</v>
      </c>
      <c r="T1124" s="29">
        <f t="shared" si="178"/>
        <v>0.17742450584139013</v>
      </c>
      <c r="U1124" s="29">
        <f t="shared" si="179"/>
        <v>-0.18941350663468237</v>
      </c>
    </row>
    <row r="1125" spans="1:21" x14ac:dyDescent="0.2">
      <c r="A1125" s="30">
        <v>39766</v>
      </c>
      <c r="B1125" s="28">
        <v>92.901588000000004</v>
      </c>
      <c r="C1125" s="28">
        <v>217.979996</v>
      </c>
      <c r="D1125" s="28">
        <v>74.725334000000004</v>
      </c>
      <c r="E1125" s="28">
        <v>84.739517000000006</v>
      </c>
      <c r="F1125" s="28">
        <v>567.88255100000003</v>
      </c>
      <c r="G1125" s="28">
        <v>40.949627999999997</v>
      </c>
      <c r="H1125" s="28">
        <v>259.32000699999998</v>
      </c>
      <c r="I1125" s="28">
        <v>41.092832999999999</v>
      </c>
      <c r="J1125" s="28">
        <v>47.522849000000001</v>
      </c>
      <c r="K1125" s="28">
        <v>93.136109000000005</v>
      </c>
      <c r="L1125" s="25">
        <f t="shared" si="170"/>
        <v>0.89052042919656005</v>
      </c>
      <c r="M1125" s="25">
        <f t="shared" si="171"/>
        <v>0.47134664075652966</v>
      </c>
      <c r="N1125" s="25">
        <f t="shared" si="172"/>
        <v>0.83286414101528883</v>
      </c>
      <c r="O1125" s="25">
        <f t="shared" si="173"/>
        <v>1.847162128563173</v>
      </c>
      <c r="P1125" s="29">
        <f t="shared" si="174"/>
        <v>1.0224839133510355</v>
      </c>
      <c r="Q1125" s="29">
        <f t="shared" si="175"/>
        <v>0.86896795382297332</v>
      </c>
      <c r="R1125" s="29">
        <f t="shared" si="176"/>
        <v>9.2498030533518989</v>
      </c>
      <c r="S1125" s="29">
        <f t="shared" si="177"/>
        <v>1.2957782604284502</v>
      </c>
      <c r="T1125" s="29">
        <f t="shared" si="178"/>
        <v>1.2272779828257727</v>
      </c>
      <c r="U1125" s="29">
        <f t="shared" si="179"/>
        <v>0.49220420506100737</v>
      </c>
    </row>
    <row r="1126" spans="1:21" x14ac:dyDescent="0.2">
      <c r="A1126" s="30">
        <v>39763</v>
      </c>
      <c r="B1126" s="28">
        <v>49.140748000000002</v>
      </c>
      <c r="C1126" s="28">
        <v>148.14999399999999</v>
      </c>
      <c r="D1126" s="28">
        <v>40.769706999999997</v>
      </c>
      <c r="E1126" s="28">
        <v>29.762799999999999</v>
      </c>
      <c r="F1126" s="28">
        <v>280.78470600000003</v>
      </c>
      <c r="G1126" s="28">
        <v>21.910288999999999</v>
      </c>
      <c r="H1126" s="28">
        <v>25.299999</v>
      </c>
      <c r="I1126" s="28">
        <v>17.899304000000001</v>
      </c>
      <c r="J1126" s="28">
        <v>21.336739000000001</v>
      </c>
      <c r="K1126" s="28">
        <v>62.415123000000001</v>
      </c>
      <c r="L1126" s="25">
        <f t="shared" si="170"/>
        <v>0.4936648631206475</v>
      </c>
      <c r="M1126" s="25">
        <f t="shared" si="171"/>
        <v>0.7588743763905601</v>
      </c>
      <c r="N1126" s="25">
        <f t="shared" si="172"/>
        <v>0.22332371490525471</v>
      </c>
      <c r="O1126" s="25">
        <f t="shared" si="173"/>
        <v>-5.1100992315980198E-2</v>
      </c>
      <c r="P1126" s="29">
        <f t="shared" si="174"/>
        <v>0.14314479529641955</v>
      </c>
      <c r="Q1126" s="29">
        <f t="shared" si="175"/>
        <v>3.7754635507346146E-2</v>
      </c>
      <c r="R1126" s="29">
        <f t="shared" si="176"/>
        <v>0.41340776536312851</v>
      </c>
      <c r="S1126" s="29">
        <f t="shared" si="177"/>
        <v>-0.1277791365135742</v>
      </c>
      <c r="T1126" s="29">
        <f t="shared" si="178"/>
        <v>-6.3263193335631129E-2</v>
      </c>
      <c r="U1126" s="29">
        <f t="shared" si="179"/>
        <v>0.21380847503269051</v>
      </c>
    </row>
    <row r="1127" spans="1:21" x14ac:dyDescent="0.2">
      <c r="A1127" s="30">
        <v>39762</v>
      </c>
      <c r="B1127" s="28">
        <v>32.899447000000002</v>
      </c>
      <c r="C1127" s="28">
        <v>84.230002999999996</v>
      </c>
      <c r="D1127" s="28">
        <v>33.326998000000003</v>
      </c>
      <c r="E1127" s="28">
        <v>31.365614000000001</v>
      </c>
      <c r="F1127" s="28">
        <v>245.62479500000001</v>
      </c>
      <c r="G1127" s="28">
        <v>21.113168999999999</v>
      </c>
      <c r="H1127" s="28">
        <v>17.899999999999999</v>
      </c>
      <c r="I1127" s="28">
        <v>20.521526999999999</v>
      </c>
      <c r="J1127" s="28">
        <v>22.777730999999999</v>
      </c>
      <c r="K1127" s="28">
        <v>51.420898999999999</v>
      </c>
      <c r="L1127" s="25">
        <f t="shared" si="170"/>
        <v>-0.72083347931838126</v>
      </c>
      <c r="M1127" s="25">
        <f t="shared" si="171"/>
        <v>-0.52372066642734527</v>
      </c>
      <c r="N1127" s="25">
        <f t="shared" si="172"/>
        <v>-0.31392025561273762</v>
      </c>
      <c r="O1127" s="25">
        <f t="shared" si="173"/>
        <v>-0.71354972154363294</v>
      </c>
      <c r="P1127" s="29">
        <f t="shared" si="174"/>
        <v>-0.61241411523564016</v>
      </c>
      <c r="Q1127" s="29">
        <f t="shared" si="175"/>
        <v>-0.54151732295165278</v>
      </c>
      <c r="R1127" s="29">
        <f t="shared" si="176"/>
        <v>-0.92576926236115642</v>
      </c>
      <c r="S1127" s="29">
        <f t="shared" si="177"/>
        <v>-0.32266246326162873</v>
      </c>
      <c r="T1127" s="29">
        <f t="shared" si="178"/>
        <v>-0.59805337871112174</v>
      </c>
      <c r="U1127" s="29">
        <f t="shared" si="179"/>
        <v>-0.32350916630369397</v>
      </c>
    </row>
    <row r="1128" spans="1:21" x14ac:dyDescent="0.2">
      <c r="A1128" s="30">
        <v>39736</v>
      </c>
      <c r="B1128" s="28">
        <v>117.848827</v>
      </c>
      <c r="C1128" s="28">
        <v>176.85000600000001</v>
      </c>
      <c r="D1128" s="28">
        <v>48.575983000000001</v>
      </c>
      <c r="E1128" s="28">
        <v>109.497586</v>
      </c>
      <c r="F1128" s="28">
        <v>633.72997999999995</v>
      </c>
      <c r="G1128" s="28">
        <v>46.050091000000002</v>
      </c>
      <c r="H1128" s="28">
        <v>241.13999899999999</v>
      </c>
      <c r="I1128" s="28">
        <v>30.297342</v>
      </c>
      <c r="J1128" s="28">
        <v>56.668546999999997</v>
      </c>
      <c r="K1128" s="28">
        <v>76.011228000000003</v>
      </c>
      <c r="L1128" s="25">
        <f t="shared" si="170"/>
        <v>0.43537406622415364</v>
      </c>
      <c r="M1128" s="25">
        <f t="shared" si="171"/>
        <v>0.3493820288323215</v>
      </c>
      <c r="N1128" s="25">
        <f t="shared" si="172"/>
        <v>-4.9781630156709999E-3</v>
      </c>
      <c r="O1128" s="25">
        <f t="shared" si="173"/>
        <v>1.3407479459537388</v>
      </c>
      <c r="P1128" s="29">
        <f t="shared" si="174"/>
        <v>0.97620758626740578</v>
      </c>
      <c r="Q1128" s="29">
        <f t="shared" si="175"/>
        <v>0.69422356628315618</v>
      </c>
      <c r="R1128" s="29">
        <f t="shared" si="176"/>
        <v>7.0541079140244509</v>
      </c>
      <c r="S1128" s="29">
        <f t="shared" si="177"/>
        <v>0.45692595603765818</v>
      </c>
      <c r="T1128" s="29">
        <f t="shared" si="178"/>
        <v>0.86007196532818342</v>
      </c>
      <c r="U1128" s="29">
        <f t="shared" si="179"/>
        <v>-3.841998497601351E-2</v>
      </c>
    </row>
    <row r="1129" spans="1:21" x14ac:dyDescent="0.2">
      <c r="A1129" s="30">
        <v>39733</v>
      </c>
      <c r="B1129" s="28">
        <v>82.103216000000003</v>
      </c>
      <c r="C1129" s="28">
        <v>131.05999800000001</v>
      </c>
      <c r="D1129" s="28">
        <v>48.819012000000001</v>
      </c>
      <c r="E1129" s="28">
        <v>46.778888000000002</v>
      </c>
      <c r="F1129" s="28">
        <v>320.67986400000001</v>
      </c>
      <c r="G1129" s="28">
        <v>27.180645999999999</v>
      </c>
      <c r="H1129" s="28">
        <v>29.940000999999999</v>
      </c>
      <c r="I1129" s="28">
        <v>20.795389</v>
      </c>
      <c r="J1129" s="28">
        <v>30.465782000000001</v>
      </c>
      <c r="K1129" s="28">
        <v>79.048260999999997</v>
      </c>
      <c r="L1129" s="25">
        <f t="shared" si="170"/>
        <v>0.71676222377781884</v>
      </c>
      <c r="M1129" s="25">
        <f t="shared" si="171"/>
        <v>-6.9109989940833394E-2</v>
      </c>
      <c r="N1129" s="25">
        <f t="shared" si="172"/>
        <v>0.25108977968124502</v>
      </c>
      <c r="O1129" s="25">
        <f t="shared" si="173"/>
        <v>0.60062619572921028</v>
      </c>
      <c r="P1129" s="29">
        <f t="shared" si="174"/>
        <v>0.1693776276661767</v>
      </c>
      <c r="Q1129" s="29">
        <f t="shared" si="175"/>
        <v>0.29129202430915857</v>
      </c>
      <c r="R1129" s="29">
        <f t="shared" si="176"/>
        <v>0.25692699412258602</v>
      </c>
      <c r="S1129" s="29">
        <f t="shared" si="177"/>
        <v>0.20769377431131542</v>
      </c>
      <c r="T1129" s="29">
        <f t="shared" si="178"/>
        <v>0.51584855735621704</v>
      </c>
      <c r="U1129" s="29">
        <f t="shared" si="179"/>
        <v>0.33258133409144075</v>
      </c>
    </row>
    <row r="1130" spans="1:21" x14ac:dyDescent="0.2">
      <c r="A1130" s="30">
        <v>39732</v>
      </c>
      <c r="B1130" s="28">
        <v>47.824454000000003</v>
      </c>
      <c r="C1130" s="28">
        <v>140.78999300000001</v>
      </c>
      <c r="D1130" s="28">
        <v>39.021189999999997</v>
      </c>
      <c r="E1130" s="28">
        <v>29.225366999999999</v>
      </c>
      <c r="F1130" s="28">
        <v>274.23122899999998</v>
      </c>
      <c r="G1130" s="28">
        <v>21.049185999999999</v>
      </c>
      <c r="H1130" s="28">
        <v>23.82</v>
      </c>
      <c r="I1130" s="28">
        <v>17.219090999999999</v>
      </c>
      <c r="J1130" s="28">
        <v>20.09817</v>
      </c>
      <c r="K1130" s="28">
        <v>59.319651999999998</v>
      </c>
      <c r="L1130" s="25">
        <f t="shared" si="170"/>
        <v>0.40198916757888625</v>
      </c>
      <c r="M1130" s="25">
        <f t="shared" si="171"/>
        <v>0.60225319441493608</v>
      </c>
      <c r="N1130" s="25">
        <f t="shared" si="172"/>
        <v>0.14285808844567338</v>
      </c>
      <c r="O1130" s="25">
        <f t="shared" si="173"/>
        <v>-9.6486739374276431E-2</v>
      </c>
      <c r="P1130" s="29">
        <f t="shared" si="174"/>
        <v>8.9932683931963409E-2</v>
      </c>
      <c r="Q1130" s="29">
        <f t="shared" si="175"/>
        <v>-1.1381621545255793E-2</v>
      </c>
      <c r="R1130" s="29">
        <f t="shared" si="176"/>
        <v>0.251707763967012</v>
      </c>
      <c r="S1130" s="29">
        <f t="shared" si="177"/>
        <v>-0.12601476717113802</v>
      </c>
      <c r="T1130" s="29">
        <f t="shared" si="178"/>
        <v>-0.16434713769071041</v>
      </c>
      <c r="U1130" s="29">
        <f t="shared" si="179"/>
        <v>0.13297280572372339</v>
      </c>
    </row>
    <row r="1131" spans="1:21" x14ac:dyDescent="0.2">
      <c r="A1131" s="30">
        <v>39731</v>
      </c>
      <c r="B1131" s="28">
        <v>34.111857000000001</v>
      </c>
      <c r="C1131" s="28">
        <v>87.870002999999997</v>
      </c>
      <c r="D1131" s="28">
        <v>34.143512999999999</v>
      </c>
      <c r="E1131" s="28">
        <v>32.346361999999999</v>
      </c>
      <c r="F1131" s="28">
        <v>251.60382200000001</v>
      </c>
      <c r="G1131" s="28">
        <v>21.291518</v>
      </c>
      <c r="H1131" s="28">
        <v>19.030000999999999</v>
      </c>
      <c r="I1131" s="28">
        <v>19.701809999999998</v>
      </c>
      <c r="J1131" s="28">
        <v>24.05086</v>
      </c>
      <c r="K1131" s="28">
        <v>52.357525000000003</v>
      </c>
      <c r="L1131" s="25">
        <f t="shared" si="170"/>
        <v>-0.44484534413914811</v>
      </c>
      <c r="M1131" s="25">
        <f t="shared" si="171"/>
        <v>-0.36413632152635755</v>
      </c>
      <c r="N1131" s="25">
        <f t="shared" si="172"/>
        <v>-0.42625270101056345</v>
      </c>
      <c r="O1131" s="25">
        <f t="shared" si="173"/>
        <v>-0.47763901419605792</v>
      </c>
      <c r="P1131" s="29">
        <f t="shared" si="174"/>
        <v>-0.43429431037621868</v>
      </c>
      <c r="Q1131" s="29">
        <f t="shared" si="175"/>
        <v>-0.2928345868709703</v>
      </c>
      <c r="R1131" s="29">
        <f t="shared" si="176"/>
        <v>-0.87562090849673202</v>
      </c>
      <c r="S1131" s="29">
        <f t="shared" si="177"/>
        <v>-0.15587995350654038</v>
      </c>
      <c r="T1131" s="29">
        <f t="shared" si="178"/>
        <v>-0.39941096433595102</v>
      </c>
      <c r="U1131" s="29">
        <f t="shared" si="179"/>
        <v>-0.371115726350149</v>
      </c>
    </row>
    <row r="1132" spans="1:21" x14ac:dyDescent="0.2">
      <c r="A1132" s="30">
        <v>39704</v>
      </c>
      <c r="B1132" s="28">
        <v>61.445683000000002</v>
      </c>
      <c r="C1132" s="28">
        <v>138.19000199999999</v>
      </c>
      <c r="D1132" s="28">
        <v>59.509670999999997</v>
      </c>
      <c r="E1132" s="28">
        <v>61.923388000000003</v>
      </c>
      <c r="F1132" s="28">
        <v>444.760989</v>
      </c>
      <c r="G1132" s="28">
        <v>30.108256999999998</v>
      </c>
      <c r="H1132" s="28">
        <v>153</v>
      </c>
      <c r="I1132" s="28">
        <v>23.340057000000002</v>
      </c>
      <c r="J1132" s="28">
        <v>40.045453000000002</v>
      </c>
      <c r="K1132" s="28">
        <v>83.254626000000002</v>
      </c>
      <c r="L1132" s="25">
        <f t="shared" si="170"/>
        <v>-0.25043491857785039</v>
      </c>
      <c r="M1132" s="25">
        <f t="shared" si="171"/>
        <v>5.5368870393021741E-2</v>
      </c>
      <c r="N1132" s="25">
        <f t="shared" si="172"/>
        <v>0.22304243177118033</v>
      </c>
      <c r="O1132" s="25">
        <f t="shared" si="173"/>
        <v>0.3155327470596041</v>
      </c>
      <c r="P1132" s="29">
        <f t="shared" si="174"/>
        <v>0.38617574516364406</v>
      </c>
      <c r="Q1132" s="29">
        <f t="shared" si="175"/>
        <v>0.10480392961620932</v>
      </c>
      <c r="R1132" s="29">
        <f t="shared" si="176"/>
        <v>4.202312138728324</v>
      </c>
      <c r="S1132" s="29">
        <f t="shared" si="177"/>
        <v>0.10658864303358184</v>
      </c>
      <c r="T1132" s="29">
        <f t="shared" si="178"/>
        <v>0.31482910829623667</v>
      </c>
      <c r="U1132" s="29">
        <f t="shared" si="179"/>
        <v>5.6078562703790524E-2</v>
      </c>
    </row>
    <row r="1133" spans="1:21" x14ac:dyDescent="0.2">
      <c r="A1133" s="30">
        <v>39703</v>
      </c>
      <c r="B1133" s="28">
        <v>81.975114000000005</v>
      </c>
      <c r="C1133" s="28">
        <v>130.94000199999999</v>
      </c>
      <c r="D1133" s="28">
        <v>48.657077999999998</v>
      </c>
      <c r="E1133" s="28">
        <v>47.070959000000002</v>
      </c>
      <c r="F1133" s="28">
        <v>320.85469000000001</v>
      </c>
      <c r="G1133" s="28">
        <v>27.252127000000002</v>
      </c>
      <c r="H1133" s="28">
        <v>29.41</v>
      </c>
      <c r="I1133" s="28">
        <v>21.091899999999999</v>
      </c>
      <c r="J1133" s="28">
        <v>30.456773999999999</v>
      </c>
      <c r="K1133" s="28">
        <v>78.833742999999998</v>
      </c>
      <c r="L1133" s="25">
        <f t="shared" si="170"/>
        <v>0.66678718620932198</v>
      </c>
      <c r="M1133" s="25">
        <f t="shared" si="171"/>
        <v>-8.8415462882313167E-2</v>
      </c>
      <c r="N1133" s="25">
        <f t="shared" si="172"/>
        <v>0.21120809655357009</v>
      </c>
      <c r="O1133" s="25">
        <f t="shared" si="173"/>
        <v>0.46394679167217534</v>
      </c>
      <c r="P1133" s="29">
        <f t="shared" si="174"/>
        <v>0.12022810185169619</v>
      </c>
      <c r="Q1133" s="29">
        <f t="shared" si="175"/>
        <v>0.22484161562022664</v>
      </c>
      <c r="R1133" s="29">
        <f t="shared" si="176"/>
        <v>0.17358344667132664</v>
      </c>
      <c r="S1133" s="29">
        <f t="shared" si="177"/>
        <v>0.18221512247071336</v>
      </c>
      <c r="T1133" s="29">
        <f t="shared" si="178"/>
        <v>0.39920739322838683</v>
      </c>
      <c r="U1133" s="29">
        <f t="shared" si="179"/>
        <v>0.27033151806319844</v>
      </c>
    </row>
    <row r="1134" spans="1:21" x14ac:dyDescent="0.2">
      <c r="A1134" s="30">
        <v>39702</v>
      </c>
      <c r="B1134" s="28">
        <v>49.181511999999998</v>
      </c>
      <c r="C1134" s="28">
        <v>143.63999899999999</v>
      </c>
      <c r="D1134" s="28">
        <v>40.172351999999997</v>
      </c>
      <c r="E1134" s="28">
        <v>32.153463000000002</v>
      </c>
      <c r="F1134" s="28">
        <v>286.41906899999998</v>
      </c>
      <c r="G1134" s="28">
        <v>22.249510999999998</v>
      </c>
      <c r="H1134" s="28">
        <v>25.059999000000001</v>
      </c>
      <c r="I1134" s="28">
        <v>17.841000000000001</v>
      </c>
      <c r="J1134" s="28">
        <v>21.767161999999999</v>
      </c>
      <c r="K1134" s="28">
        <v>62.057614000000001</v>
      </c>
      <c r="L1134" s="25">
        <f t="shared" si="170"/>
        <v>0.42888256393268454</v>
      </c>
      <c r="M1134" s="25">
        <f t="shared" si="171"/>
        <v>0.64047512883680047</v>
      </c>
      <c r="N1134" s="25">
        <f t="shared" si="172"/>
        <v>0.16754030401178754</v>
      </c>
      <c r="O1134" s="25">
        <f t="shared" si="173"/>
        <v>-2.2881909864661543E-3</v>
      </c>
      <c r="P1134" s="29">
        <f t="shared" si="174"/>
        <v>0.1346789359814573</v>
      </c>
      <c r="Q1134" s="29">
        <f t="shared" si="175"/>
        <v>2.2959814680664881E-2</v>
      </c>
      <c r="R1134" s="29">
        <f t="shared" si="176"/>
        <v>0.27857137755102035</v>
      </c>
      <c r="S1134" s="29">
        <f t="shared" si="177"/>
        <v>-6.6911947679706318E-2</v>
      </c>
      <c r="T1134" s="29">
        <f t="shared" si="178"/>
        <v>-0.10970032499561433</v>
      </c>
      <c r="U1134" s="29">
        <f t="shared" si="179"/>
        <v>0.17539704321161276</v>
      </c>
    </row>
    <row r="1135" spans="1:21" x14ac:dyDescent="0.2">
      <c r="A1135" s="30">
        <v>39701</v>
      </c>
      <c r="B1135" s="28">
        <v>34.419561999999999</v>
      </c>
      <c r="C1135" s="28">
        <v>87.559997999999993</v>
      </c>
      <c r="D1135" s="28">
        <v>34.407679000000002</v>
      </c>
      <c r="E1135" s="28">
        <v>32.227204999999998</v>
      </c>
      <c r="F1135" s="28">
        <v>252.42300700000001</v>
      </c>
      <c r="G1135" s="28">
        <v>21.750132000000001</v>
      </c>
      <c r="H1135" s="28">
        <v>19.600000000000001</v>
      </c>
      <c r="I1135" s="28">
        <v>19.120381999999999</v>
      </c>
      <c r="J1135" s="28">
        <v>24.449252999999999</v>
      </c>
      <c r="K1135" s="28">
        <v>52.797150000000002</v>
      </c>
      <c r="L1135" s="25">
        <f t="shared" si="170"/>
        <v>-0.62461681690510051</v>
      </c>
      <c r="M1135" s="25">
        <f t="shared" si="171"/>
        <v>-0.59291459561884974</v>
      </c>
      <c r="N1135" s="25">
        <f t="shared" si="172"/>
        <v>-0.54254528724915385</v>
      </c>
      <c r="O1135" s="25">
        <f t="shared" si="173"/>
        <v>-0.61684464902410796</v>
      </c>
      <c r="P1135" s="29">
        <f t="shared" si="174"/>
        <v>-0.55619693611628396</v>
      </c>
      <c r="Q1135" s="29">
        <f t="shared" si="175"/>
        <v>-0.46885642038066866</v>
      </c>
      <c r="R1135" s="29">
        <f t="shared" si="176"/>
        <v>-0.92100915002198147</v>
      </c>
      <c r="S1135" s="29">
        <f t="shared" si="177"/>
        <v>-0.49978114554264852</v>
      </c>
      <c r="T1135" s="29">
        <f t="shared" si="178"/>
        <v>-0.48665821736966097</v>
      </c>
      <c r="U1135" s="29">
        <f t="shared" si="179"/>
        <v>-0.43494973189164965</v>
      </c>
    </row>
    <row r="1136" spans="1:21" x14ac:dyDescent="0.2">
      <c r="A1136" s="30">
        <v>39674</v>
      </c>
      <c r="B1136" s="28">
        <v>91.691806</v>
      </c>
      <c r="C1136" s="28">
        <v>215.08999600000001</v>
      </c>
      <c r="D1136" s="28">
        <v>75.215486999999996</v>
      </c>
      <c r="E1136" s="28">
        <v>84.110022000000001</v>
      </c>
      <c r="F1136" s="28">
        <v>568.77256499999999</v>
      </c>
      <c r="G1136" s="28">
        <v>40.949627999999997</v>
      </c>
      <c r="H1136" s="28">
        <v>248.13000500000001</v>
      </c>
      <c r="I1136" s="28">
        <v>38.224032999999999</v>
      </c>
      <c r="J1136" s="28">
        <v>47.627631000000001</v>
      </c>
      <c r="K1136" s="28">
        <v>93.437970000000007</v>
      </c>
      <c r="L1136" s="25">
        <f t="shared" si="170"/>
        <v>0.47100743013373725</v>
      </c>
      <c r="M1136" s="25">
        <f t="shared" si="171"/>
        <v>0.58457336140513627</v>
      </c>
      <c r="N1136" s="25">
        <f t="shared" si="172"/>
        <v>0.25902230566660811</v>
      </c>
      <c r="O1136" s="25">
        <f t="shared" si="173"/>
        <v>0.33722013675890339</v>
      </c>
      <c r="P1136" s="29">
        <f t="shared" si="174"/>
        <v>0.27560404396482707</v>
      </c>
      <c r="Q1136" s="29">
        <f t="shared" si="175"/>
        <v>0.3522227524392485</v>
      </c>
      <c r="R1136" s="29">
        <f t="shared" si="176"/>
        <v>0.61669280340611943</v>
      </c>
      <c r="S1136" s="29">
        <f t="shared" si="177"/>
        <v>0.62247941075659963</v>
      </c>
      <c r="T1136" s="29">
        <f t="shared" si="178"/>
        <v>0.18961444159360719</v>
      </c>
      <c r="U1136" s="29">
        <f t="shared" si="179"/>
        <v>0.1170211602283675</v>
      </c>
    </row>
    <row r="1137" spans="1:21" x14ac:dyDescent="0.2">
      <c r="A1137" s="30">
        <v>39673</v>
      </c>
      <c r="B1137" s="28">
        <v>62.332659999999997</v>
      </c>
      <c r="C1137" s="28">
        <v>135.740005</v>
      </c>
      <c r="D1137" s="28">
        <v>59.741186999999996</v>
      </c>
      <c r="E1137" s="28">
        <v>62.899158999999997</v>
      </c>
      <c r="F1137" s="28">
        <v>445.88488699999999</v>
      </c>
      <c r="G1137" s="28">
        <v>30.283197000000001</v>
      </c>
      <c r="H1137" s="28">
        <v>153.479996</v>
      </c>
      <c r="I1137" s="28">
        <v>23.559024999999998</v>
      </c>
      <c r="J1137" s="28">
        <v>40.036191000000002</v>
      </c>
      <c r="K1137" s="28">
        <v>83.649238999999994</v>
      </c>
      <c r="L1137" s="25">
        <f t="shared" si="170"/>
        <v>-0.23527834698697259</v>
      </c>
      <c r="M1137" s="25">
        <f t="shared" si="171"/>
        <v>3.4051960568234563E-2</v>
      </c>
      <c r="N1137" s="25">
        <f t="shared" si="172"/>
        <v>0.22608246728698833</v>
      </c>
      <c r="O1137" s="25">
        <f t="shared" si="173"/>
        <v>0.32223552276741319</v>
      </c>
      <c r="P1137" s="29">
        <f t="shared" si="174"/>
        <v>0.38993826463651948</v>
      </c>
      <c r="Q1137" s="29">
        <f t="shared" si="175"/>
        <v>0.11745166000436158</v>
      </c>
      <c r="R1137" s="29">
        <f t="shared" si="176"/>
        <v>4.2760397387418356</v>
      </c>
      <c r="S1137" s="29">
        <f t="shared" si="177"/>
        <v>7.7096559667904074E-2</v>
      </c>
      <c r="T1137" s="29">
        <f t="shared" si="178"/>
        <v>0.31452500517618853</v>
      </c>
      <c r="U1137" s="29">
        <f t="shared" si="179"/>
        <v>6.7012067078715987E-2</v>
      </c>
    </row>
    <row r="1138" spans="1:21" x14ac:dyDescent="0.2">
      <c r="A1138" s="30">
        <v>39672</v>
      </c>
      <c r="B1138" s="28">
        <v>81.510259000000005</v>
      </c>
      <c r="C1138" s="28">
        <v>131.270004</v>
      </c>
      <c r="D1138" s="28">
        <v>48.725259999999999</v>
      </c>
      <c r="E1138" s="28">
        <v>47.570314000000003</v>
      </c>
      <c r="F1138" s="28">
        <v>320.79474199999999</v>
      </c>
      <c r="G1138" s="28">
        <v>27.10023</v>
      </c>
      <c r="H1138" s="28">
        <v>29.09</v>
      </c>
      <c r="I1138" s="28">
        <v>21.872713999999998</v>
      </c>
      <c r="J1138" s="28">
        <v>30.456773999999999</v>
      </c>
      <c r="K1138" s="28">
        <v>78.395775999999998</v>
      </c>
      <c r="L1138" s="25">
        <f t="shared" si="170"/>
        <v>0.75493330940895986</v>
      </c>
      <c r="M1138" s="25">
        <f t="shared" si="171"/>
        <v>6.2859871127478595E-3</v>
      </c>
      <c r="N1138" s="25">
        <f t="shared" si="172"/>
        <v>0.26461843090356418</v>
      </c>
      <c r="O1138" s="25">
        <f t="shared" si="173"/>
        <v>0.55427980060260706</v>
      </c>
      <c r="P1138" s="29">
        <f t="shared" si="174"/>
        <v>0.17620230075467336</v>
      </c>
      <c r="Q1138" s="29">
        <f t="shared" si="175"/>
        <v>0.27274573400149871</v>
      </c>
      <c r="R1138" s="29">
        <f t="shared" si="176"/>
        <v>0.23054150721410771</v>
      </c>
      <c r="S1138" s="29">
        <f t="shared" si="177"/>
        <v>0.31247802307130468</v>
      </c>
      <c r="T1138" s="29">
        <f t="shared" si="178"/>
        <v>0.51209593879801241</v>
      </c>
      <c r="U1138" s="29">
        <f t="shared" si="179"/>
        <v>0.28937102194655684</v>
      </c>
    </row>
    <row r="1139" spans="1:21" x14ac:dyDescent="0.2">
      <c r="A1139" s="30">
        <v>39671</v>
      </c>
      <c r="B1139" s="28">
        <v>46.446356999999999</v>
      </c>
      <c r="C1139" s="28">
        <v>130.449997</v>
      </c>
      <c r="D1139" s="28">
        <v>38.529614000000002</v>
      </c>
      <c r="E1139" s="28">
        <v>30.606017000000001</v>
      </c>
      <c r="F1139" s="28">
        <v>272.73772700000001</v>
      </c>
      <c r="G1139" s="28">
        <v>21.292729000000001</v>
      </c>
      <c r="H1139" s="28">
        <v>23.639999</v>
      </c>
      <c r="I1139" s="28">
        <v>16.665203999999999</v>
      </c>
      <c r="J1139" s="28">
        <v>20.142091000000001</v>
      </c>
      <c r="K1139" s="28">
        <v>60.801564999999997</v>
      </c>
      <c r="L1139" s="25">
        <f t="shared" si="170"/>
        <v>-0.59155278808983902</v>
      </c>
      <c r="M1139" s="25">
        <f t="shared" si="171"/>
        <v>-0.25914359655675157</v>
      </c>
      <c r="N1139" s="25">
        <f t="shared" si="172"/>
        <v>-0.18473061530560564</v>
      </c>
      <c r="O1139" s="25">
        <f t="shared" si="173"/>
        <v>-0.71626921047627012</v>
      </c>
      <c r="P1139" s="29">
        <f t="shared" si="174"/>
        <v>-0.5706945818484731</v>
      </c>
      <c r="Q1139" s="29">
        <f t="shared" si="175"/>
        <v>-0.53178143499986774</v>
      </c>
      <c r="R1139" s="29">
        <f t="shared" si="176"/>
        <v>-0.90251948584634623</v>
      </c>
      <c r="S1139" s="29">
        <f t="shared" si="177"/>
        <v>-0.44351913589547143</v>
      </c>
      <c r="T1139" s="29">
        <f t="shared" si="178"/>
        <v>-0.64165631672713253</v>
      </c>
      <c r="U1139" s="29">
        <f t="shared" si="179"/>
        <v>-0.18010785457494249</v>
      </c>
    </row>
    <row r="1140" spans="1:21" x14ac:dyDescent="0.2">
      <c r="A1140" s="30">
        <v>39644</v>
      </c>
      <c r="B1140" s="28">
        <v>113.714467</v>
      </c>
      <c r="C1140" s="28">
        <v>176.08000200000001</v>
      </c>
      <c r="D1140" s="28">
        <v>47.259979000000001</v>
      </c>
      <c r="E1140" s="28">
        <v>107.869918</v>
      </c>
      <c r="F1140" s="28">
        <v>635.29998799999998</v>
      </c>
      <c r="G1140" s="28">
        <v>45.476045999999997</v>
      </c>
      <c r="H1140" s="28">
        <v>242.509995</v>
      </c>
      <c r="I1140" s="28">
        <v>29.947488</v>
      </c>
      <c r="J1140" s="28">
        <v>56.208863000000001</v>
      </c>
      <c r="K1140" s="28">
        <v>74.158004000000005</v>
      </c>
      <c r="L1140" s="25">
        <f t="shared" si="170"/>
        <v>0.24359413962632792</v>
      </c>
      <c r="M1140" s="25">
        <f t="shared" si="171"/>
        <v>-0.17530791942550505</v>
      </c>
      <c r="N1140" s="25">
        <f t="shared" si="172"/>
        <v>-0.35793566197283821</v>
      </c>
      <c r="O1140" s="25">
        <f t="shared" si="173"/>
        <v>0.30258328774831766</v>
      </c>
      <c r="P1140" s="29">
        <f t="shared" si="174"/>
        <v>0.12769302146961237</v>
      </c>
      <c r="Q1140" s="29">
        <f t="shared" si="175"/>
        <v>0.10976560532483903</v>
      </c>
      <c r="R1140" s="29">
        <f t="shared" si="176"/>
        <v>-3.9145782476111446E-2</v>
      </c>
      <c r="S1140" s="29">
        <f t="shared" si="177"/>
        <v>-0.22483835553380604</v>
      </c>
      <c r="T1140" s="29">
        <f t="shared" si="178"/>
        <v>0.18729715892482979</v>
      </c>
      <c r="U1140" s="29">
        <f t="shared" si="179"/>
        <v>-0.19446752881382257</v>
      </c>
    </row>
    <row r="1141" spans="1:21" x14ac:dyDescent="0.2">
      <c r="A1141" s="30">
        <v>39643</v>
      </c>
      <c r="B1141" s="28">
        <v>91.440175999999994</v>
      </c>
      <c r="C1141" s="28">
        <v>213.509995</v>
      </c>
      <c r="D1141" s="28">
        <v>73.606297999999995</v>
      </c>
      <c r="E1141" s="28">
        <v>82.812299999999993</v>
      </c>
      <c r="F1141" s="28">
        <v>563.36252500000001</v>
      </c>
      <c r="G1141" s="28">
        <v>40.978064000000003</v>
      </c>
      <c r="H1141" s="28">
        <v>252.38999899999999</v>
      </c>
      <c r="I1141" s="28">
        <v>38.633862000000001</v>
      </c>
      <c r="J1141" s="28">
        <v>47.341866000000003</v>
      </c>
      <c r="K1141" s="28">
        <v>92.060850000000002</v>
      </c>
      <c r="L1141" s="25">
        <f t="shared" si="170"/>
        <v>0.46404886352945374</v>
      </c>
      <c r="M1141" s="25">
        <f t="shared" si="171"/>
        <v>0.57769889783937178</v>
      </c>
      <c r="N1141" s="25">
        <f t="shared" si="172"/>
        <v>0.24264386124076842</v>
      </c>
      <c r="O1141" s="25">
        <f t="shared" si="173"/>
        <v>0.31339219194881696</v>
      </c>
      <c r="P1141" s="29">
        <f t="shared" si="174"/>
        <v>0.26632216396530506</v>
      </c>
      <c r="Q1141" s="29">
        <f t="shared" si="175"/>
        <v>0.38819362442127514</v>
      </c>
      <c r="R1141" s="29">
        <f t="shared" si="176"/>
        <v>0.88028016480012394</v>
      </c>
      <c r="S1141" s="29">
        <f t="shared" si="177"/>
        <v>0.71599676787029987</v>
      </c>
      <c r="T1141" s="29">
        <f t="shared" si="178"/>
        <v>0.18111040309928716</v>
      </c>
      <c r="U1141" s="29">
        <f t="shared" si="179"/>
        <v>0.10585973397916426</v>
      </c>
    </row>
    <row r="1142" spans="1:21" x14ac:dyDescent="0.2">
      <c r="A1142" s="30">
        <v>39642</v>
      </c>
      <c r="B1142" s="28">
        <v>62.457051999999997</v>
      </c>
      <c r="C1142" s="28">
        <v>135.33000200000001</v>
      </c>
      <c r="D1142" s="28">
        <v>59.233623000000001</v>
      </c>
      <c r="E1142" s="28">
        <v>63.052225</v>
      </c>
      <c r="F1142" s="28">
        <v>444.88088499999998</v>
      </c>
      <c r="G1142" s="28">
        <v>29.518982999999999</v>
      </c>
      <c r="H1142" s="28">
        <v>134.229996</v>
      </c>
      <c r="I1142" s="28">
        <v>22.513947999999999</v>
      </c>
      <c r="J1142" s="28">
        <v>40.082507</v>
      </c>
      <c r="K1142" s="28">
        <v>83.248215999999999</v>
      </c>
      <c r="L1142" s="25">
        <f t="shared" si="170"/>
        <v>-0.23504804439791804</v>
      </c>
      <c r="M1142" s="25">
        <f t="shared" si="171"/>
        <v>3.8443790138838807E-2</v>
      </c>
      <c r="N1142" s="25">
        <f t="shared" si="172"/>
        <v>0.23117095528803189</v>
      </c>
      <c r="O1142" s="25">
        <f t="shared" si="173"/>
        <v>0.34354813661883066</v>
      </c>
      <c r="P1142" s="29">
        <f t="shared" si="174"/>
        <v>0.39046741034104993</v>
      </c>
      <c r="Q1142" s="29">
        <f t="shared" si="175"/>
        <v>9.1771876614875847E-2</v>
      </c>
      <c r="R1142" s="29">
        <f t="shared" si="176"/>
        <v>3.4373552396694214</v>
      </c>
      <c r="S1142" s="29">
        <f t="shared" si="177"/>
        <v>3.7284889243528019E-2</v>
      </c>
      <c r="T1142" s="29">
        <f t="shared" si="178"/>
        <v>0.31916618377606731</v>
      </c>
      <c r="U1142" s="29">
        <f t="shared" si="179"/>
        <v>6.6244780748030196E-2</v>
      </c>
    </row>
    <row r="1143" spans="1:21" x14ac:dyDescent="0.2">
      <c r="A1143" s="30">
        <v>39641</v>
      </c>
      <c r="B1143" s="28">
        <v>81.648332999999994</v>
      </c>
      <c r="C1143" s="28">
        <v>130.320007</v>
      </c>
      <c r="D1143" s="28">
        <v>48.111615</v>
      </c>
      <c r="E1143" s="28">
        <v>46.929636000000002</v>
      </c>
      <c r="F1143" s="28">
        <v>319.950602</v>
      </c>
      <c r="G1143" s="28">
        <v>27.037683999999999</v>
      </c>
      <c r="H1143" s="28">
        <v>30.25</v>
      </c>
      <c r="I1143" s="28">
        <v>21.704691</v>
      </c>
      <c r="J1143" s="28">
        <v>30.384729</v>
      </c>
      <c r="K1143" s="28">
        <v>78.076082999999997</v>
      </c>
      <c r="L1143" s="25">
        <f t="shared" si="170"/>
        <v>-0.27955592173313393</v>
      </c>
      <c r="M1143" s="25">
        <f t="shared" si="171"/>
        <v>-0.25300927564447473</v>
      </c>
      <c r="N1143" s="25">
        <f t="shared" si="172"/>
        <v>-1.1135461816609626E-2</v>
      </c>
      <c r="O1143" s="25">
        <f t="shared" si="173"/>
        <v>-0.56173601697784137</v>
      </c>
      <c r="P1143" s="29">
        <f t="shared" si="174"/>
        <v>-0.50216187607383622</v>
      </c>
      <c r="Q1143" s="29">
        <f t="shared" si="175"/>
        <v>-0.40392177231706106</v>
      </c>
      <c r="R1143" s="29">
        <f t="shared" si="176"/>
        <v>-0.87709747131399118</v>
      </c>
      <c r="S1143" s="29">
        <f t="shared" si="177"/>
        <v>-0.26865078249920593</v>
      </c>
      <c r="T1143" s="29">
        <f t="shared" si="178"/>
        <v>-0.45999546381480594</v>
      </c>
      <c r="U1143" s="29">
        <f t="shared" si="179"/>
        <v>3.5846560077908762E-2</v>
      </c>
    </row>
    <row r="1144" spans="1:21" x14ac:dyDescent="0.2">
      <c r="A1144" s="30">
        <v>39614</v>
      </c>
      <c r="B1144" s="28">
        <v>113.330563</v>
      </c>
      <c r="C1144" s="28">
        <v>174.46000699999999</v>
      </c>
      <c r="D1144" s="28">
        <v>48.653393000000001</v>
      </c>
      <c r="E1144" s="28">
        <v>107.08074999999999</v>
      </c>
      <c r="F1144" s="28">
        <v>642.67999299999997</v>
      </c>
      <c r="G1144" s="28">
        <v>45.359287999999999</v>
      </c>
      <c r="H1144" s="28">
        <v>246.13000500000001</v>
      </c>
      <c r="I1144" s="28">
        <v>29.677602</v>
      </c>
      <c r="J1144" s="28">
        <v>56.267544000000001</v>
      </c>
      <c r="K1144" s="28">
        <v>75.374178000000001</v>
      </c>
      <c r="L1144" s="25">
        <f t="shared" si="170"/>
        <v>0.23926458623465008</v>
      </c>
      <c r="M1144" s="25">
        <f t="shared" si="171"/>
        <v>-0.1890861401370556</v>
      </c>
      <c r="N1144" s="25">
        <f t="shared" si="172"/>
        <v>-0.34736896565637576</v>
      </c>
      <c r="O1144" s="25">
        <f t="shared" si="173"/>
        <v>0.27692607172138706</v>
      </c>
      <c r="P1144" s="29">
        <f t="shared" si="174"/>
        <v>0.13472203032742236</v>
      </c>
      <c r="Q1144" s="29">
        <f t="shared" si="175"/>
        <v>0.11960670185963029</v>
      </c>
      <c r="R1144" s="29">
        <f t="shared" si="176"/>
        <v>-1.124809415794259E-2</v>
      </c>
      <c r="S1144" s="29">
        <f t="shared" si="177"/>
        <v>-0.23538504500990842</v>
      </c>
      <c r="T1144" s="29">
        <f t="shared" si="178"/>
        <v>0.17998946624169543</v>
      </c>
      <c r="U1144" s="29">
        <f t="shared" si="179"/>
        <v>-0.18713001677684882</v>
      </c>
    </row>
    <row r="1145" spans="1:21" x14ac:dyDescent="0.2">
      <c r="A1145" s="30">
        <v>39613</v>
      </c>
      <c r="B1145" s="28">
        <v>91.449852000000007</v>
      </c>
      <c r="C1145" s="28">
        <v>215.13999899999999</v>
      </c>
      <c r="D1145" s="28">
        <v>74.549616</v>
      </c>
      <c r="E1145" s="28">
        <v>83.858221999999998</v>
      </c>
      <c r="F1145" s="28">
        <v>566.37658899999997</v>
      </c>
      <c r="G1145" s="28">
        <v>40.513590999999998</v>
      </c>
      <c r="H1145" s="28">
        <v>248.929993</v>
      </c>
      <c r="I1145" s="28">
        <v>38.813786999999998</v>
      </c>
      <c r="J1145" s="28">
        <v>47.684784999999998</v>
      </c>
      <c r="K1145" s="28">
        <v>92.725994999999998</v>
      </c>
      <c r="L1145" s="25">
        <f t="shared" si="170"/>
        <v>0.46335398844695774</v>
      </c>
      <c r="M1145" s="25">
        <f t="shared" si="171"/>
        <v>0.59884068220631193</v>
      </c>
      <c r="N1145" s="25">
        <f t="shared" si="172"/>
        <v>0.24787637714664101</v>
      </c>
      <c r="O1145" s="25">
        <f t="shared" si="173"/>
        <v>0.30736775658123383</v>
      </c>
      <c r="P1145" s="29">
        <f t="shared" si="174"/>
        <v>0.26469097366386318</v>
      </c>
      <c r="Q1145" s="29">
        <f t="shared" si="175"/>
        <v>0.39331962629190476</v>
      </c>
      <c r="R1145" s="29">
        <f t="shared" si="176"/>
        <v>0.75117835741871364</v>
      </c>
      <c r="S1145" s="29">
        <f t="shared" si="177"/>
        <v>0.67295671788003752</v>
      </c>
      <c r="T1145" s="29">
        <f t="shared" si="178"/>
        <v>0.17715152535061618</v>
      </c>
      <c r="U1145" s="29">
        <f t="shared" si="179"/>
        <v>0.11226653509055606</v>
      </c>
    </row>
    <row r="1146" spans="1:21" x14ac:dyDescent="0.2">
      <c r="A1146" s="30">
        <v>39612</v>
      </c>
      <c r="B1146" s="28">
        <v>62.493321999999999</v>
      </c>
      <c r="C1146" s="28">
        <v>134.55999800000001</v>
      </c>
      <c r="D1146" s="28">
        <v>59.741186999999996</v>
      </c>
      <c r="E1146" s="28">
        <v>64.142795000000007</v>
      </c>
      <c r="F1146" s="28">
        <v>447.83793100000003</v>
      </c>
      <c r="G1146" s="28">
        <v>29.077026</v>
      </c>
      <c r="H1146" s="28">
        <v>142.14999399999999</v>
      </c>
      <c r="I1146" s="28">
        <v>23.200711999999999</v>
      </c>
      <c r="J1146" s="28">
        <v>40.508620999999998</v>
      </c>
      <c r="K1146" s="28">
        <v>83.366703999999999</v>
      </c>
      <c r="L1146" s="25">
        <f t="shared" si="170"/>
        <v>-0.23662011188607135</v>
      </c>
      <c r="M1146" s="25">
        <f t="shared" si="171"/>
        <v>4.3586132409087597E-2</v>
      </c>
      <c r="N1146" s="25">
        <f t="shared" si="172"/>
        <v>0.25416234966489393</v>
      </c>
      <c r="O1146" s="25">
        <f t="shared" si="173"/>
        <v>0.37119110227673646</v>
      </c>
      <c r="P1146" s="29">
        <f t="shared" si="174"/>
        <v>0.39474502034735082</v>
      </c>
      <c r="Q1146" s="29">
        <f t="shared" si="175"/>
        <v>8.6557165777751077E-2</v>
      </c>
      <c r="R1146" s="29">
        <f t="shared" si="176"/>
        <v>4.028298337460205</v>
      </c>
      <c r="S1146" s="29">
        <f t="shared" si="177"/>
        <v>0.10724609240028693</v>
      </c>
      <c r="T1146" s="29">
        <f t="shared" si="178"/>
        <v>0.33162162683680707</v>
      </c>
      <c r="U1146" s="29">
        <f t="shared" si="179"/>
        <v>7.3501084005971995E-2</v>
      </c>
    </row>
    <row r="1147" spans="1:21" x14ac:dyDescent="0.2">
      <c r="A1147" s="30">
        <v>39611</v>
      </c>
      <c r="B1147" s="28">
        <v>81.863988000000006</v>
      </c>
      <c r="C1147" s="28">
        <v>128.94000199999999</v>
      </c>
      <c r="D1147" s="28">
        <v>47.634332999999998</v>
      </c>
      <c r="E1147" s="28">
        <v>46.778888000000002</v>
      </c>
      <c r="F1147" s="28">
        <v>321.08946400000002</v>
      </c>
      <c r="G1147" s="28">
        <v>26.760695999999999</v>
      </c>
      <c r="H1147" s="28">
        <v>28.27</v>
      </c>
      <c r="I1147" s="28">
        <v>20.953527999999999</v>
      </c>
      <c r="J1147" s="28">
        <v>30.420518999999999</v>
      </c>
      <c r="K1147" s="28">
        <v>77.658704999999998</v>
      </c>
      <c r="L1147" s="25">
        <f t="shared" si="170"/>
        <v>1.3935944148052011</v>
      </c>
      <c r="M1147" s="25">
        <f t="shared" si="171"/>
        <v>0.49011907419529721</v>
      </c>
      <c r="N1147" s="25">
        <f t="shared" si="172"/>
        <v>0.39365058123371943</v>
      </c>
      <c r="O1147" s="25">
        <f t="shared" si="173"/>
        <v>0.45816971784555705</v>
      </c>
      <c r="P1147" s="29">
        <f t="shared" si="174"/>
        <v>0.28507458321744705</v>
      </c>
      <c r="Q1147" s="29">
        <f t="shared" si="175"/>
        <v>0.23325879746661315</v>
      </c>
      <c r="R1147" s="29">
        <f t="shared" si="176"/>
        <v>0.44308320571720272</v>
      </c>
      <c r="S1147" s="29">
        <f t="shared" si="177"/>
        <v>0.10635275897192087</v>
      </c>
      <c r="T1147" s="29">
        <f t="shared" si="178"/>
        <v>0.26575284088426754</v>
      </c>
      <c r="U1147" s="29">
        <f t="shared" si="179"/>
        <v>0.48228124253275961</v>
      </c>
    </row>
    <row r="1148" spans="1:21" x14ac:dyDescent="0.2">
      <c r="A1148" s="30">
        <v>39609</v>
      </c>
      <c r="B1148" s="28">
        <v>34.201278000000002</v>
      </c>
      <c r="C1148" s="28">
        <v>86.529999000000004</v>
      </c>
      <c r="D1148" s="28">
        <v>34.179538000000001</v>
      </c>
      <c r="E1148" s="28">
        <v>32.080551</v>
      </c>
      <c r="F1148" s="28">
        <v>249.860567</v>
      </c>
      <c r="G1148" s="28">
        <v>21.699172999999998</v>
      </c>
      <c r="H1148" s="28">
        <v>19.59</v>
      </c>
      <c r="I1148" s="28">
        <v>18.939283</v>
      </c>
      <c r="J1148" s="28">
        <v>24.033538</v>
      </c>
      <c r="K1148" s="28">
        <v>52.391342999999999</v>
      </c>
      <c r="L1148" s="25">
        <f t="shared" si="170"/>
        <v>-0.69755992774216169</v>
      </c>
      <c r="M1148" s="25">
        <f t="shared" si="171"/>
        <v>-0.49907377274881981</v>
      </c>
      <c r="N1148" s="25">
        <f t="shared" si="172"/>
        <v>-0.28089887593170926</v>
      </c>
      <c r="O1148" s="25">
        <f t="shared" si="173"/>
        <v>-0.70577464930050315</v>
      </c>
      <c r="P1148" s="29">
        <f t="shared" si="174"/>
        <v>-0.61188518477636711</v>
      </c>
      <c r="Q1148" s="29">
        <f t="shared" si="175"/>
        <v>-0.53126784071770516</v>
      </c>
      <c r="R1148" s="29">
        <f t="shared" si="176"/>
        <v>-0.9274793631310968</v>
      </c>
      <c r="S1148" s="29">
        <f t="shared" si="177"/>
        <v>-0.35245404249799184</v>
      </c>
      <c r="T1148" s="29">
        <f t="shared" si="178"/>
        <v>-0.5737594203612586</v>
      </c>
      <c r="U1148" s="29">
        <f t="shared" si="179"/>
        <v>-0.29662997193774554</v>
      </c>
    </row>
    <row r="1149" spans="1:21" x14ac:dyDescent="0.2">
      <c r="A1149" s="30">
        <v>39583</v>
      </c>
      <c r="B1149" s="28">
        <v>113.084479</v>
      </c>
      <c r="C1149" s="28">
        <v>172.740005</v>
      </c>
      <c r="D1149" s="28">
        <v>47.530920000000002</v>
      </c>
      <c r="E1149" s="28">
        <v>109.033946</v>
      </c>
      <c r="F1149" s="28">
        <v>643.78002900000001</v>
      </c>
      <c r="G1149" s="28">
        <v>46.293331000000002</v>
      </c>
      <c r="H1149" s="28">
        <v>270.13000499999998</v>
      </c>
      <c r="I1149" s="28">
        <v>29.247782000000001</v>
      </c>
      <c r="J1149" s="28">
        <v>56.384912999999997</v>
      </c>
      <c r="K1149" s="28">
        <v>74.486175000000003</v>
      </c>
      <c r="L1149" s="25">
        <f t="shared" si="170"/>
        <v>0.23449358762311778</v>
      </c>
      <c r="M1149" s="25">
        <f t="shared" si="171"/>
        <v>-0.19868256533479633</v>
      </c>
      <c r="N1149" s="25">
        <f t="shared" si="172"/>
        <v>-0.35546944443246631</v>
      </c>
      <c r="O1149" s="25">
        <f t="shared" si="173"/>
        <v>0.2978195634975267</v>
      </c>
      <c r="P1149" s="29">
        <f t="shared" si="174"/>
        <v>0.13928741329009231</v>
      </c>
      <c r="Q1149" s="29">
        <f t="shared" si="175"/>
        <v>0.13364352623232301</v>
      </c>
      <c r="R1149" s="29">
        <f t="shared" si="176"/>
        <v>0.13266803361423873</v>
      </c>
      <c r="S1149" s="29">
        <f t="shared" si="177"/>
        <v>-0.2603640215598616</v>
      </c>
      <c r="T1149" s="29">
        <f t="shared" si="178"/>
        <v>0.18268710784952646</v>
      </c>
      <c r="U1149" s="29">
        <f t="shared" si="179"/>
        <v>-0.19032606164449339</v>
      </c>
    </row>
    <row r="1150" spans="1:21" x14ac:dyDescent="0.2">
      <c r="A1150" s="30">
        <v>39582</v>
      </c>
      <c r="B1150" s="28">
        <v>91.603942000000004</v>
      </c>
      <c r="C1150" s="28">
        <v>215.570007</v>
      </c>
      <c r="D1150" s="28">
        <v>73.745022000000006</v>
      </c>
      <c r="E1150" s="28">
        <v>84.013177999999996</v>
      </c>
      <c r="F1150" s="28">
        <v>565.07253700000001</v>
      </c>
      <c r="G1150" s="28">
        <v>40.835880000000003</v>
      </c>
      <c r="H1150" s="28">
        <v>238.490005</v>
      </c>
      <c r="I1150" s="28">
        <v>39.543481999999997</v>
      </c>
      <c r="J1150" s="28">
        <v>47.675257999999999</v>
      </c>
      <c r="K1150" s="28">
        <v>91.995272999999997</v>
      </c>
      <c r="L1150" s="25">
        <f t="shared" si="170"/>
        <v>0.45270556592079103</v>
      </c>
      <c r="M1150" s="25">
        <f t="shared" si="171"/>
        <v>0.61005309291248877</v>
      </c>
      <c r="N1150" s="25">
        <f t="shared" si="172"/>
        <v>0.23257107497096929</v>
      </c>
      <c r="O1150" s="25">
        <f t="shared" si="173"/>
        <v>0.33021803968048169</v>
      </c>
      <c r="P1150" s="29">
        <f t="shared" si="174"/>
        <v>0.25002575386144876</v>
      </c>
      <c r="Q1150" s="29">
        <f t="shared" si="175"/>
        <v>0.39908719878731724</v>
      </c>
      <c r="R1150" s="29">
        <f t="shared" si="176"/>
        <v>0.64839657546845464</v>
      </c>
      <c r="S1150" s="29">
        <f t="shared" si="177"/>
        <v>0.66442190129104639</v>
      </c>
      <c r="T1150" s="29">
        <f t="shared" si="178"/>
        <v>0.1686879895486153</v>
      </c>
      <c r="U1150" s="29">
        <f t="shared" si="179"/>
        <v>0.10205564423499625</v>
      </c>
    </row>
    <row r="1151" spans="1:21" x14ac:dyDescent="0.2">
      <c r="A1151" s="30">
        <v>39581</v>
      </c>
      <c r="B1151" s="28">
        <v>63.057473000000002</v>
      </c>
      <c r="C1151" s="28">
        <v>133.88999899999999</v>
      </c>
      <c r="D1151" s="28">
        <v>59.830238999999999</v>
      </c>
      <c r="E1151" s="28">
        <v>63.157449</v>
      </c>
      <c r="F1151" s="28">
        <v>452.04871600000001</v>
      </c>
      <c r="G1151" s="28">
        <v>29.187515999999999</v>
      </c>
      <c r="H1151" s="28">
        <v>144.679993</v>
      </c>
      <c r="I1151" s="28">
        <v>23.758088000000001</v>
      </c>
      <c r="J1151" s="28">
        <v>40.793829000000002</v>
      </c>
      <c r="K1151" s="28">
        <v>83.476068999999995</v>
      </c>
      <c r="L1151" s="25">
        <f t="shared" si="170"/>
        <v>0.28347609133831009</v>
      </c>
      <c r="M1151" s="25">
        <f t="shared" si="171"/>
        <v>-5.0358222201637659E-2</v>
      </c>
      <c r="N1151" s="25">
        <f t="shared" si="172"/>
        <v>0.41921339694141868</v>
      </c>
      <c r="O1151" s="25">
        <f t="shared" si="173"/>
        <v>0.93744989759568575</v>
      </c>
      <c r="P1151" s="29">
        <f t="shared" si="174"/>
        <v>0.56293164116226757</v>
      </c>
      <c r="Q1151" s="29">
        <f t="shared" si="175"/>
        <v>0.30671894703604075</v>
      </c>
      <c r="R1151" s="29">
        <f t="shared" si="176"/>
        <v>4.9686465759075906</v>
      </c>
      <c r="S1151" s="29">
        <f t="shared" si="177"/>
        <v>0.27538955523275788</v>
      </c>
      <c r="T1151" s="29">
        <f t="shared" si="178"/>
        <v>0.84213366701467796</v>
      </c>
      <c r="U1151" s="29">
        <f t="shared" si="179"/>
        <v>0.28796714189872641</v>
      </c>
    </row>
    <row r="1152" spans="1:21" x14ac:dyDescent="0.2">
      <c r="A1152" s="30">
        <v>39579</v>
      </c>
      <c r="B1152" s="28">
        <v>49.130228000000002</v>
      </c>
      <c r="C1152" s="28">
        <v>140.990005</v>
      </c>
      <c r="D1152" s="28">
        <v>42.157324000000003</v>
      </c>
      <c r="E1152" s="28">
        <v>32.598236</v>
      </c>
      <c r="F1152" s="28">
        <v>289.23127799999997</v>
      </c>
      <c r="G1152" s="28">
        <v>22.336490999999999</v>
      </c>
      <c r="H1152" s="28">
        <v>24.24</v>
      </c>
      <c r="I1152" s="28">
        <v>18.628102999999999</v>
      </c>
      <c r="J1152" s="28">
        <v>22.144880000000001</v>
      </c>
      <c r="K1152" s="28">
        <v>64.812265999999994</v>
      </c>
      <c r="L1152" s="25">
        <f t="shared" si="170"/>
        <v>0.42766523419398417</v>
      </c>
      <c r="M1152" s="25">
        <f t="shared" si="171"/>
        <v>0.64765694752833936</v>
      </c>
      <c r="N1152" s="25">
        <f t="shared" si="172"/>
        <v>0.21694845699846366</v>
      </c>
      <c r="O1152" s="25">
        <f t="shared" si="173"/>
        <v>1.6718025661293101E-2</v>
      </c>
      <c r="P1152" s="29">
        <f t="shared" si="174"/>
        <v>0.13961821788162898</v>
      </c>
      <c r="Q1152" s="29">
        <f t="shared" si="175"/>
        <v>3.6673900080496313E-2</v>
      </c>
      <c r="R1152" s="29">
        <f t="shared" si="176"/>
        <v>0.18533001538728522</v>
      </c>
      <c r="S1152" s="29">
        <f t="shared" si="177"/>
        <v>2.4831111209405288E-2</v>
      </c>
      <c r="T1152" s="29">
        <f t="shared" si="178"/>
        <v>-8.2880624411551529E-2</v>
      </c>
      <c r="U1152" s="29">
        <f t="shared" si="179"/>
        <v>0.22248174923647079</v>
      </c>
    </row>
    <row r="1153" spans="1:21" x14ac:dyDescent="0.2">
      <c r="A1153" s="30">
        <v>39578</v>
      </c>
      <c r="B1153" s="28">
        <v>34.412989000000003</v>
      </c>
      <c r="C1153" s="28">
        <v>85.57</v>
      </c>
      <c r="D1153" s="28">
        <v>34.641832000000001</v>
      </c>
      <c r="E1153" s="28">
        <v>32.062218999999999</v>
      </c>
      <c r="F1153" s="28">
        <v>253.79664299999999</v>
      </c>
      <c r="G1153" s="28">
        <v>21.546303999999999</v>
      </c>
      <c r="H1153" s="28">
        <v>20.450001</v>
      </c>
      <c r="I1153" s="28">
        <v>18.176753999999999</v>
      </c>
      <c r="J1153" s="28">
        <v>24.146125999999999</v>
      </c>
      <c r="K1153" s="28">
        <v>53.016959999999997</v>
      </c>
      <c r="L1153" s="25">
        <f t="shared" si="170"/>
        <v>-0.6936703495253318</v>
      </c>
      <c r="M1153" s="25">
        <f t="shared" si="171"/>
        <v>-0.49759278720555722</v>
      </c>
      <c r="N1153" s="25">
        <f t="shared" si="172"/>
        <v>-0.28213361319247621</v>
      </c>
      <c r="O1153" s="25">
        <f t="shared" si="173"/>
        <v>-0.73291031732523348</v>
      </c>
      <c r="P1153" s="29">
        <f t="shared" si="174"/>
        <v>-0.59666802860548274</v>
      </c>
      <c r="Q1153" s="29">
        <f t="shared" si="175"/>
        <v>-0.53417839435897263</v>
      </c>
      <c r="R1153" s="29">
        <f t="shared" si="176"/>
        <v>-0.92320113761154099</v>
      </c>
      <c r="S1153" s="29">
        <f t="shared" si="177"/>
        <v>-0.37078380587380932</v>
      </c>
      <c r="T1153" s="29">
        <f t="shared" si="178"/>
        <v>-0.57023441965067501</v>
      </c>
      <c r="U1153" s="29">
        <f t="shared" si="179"/>
        <v>-0.28823086968823419</v>
      </c>
    </row>
    <row r="1154" spans="1:21" x14ac:dyDescent="0.2">
      <c r="A1154" s="30">
        <v>39553</v>
      </c>
      <c r="B1154" s="28">
        <v>112.339726</v>
      </c>
      <c r="C1154" s="28">
        <v>170.320007</v>
      </c>
      <c r="D1154" s="28">
        <v>48.256656999999997</v>
      </c>
      <c r="E1154" s="28">
        <v>120.042896</v>
      </c>
      <c r="F1154" s="28">
        <v>629.25</v>
      </c>
      <c r="G1154" s="28">
        <v>46.254410999999998</v>
      </c>
      <c r="H1154" s="28">
        <v>266.27999899999998</v>
      </c>
      <c r="I1154" s="28">
        <v>28.887930999999998</v>
      </c>
      <c r="J1154" s="28">
        <v>56.184410999999997</v>
      </c>
      <c r="K1154" s="28">
        <v>74.486175000000003</v>
      </c>
      <c r="L1154" s="25">
        <f t="shared" si="170"/>
        <v>0.22033371178906291</v>
      </c>
      <c r="M1154" s="25">
        <f t="shared" si="171"/>
        <v>-0.22192776761793787</v>
      </c>
      <c r="N1154" s="25">
        <f t="shared" si="172"/>
        <v>-0.36350819912573262</v>
      </c>
      <c r="O1154" s="25">
        <f t="shared" si="173"/>
        <v>0.42083252172620544</v>
      </c>
      <c r="P1154" s="29">
        <f t="shared" si="174"/>
        <v>9.787511936676685E-2</v>
      </c>
      <c r="Q1154" s="29">
        <f t="shared" si="175"/>
        <v>0.12511660265383973</v>
      </c>
      <c r="R1154" s="29">
        <f t="shared" si="176"/>
        <v>0.11638434736903647</v>
      </c>
      <c r="S1154" s="29">
        <f t="shared" si="177"/>
        <v>-0.27204032454660798</v>
      </c>
      <c r="T1154" s="29">
        <f t="shared" si="178"/>
        <v>0.16484542379608524</v>
      </c>
      <c r="U1154" s="29">
        <f t="shared" si="179"/>
        <v>-0.20593248254403596</v>
      </c>
    </row>
    <row r="1155" spans="1:21" x14ac:dyDescent="0.2">
      <c r="A1155" s="30">
        <v>39552</v>
      </c>
      <c r="B1155" s="28">
        <v>92.056562</v>
      </c>
      <c r="C1155" s="28">
        <v>218.89999399999999</v>
      </c>
      <c r="D1155" s="28">
        <v>75.81662</v>
      </c>
      <c r="E1155" s="28">
        <v>84.487717000000004</v>
      </c>
      <c r="F1155" s="28">
        <v>573.15261899999996</v>
      </c>
      <c r="G1155" s="28">
        <v>41.110771</v>
      </c>
      <c r="H1155" s="28">
        <v>238.520004</v>
      </c>
      <c r="I1155" s="28">
        <v>39.683422</v>
      </c>
      <c r="J1155" s="28">
        <v>48.233362</v>
      </c>
      <c r="K1155" s="28">
        <v>93.803326999999996</v>
      </c>
      <c r="L1155" s="25">
        <f t="shared" si="170"/>
        <v>0.85510597592939308</v>
      </c>
      <c r="M1155" s="25">
        <f t="shared" si="171"/>
        <v>0.52098385937998692</v>
      </c>
      <c r="N1155" s="25">
        <f t="shared" si="172"/>
        <v>0.82072687127710853</v>
      </c>
      <c r="O1155" s="25">
        <f t="shared" si="173"/>
        <v>1.5793240510775526</v>
      </c>
      <c r="P1155" s="29">
        <f t="shared" si="174"/>
        <v>0.98685684344311397</v>
      </c>
      <c r="Q1155" s="29">
        <f t="shared" si="175"/>
        <v>0.82207272730496084</v>
      </c>
      <c r="R1155" s="29">
        <f t="shared" si="176"/>
        <v>8.6371718787878784</v>
      </c>
      <c r="S1155" s="29">
        <f t="shared" si="177"/>
        <v>1.108302691732479</v>
      </c>
      <c r="T1155" s="29">
        <f t="shared" si="178"/>
        <v>1.1332340222820068</v>
      </c>
      <c r="U1155" s="29">
        <f t="shared" si="179"/>
        <v>0.46651690902031473</v>
      </c>
    </row>
    <row r="1156" spans="1:21" x14ac:dyDescent="0.2">
      <c r="A1156" s="30">
        <v>39549</v>
      </c>
      <c r="B1156" s="28">
        <v>49.623344000000003</v>
      </c>
      <c r="C1156" s="28">
        <v>143.91999799999999</v>
      </c>
      <c r="D1156" s="28">
        <v>41.640853</v>
      </c>
      <c r="E1156" s="28">
        <v>32.755758999999998</v>
      </c>
      <c r="F1156" s="28">
        <v>288.47202600000003</v>
      </c>
      <c r="G1156" s="28">
        <v>22.562639999999998</v>
      </c>
      <c r="H1156" s="28">
        <v>24.75</v>
      </c>
      <c r="I1156" s="28">
        <v>18.82245</v>
      </c>
      <c r="J1156" s="28">
        <v>22.610441000000002</v>
      </c>
      <c r="K1156" s="28">
        <v>63.963344999999997</v>
      </c>
      <c r="L1156" s="25">
        <f t="shared" ref="L1156:L1219" si="180">B1156/B1157-1</f>
        <v>0.43497599541208776</v>
      </c>
      <c r="M1156" s="25">
        <f t="shared" ref="M1156:M1219" si="181">C1156/C1157-1</f>
        <v>0.66189377972041052</v>
      </c>
      <c r="N1156" s="25">
        <f t="shared" ref="N1156:N1219" si="182">D1156/D1157-1</f>
        <v>0.20790114187250897</v>
      </c>
      <c r="O1156" s="25">
        <f t="shared" ref="O1156:O1219" si="183">E1156/E1157-1</f>
        <v>2.6030789356954021E-2</v>
      </c>
      <c r="P1156" s="29">
        <f t="shared" ref="P1156:P1219" si="184">F1156/F1157-1</f>
        <v>0.14062257674513834</v>
      </c>
      <c r="Q1156" s="29">
        <f t="shared" ref="Q1156:Q1219" si="185">G1156/G1157-1</f>
        <v>3.2518466807111013E-2</v>
      </c>
      <c r="R1156" s="29">
        <f t="shared" ref="R1156:R1219" si="186">H1156/H1157-1</f>
        <v>0.1641580432737535</v>
      </c>
      <c r="S1156" s="29">
        <f t="shared" ref="S1156:S1219" si="187">I1156/I1157-1</f>
        <v>3.9813313170283582E-2</v>
      </c>
      <c r="T1156" s="29">
        <f t="shared" ref="T1156:T1219" si="188">J1156/J1157-1</f>
        <v>-6.5276029022757864E-2</v>
      </c>
      <c r="U1156" s="29">
        <f t="shared" ref="U1156:U1219" si="189">K1156/K1157-1</f>
        <v>0.2062770765197377</v>
      </c>
    </row>
    <row r="1157" spans="1:21" x14ac:dyDescent="0.2">
      <c r="A1157" s="30">
        <v>39548</v>
      </c>
      <c r="B1157" s="28">
        <v>34.581305999999998</v>
      </c>
      <c r="C1157" s="28">
        <v>86.599997999999999</v>
      </c>
      <c r="D1157" s="28">
        <v>34.473725999999999</v>
      </c>
      <c r="E1157" s="28">
        <v>31.924733</v>
      </c>
      <c r="F1157" s="28">
        <v>252.90751900000001</v>
      </c>
      <c r="G1157" s="28">
        <v>21.852045</v>
      </c>
      <c r="H1157" s="28">
        <v>21.26</v>
      </c>
      <c r="I1157" s="28">
        <v>18.101759000000001</v>
      </c>
      <c r="J1157" s="28">
        <v>24.189430999999999</v>
      </c>
      <c r="K1157" s="28">
        <v>53.025416999999997</v>
      </c>
      <c r="L1157" s="25">
        <f t="shared" si="180"/>
        <v>-0.70204834714547293</v>
      </c>
      <c r="M1157" s="25">
        <f t="shared" si="181"/>
        <v>-0.48799811687358463</v>
      </c>
      <c r="N1157" s="25">
        <f t="shared" si="182"/>
        <v>-0.28331783115208942</v>
      </c>
      <c r="O1157" s="25">
        <f t="shared" si="183"/>
        <v>-0.73280407201128162</v>
      </c>
      <c r="P1157" s="29">
        <f t="shared" si="184"/>
        <v>-0.59932905026023175</v>
      </c>
      <c r="Q1157" s="29">
        <f t="shared" si="185"/>
        <v>-0.52020086969231816</v>
      </c>
      <c r="R1157" s="29">
        <f t="shared" si="186"/>
        <v>-0.91822762099417754</v>
      </c>
      <c r="S1157" s="29">
        <f t="shared" si="187"/>
        <v>-0.3898476675199205</v>
      </c>
      <c r="T1157" s="29">
        <f t="shared" si="188"/>
        <v>-0.57013277292066344</v>
      </c>
      <c r="U1157" s="29">
        <f t="shared" si="189"/>
        <v>-0.29623384744954373</v>
      </c>
    </row>
    <row r="1158" spans="1:21" x14ac:dyDescent="0.2">
      <c r="A1158" s="30">
        <v>39522</v>
      </c>
      <c r="B1158" s="28">
        <v>116.063481</v>
      </c>
      <c r="C1158" s="28">
        <v>169.13999899999999</v>
      </c>
      <c r="D1158" s="28">
        <v>48.101832999999999</v>
      </c>
      <c r="E1158" s="28">
        <v>119.48061199999999</v>
      </c>
      <c r="F1158" s="28">
        <v>631.21002199999998</v>
      </c>
      <c r="G1158" s="28">
        <v>45.544153000000001</v>
      </c>
      <c r="H1158" s="28">
        <v>259.98998999999998</v>
      </c>
      <c r="I1158" s="28">
        <v>29.667605999999999</v>
      </c>
      <c r="J1158" s="28">
        <v>56.271866000000003</v>
      </c>
      <c r="K1158" s="28">
        <v>75.345222000000007</v>
      </c>
      <c r="L1158" s="25">
        <f t="shared" si="180"/>
        <v>0.43353323477830608</v>
      </c>
      <c r="M1158" s="25">
        <f t="shared" si="181"/>
        <v>0.35485424879379202</v>
      </c>
      <c r="N1158" s="25">
        <f t="shared" si="182"/>
        <v>1.3077084161867925E-2</v>
      </c>
      <c r="O1158" s="25">
        <f t="shared" si="183"/>
        <v>1.5479984751326601</v>
      </c>
      <c r="P1158" s="29">
        <f t="shared" si="184"/>
        <v>0.97040570049796293</v>
      </c>
      <c r="Q1158" s="29">
        <f t="shared" si="185"/>
        <v>0.71334606099700659</v>
      </c>
      <c r="R1158" s="29">
        <f t="shared" si="186"/>
        <v>8.5339196919691958</v>
      </c>
      <c r="S1158" s="29">
        <f t="shared" si="187"/>
        <v>0.45358749796238795</v>
      </c>
      <c r="T1158" s="29">
        <f t="shared" si="188"/>
        <v>0.83148483286619612</v>
      </c>
      <c r="U1158" s="29">
        <f t="shared" si="189"/>
        <v>-3.0898634263726965E-2</v>
      </c>
    </row>
    <row r="1159" spans="1:21" x14ac:dyDescent="0.2">
      <c r="A1159" s="30">
        <v>39519</v>
      </c>
      <c r="B1159" s="28">
        <v>80.963229999999996</v>
      </c>
      <c r="C1159" s="28">
        <v>124.839996</v>
      </c>
      <c r="D1159" s="28">
        <v>47.480921000000002</v>
      </c>
      <c r="E1159" s="28">
        <v>46.891947999999999</v>
      </c>
      <c r="F1159" s="28">
        <v>320.34520700000002</v>
      </c>
      <c r="G1159" s="28">
        <v>26.581993000000001</v>
      </c>
      <c r="H1159" s="28">
        <v>27.27</v>
      </c>
      <c r="I1159" s="28">
        <v>20.409921000000001</v>
      </c>
      <c r="J1159" s="28">
        <v>30.724723999999998</v>
      </c>
      <c r="K1159" s="28">
        <v>77.747513999999995</v>
      </c>
      <c r="L1159" s="25">
        <f t="shared" si="180"/>
        <v>0.56838278078166926</v>
      </c>
      <c r="M1159" s="25">
        <f t="shared" si="181"/>
        <v>-0.18100110389692137</v>
      </c>
      <c r="N1159" s="25">
        <f t="shared" si="182"/>
        <v>8.1426068116996042E-2</v>
      </c>
      <c r="O1159" s="25">
        <f t="shared" si="183"/>
        <v>0.35201085600298576</v>
      </c>
      <c r="P1159" s="29">
        <f t="shared" si="184"/>
        <v>6.6803026125386467E-2</v>
      </c>
      <c r="Q1159" s="29">
        <f t="shared" si="185"/>
        <v>0.13525274605505744</v>
      </c>
      <c r="R1159" s="29">
        <f t="shared" si="186"/>
        <v>2.5734925524449892E-3</v>
      </c>
      <c r="S1159" s="29">
        <f t="shared" si="187"/>
        <v>1.5650483110130065E-2</v>
      </c>
      <c r="T1159" s="29">
        <f t="shared" si="188"/>
        <v>0.28122336016635985</v>
      </c>
      <c r="U1159" s="29">
        <f t="shared" si="189"/>
        <v>0.15481977774170019</v>
      </c>
    </row>
    <row r="1160" spans="1:21" x14ac:dyDescent="0.2">
      <c r="A1160" s="30">
        <v>39518</v>
      </c>
      <c r="B1160" s="28">
        <v>51.622110999999997</v>
      </c>
      <c r="C1160" s="28">
        <v>152.429993</v>
      </c>
      <c r="D1160" s="28">
        <v>43.905841000000002</v>
      </c>
      <c r="E1160" s="28">
        <v>34.683115000000001</v>
      </c>
      <c r="F1160" s="28">
        <v>300.28524399999998</v>
      </c>
      <c r="G1160" s="28">
        <v>23.415044000000002</v>
      </c>
      <c r="H1160" s="28">
        <v>27.200001</v>
      </c>
      <c r="I1160" s="28">
        <v>20.095417999999999</v>
      </c>
      <c r="J1160" s="28">
        <v>23.980771000000001</v>
      </c>
      <c r="K1160" s="28">
        <v>67.324370000000002</v>
      </c>
      <c r="L1160" s="25">
        <f t="shared" si="180"/>
        <v>0.49875920471110247</v>
      </c>
      <c r="M1160" s="25">
        <f t="shared" si="181"/>
        <v>0.79773547826706581</v>
      </c>
      <c r="N1160" s="25">
        <f t="shared" si="182"/>
        <v>0.27050539942153695</v>
      </c>
      <c r="O1160" s="25">
        <f t="shared" si="183"/>
        <v>0.10609202968984444</v>
      </c>
      <c r="P1160" s="29">
        <f t="shared" si="184"/>
        <v>0.22730340263394777</v>
      </c>
      <c r="Q1160" s="29">
        <f t="shared" si="185"/>
        <v>5.3913457101504525E-2</v>
      </c>
      <c r="R1160" s="29">
        <f t="shared" si="186"/>
        <v>0.23917994354533278</v>
      </c>
      <c r="S1160" s="29">
        <f t="shared" si="187"/>
        <v>0.10157916407037604</v>
      </c>
      <c r="T1160" s="29">
        <f t="shared" si="188"/>
        <v>-1.357061887445199E-2</v>
      </c>
      <c r="U1160" s="29">
        <f t="shared" si="189"/>
        <v>0.26966224518328641</v>
      </c>
    </row>
    <row r="1161" spans="1:21" x14ac:dyDescent="0.2">
      <c r="A1161" s="30">
        <v>39517</v>
      </c>
      <c r="B1161" s="28">
        <v>34.443232000000002</v>
      </c>
      <c r="C1161" s="28">
        <v>84.790001000000004</v>
      </c>
      <c r="D1161" s="28">
        <v>34.557775999999997</v>
      </c>
      <c r="E1161" s="28">
        <v>31.356445999999998</v>
      </c>
      <c r="F1161" s="28">
        <v>244.67075</v>
      </c>
      <c r="G1161" s="28">
        <v>22.217236</v>
      </c>
      <c r="H1161" s="28">
        <v>21.950001</v>
      </c>
      <c r="I1161" s="28">
        <v>18.242373000000001</v>
      </c>
      <c r="J1161" s="28">
        <v>24.310682</v>
      </c>
      <c r="K1161" s="28">
        <v>53.025416999999997</v>
      </c>
      <c r="L1161" s="25">
        <f t="shared" si="180"/>
        <v>-0.44562020377307932</v>
      </c>
      <c r="M1161" s="25">
        <f t="shared" si="181"/>
        <v>-0.39305652955740578</v>
      </c>
      <c r="N1161" s="25">
        <f t="shared" si="182"/>
        <v>-0.42274650101899491</v>
      </c>
      <c r="O1161" s="25">
        <f t="shared" si="183"/>
        <v>-0.50717719968475883</v>
      </c>
      <c r="P1161" s="29">
        <f t="shared" si="184"/>
        <v>-0.45968870873149981</v>
      </c>
      <c r="Q1161" s="29">
        <f t="shared" si="185"/>
        <v>-0.24334542190017838</v>
      </c>
      <c r="R1161" s="29">
        <f t="shared" si="186"/>
        <v>-0.84094202173913046</v>
      </c>
      <c r="S1161" s="29">
        <f t="shared" si="187"/>
        <v>-0.23948946698606732</v>
      </c>
      <c r="T1161" s="29">
        <f t="shared" si="188"/>
        <v>-0.40606907572233386</v>
      </c>
      <c r="U1161" s="29">
        <f t="shared" si="189"/>
        <v>-0.3672699989643714</v>
      </c>
    </row>
    <row r="1162" spans="1:21" x14ac:dyDescent="0.2">
      <c r="A1162" s="30">
        <v>39491</v>
      </c>
      <c r="B1162" s="28">
        <v>62.129306</v>
      </c>
      <c r="C1162" s="28">
        <v>139.699997</v>
      </c>
      <c r="D1162" s="28">
        <v>59.865858000000003</v>
      </c>
      <c r="E1162" s="28">
        <v>63.626207999999998</v>
      </c>
      <c r="F1162" s="28">
        <v>452.83293900000001</v>
      </c>
      <c r="G1162" s="28">
        <v>29.362455000000001</v>
      </c>
      <c r="H1162" s="28">
        <v>138</v>
      </c>
      <c r="I1162" s="28">
        <v>23.987009</v>
      </c>
      <c r="J1162" s="28">
        <v>40.931834000000002</v>
      </c>
      <c r="K1162" s="28">
        <v>83.804176999999996</v>
      </c>
      <c r="L1162" s="25">
        <f t="shared" si="180"/>
        <v>-0.22263621056531646</v>
      </c>
      <c r="M1162" s="25">
        <f t="shared" si="181"/>
        <v>0.14480044370073286</v>
      </c>
      <c r="N1162" s="25">
        <f t="shared" si="182"/>
        <v>0.28529567463465555</v>
      </c>
      <c r="O1162" s="25">
        <f t="shared" si="183"/>
        <v>0.37875353512195531</v>
      </c>
      <c r="P1162" s="29">
        <f t="shared" si="184"/>
        <v>0.44186079781665177</v>
      </c>
      <c r="Q1162" s="29">
        <f t="shared" si="185"/>
        <v>0.12579077217843815</v>
      </c>
      <c r="R1162" s="29">
        <f t="shared" si="186"/>
        <v>4.2873563218390798</v>
      </c>
      <c r="S1162" s="29">
        <f t="shared" si="187"/>
        <v>0.22078294261457154</v>
      </c>
      <c r="T1162" s="29">
        <f t="shared" si="188"/>
        <v>0.3721699592185761</v>
      </c>
      <c r="U1162" s="29">
        <f t="shared" si="189"/>
        <v>9.8862368303549442E-2</v>
      </c>
    </row>
    <row r="1163" spans="1:21" x14ac:dyDescent="0.2">
      <c r="A1163" s="30">
        <v>39490</v>
      </c>
      <c r="B1163" s="28">
        <v>79.923077000000006</v>
      </c>
      <c r="C1163" s="28">
        <v>122.029999</v>
      </c>
      <c r="D1163" s="28">
        <v>46.577499000000003</v>
      </c>
      <c r="E1163" s="28">
        <v>46.147629999999999</v>
      </c>
      <c r="F1163" s="28">
        <v>314.06148200000001</v>
      </c>
      <c r="G1163" s="28">
        <v>26.081627000000001</v>
      </c>
      <c r="H1163" s="28">
        <v>26.1</v>
      </c>
      <c r="I1163" s="28">
        <v>19.648872999999998</v>
      </c>
      <c r="J1163" s="28">
        <v>29.830003000000001</v>
      </c>
      <c r="K1163" s="28">
        <v>76.264488999999998</v>
      </c>
      <c r="L1163" s="25">
        <f t="shared" si="180"/>
        <v>0.56280370425751247</v>
      </c>
      <c r="M1163" s="25">
        <f t="shared" si="181"/>
        <v>-0.20200104240126915</v>
      </c>
      <c r="N1163" s="25">
        <f t="shared" si="182"/>
        <v>5.9798363103821472E-2</v>
      </c>
      <c r="O1163" s="25">
        <f t="shared" si="183"/>
        <v>0.3471056932982266</v>
      </c>
      <c r="P1163" s="29">
        <f t="shared" si="184"/>
        <v>6.1360629789487309E-2</v>
      </c>
      <c r="Q1163" s="29">
        <f t="shared" si="185"/>
        <v>0.11887090146326584</v>
      </c>
      <c r="R1163" s="29">
        <f t="shared" si="186"/>
        <v>-4.5354791514264803E-2</v>
      </c>
      <c r="S1163" s="29">
        <f t="shared" si="187"/>
        <v>-3.3438597005583492E-2</v>
      </c>
      <c r="T1163" s="29">
        <f t="shared" si="188"/>
        <v>0.25494581331313526</v>
      </c>
      <c r="U1163" s="29">
        <f t="shared" si="189"/>
        <v>0.13104545175124138</v>
      </c>
    </row>
    <row r="1164" spans="1:21" x14ac:dyDescent="0.2">
      <c r="A1164" s="30">
        <v>39489</v>
      </c>
      <c r="B1164" s="28">
        <v>51.140828999999997</v>
      </c>
      <c r="C1164" s="28">
        <v>152.91999799999999</v>
      </c>
      <c r="D1164" s="28">
        <v>43.949396999999998</v>
      </c>
      <c r="E1164" s="28">
        <v>34.256874000000003</v>
      </c>
      <c r="F1164" s="28">
        <v>295.90458999999998</v>
      </c>
      <c r="G1164" s="28">
        <v>23.310666999999999</v>
      </c>
      <c r="H1164" s="28">
        <v>27.34</v>
      </c>
      <c r="I1164" s="28">
        <v>20.328634000000001</v>
      </c>
      <c r="J1164" s="28">
        <v>23.769953000000001</v>
      </c>
      <c r="K1164" s="28">
        <v>67.428314999999998</v>
      </c>
      <c r="L1164" s="25">
        <f t="shared" si="180"/>
        <v>0.48523964653147256</v>
      </c>
      <c r="M1164" s="25">
        <f t="shared" si="181"/>
        <v>0.80756503091170284</v>
      </c>
      <c r="N1164" s="25">
        <f t="shared" si="182"/>
        <v>0.27242895254209154</v>
      </c>
      <c r="O1164" s="25">
        <f t="shared" si="183"/>
        <v>8.3943655732634515E-2</v>
      </c>
      <c r="P1164" s="29">
        <f t="shared" si="184"/>
        <v>0.20796881769332454</v>
      </c>
      <c r="Q1164" s="29">
        <f t="shared" si="185"/>
        <v>4.2441120643567087E-2</v>
      </c>
      <c r="R1164" s="29">
        <f t="shared" si="186"/>
        <v>0.30688336520076476</v>
      </c>
      <c r="S1164" s="29">
        <f t="shared" si="187"/>
        <v>0.11780990434027516</v>
      </c>
      <c r="T1164" s="29">
        <f t="shared" si="188"/>
        <v>-3.7642854346411458E-2</v>
      </c>
      <c r="U1164" s="29">
        <f t="shared" si="189"/>
        <v>0.28763593415556943</v>
      </c>
    </row>
    <row r="1165" spans="1:21" x14ac:dyDescent="0.2">
      <c r="A1165" s="30">
        <v>39488</v>
      </c>
      <c r="B1165" s="28">
        <v>34.432712000000002</v>
      </c>
      <c r="C1165" s="28">
        <v>84.599997999999999</v>
      </c>
      <c r="D1165" s="28">
        <v>34.539765000000003</v>
      </c>
      <c r="E1165" s="28">
        <v>31.603925</v>
      </c>
      <c r="F1165" s="28">
        <v>244.960454</v>
      </c>
      <c r="G1165" s="28">
        <v>22.361615</v>
      </c>
      <c r="H1165" s="28">
        <v>20.92</v>
      </c>
      <c r="I1165" s="28">
        <v>18.186128</v>
      </c>
      <c r="J1165" s="28">
        <v>24.699721</v>
      </c>
      <c r="K1165" s="28">
        <v>52.365977999999998</v>
      </c>
      <c r="L1165" s="25">
        <f t="shared" si="180"/>
        <v>-0.62806247738494436</v>
      </c>
      <c r="M1165" s="25">
        <f t="shared" si="181"/>
        <v>-0.60165742533060018</v>
      </c>
      <c r="N1165" s="25">
        <f t="shared" si="182"/>
        <v>-0.53720424198744543</v>
      </c>
      <c r="O1165" s="25">
        <f t="shared" si="183"/>
        <v>-0.61778568003150514</v>
      </c>
      <c r="P1165" s="29">
        <f t="shared" si="184"/>
        <v>-0.56726313375109472</v>
      </c>
      <c r="Q1165" s="29">
        <f t="shared" si="185"/>
        <v>-0.44959193610982007</v>
      </c>
      <c r="R1165" s="29">
        <f t="shared" si="186"/>
        <v>-0.91031851656332119</v>
      </c>
      <c r="S1165" s="29">
        <f t="shared" si="187"/>
        <v>-0.53480631352355279</v>
      </c>
      <c r="T1165" s="29">
        <f t="shared" si="188"/>
        <v>-0.48140289785255963</v>
      </c>
      <c r="U1165" s="29">
        <f t="shared" si="189"/>
        <v>-0.43423220504714433</v>
      </c>
    </row>
    <row r="1166" spans="1:21" x14ac:dyDescent="0.2">
      <c r="A1166" s="30">
        <v>39461</v>
      </c>
      <c r="B1166" s="28">
        <v>92.576601999999994</v>
      </c>
      <c r="C1166" s="28">
        <v>212.38000500000001</v>
      </c>
      <c r="D1166" s="28">
        <v>74.632846999999998</v>
      </c>
      <c r="E1166" s="28">
        <v>82.686396999999999</v>
      </c>
      <c r="F1166" s="28">
        <v>566.07253300000002</v>
      </c>
      <c r="G1166" s="28">
        <v>40.627338999999999</v>
      </c>
      <c r="H1166" s="28">
        <v>233.270004</v>
      </c>
      <c r="I1166" s="28">
        <v>39.093668999999998</v>
      </c>
      <c r="J1166" s="28">
        <v>47.627958</v>
      </c>
      <c r="K1166" s="28">
        <v>92.557367999999997</v>
      </c>
      <c r="L1166" s="25">
        <f t="shared" si="180"/>
        <v>0.50918346086140809</v>
      </c>
      <c r="M1166" s="25">
        <f t="shared" si="181"/>
        <v>0.57400145273853243</v>
      </c>
      <c r="N1166" s="25">
        <f t="shared" si="182"/>
        <v>0.26817211288683551</v>
      </c>
      <c r="O1166" s="25">
        <f t="shared" si="183"/>
        <v>0.32243076083993061</v>
      </c>
      <c r="P1166" s="29">
        <f t="shared" si="184"/>
        <v>0.25331803433266153</v>
      </c>
      <c r="Q1166" s="29">
        <f t="shared" si="185"/>
        <v>0.393260908056144</v>
      </c>
      <c r="R1166" s="29">
        <f t="shared" si="186"/>
        <v>0.72091478301184542</v>
      </c>
      <c r="S1166" s="29">
        <f t="shared" si="187"/>
        <v>0.63999243551594054</v>
      </c>
      <c r="T1166" s="29">
        <f t="shared" si="188"/>
        <v>0.16963887110152265</v>
      </c>
      <c r="U1166" s="29">
        <f t="shared" si="189"/>
        <v>9.5157984995411837E-2</v>
      </c>
    </row>
    <row r="1167" spans="1:21" x14ac:dyDescent="0.2">
      <c r="A1167" s="30">
        <v>39460</v>
      </c>
      <c r="B1167" s="28">
        <v>61.342179000000002</v>
      </c>
      <c r="C1167" s="28">
        <v>134.929993</v>
      </c>
      <c r="D1167" s="28">
        <v>58.850724</v>
      </c>
      <c r="E1167" s="28">
        <v>62.526069</v>
      </c>
      <c r="F1167" s="28">
        <v>451.65913</v>
      </c>
      <c r="G1167" s="28">
        <v>29.159893</v>
      </c>
      <c r="H1167" s="28">
        <v>135.550003</v>
      </c>
      <c r="I1167" s="28">
        <v>23.837713000000001</v>
      </c>
      <c r="J1167" s="28">
        <v>40.720224999999999</v>
      </c>
      <c r="K1167" s="28">
        <v>84.515083000000004</v>
      </c>
      <c r="L1167" s="25">
        <f t="shared" si="180"/>
        <v>-0.23124523696644161</v>
      </c>
      <c r="M1167" s="25">
        <f t="shared" si="181"/>
        <v>9.4855527342673218E-2</v>
      </c>
      <c r="N1167" s="25">
        <f t="shared" si="182"/>
        <v>0.25045888195435162</v>
      </c>
      <c r="O1167" s="25">
        <f t="shared" si="183"/>
        <v>0.3593544806068707</v>
      </c>
      <c r="P1167" s="29">
        <f t="shared" si="184"/>
        <v>0.42919009211601322</v>
      </c>
      <c r="Q1167" s="29">
        <f t="shared" si="185"/>
        <v>0.10966101596231925</v>
      </c>
      <c r="R1167" s="29">
        <f t="shared" si="186"/>
        <v>4.1638096380952385</v>
      </c>
      <c r="S1167" s="29">
        <f t="shared" si="187"/>
        <v>0.18574786333501914</v>
      </c>
      <c r="T1167" s="29">
        <f t="shared" si="188"/>
        <v>0.34252614680508242</v>
      </c>
      <c r="U1167" s="29">
        <f t="shared" si="189"/>
        <v>9.5050397793850605E-2</v>
      </c>
    </row>
    <row r="1168" spans="1:21" x14ac:dyDescent="0.2">
      <c r="A1168" s="30">
        <v>39459</v>
      </c>
      <c r="B1168" s="28">
        <v>79.794210000000007</v>
      </c>
      <c r="C1168" s="28">
        <v>123.239998</v>
      </c>
      <c r="D1168" s="28">
        <v>47.063302</v>
      </c>
      <c r="E1168" s="28">
        <v>45.996882999999997</v>
      </c>
      <c r="F1168" s="28">
        <v>316.02453200000002</v>
      </c>
      <c r="G1168" s="28">
        <v>26.278199000000001</v>
      </c>
      <c r="H1168" s="28">
        <v>26.25</v>
      </c>
      <c r="I1168" s="28">
        <v>20.103525999999999</v>
      </c>
      <c r="J1168" s="28">
        <v>30.331047999999999</v>
      </c>
      <c r="K1168" s="28">
        <v>77.179171999999994</v>
      </c>
      <c r="L1168" s="25">
        <f t="shared" si="180"/>
        <v>0.52945181791892804</v>
      </c>
      <c r="M1168" s="25">
        <f t="shared" si="181"/>
        <v>-0.22456425201000285</v>
      </c>
      <c r="N1168" s="25">
        <f t="shared" si="182"/>
        <v>5.0622030194669598E-2</v>
      </c>
      <c r="O1168" s="25">
        <f t="shared" si="183"/>
        <v>0.29135835736171312</v>
      </c>
      <c r="P1168" s="29">
        <f t="shared" si="184"/>
        <v>4.2701597995645102E-2</v>
      </c>
      <c r="Q1168" s="29">
        <f t="shared" si="185"/>
        <v>0.10787439435316348</v>
      </c>
      <c r="R1168" s="29">
        <f t="shared" si="186"/>
        <v>-8.7591240875912413E-2</v>
      </c>
      <c r="S1168" s="29">
        <f t="shared" si="187"/>
        <v>-3.7751436681891182E-2</v>
      </c>
      <c r="T1168" s="29">
        <f t="shared" si="188"/>
        <v>0.24175982852925082</v>
      </c>
      <c r="U1168" s="29">
        <f t="shared" si="189"/>
        <v>0.11930270551041611</v>
      </c>
    </row>
    <row r="1169" spans="1:21" x14ac:dyDescent="0.2">
      <c r="A1169" s="30">
        <v>39458</v>
      </c>
      <c r="B1169" s="28">
        <v>52.171771</v>
      </c>
      <c r="C1169" s="28">
        <v>158.929993</v>
      </c>
      <c r="D1169" s="28">
        <v>44.795654999999996</v>
      </c>
      <c r="E1169" s="28">
        <v>35.618991999999999</v>
      </c>
      <c r="F1169" s="28">
        <v>303.08242799999999</v>
      </c>
      <c r="G1169" s="28">
        <v>23.719474999999999</v>
      </c>
      <c r="H1169" s="28">
        <v>28.77</v>
      </c>
      <c r="I1169" s="28">
        <v>20.892237999999999</v>
      </c>
      <c r="J1169" s="28">
        <v>24.425857000000001</v>
      </c>
      <c r="K1169" s="28">
        <v>68.952904000000004</v>
      </c>
      <c r="L1169" s="25">
        <f t="shared" si="180"/>
        <v>-8.9333968421471233E-2</v>
      </c>
      <c r="M1169" s="25">
        <f t="shared" si="181"/>
        <v>0.64099118515211528</v>
      </c>
      <c r="N1169" s="25">
        <f t="shared" si="182"/>
        <v>-0.21589923061751204</v>
      </c>
      <c r="O1169" s="25">
        <f t="shared" si="183"/>
        <v>-0.44411189922765104</v>
      </c>
      <c r="P1169" s="29">
        <f t="shared" si="184"/>
        <v>-0.34261106844390543</v>
      </c>
      <c r="Q1169" s="29">
        <f t="shared" si="185"/>
        <v>-0.27778894881803529</v>
      </c>
      <c r="R1169" s="29">
        <f t="shared" si="186"/>
        <v>-0.77852192972387668</v>
      </c>
      <c r="S1169" s="29">
        <f t="shared" si="187"/>
        <v>-0.13012386059057146</v>
      </c>
      <c r="T1169" s="29">
        <f t="shared" si="188"/>
        <v>-0.37721852220989027</v>
      </c>
      <c r="U1169" s="29">
        <f t="shared" si="189"/>
        <v>-0.18998747805099481</v>
      </c>
    </row>
    <row r="1170" spans="1:21" x14ac:dyDescent="0.2">
      <c r="A1170" s="30">
        <v>39429</v>
      </c>
      <c r="B1170" s="28">
        <v>57.289686000000003</v>
      </c>
      <c r="C1170" s="28">
        <v>96.849997999999999</v>
      </c>
      <c r="D1170" s="28">
        <v>57.129972000000002</v>
      </c>
      <c r="E1170" s="28">
        <v>64.075830999999994</v>
      </c>
      <c r="F1170" s="28">
        <v>461.03974899999997</v>
      </c>
      <c r="G1170" s="28">
        <v>32.842858</v>
      </c>
      <c r="H1170" s="28">
        <v>129.89999399999999</v>
      </c>
      <c r="I1170" s="28">
        <v>24.017486000000002</v>
      </c>
      <c r="J1170" s="28">
        <v>39.220590000000001</v>
      </c>
      <c r="K1170" s="28">
        <v>85.125726</v>
      </c>
      <c r="L1170" s="25">
        <f t="shared" si="180"/>
        <v>-0.27254946487586973</v>
      </c>
      <c r="M1170" s="25">
        <f t="shared" si="181"/>
        <v>-0.10498106556677811</v>
      </c>
      <c r="N1170" s="25">
        <f t="shared" si="182"/>
        <v>0.25638807011770437</v>
      </c>
      <c r="O1170" s="25">
        <f t="shared" si="183"/>
        <v>0.43447725338118626</v>
      </c>
      <c r="P1170" s="29">
        <f t="shared" si="184"/>
        <v>0.61793580728804653</v>
      </c>
      <c r="Q1170" s="29">
        <f t="shared" si="185"/>
        <v>0.28386406954654064</v>
      </c>
      <c r="R1170" s="29">
        <f t="shared" si="186"/>
        <v>2.9724767592514749</v>
      </c>
      <c r="S1170" s="29">
        <f t="shared" si="187"/>
        <v>0.17138206240032838</v>
      </c>
      <c r="T1170" s="29">
        <f t="shared" si="188"/>
        <v>0.33441547969439434</v>
      </c>
      <c r="U1170" s="29">
        <f t="shared" si="189"/>
        <v>0.13954427613498566</v>
      </c>
    </row>
    <row r="1171" spans="1:21" x14ac:dyDescent="0.2">
      <c r="A1171" s="30">
        <v>39428</v>
      </c>
      <c r="B1171" s="28">
        <v>78.754064</v>
      </c>
      <c r="C1171" s="28">
        <v>108.209999</v>
      </c>
      <c r="D1171" s="28">
        <v>45.471597000000003</v>
      </c>
      <c r="E1171" s="28">
        <v>44.668419</v>
      </c>
      <c r="F1171" s="28">
        <v>284.95552600000002</v>
      </c>
      <c r="G1171" s="28">
        <v>25.581257999999998</v>
      </c>
      <c r="H1171" s="28">
        <v>32.700001</v>
      </c>
      <c r="I1171" s="28">
        <v>20.503546</v>
      </c>
      <c r="J1171" s="28">
        <v>29.391587999999999</v>
      </c>
      <c r="K1171" s="28">
        <v>74.701552000000007</v>
      </c>
      <c r="L1171" s="25">
        <f t="shared" si="180"/>
        <v>0.69300358463992073</v>
      </c>
      <c r="M1171" s="25">
        <f t="shared" si="181"/>
        <v>-0.22117462615266115</v>
      </c>
      <c r="N1171" s="25">
        <f t="shared" si="182"/>
        <v>-8.284643498811195E-3</v>
      </c>
      <c r="O1171" s="25">
        <f t="shared" si="183"/>
        <v>0.23131886443407912</v>
      </c>
      <c r="P1171" s="29">
        <f t="shared" si="184"/>
        <v>6.8294581322440706E-2</v>
      </c>
      <c r="Q1171" s="29">
        <f t="shared" si="185"/>
        <v>0.10815632691707133</v>
      </c>
      <c r="R1171" s="29">
        <f t="shared" si="186"/>
        <v>0.16080940717074887</v>
      </c>
      <c r="S1171" s="29">
        <f t="shared" si="187"/>
        <v>-5.7768905078776633E-2</v>
      </c>
      <c r="T1171" s="29">
        <f t="shared" si="188"/>
        <v>0.22702148590994975</v>
      </c>
      <c r="U1171" s="29">
        <f t="shared" si="189"/>
        <v>5.3074886588869719E-2</v>
      </c>
    </row>
    <row r="1172" spans="1:21" x14ac:dyDescent="0.2">
      <c r="A1172" s="30">
        <v>39427</v>
      </c>
      <c r="B1172" s="28">
        <v>46.517364000000001</v>
      </c>
      <c r="C1172" s="28">
        <v>138.94000199999999</v>
      </c>
      <c r="D1172" s="28">
        <v>45.851460000000003</v>
      </c>
      <c r="E1172" s="28">
        <v>36.276890000000002</v>
      </c>
      <c r="F1172" s="28">
        <v>266.73871700000001</v>
      </c>
      <c r="G1172" s="28">
        <v>23.084520999999999</v>
      </c>
      <c r="H1172" s="28">
        <v>28.17</v>
      </c>
      <c r="I1172" s="28">
        <v>21.760634</v>
      </c>
      <c r="J1172" s="28">
        <v>23.953605</v>
      </c>
      <c r="K1172" s="28">
        <v>70.936599999999999</v>
      </c>
      <c r="L1172" s="25">
        <f t="shared" si="180"/>
        <v>0.37490767172792605</v>
      </c>
      <c r="M1172" s="25">
        <f t="shared" si="181"/>
        <v>0.96437149875421335</v>
      </c>
      <c r="N1172" s="25">
        <f t="shared" si="182"/>
        <v>0.48081353078779765</v>
      </c>
      <c r="O1172" s="25">
        <f t="shared" si="183"/>
        <v>0.17199351833314291</v>
      </c>
      <c r="P1172" s="29">
        <f t="shared" si="184"/>
        <v>0.12227055096832173</v>
      </c>
      <c r="Q1172" s="29">
        <f t="shared" si="185"/>
        <v>9.4691784638336385E-2</v>
      </c>
      <c r="R1172" s="29">
        <f t="shared" si="186"/>
        <v>0.65219951039293322</v>
      </c>
      <c r="S1172" s="29">
        <f t="shared" si="187"/>
        <v>0.3033742093358045</v>
      </c>
      <c r="T1172" s="29">
        <f t="shared" si="188"/>
        <v>2.3908797177565999E-2</v>
      </c>
      <c r="U1172" s="29">
        <f t="shared" si="189"/>
        <v>0.4235811158834113</v>
      </c>
    </row>
    <row r="1173" spans="1:21" x14ac:dyDescent="0.2">
      <c r="A1173" s="30">
        <v>39426</v>
      </c>
      <c r="B1173" s="28">
        <v>33.833081999999997</v>
      </c>
      <c r="C1173" s="28">
        <v>70.730002999999996</v>
      </c>
      <c r="D1173" s="28">
        <v>30.963695999999999</v>
      </c>
      <c r="E1173" s="28">
        <v>30.953149</v>
      </c>
      <c r="F1173" s="28">
        <v>237.67773</v>
      </c>
      <c r="G1173" s="28">
        <v>21.087689999999998</v>
      </c>
      <c r="H1173" s="28">
        <v>17.049999</v>
      </c>
      <c r="I1173" s="28">
        <v>16.695615</v>
      </c>
      <c r="J1173" s="28">
        <v>23.394276000000001</v>
      </c>
      <c r="K1173" s="28">
        <v>49.829686000000002</v>
      </c>
      <c r="L1173" s="25">
        <f t="shared" si="180"/>
        <v>-0.63104697954784073</v>
      </c>
      <c r="M1173" s="25">
        <f t="shared" si="181"/>
        <v>-0.61993551467161168</v>
      </c>
      <c r="N1173" s="25">
        <f t="shared" si="182"/>
        <v>-0.60149693142288685</v>
      </c>
      <c r="O1173" s="25">
        <f t="shared" si="183"/>
        <v>-0.63216155969307741</v>
      </c>
      <c r="P1173" s="29">
        <f t="shared" si="184"/>
        <v>-0.58963250703066217</v>
      </c>
      <c r="Q1173" s="29">
        <f t="shared" si="185"/>
        <v>-0.47145268682584984</v>
      </c>
      <c r="R1173" s="29">
        <f t="shared" si="186"/>
        <v>-0.92183560899840444</v>
      </c>
      <c r="S1173" s="29">
        <f t="shared" si="187"/>
        <v>-0.58684087027929566</v>
      </c>
      <c r="T1173" s="29">
        <f t="shared" si="188"/>
        <v>-0.51968715359995299</v>
      </c>
      <c r="U1173" s="29">
        <f t="shared" si="189"/>
        <v>-0.47719180585372811</v>
      </c>
    </row>
    <row r="1174" spans="1:21" x14ac:dyDescent="0.2">
      <c r="A1174" s="30">
        <v>39400</v>
      </c>
      <c r="B1174" s="28">
        <v>91.700243999999998</v>
      </c>
      <c r="C1174" s="28">
        <v>186.10000600000001</v>
      </c>
      <c r="D1174" s="28">
        <v>77.700018999999998</v>
      </c>
      <c r="E1174" s="28">
        <v>84.148760999999993</v>
      </c>
      <c r="F1174" s="28">
        <v>579.18264499999998</v>
      </c>
      <c r="G1174" s="28">
        <v>39.897449999999999</v>
      </c>
      <c r="H1174" s="28">
        <v>218.13000500000001</v>
      </c>
      <c r="I1174" s="28">
        <v>40.409647999999997</v>
      </c>
      <c r="J1174" s="28">
        <v>48.706330000000001</v>
      </c>
      <c r="K1174" s="28">
        <v>95.311600999999996</v>
      </c>
      <c r="L1174" s="25">
        <f t="shared" si="180"/>
        <v>0.5977195428074098</v>
      </c>
      <c r="M1174" s="25">
        <f t="shared" si="181"/>
        <v>0.91697571246444776</v>
      </c>
      <c r="N1174" s="25">
        <f t="shared" si="182"/>
        <v>0.37105243529644283</v>
      </c>
      <c r="O1174" s="25">
        <f t="shared" si="183"/>
        <v>0.321158250351258</v>
      </c>
      <c r="P1174" s="29">
        <f t="shared" si="184"/>
        <v>0.2600209447775248</v>
      </c>
      <c r="Q1174" s="29">
        <f t="shared" si="185"/>
        <v>0.21411760280863135</v>
      </c>
      <c r="R1174" s="29">
        <f t="shared" si="186"/>
        <v>0.73656558604756328</v>
      </c>
      <c r="S1174" s="29">
        <f t="shared" si="187"/>
        <v>0.69858664254464853</v>
      </c>
      <c r="T1174" s="29">
        <f t="shared" si="188"/>
        <v>0.26379396494078811</v>
      </c>
      <c r="U1174" s="29">
        <f t="shared" si="189"/>
        <v>0.12121746478555773</v>
      </c>
    </row>
    <row r="1175" spans="1:21" x14ac:dyDescent="0.2">
      <c r="A1175" s="30">
        <v>39399</v>
      </c>
      <c r="B1175" s="28">
        <v>57.394455999999998</v>
      </c>
      <c r="C1175" s="28">
        <v>97.080001999999993</v>
      </c>
      <c r="D1175" s="28">
        <v>56.671807000000001</v>
      </c>
      <c r="E1175" s="28">
        <v>63.693173000000002</v>
      </c>
      <c r="F1175" s="28">
        <v>459.66112500000003</v>
      </c>
      <c r="G1175" s="28">
        <v>32.861272999999997</v>
      </c>
      <c r="H1175" s="28">
        <v>125.610001</v>
      </c>
      <c r="I1175" s="28">
        <v>23.79016</v>
      </c>
      <c r="J1175" s="28">
        <v>38.539771000000002</v>
      </c>
      <c r="K1175" s="28">
        <v>85.007238999999998</v>
      </c>
      <c r="L1175" s="25">
        <f t="shared" si="180"/>
        <v>-0.27788682935627784</v>
      </c>
      <c r="M1175" s="25">
        <f t="shared" si="181"/>
        <v>-0.10870360096774889</v>
      </c>
      <c r="N1175" s="25">
        <f t="shared" si="182"/>
        <v>0.23759992585556211</v>
      </c>
      <c r="O1175" s="25">
        <f t="shared" si="183"/>
        <v>0.4301337131984011</v>
      </c>
      <c r="P1175" s="29">
        <f t="shared" si="184"/>
        <v>0.61109269762227836</v>
      </c>
      <c r="Q1175" s="29">
        <f t="shared" si="185"/>
        <v>0.25520945219372759</v>
      </c>
      <c r="R1175" s="29">
        <f t="shared" si="186"/>
        <v>2.9863535702951443</v>
      </c>
      <c r="S1175" s="29">
        <f t="shared" si="187"/>
        <v>0.1276934283408262</v>
      </c>
      <c r="T1175" s="29">
        <f t="shared" si="188"/>
        <v>0.29469842703284566</v>
      </c>
      <c r="U1175" s="29">
        <f t="shared" si="189"/>
        <v>0.13445182804413314</v>
      </c>
    </row>
    <row r="1176" spans="1:21" x14ac:dyDescent="0.2">
      <c r="A1176" s="30">
        <v>39398</v>
      </c>
      <c r="B1176" s="28">
        <v>79.481247999999994</v>
      </c>
      <c r="C1176" s="28">
        <v>108.91999800000001</v>
      </c>
      <c r="D1176" s="28">
        <v>45.791702000000001</v>
      </c>
      <c r="E1176" s="28">
        <v>44.536515999999999</v>
      </c>
      <c r="F1176" s="28">
        <v>285.31016599999998</v>
      </c>
      <c r="G1176" s="28">
        <v>26.179912000000002</v>
      </c>
      <c r="H1176" s="28">
        <v>31.51</v>
      </c>
      <c r="I1176" s="28">
        <v>21.096301</v>
      </c>
      <c r="J1176" s="28">
        <v>29.767372999999999</v>
      </c>
      <c r="K1176" s="28">
        <v>74.932435999999996</v>
      </c>
      <c r="L1176" s="25">
        <f t="shared" si="180"/>
        <v>0.70742935573631072</v>
      </c>
      <c r="M1176" s="25">
        <f t="shared" si="181"/>
        <v>-0.23511234136709291</v>
      </c>
      <c r="N1176" s="25">
        <f t="shared" si="182"/>
        <v>-6.1164001714998362E-3</v>
      </c>
      <c r="O1176" s="25">
        <f t="shared" si="183"/>
        <v>0.22549168170286116</v>
      </c>
      <c r="P1176" s="29">
        <f t="shared" si="184"/>
        <v>8.3276324451758477E-2</v>
      </c>
      <c r="Q1176" s="29">
        <f t="shared" si="185"/>
        <v>0.13025674226532447</v>
      </c>
      <c r="R1176" s="29">
        <f t="shared" si="186"/>
        <v>0.11146384479717808</v>
      </c>
      <c r="S1176" s="29">
        <f t="shared" si="187"/>
        <v>-5.2119091970364351E-2</v>
      </c>
      <c r="T1176" s="29">
        <f t="shared" si="188"/>
        <v>0.2337010476484378</v>
      </c>
      <c r="U1176" s="29">
        <f t="shared" si="189"/>
        <v>5.6200678878296939E-2</v>
      </c>
    </row>
    <row r="1177" spans="1:21" x14ac:dyDescent="0.2">
      <c r="A1177" s="30">
        <v>39397</v>
      </c>
      <c r="B1177" s="28">
        <v>46.550241</v>
      </c>
      <c r="C1177" s="28">
        <v>142.39999399999999</v>
      </c>
      <c r="D1177" s="28">
        <v>46.073506000000002</v>
      </c>
      <c r="E1177" s="28">
        <v>36.341752999999997</v>
      </c>
      <c r="F1177" s="28">
        <v>263.37709000000001</v>
      </c>
      <c r="G1177" s="28">
        <v>23.162801000000002</v>
      </c>
      <c r="H1177" s="28">
        <v>28.35</v>
      </c>
      <c r="I1177" s="28">
        <v>22.256277999999998</v>
      </c>
      <c r="J1177" s="28">
        <v>24.128513999999999</v>
      </c>
      <c r="K1177" s="28">
        <v>70.945263999999995</v>
      </c>
      <c r="L1177" s="25">
        <f t="shared" si="180"/>
        <v>-0.61467061643657472</v>
      </c>
      <c r="M1177" s="25">
        <f t="shared" si="181"/>
        <v>-0.241544639147803</v>
      </c>
      <c r="N1177" s="25">
        <f t="shared" si="182"/>
        <v>-0.1839432587754759</v>
      </c>
      <c r="O1177" s="25">
        <f t="shared" si="183"/>
        <v>-0.68361047321397783</v>
      </c>
      <c r="P1177" s="29">
        <f t="shared" si="184"/>
        <v>-0.50318395956478634</v>
      </c>
      <c r="Q1177" s="29">
        <f t="shared" si="185"/>
        <v>-0.46633972791916434</v>
      </c>
      <c r="R1177" s="29">
        <f t="shared" si="186"/>
        <v>-0.89060389482393731</v>
      </c>
      <c r="S1177" s="29">
        <f t="shared" si="187"/>
        <v>-0.29338065066967678</v>
      </c>
      <c r="T1177" s="29">
        <f t="shared" si="188"/>
        <v>-0.55722325290326569</v>
      </c>
      <c r="U1177" s="29">
        <f t="shared" si="189"/>
        <v>-0.10603864396149798</v>
      </c>
    </row>
    <row r="1178" spans="1:21" x14ac:dyDescent="0.2">
      <c r="A1178" s="30">
        <v>39370</v>
      </c>
      <c r="B1178" s="28">
        <v>120.80636199999999</v>
      </c>
      <c r="C1178" s="28">
        <v>187.75</v>
      </c>
      <c r="D1178" s="28">
        <v>56.458703999999997</v>
      </c>
      <c r="E1178" s="28">
        <v>114.863957</v>
      </c>
      <c r="F1178" s="28">
        <v>530.13000499999998</v>
      </c>
      <c r="G1178" s="28">
        <v>43.403644999999997</v>
      </c>
      <c r="H1178" s="28">
        <v>259.14999399999999</v>
      </c>
      <c r="I1178" s="28">
        <v>31.496842000000001</v>
      </c>
      <c r="J1178" s="28">
        <v>54.493634</v>
      </c>
      <c r="K1178" s="28">
        <v>79.360549000000006</v>
      </c>
      <c r="L1178" s="25">
        <f t="shared" si="180"/>
        <v>0.31990011635596027</v>
      </c>
      <c r="M1178" s="25">
        <f t="shared" si="181"/>
        <v>2.4165354739485778E-2</v>
      </c>
      <c r="N1178" s="25">
        <f t="shared" si="182"/>
        <v>-0.28134864857031494</v>
      </c>
      <c r="O1178" s="25">
        <f t="shared" si="183"/>
        <v>0.36548211746051229</v>
      </c>
      <c r="P1178" s="29">
        <f t="shared" si="184"/>
        <v>-7.1742906886586799E-2</v>
      </c>
      <c r="Q1178" s="29">
        <f t="shared" si="185"/>
        <v>9.8318031766813752E-2</v>
      </c>
      <c r="R1178" s="29">
        <f t="shared" si="186"/>
        <v>0.18085293782023792</v>
      </c>
      <c r="S1178" s="29">
        <f t="shared" si="187"/>
        <v>-0.22476216148922423</v>
      </c>
      <c r="T1178" s="29">
        <f t="shared" si="188"/>
        <v>0.11191007045028223</v>
      </c>
      <c r="U1178" s="29">
        <f t="shared" si="189"/>
        <v>-0.17409466555951425</v>
      </c>
    </row>
    <row r="1179" spans="1:21" x14ac:dyDescent="0.2">
      <c r="A1179" s="30">
        <v>39369</v>
      </c>
      <c r="B1179" s="28">
        <v>91.526897000000005</v>
      </c>
      <c r="C1179" s="28">
        <v>183.320007</v>
      </c>
      <c r="D1179" s="28">
        <v>78.562022999999996</v>
      </c>
      <c r="E1179" s="28">
        <v>84.119708000000003</v>
      </c>
      <c r="F1179" s="28">
        <v>571.10256300000003</v>
      </c>
      <c r="G1179" s="28">
        <v>39.518284999999999</v>
      </c>
      <c r="H1179" s="28">
        <v>219.46000699999999</v>
      </c>
      <c r="I1179" s="28">
        <v>40.628618000000003</v>
      </c>
      <c r="J1179" s="28">
        <v>49.009030000000003</v>
      </c>
      <c r="K1179" s="28">
        <v>96.089158999999995</v>
      </c>
      <c r="L1179" s="25">
        <f t="shared" si="180"/>
        <v>0.61956369389473864</v>
      </c>
      <c r="M1179" s="25">
        <f t="shared" si="181"/>
        <v>0.96211074601305779</v>
      </c>
      <c r="N1179" s="25">
        <f t="shared" si="182"/>
        <v>0.40350118437014437</v>
      </c>
      <c r="O1179" s="25">
        <f t="shared" si="183"/>
        <v>0.35468100275858583</v>
      </c>
      <c r="P1179" s="29">
        <f t="shared" si="184"/>
        <v>0.26198453281485934</v>
      </c>
      <c r="Q1179" s="29">
        <f t="shared" si="185"/>
        <v>0.23688905647153757</v>
      </c>
      <c r="R1179" s="29">
        <f t="shared" si="186"/>
        <v>0.79488028449039705</v>
      </c>
      <c r="S1179" s="29">
        <f t="shared" si="187"/>
        <v>0.73885476234080016</v>
      </c>
      <c r="T1179" s="29">
        <f t="shared" si="188"/>
        <v>0.26620730928954162</v>
      </c>
      <c r="U1179" s="29">
        <f t="shared" si="189"/>
        <v>0.13584450352421618</v>
      </c>
    </row>
    <row r="1180" spans="1:21" x14ac:dyDescent="0.2">
      <c r="A1180" s="30">
        <v>39368</v>
      </c>
      <c r="B1180" s="28">
        <v>56.513305000000003</v>
      </c>
      <c r="C1180" s="28">
        <v>93.43</v>
      </c>
      <c r="D1180" s="28">
        <v>55.975743999999999</v>
      </c>
      <c r="E1180" s="28">
        <v>62.095584000000002</v>
      </c>
      <c r="F1180" s="28">
        <v>452.54323499999998</v>
      </c>
      <c r="G1180" s="28">
        <v>31.949741</v>
      </c>
      <c r="H1180" s="28">
        <v>122.269997</v>
      </c>
      <c r="I1180" s="28">
        <v>23.365158999999998</v>
      </c>
      <c r="J1180" s="28">
        <v>38.705376000000001</v>
      </c>
      <c r="K1180" s="28">
        <v>84.597106999999994</v>
      </c>
      <c r="L1180" s="25">
        <f t="shared" si="180"/>
        <v>-0.29339211727039349</v>
      </c>
      <c r="M1180" s="25">
        <f t="shared" si="181"/>
        <v>-0.14519672977502107</v>
      </c>
      <c r="N1180" s="25">
        <f t="shared" si="182"/>
        <v>0.24251358611446983</v>
      </c>
      <c r="O1180" s="25">
        <f t="shared" si="183"/>
        <v>0.39161272065717667</v>
      </c>
      <c r="P1180" s="29">
        <f t="shared" si="184"/>
        <v>0.55748672915773345</v>
      </c>
      <c r="Q1180" s="29">
        <f t="shared" si="185"/>
        <v>0.20233587718809032</v>
      </c>
      <c r="R1180" s="29">
        <f t="shared" si="186"/>
        <v>2.9101374160537259</v>
      </c>
      <c r="S1180" s="29">
        <f t="shared" si="187"/>
        <v>8.8988160474514855E-2</v>
      </c>
      <c r="T1180" s="29">
        <f t="shared" si="188"/>
        <v>0.31209303434016333</v>
      </c>
      <c r="U1180" s="29">
        <f t="shared" si="189"/>
        <v>0.14623028955065354</v>
      </c>
    </row>
    <row r="1181" spans="1:21" x14ac:dyDescent="0.2">
      <c r="A1181" s="30">
        <v>39367</v>
      </c>
      <c r="B1181" s="28">
        <v>79.978311000000005</v>
      </c>
      <c r="C1181" s="28">
        <v>109.300003</v>
      </c>
      <c r="D1181" s="28">
        <v>45.050407999999997</v>
      </c>
      <c r="E1181" s="28">
        <v>44.621310999999999</v>
      </c>
      <c r="F1181" s="28">
        <v>290.55993000000001</v>
      </c>
      <c r="G1181" s="28">
        <v>26.573058</v>
      </c>
      <c r="H1181" s="28">
        <v>31.27</v>
      </c>
      <c r="I1181" s="28">
        <v>21.455843000000002</v>
      </c>
      <c r="J1181" s="28">
        <v>29.498957000000001</v>
      </c>
      <c r="K1181" s="28">
        <v>73.804633999999993</v>
      </c>
      <c r="L1181" s="25">
        <f t="shared" si="180"/>
        <v>-0.32026359371274915</v>
      </c>
      <c r="M1181" s="25">
        <f t="shared" si="181"/>
        <v>-0.41728421964605455</v>
      </c>
      <c r="N1181" s="25">
        <f t="shared" si="182"/>
        <v>-0.19580820115402009</v>
      </c>
      <c r="O1181" s="25">
        <f t="shared" si="183"/>
        <v>-0.60870623051338424</v>
      </c>
      <c r="P1181" s="29">
        <f t="shared" si="184"/>
        <v>-0.44196064011239999</v>
      </c>
      <c r="Q1181" s="29">
        <f t="shared" si="185"/>
        <v>-0.38653131554220321</v>
      </c>
      <c r="R1181" s="29">
        <f t="shared" si="186"/>
        <v>-0.87876086219024807</v>
      </c>
      <c r="S1181" s="29">
        <f t="shared" si="187"/>
        <v>-0.31069985038067915</v>
      </c>
      <c r="T1181" s="29">
        <f t="shared" si="188"/>
        <v>-0.45301435810198465</v>
      </c>
      <c r="U1181" s="29">
        <f t="shared" si="189"/>
        <v>-6.2942385151215308E-2</v>
      </c>
    </row>
    <row r="1182" spans="1:21" x14ac:dyDescent="0.2">
      <c r="A1182" s="30">
        <v>39340</v>
      </c>
      <c r="B1182" s="28">
        <v>117.66077300000001</v>
      </c>
      <c r="C1182" s="28">
        <v>187.570007</v>
      </c>
      <c r="D1182" s="28">
        <v>56.019482000000004</v>
      </c>
      <c r="E1182" s="28">
        <v>114.03532199999999</v>
      </c>
      <c r="F1182" s="28">
        <v>520.67999299999997</v>
      </c>
      <c r="G1182" s="28">
        <v>43.316079000000002</v>
      </c>
      <c r="H1182" s="28">
        <v>257.92001299999998</v>
      </c>
      <c r="I1182" s="28">
        <v>31.126995999999998</v>
      </c>
      <c r="J1182" s="28">
        <v>53.930039000000001</v>
      </c>
      <c r="K1182" s="28">
        <v>78.762108999999995</v>
      </c>
      <c r="L1182" s="25">
        <f t="shared" si="180"/>
        <v>0.28081540967350893</v>
      </c>
      <c r="M1182" s="25">
        <f t="shared" si="181"/>
        <v>1.4220855258777476E-2</v>
      </c>
      <c r="N1182" s="25">
        <f t="shared" si="182"/>
        <v>-0.28801984706875683</v>
      </c>
      <c r="O1182" s="25">
        <f t="shared" si="183"/>
        <v>0.35003608629698468</v>
      </c>
      <c r="P1182" s="29">
        <f t="shared" si="184"/>
        <v>-9.6171274677820051E-2</v>
      </c>
      <c r="Q1182" s="29">
        <f t="shared" si="185"/>
        <v>9.6628307024783089E-2</v>
      </c>
      <c r="R1182" s="29">
        <f t="shared" si="186"/>
        <v>0.15628088995141098</v>
      </c>
      <c r="S1182" s="29">
        <f t="shared" si="187"/>
        <v>-0.24696312748564864</v>
      </c>
      <c r="T1182" s="29">
        <f t="shared" si="188"/>
        <v>9.2398117795150503E-2</v>
      </c>
      <c r="U1182" s="29">
        <f t="shared" si="189"/>
        <v>-0.18808011261674684</v>
      </c>
    </row>
    <row r="1183" spans="1:21" x14ac:dyDescent="0.2">
      <c r="A1183" s="30">
        <v>39339</v>
      </c>
      <c r="B1183" s="28">
        <v>91.863957999999997</v>
      </c>
      <c r="C1183" s="28">
        <v>184.94000199999999</v>
      </c>
      <c r="D1183" s="28">
        <v>78.681241</v>
      </c>
      <c r="E1183" s="28">
        <v>84.468350999999998</v>
      </c>
      <c r="F1183" s="28">
        <v>576.08258999999998</v>
      </c>
      <c r="G1183" s="28">
        <v>39.499326000000003</v>
      </c>
      <c r="H1183" s="28">
        <v>223.05999800000001</v>
      </c>
      <c r="I1183" s="28">
        <v>41.335287999999998</v>
      </c>
      <c r="J1183" s="28">
        <v>49.368484000000002</v>
      </c>
      <c r="K1183" s="28">
        <v>97.007242000000005</v>
      </c>
      <c r="L1183" s="25">
        <f t="shared" si="180"/>
        <v>0.61929303999809338</v>
      </c>
      <c r="M1183" s="25">
        <f t="shared" si="181"/>
        <v>0.99525297237559651</v>
      </c>
      <c r="N1183" s="25">
        <f t="shared" si="182"/>
        <v>0.4062950586416505</v>
      </c>
      <c r="O1183" s="25">
        <f t="shared" si="183"/>
        <v>0.35966723929300293</v>
      </c>
      <c r="P1183" s="29">
        <f t="shared" si="184"/>
        <v>0.27404373819285865</v>
      </c>
      <c r="Q1183" s="29">
        <f t="shared" si="185"/>
        <v>0.24889264806720779</v>
      </c>
      <c r="R1183" s="29">
        <f t="shared" si="186"/>
        <v>0.80688540640466777</v>
      </c>
      <c r="S1183" s="29">
        <f t="shared" si="187"/>
        <v>0.75942391920471763</v>
      </c>
      <c r="T1183" s="29">
        <f t="shared" si="188"/>
        <v>0.25667545653758728</v>
      </c>
      <c r="U1183" s="29">
        <f t="shared" si="189"/>
        <v>0.14030868108496208</v>
      </c>
    </row>
    <row r="1184" spans="1:21" x14ac:dyDescent="0.2">
      <c r="A1184" s="30">
        <v>39338</v>
      </c>
      <c r="B1184" s="28">
        <v>56.730904000000002</v>
      </c>
      <c r="C1184" s="28">
        <v>92.690002000000007</v>
      </c>
      <c r="D1184" s="28">
        <v>55.949311999999999</v>
      </c>
      <c r="E1184" s="28">
        <v>62.124282000000001</v>
      </c>
      <c r="F1184" s="28">
        <v>452.16861299999999</v>
      </c>
      <c r="G1184" s="28">
        <v>31.627479000000001</v>
      </c>
      <c r="H1184" s="28">
        <v>123.449997</v>
      </c>
      <c r="I1184" s="28">
        <v>23.493649000000001</v>
      </c>
      <c r="J1184" s="28">
        <v>39.284990999999998</v>
      </c>
      <c r="K1184" s="28">
        <v>85.071037000000004</v>
      </c>
      <c r="L1184" s="25">
        <f t="shared" si="180"/>
        <v>-0.29723440191518846</v>
      </c>
      <c r="M1184" s="25">
        <f t="shared" si="181"/>
        <v>-0.18096665513769827</v>
      </c>
      <c r="N1184" s="25">
        <f t="shared" si="182"/>
        <v>0.22249669801657235</v>
      </c>
      <c r="O1184" s="25">
        <f t="shared" si="183"/>
        <v>0.37369247564489738</v>
      </c>
      <c r="P1184" s="29">
        <f t="shared" si="184"/>
        <v>0.54475175480965721</v>
      </c>
      <c r="Q1184" s="29">
        <f t="shared" si="185"/>
        <v>0.17989335047815613</v>
      </c>
      <c r="R1184" s="29">
        <f t="shared" si="186"/>
        <v>2.9202920609717373</v>
      </c>
      <c r="S1184" s="29">
        <f t="shared" si="187"/>
        <v>0.10498569809010627</v>
      </c>
      <c r="T1184" s="29">
        <f t="shared" si="188"/>
        <v>0.32013009156667693</v>
      </c>
      <c r="U1184" s="29">
        <f t="shared" si="189"/>
        <v>0.14521078204356175</v>
      </c>
    </row>
    <row r="1185" spans="1:21" x14ac:dyDescent="0.2">
      <c r="A1185" s="30">
        <v>39337</v>
      </c>
      <c r="B1185" s="28">
        <v>80.725215000000006</v>
      </c>
      <c r="C1185" s="28">
        <v>113.16999800000001</v>
      </c>
      <c r="D1185" s="28">
        <v>45.766432000000002</v>
      </c>
      <c r="E1185" s="28">
        <v>45.224300999999997</v>
      </c>
      <c r="F1185" s="28">
        <v>292.71280100000001</v>
      </c>
      <c r="G1185" s="28">
        <v>26.805371000000001</v>
      </c>
      <c r="H1185" s="28">
        <v>31.49</v>
      </c>
      <c r="I1185" s="28">
        <v>21.261496000000001</v>
      </c>
      <c r="J1185" s="28">
        <v>29.758424000000002</v>
      </c>
      <c r="K1185" s="28">
        <v>74.284173999999993</v>
      </c>
      <c r="L1185" s="25">
        <f t="shared" si="180"/>
        <v>1.364571349099112</v>
      </c>
      <c r="M1185" s="25">
        <f t="shared" si="181"/>
        <v>0.58946633101683998</v>
      </c>
      <c r="N1185" s="25">
        <f t="shared" si="182"/>
        <v>0.47241500001142134</v>
      </c>
      <c r="O1185" s="25">
        <f t="shared" si="183"/>
        <v>0.46192237051216423</v>
      </c>
      <c r="P1185" s="29">
        <f t="shared" si="184"/>
        <v>0.25352422537539221</v>
      </c>
      <c r="Q1185" s="29">
        <f t="shared" si="185"/>
        <v>0.30046817661845404</v>
      </c>
      <c r="R1185" s="29">
        <f t="shared" si="186"/>
        <v>0.80977011494252871</v>
      </c>
      <c r="S1185" s="29">
        <f t="shared" si="187"/>
        <v>0.28502207864349915</v>
      </c>
      <c r="T1185" s="29">
        <f t="shared" si="188"/>
        <v>0.27486543374024386</v>
      </c>
      <c r="U1185" s="29">
        <f t="shared" si="189"/>
        <v>0.49481930736806889</v>
      </c>
    </row>
    <row r="1186" spans="1:21" x14ac:dyDescent="0.2">
      <c r="A1186" s="30">
        <v>39335</v>
      </c>
      <c r="B1186" s="28">
        <v>34.139471</v>
      </c>
      <c r="C1186" s="28">
        <v>71.199996999999996</v>
      </c>
      <c r="D1186" s="28">
        <v>31.082563</v>
      </c>
      <c r="E1186" s="28">
        <v>30.934816999999999</v>
      </c>
      <c r="F1186" s="28">
        <v>233.51188200000001</v>
      </c>
      <c r="G1186" s="28">
        <v>20.612093000000002</v>
      </c>
      <c r="H1186" s="28">
        <v>17.399999999999999</v>
      </c>
      <c r="I1186" s="28">
        <v>16.545627</v>
      </c>
      <c r="J1186" s="28">
        <v>23.342403999999998</v>
      </c>
      <c r="K1186" s="28">
        <v>49.694417000000001</v>
      </c>
      <c r="L1186" s="25">
        <f t="shared" si="180"/>
        <v>-0.71576640065353092</v>
      </c>
      <c r="M1186" s="25">
        <f t="shared" si="181"/>
        <v>-0.61425942015105195</v>
      </c>
      <c r="N1186" s="25">
        <f t="shared" si="182"/>
        <v>-0.44219998500093916</v>
      </c>
      <c r="O1186" s="25">
        <f t="shared" si="183"/>
        <v>-0.72776046362610103</v>
      </c>
      <c r="P1186" s="29">
        <f t="shared" si="184"/>
        <v>-0.5481843656151264</v>
      </c>
      <c r="Q1186" s="29">
        <f t="shared" si="185"/>
        <v>-0.52113512580205779</v>
      </c>
      <c r="R1186" s="29">
        <f t="shared" si="186"/>
        <v>-0.93175400250126283</v>
      </c>
      <c r="S1186" s="29">
        <f t="shared" si="187"/>
        <v>-0.4629286467126279</v>
      </c>
      <c r="T1186" s="29">
        <f t="shared" si="188"/>
        <v>-0.56521400453080817</v>
      </c>
      <c r="U1186" s="29">
        <f t="shared" si="189"/>
        <v>-0.37190480485379762</v>
      </c>
    </row>
    <row r="1187" spans="1:21" x14ac:dyDescent="0.2">
      <c r="A1187" s="30">
        <v>39309</v>
      </c>
      <c r="B1187" s="28">
        <v>120.11060999999999</v>
      </c>
      <c r="C1187" s="28">
        <v>184.58000200000001</v>
      </c>
      <c r="D1187" s="28">
        <v>55.723489000000001</v>
      </c>
      <c r="E1187" s="28">
        <v>113.630876</v>
      </c>
      <c r="F1187" s="28">
        <v>516.830017</v>
      </c>
      <c r="G1187" s="28">
        <v>43.043652000000002</v>
      </c>
      <c r="H1187" s="28">
        <v>254.96000699999999</v>
      </c>
      <c r="I1187" s="28">
        <v>30.807130000000001</v>
      </c>
      <c r="J1187" s="28">
        <v>53.687111000000002</v>
      </c>
      <c r="K1187" s="28">
        <v>79.119243999999995</v>
      </c>
      <c r="L1187" s="25">
        <f t="shared" si="180"/>
        <v>0.30803201413603953</v>
      </c>
      <c r="M1187" s="25">
        <f t="shared" si="181"/>
        <v>1.2506851138121E-2</v>
      </c>
      <c r="N1187" s="25">
        <f t="shared" si="182"/>
        <v>-0.29375726469087138</v>
      </c>
      <c r="O1187" s="25">
        <f t="shared" si="183"/>
        <v>0.36655632277453121</v>
      </c>
      <c r="P1187" s="29">
        <f t="shared" si="184"/>
        <v>-9.50153639448309E-2</v>
      </c>
      <c r="Q1187" s="29">
        <f t="shared" si="185"/>
        <v>8.6862185775701262E-2</v>
      </c>
      <c r="R1187" s="29">
        <f t="shared" si="186"/>
        <v>0.16382890789792137</v>
      </c>
      <c r="S1187" s="29">
        <f t="shared" si="187"/>
        <v>-0.24836697942490449</v>
      </c>
      <c r="T1187" s="29">
        <f t="shared" si="188"/>
        <v>8.622861343255761E-2</v>
      </c>
      <c r="U1187" s="29">
        <f t="shared" si="189"/>
        <v>-0.17868785057722814</v>
      </c>
    </row>
    <row r="1188" spans="1:21" x14ac:dyDescent="0.2">
      <c r="A1188" s="30">
        <v>39308</v>
      </c>
      <c r="B1188" s="28">
        <v>91.825435999999996</v>
      </c>
      <c r="C1188" s="28">
        <v>182.300003</v>
      </c>
      <c r="D1188" s="28">
        <v>78.901326999999995</v>
      </c>
      <c r="E1188" s="28">
        <v>83.151257000000001</v>
      </c>
      <c r="F1188" s="28">
        <v>571.09258699999998</v>
      </c>
      <c r="G1188" s="28">
        <v>39.603597000000001</v>
      </c>
      <c r="H1188" s="28">
        <v>219.070007</v>
      </c>
      <c r="I1188" s="28">
        <v>40.986930000000001</v>
      </c>
      <c r="J1188" s="28">
        <v>49.425241</v>
      </c>
      <c r="K1188" s="28">
        <v>96.332733000000005</v>
      </c>
      <c r="L1188" s="25">
        <f t="shared" si="180"/>
        <v>0.64708250472875917</v>
      </c>
      <c r="M1188" s="25">
        <f t="shared" si="181"/>
        <v>1.0143646740331493</v>
      </c>
      <c r="N1188" s="25">
        <f t="shared" si="182"/>
        <v>0.42051907270434619</v>
      </c>
      <c r="O1188" s="25">
        <f t="shared" si="183"/>
        <v>0.34322369880543424</v>
      </c>
      <c r="P1188" s="29">
        <f t="shared" si="184"/>
        <v>0.26321739253725895</v>
      </c>
      <c r="Q1188" s="29">
        <f t="shared" si="185"/>
        <v>0.25291884594635938</v>
      </c>
      <c r="R1188" s="29">
        <f t="shared" si="186"/>
        <v>0.80141440011993748</v>
      </c>
      <c r="S1188" s="29">
        <f t="shared" si="187"/>
        <v>0.7714246718167308</v>
      </c>
      <c r="T1188" s="29">
        <f t="shared" si="188"/>
        <v>0.25430145900497125</v>
      </c>
      <c r="U1188" s="29">
        <f t="shared" si="189"/>
        <v>0.14575974531528946</v>
      </c>
    </row>
    <row r="1189" spans="1:21" x14ac:dyDescent="0.2">
      <c r="A1189" s="30">
        <v>39307</v>
      </c>
      <c r="B1189" s="28">
        <v>55.750355999999996</v>
      </c>
      <c r="C1189" s="28">
        <v>90.5</v>
      </c>
      <c r="D1189" s="28">
        <v>55.544010999999998</v>
      </c>
      <c r="E1189" s="28">
        <v>61.904251000000002</v>
      </c>
      <c r="F1189" s="28">
        <v>452.09366999999997</v>
      </c>
      <c r="G1189" s="28">
        <v>31.609068000000001</v>
      </c>
      <c r="H1189" s="28">
        <v>121.610001</v>
      </c>
      <c r="I1189" s="28">
        <v>23.137834000000002</v>
      </c>
      <c r="J1189" s="28">
        <v>39.404595</v>
      </c>
      <c r="K1189" s="28">
        <v>84.077602999999996</v>
      </c>
      <c r="L1189" s="25">
        <f t="shared" si="180"/>
        <v>0.17862725029688531</v>
      </c>
      <c r="M1189" s="25">
        <f t="shared" si="181"/>
        <v>-0.38760318979295705</v>
      </c>
      <c r="N1189" s="25">
        <f t="shared" si="182"/>
        <v>0.186335677141791</v>
      </c>
      <c r="O1189" s="25">
        <f t="shared" si="183"/>
        <v>0.6739422993044506</v>
      </c>
      <c r="P1189" s="29">
        <f t="shared" si="184"/>
        <v>0.70132892207426956</v>
      </c>
      <c r="Q1189" s="29">
        <f t="shared" si="185"/>
        <v>0.34994698280302172</v>
      </c>
      <c r="R1189" s="29">
        <f t="shared" si="186"/>
        <v>3.2211039646339454</v>
      </c>
      <c r="S1189" s="29">
        <f t="shared" si="187"/>
        <v>2.425643265808719E-2</v>
      </c>
      <c r="T1189" s="29">
        <f t="shared" si="188"/>
        <v>0.59214119433433554</v>
      </c>
      <c r="U1189" s="29">
        <f t="shared" si="189"/>
        <v>0.17762825462841536</v>
      </c>
    </row>
    <row r="1190" spans="1:21" x14ac:dyDescent="0.2">
      <c r="A1190" s="30">
        <v>39305</v>
      </c>
      <c r="B1190" s="28">
        <v>47.301091999999997</v>
      </c>
      <c r="C1190" s="28">
        <v>147.779999</v>
      </c>
      <c r="D1190" s="28">
        <v>46.819809999999997</v>
      </c>
      <c r="E1190" s="28">
        <v>36.981113999999998</v>
      </c>
      <c r="F1190" s="28">
        <v>265.72972700000003</v>
      </c>
      <c r="G1190" s="28">
        <v>23.415044000000002</v>
      </c>
      <c r="H1190" s="28">
        <v>28.809999000000001</v>
      </c>
      <c r="I1190" s="28">
        <v>22.589884000000001</v>
      </c>
      <c r="J1190" s="28">
        <v>24.749434999999998</v>
      </c>
      <c r="K1190" s="28">
        <v>71.395707999999999</v>
      </c>
      <c r="L1190" s="25">
        <f t="shared" si="180"/>
        <v>0.39373867484559244</v>
      </c>
      <c r="M1190" s="25">
        <f t="shared" si="181"/>
        <v>1.0403147728841637</v>
      </c>
      <c r="N1190" s="25">
        <f t="shared" si="182"/>
        <v>0.52821994262003691</v>
      </c>
      <c r="O1190" s="25">
        <f t="shared" si="183"/>
        <v>0.21015391300053921</v>
      </c>
      <c r="P1190" s="29">
        <f t="shared" si="184"/>
        <v>0.16521374511628029</v>
      </c>
      <c r="Q1190" s="29">
        <f t="shared" si="185"/>
        <v>0.12947050483643041</v>
      </c>
      <c r="R1190" s="29">
        <f t="shared" si="186"/>
        <v>0.65005731099984598</v>
      </c>
      <c r="S1190" s="29">
        <f t="shared" si="187"/>
        <v>0.37230605340126499</v>
      </c>
      <c r="T1190" s="29">
        <f t="shared" si="188"/>
        <v>7.460601981549253E-2</v>
      </c>
      <c r="U1190" s="29">
        <f t="shared" si="189"/>
        <v>0.43596180691218622</v>
      </c>
    </row>
    <row r="1191" spans="1:21" x14ac:dyDescent="0.2">
      <c r="A1191" s="30">
        <v>39304</v>
      </c>
      <c r="B1191" s="28">
        <v>33.938279000000001</v>
      </c>
      <c r="C1191" s="28">
        <v>72.430000000000007</v>
      </c>
      <c r="D1191" s="28">
        <v>30.636827</v>
      </c>
      <c r="E1191" s="28">
        <v>30.559017000000001</v>
      </c>
      <c r="F1191" s="28">
        <v>228.052345</v>
      </c>
      <c r="G1191" s="28">
        <v>20.730992000000001</v>
      </c>
      <c r="H1191" s="28">
        <v>17.459999</v>
      </c>
      <c r="I1191" s="28">
        <v>16.461258000000001</v>
      </c>
      <c r="J1191" s="28">
        <v>23.031171000000001</v>
      </c>
      <c r="K1191" s="28">
        <v>49.719782000000002</v>
      </c>
      <c r="L1191" s="25">
        <f t="shared" si="180"/>
        <v>-0.72445540627355598</v>
      </c>
      <c r="M1191" s="25">
        <f t="shared" si="181"/>
        <v>-0.613789043918755</v>
      </c>
      <c r="N1191" s="25">
        <f t="shared" si="182"/>
        <v>-0.46208914120098443</v>
      </c>
      <c r="O1191" s="25">
        <f t="shared" si="183"/>
        <v>-0.73545416635390071</v>
      </c>
      <c r="P1191" s="29">
        <f t="shared" si="184"/>
        <v>-0.56563114488472266</v>
      </c>
      <c r="Q1191" s="29">
        <f t="shared" si="185"/>
        <v>-0.51902512612689877</v>
      </c>
      <c r="R1191" s="29">
        <f t="shared" si="186"/>
        <v>-0.93482156684296014</v>
      </c>
      <c r="S1191" s="29">
        <f t="shared" si="187"/>
        <v>-0.50187131977308375</v>
      </c>
      <c r="T1191" s="29">
        <f t="shared" si="188"/>
        <v>-0.57863763367169474</v>
      </c>
      <c r="U1191" s="29">
        <f t="shared" si="189"/>
        <v>-0.37840905901508026</v>
      </c>
    </row>
    <row r="1192" spans="1:21" x14ac:dyDescent="0.2">
      <c r="A1192" s="30">
        <v>39278</v>
      </c>
      <c r="B1192" s="28">
        <v>123.168009</v>
      </c>
      <c r="C1192" s="28">
        <v>187.53999300000001</v>
      </c>
      <c r="D1192" s="28">
        <v>56.955212000000003</v>
      </c>
      <c r="E1192" s="28">
        <v>115.515019</v>
      </c>
      <c r="F1192" s="28">
        <v>525.02002000000005</v>
      </c>
      <c r="G1192" s="28">
        <v>43.102027</v>
      </c>
      <c r="H1192" s="28">
        <v>267.88000499999998</v>
      </c>
      <c r="I1192" s="28">
        <v>33.046196000000002</v>
      </c>
      <c r="J1192" s="28">
        <v>54.658822999999998</v>
      </c>
      <c r="K1192" s="28">
        <v>79.987944999999996</v>
      </c>
      <c r="L1192" s="25">
        <f t="shared" si="180"/>
        <v>0.3326623100084265</v>
      </c>
      <c r="M1192" s="25">
        <f t="shared" si="181"/>
        <v>-2.4468457446807923E-3</v>
      </c>
      <c r="N1192" s="25">
        <f t="shared" si="182"/>
        <v>-0.27864934377788952</v>
      </c>
      <c r="O1192" s="25">
        <f t="shared" si="183"/>
        <v>0.37750379444009674</v>
      </c>
      <c r="P1192" s="29">
        <f t="shared" si="184"/>
        <v>-9.8295180104882585E-2</v>
      </c>
      <c r="Q1192" s="29">
        <f t="shared" si="185"/>
        <v>8.2893128248212378E-2</v>
      </c>
      <c r="R1192" s="29">
        <f t="shared" si="186"/>
        <v>0.20308991371436425</v>
      </c>
      <c r="S1192" s="29">
        <f t="shared" si="187"/>
        <v>-0.20853730413444238</v>
      </c>
      <c r="T1192" s="29">
        <f t="shared" si="188"/>
        <v>0.1006227008702838</v>
      </c>
      <c r="U1192" s="29">
        <f t="shared" si="189"/>
        <v>-0.1682141255490901</v>
      </c>
    </row>
    <row r="1193" spans="1:21" x14ac:dyDescent="0.2">
      <c r="A1193" s="30">
        <v>39277</v>
      </c>
      <c r="B1193" s="28">
        <v>92.422520000000006</v>
      </c>
      <c r="C1193" s="28">
        <v>188</v>
      </c>
      <c r="D1193" s="28">
        <v>78.956345999999996</v>
      </c>
      <c r="E1193" s="28">
        <v>83.858221999999998</v>
      </c>
      <c r="F1193" s="28">
        <v>582.25264900000002</v>
      </c>
      <c r="G1193" s="28">
        <v>39.802660000000003</v>
      </c>
      <c r="H1193" s="28">
        <v>222.66000399999999</v>
      </c>
      <c r="I1193" s="28">
        <v>41.753321</v>
      </c>
      <c r="J1193" s="28">
        <v>49.661726000000002</v>
      </c>
      <c r="K1193" s="28">
        <v>96.164106000000004</v>
      </c>
      <c r="L1193" s="25">
        <f t="shared" si="180"/>
        <v>0.96764929568400193</v>
      </c>
      <c r="M1193" s="25">
        <f t="shared" si="181"/>
        <v>0.27882461325163632</v>
      </c>
      <c r="N1193" s="25">
        <f t="shared" si="182"/>
        <v>0.66793057969670766</v>
      </c>
      <c r="O1193" s="25">
        <f t="shared" si="183"/>
        <v>1.2772960877906749</v>
      </c>
      <c r="P1193" s="29">
        <f t="shared" si="184"/>
        <v>1.1325793126353645</v>
      </c>
      <c r="Q1193" s="29">
        <f t="shared" si="185"/>
        <v>0.70940039530033938</v>
      </c>
      <c r="R1193" s="29">
        <f t="shared" si="186"/>
        <v>6.4894047763202147</v>
      </c>
      <c r="S1193" s="29">
        <f t="shared" si="187"/>
        <v>0.82142093733728494</v>
      </c>
      <c r="T1193" s="29">
        <f t="shared" si="188"/>
        <v>0.98137539937829432</v>
      </c>
      <c r="U1193" s="29">
        <f t="shared" si="189"/>
        <v>0.34789839640439357</v>
      </c>
    </row>
    <row r="1194" spans="1:21" x14ac:dyDescent="0.2">
      <c r="A1194" s="30">
        <v>39274</v>
      </c>
      <c r="B1194" s="28">
        <v>46.971032999999998</v>
      </c>
      <c r="C1194" s="28">
        <v>147.009995</v>
      </c>
      <c r="D1194" s="28">
        <v>47.337909000000003</v>
      </c>
      <c r="E1194" s="28">
        <v>36.823591999999998</v>
      </c>
      <c r="F1194" s="28">
        <v>273.02742999999998</v>
      </c>
      <c r="G1194" s="28">
        <v>23.284573999999999</v>
      </c>
      <c r="H1194" s="28">
        <v>29.73</v>
      </c>
      <c r="I1194" s="28">
        <v>22.923487999999999</v>
      </c>
      <c r="J1194" s="28">
        <v>25.064268999999999</v>
      </c>
      <c r="K1194" s="28">
        <v>71.343734999999995</v>
      </c>
      <c r="L1194" s="25">
        <f t="shared" si="180"/>
        <v>0.38091002232867988</v>
      </c>
      <c r="M1194" s="25">
        <f t="shared" si="181"/>
        <v>1.0313664350684082</v>
      </c>
      <c r="N1194" s="25">
        <f t="shared" si="182"/>
        <v>0.55690963269715188</v>
      </c>
      <c r="O1194" s="25">
        <f t="shared" si="183"/>
        <v>0.21227146780297845</v>
      </c>
      <c r="P1194" s="29">
        <f t="shared" si="184"/>
        <v>0.21412703982199854</v>
      </c>
      <c r="Q1194" s="29">
        <f t="shared" si="185"/>
        <v>0.12826141837435312</v>
      </c>
      <c r="R1194" s="29">
        <f t="shared" si="186"/>
        <v>0.8816455696202532</v>
      </c>
      <c r="S1194" s="29">
        <f t="shared" si="187"/>
        <v>0.4135009248636321</v>
      </c>
      <c r="T1194" s="29">
        <f t="shared" si="188"/>
        <v>8.7459454454728691E-2</v>
      </c>
      <c r="U1194" s="29">
        <f t="shared" si="189"/>
        <v>0.44424848939800166</v>
      </c>
    </row>
    <row r="1195" spans="1:21" x14ac:dyDescent="0.2">
      <c r="A1195" s="30">
        <v>39273</v>
      </c>
      <c r="B1195" s="28">
        <v>34.01455</v>
      </c>
      <c r="C1195" s="28">
        <v>72.370002999999997</v>
      </c>
      <c r="D1195" s="28">
        <v>30.405045999999999</v>
      </c>
      <c r="E1195" s="28">
        <v>30.375698</v>
      </c>
      <c r="F1195" s="28">
        <v>224.87550400000001</v>
      </c>
      <c r="G1195" s="28">
        <v>20.63757</v>
      </c>
      <c r="H1195" s="28">
        <v>15.8</v>
      </c>
      <c r="I1195" s="28">
        <v>16.217525999999999</v>
      </c>
      <c r="J1195" s="28">
        <v>23.048463000000002</v>
      </c>
      <c r="K1195" s="28">
        <v>49.398518000000003</v>
      </c>
      <c r="L1195" s="25">
        <f t="shared" si="180"/>
        <v>-0.72451560715255225</v>
      </c>
      <c r="M1195" s="25">
        <f t="shared" si="181"/>
        <v>-0.61715069892160346</v>
      </c>
      <c r="N1195" s="25">
        <f t="shared" si="182"/>
        <v>-0.46082568007237079</v>
      </c>
      <c r="O1195" s="25">
        <f t="shared" si="183"/>
        <v>-0.73385926382458955</v>
      </c>
      <c r="P1195" s="29">
        <f t="shared" si="184"/>
        <v>-0.56991257611729462</v>
      </c>
      <c r="Q1195" s="29">
        <f t="shared" si="185"/>
        <v>-0.52216336004833386</v>
      </c>
      <c r="R1195" s="29">
        <f t="shared" si="186"/>
        <v>-0.94351494371687783</v>
      </c>
      <c r="S1195" s="29">
        <f t="shared" si="187"/>
        <v>-0.52013308840014627</v>
      </c>
      <c r="T1195" s="29">
        <f t="shared" si="188"/>
        <v>-0.57974080294406005</v>
      </c>
      <c r="U1195" s="29">
        <f t="shared" si="189"/>
        <v>-0.37988120627921507</v>
      </c>
    </row>
    <row r="1196" spans="1:21" x14ac:dyDescent="0.2">
      <c r="A1196" s="30">
        <v>39248</v>
      </c>
      <c r="B1196" s="28">
        <v>123.47178599999999</v>
      </c>
      <c r="C1196" s="28">
        <v>189.029999</v>
      </c>
      <c r="D1196" s="28">
        <v>56.391866</v>
      </c>
      <c r="E1196" s="28">
        <v>114.133967</v>
      </c>
      <c r="F1196" s="28">
        <v>522.85998500000005</v>
      </c>
      <c r="G1196" s="28">
        <v>43.189593000000002</v>
      </c>
      <c r="H1196" s="28">
        <v>279.72000100000002</v>
      </c>
      <c r="I1196" s="28">
        <v>33.795883000000003</v>
      </c>
      <c r="J1196" s="28">
        <v>54.843446999999998</v>
      </c>
      <c r="K1196" s="28">
        <v>79.659766000000005</v>
      </c>
      <c r="L1196" s="25">
        <f t="shared" si="180"/>
        <v>0.54975293929168223</v>
      </c>
      <c r="M1196" s="25">
        <f t="shared" si="181"/>
        <v>0.6308342030598153</v>
      </c>
      <c r="N1196" s="25">
        <f t="shared" si="182"/>
        <v>0.2227143538250862</v>
      </c>
      <c r="O1196" s="25">
        <f t="shared" si="183"/>
        <v>1.5216295068252523</v>
      </c>
      <c r="P1196" s="29">
        <f t="shared" si="184"/>
        <v>0.78634746313627146</v>
      </c>
      <c r="Q1196" s="29">
        <f t="shared" si="185"/>
        <v>0.60108880254518815</v>
      </c>
      <c r="R1196" s="29">
        <f t="shared" si="186"/>
        <v>8.0261374959664415</v>
      </c>
      <c r="S1196" s="29">
        <f t="shared" si="187"/>
        <v>0.60716344846083481</v>
      </c>
      <c r="T1196" s="29">
        <f t="shared" si="188"/>
        <v>0.85466548742966508</v>
      </c>
      <c r="U1196" s="29">
        <f t="shared" si="189"/>
        <v>5.7822534304836859E-2</v>
      </c>
    </row>
    <row r="1197" spans="1:21" x14ac:dyDescent="0.2">
      <c r="A1197" s="30">
        <v>39245</v>
      </c>
      <c r="B1197" s="28">
        <v>79.671915999999996</v>
      </c>
      <c r="C1197" s="28">
        <v>115.910004</v>
      </c>
      <c r="D1197" s="28">
        <v>46.120229000000002</v>
      </c>
      <c r="E1197" s="28">
        <v>45.261989</v>
      </c>
      <c r="F1197" s="28">
        <v>292.69780700000001</v>
      </c>
      <c r="G1197" s="28">
        <v>26.975138999999999</v>
      </c>
      <c r="H1197" s="28">
        <v>30.99</v>
      </c>
      <c r="I1197" s="28">
        <v>21.028279999999999</v>
      </c>
      <c r="J1197" s="28">
        <v>29.570533000000001</v>
      </c>
      <c r="K1197" s="28">
        <v>75.305415999999994</v>
      </c>
      <c r="L1197" s="25">
        <f t="shared" si="180"/>
        <v>0.72242441479946162</v>
      </c>
      <c r="M1197" s="25">
        <f t="shared" si="181"/>
        <v>-0.20522485477852048</v>
      </c>
      <c r="N1197" s="25">
        <f t="shared" si="182"/>
        <v>-1.6496756236028864E-2</v>
      </c>
      <c r="O1197" s="25">
        <f t="shared" si="183"/>
        <v>0.23443810415876087</v>
      </c>
      <c r="P1197" s="29">
        <f t="shared" si="184"/>
        <v>9.455319027998077E-2</v>
      </c>
      <c r="Q1197" s="29">
        <f t="shared" si="185"/>
        <v>0.177857947875939</v>
      </c>
      <c r="R1197" s="29">
        <f t="shared" si="186"/>
        <v>7.0096722033726522E-2</v>
      </c>
      <c r="S1197" s="29">
        <f t="shared" si="187"/>
        <v>-5.5579832936686335E-2</v>
      </c>
      <c r="T1197" s="29">
        <f t="shared" si="188"/>
        <v>0.20244429707052514</v>
      </c>
      <c r="U1197" s="29">
        <f t="shared" si="189"/>
        <v>6.5752225503518558E-2</v>
      </c>
    </row>
    <row r="1198" spans="1:21" x14ac:dyDescent="0.2">
      <c r="A1198" s="30">
        <v>39244</v>
      </c>
      <c r="B1198" s="28">
        <v>46.255682</v>
      </c>
      <c r="C1198" s="28">
        <v>145.83999600000001</v>
      </c>
      <c r="D1198" s="28">
        <v>46.893825</v>
      </c>
      <c r="E1198" s="28">
        <v>36.666066000000001</v>
      </c>
      <c r="F1198" s="28">
        <v>267.41305</v>
      </c>
      <c r="G1198" s="28">
        <v>22.901861</v>
      </c>
      <c r="H1198" s="28">
        <v>28.959999</v>
      </c>
      <c r="I1198" s="28">
        <v>22.265809999999998</v>
      </c>
      <c r="J1198" s="28">
        <v>24.592019000000001</v>
      </c>
      <c r="K1198" s="28">
        <v>70.659402999999998</v>
      </c>
      <c r="L1198" s="25">
        <f t="shared" si="180"/>
        <v>0.41479307606715299</v>
      </c>
      <c r="M1198" s="25">
        <f t="shared" si="181"/>
        <v>1.1621942548047857</v>
      </c>
      <c r="N1198" s="25">
        <f t="shared" si="182"/>
        <v>0.60374572843874086</v>
      </c>
      <c r="O1198" s="25">
        <f t="shared" si="183"/>
        <v>0.26112276044575</v>
      </c>
      <c r="P1198" s="29">
        <f t="shared" si="184"/>
        <v>0.22769278251451186</v>
      </c>
      <c r="Q1198" s="29">
        <f t="shared" si="185"/>
        <v>0.13207895337177655</v>
      </c>
      <c r="R1198" s="29">
        <f t="shared" si="186"/>
        <v>0.79764104297696803</v>
      </c>
      <c r="S1198" s="29">
        <f t="shared" si="187"/>
        <v>0.37533220028778058</v>
      </c>
      <c r="T1198" s="29">
        <f t="shared" si="188"/>
        <v>0.13103066607545788</v>
      </c>
      <c r="U1198" s="29">
        <f t="shared" si="189"/>
        <v>0.45454217774635008</v>
      </c>
    </row>
    <row r="1199" spans="1:21" x14ac:dyDescent="0.2">
      <c r="A1199" s="30">
        <v>39243</v>
      </c>
      <c r="B1199" s="28">
        <v>32.694308999999997</v>
      </c>
      <c r="C1199" s="28">
        <v>67.449996999999996</v>
      </c>
      <c r="D1199" s="28">
        <v>29.240186999999999</v>
      </c>
      <c r="E1199" s="28">
        <v>29.074145000000001</v>
      </c>
      <c r="F1199" s="28">
        <v>217.81756300000001</v>
      </c>
      <c r="G1199" s="28">
        <v>20.229914999999998</v>
      </c>
      <c r="H1199" s="28">
        <v>16.110001</v>
      </c>
      <c r="I1199" s="28">
        <v>16.189405000000001</v>
      </c>
      <c r="J1199" s="28">
        <v>21.743016999999998</v>
      </c>
      <c r="K1199" s="28">
        <v>48.578448999999999</v>
      </c>
      <c r="L1199" s="25">
        <f t="shared" si="180"/>
        <v>-0.41688838574421694</v>
      </c>
      <c r="M1199" s="25">
        <f t="shared" si="181"/>
        <v>-0.26300263099877508</v>
      </c>
      <c r="N1199" s="25">
        <f t="shared" si="182"/>
        <v>-0.46739976446615594</v>
      </c>
      <c r="O1199" s="25">
        <f t="shared" si="183"/>
        <v>-0.52378718952652825</v>
      </c>
      <c r="P1199" s="29">
        <f t="shared" si="184"/>
        <v>-0.51194752581772585</v>
      </c>
      <c r="Q1199" s="29">
        <f t="shared" si="185"/>
        <v>-0.35775144247790758</v>
      </c>
      <c r="R1199" s="29">
        <f t="shared" si="186"/>
        <v>-0.86585059924558583</v>
      </c>
      <c r="S1199" s="29">
        <f t="shared" si="187"/>
        <v>-0.31608195438939646</v>
      </c>
      <c r="T1199" s="29">
        <f t="shared" si="188"/>
        <v>-0.43824297172568494</v>
      </c>
      <c r="U1199" s="29">
        <f t="shared" si="189"/>
        <v>-0.41792830162255323</v>
      </c>
    </row>
    <row r="1200" spans="1:21" x14ac:dyDescent="0.2">
      <c r="A1200" s="30">
        <v>39215</v>
      </c>
      <c r="B1200" s="28">
        <v>56.068697999999998</v>
      </c>
      <c r="C1200" s="28">
        <v>91.519997000000004</v>
      </c>
      <c r="D1200" s="28">
        <v>54.900815000000001</v>
      </c>
      <c r="E1200" s="28">
        <v>61.052841000000001</v>
      </c>
      <c r="F1200" s="28">
        <v>446.29947499999997</v>
      </c>
      <c r="G1200" s="28">
        <v>31.498576</v>
      </c>
      <c r="H1200" s="28">
        <v>120.089996</v>
      </c>
      <c r="I1200" s="28">
        <v>23.671557</v>
      </c>
      <c r="J1200" s="28">
        <v>38.705376000000001</v>
      </c>
      <c r="K1200" s="28">
        <v>83.457843999999994</v>
      </c>
      <c r="L1200" s="25">
        <f t="shared" si="180"/>
        <v>-0.30093959914294977</v>
      </c>
      <c r="M1200" s="25">
        <f t="shared" si="181"/>
        <v>-0.21917926985051839</v>
      </c>
      <c r="N1200" s="25">
        <f t="shared" si="182"/>
        <v>0.17897183972001973</v>
      </c>
      <c r="O1200" s="25">
        <f t="shared" si="183"/>
        <v>0.34691405903480144</v>
      </c>
      <c r="P1200" s="29">
        <f t="shared" si="184"/>
        <v>0.49934553809427951</v>
      </c>
      <c r="Q1200" s="29">
        <f t="shared" si="185"/>
        <v>0.14829102874393518</v>
      </c>
      <c r="R1200" s="29">
        <f t="shared" si="186"/>
        <v>2.8453408901697084</v>
      </c>
      <c r="S1200" s="29">
        <f t="shared" si="187"/>
        <v>9.6810945814662652E-2</v>
      </c>
      <c r="T1200" s="29">
        <f t="shared" si="188"/>
        <v>0.30575630691374811</v>
      </c>
      <c r="U1200" s="29">
        <f t="shared" si="189"/>
        <v>9.8285584026603923E-2</v>
      </c>
    </row>
    <row r="1201" spans="1:21" x14ac:dyDescent="0.2">
      <c r="A1201" s="30">
        <v>39214</v>
      </c>
      <c r="B1201" s="28">
        <v>80.205798999999999</v>
      </c>
      <c r="C1201" s="28">
        <v>117.209999</v>
      </c>
      <c r="D1201" s="28">
        <v>46.566688999999997</v>
      </c>
      <c r="E1201" s="28">
        <v>45.327941000000003</v>
      </c>
      <c r="F1201" s="28">
        <v>297.66285599999998</v>
      </c>
      <c r="G1201" s="28">
        <v>27.43083</v>
      </c>
      <c r="H1201" s="28">
        <v>31.23</v>
      </c>
      <c r="I1201" s="28">
        <v>21.582166999999998</v>
      </c>
      <c r="J1201" s="28">
        <v>29.642112999999998</v>
      </c>
      <c r="K1201" s="28">
        <v>75.989200999999994</v>
      </c>
      <c r="L1201" s="25">
        <f t="shared" si="180"/>
        <v>0.74552842966422928</v>
      </c>
      <c r="M1201" s="25">
        <f t="shared" si="181"/>
        <v>-0.1964762938395932</v>
      </c>
      <c r="N1201" s="25">
        <f t="shared" si="182"/>
        <v>-4.6194541583659543E-3</v>
      </c>
      <c r="O1201" s="25">
        <f t="shared" si="183"/>
        <v>0.22386514764053578</v>
      </c>
      <c r="P1201" s="29">
        <f t="shared" si="184"/>
        <v>0.1192247648201048</v>
      </c>
      <c r="Q1201" s="29">
        <f t="shared" si="185"/>
        <v>0.21155975891794521</v>
      </c>
      <c r="R1201" s="29">
        <f t="shared" si="186"/>
        <v>7.1722754691927015E-2</v>
      </c>
      <c r="S1201" s="29">
        <f t="shared" si="187"/>
        <v>-2.6117730183271459E-2</v>
      </c>
      <c r="T1201" s="29">
        <f t="shared" si="188"/>
        <v>0.19263135914072294</v>
      </c>
      <c r="U1201" s="29">
        <f t="shared" si="189"/>
        <v>7.5034063970419673E-2</v>
      </c>
    </row>
    <row r="1202" spans="1:21" x14ac:dyDescent="0.2">
      <c r="A1202" s="30">
        <v>39213</v>
      </c>
      <c r="B1202" s="28">
        <v>45.949294000000002</v>
      </c>
      <c r="C1202" s="28">
        <v>145.86999499999999</v>
      </c>
      <c r="D1202" s="28">
        <v>46.782800000000002</v>
      </c>
      <c r="E1202" s="28">
        <v>37.036712000000001</v>
      </c>
      <c r="F1202" s="28">
        <v>265.95449400000001</v>
      </c>
      <c r="G1202" s="28">
        <v>22.640922</v>
      </c>
      <c r="H1202" s="28">
        <v>29.139999</v>
      </c>
      <c r="I1202" s="28">
        <v>22.160961</v>
      </c>
      <c r="J1202" s="28">
        <v>24.854379999999999</v>
      </c>
      <c r="K1202" s="28">
        <v>70.685389000000001</v>
      </c>
      <c r="L1202" s="25">
        <f t="shared" si="180"/>
        <v>-0.49257705015632125</v>
      </c>
      <c r="M1202" s="25">
        <f t="shared" si="181"/>
        <v>-0.2370816041383097</v>
      </c>
      <c r="N1202" s="25">
        <f t="shared" si="182"/>
        <v>-0.40954260869464243</v>
      </c>
      <c r="O1202" s="25">
        <f t="shared" si="183"/>
        <v>-0.55961278870054443</v>
      </c>
      <c r="P1202" s="29">
        <f t="shared" si="184"/>
        <v>-0.54516907637872714</v>
      </c>
      <c r="Q1202" s="29">
        <f t="shared" si="185"/>
        <v>-0.42858502111776942</v>
      </c>
      <c r="R1202" s="29">
        <f t="shared" si="186"/>
        <v>-0.87288986259541979</v>
      </c>
      <c r="S1202" s="29">
        <f t="shared" si="187"/>
        <v>-0.47163380717968928</v>
      </c>
      <c r="T1202" s="29">
        <f t="shared" si="188"/>
        <v>-0.50424790656450591</v>
      </c>
      <c r="U1202" s="29">
        <f t="shared" si="189"/>
        <v>-0.26452045931336776</v>
      </c>
    </row>
    <row r="1203" spans="1:21" x14ac:dyDescent="0.2">
      <c r="A1203" s="30">
        <v>39155</v>
      </c>
      <c r="B1203" s="28">
        <v>90.554229000000007</v>
      </c>
      <c r="C1203" s="28">
        <v>191.199997</v>
      </c>
      <c r="D1203" s="28">
        <v>79.231458000000003</v>
      </c>
      <c r="E1203" s="28">
        <v>84.100335000000001</v>
      </c>
      <c r="F1203" s="28">
        <v>584.73265600000002</v>
      </c>
      <c r="G1203" s="28">
        <v>39.622556000000003</v>
      </c>
      <c r="H1203" s="28">
        <v>229.25</v>
      </c>
      <c r="I1203" s="28">
        <v>41.942428</v>
      </c>
      <c r="J1203" s="28">
        <v>50.134695000000001</v>
      </c>
      <c r="K1203" s="28">
        <v>96.107893000000004</v>
      </c>
      <c r="L1203" s="25">
        <f t="shared" si="180"/>
        <v>0.60208587678020953</v>
      </c>
      <c r="M1203" s="25">
        <f t="shared" si="181"/>
        <v>1.1430172030596593</v>
      </c>
      <c r="N1203" s="25">
        <f t="shared" si="182"/>
        <v>0.45414305777110653</v>
      </c>
      <c r="O1203" s="25">
        <f t="shared" si="183"/>
        <v>0.38204838376001349</v>
      </c>
      <c r="P1203" s="29">
        <f t="shared" si="184"/>
        <v>0.3206149817640529</v>
      </c>
      <c r="Q1203" s="29">
        <f t="shared" si="185"/>
        <v>0.26531314144755092</v>
      </c>
      <c r="R1203" s="29">
        <f t="shared" si="186"/>
        <v>0.98932665722538449</v>
      </c>
      <c r="S1203" s="29">
        <f t="shared" si="187"/>
        <v>0.81272058568662886</v>
      </c>
      <c r="T1203" s="29">
        <f t="shared" si="188"/>
        <v>0.32200041462573004</v>
      </c>
      <c r="U1203" s="29">
        <f t="shared" si="189"/>
        <v>0.16274825464466769</v>
      </c>
    </row>
    <row r="1204" spans="1:21" x14ac:dyDescent="0.2">
      <c r="A1204" s="30">
        <v>39154</v>
      </c>
      <c r="B1204" s="28">
        <v>56.522705999999999</v>
      </c>
      <c r="C1204" s="28">
        <v>89.220000999999996</v>
      </c>
      <c r="D1204" s="28">
        <v>54.486700999999996</v>
      </c>
      <c r="E1204" s="28">
        <v>60.851947000000003</v>
      </c>
      <c r="F1204" s="28">
        <v>442.77299900000003</v>
      </c>
      <c r="G1204" s="28">
        <v>31.314426999999998</v>
      </c>
      <c r="H1204" s="28">
        <v>115.239998</v>
      </c>
      <c r="I1204" s="28">
        <v>23.137834000000002</v>
      </c>
      <c r="J1204" s="28">
        <v>37.923358</v>
      </c>
      <c r="K1204" s="28">
        <v>82.655805000000001</v>
      </c>
      <c r="L1204" s="25">
        <f t="shared" si="180"/>
        <v>-0.28289901977420384</v>
      </c>
      <c r="M1204" s="25">
        <f t="shared" si="181"/>
        <v>-0.22228033279044346</v>
      </c>
      <c r="N1204" s="25">
        <f t="shared" si="182"/>
        <v>0.14663997310693944</v>
      </c>
      <c r="O1204" s="25">
        <f t="shared" si="183"/>
        <v>0.32922023642368936</v>
      </c>
      <c r="P1204" s="29">
        <f t="shared" si="184"/>
        <v>0.50797005323969779</v>
      </c>
      <c r="Q1204" s="29">
        <f t="shared" si="185"/>
        <v>0.13935106047818091</v>
      </c>
      <c r="R1204" s="29">
        <f t="shared" si="186"/>
        <v>2.7586431180691453</v>
      </c>
      <c r="S1204" s="29">
        <f t="shared" si="187"/>
        <v>6.2039273243762461E-2</v>
      </c>
      <c r="T1204" s="29">
        <f t="shared" si="188"/>
        <v>0.26599979222349712</v>
      </c>
      <c r="U1204" s="29">
        <f t="shared" si="189"/>
        <v>7.8779995302775019E-2</v>
      </c>
    </row>
    <row r="1205" spans="1:21" x14ac:dyDescent="0.2">
      <c r="A1205" s="30">
        <v>39153</v>
      </c>
      <c r="B1205" s="28">
        <v>78.821124999999995</v>
      </c>
      <c r="C1205" s="28">
        <v>114.720001</v>
      </c>
      <c r="D1205" s="28">
        <v>47.518577999999998</v>
      </c>
      <c r="E1205" s="28">
        <v>45.780183999999998</v>
      </c>
      <c r="F1205" s="28">
        <v>293.62187799999998</v>
      </c>
      <c r="G1205" s="28">
        <v>27.484441</v>
      </c>
      <c r="H1205" s="28">
        <v>30.66</v>
      </c>
      <c r="I1205" s="28">
        <v>21.786231999999998</v>
      </c>
      <c r="J1205" s="28">
        <v>29.955264</v>
      </c>
      <c r="K1205" s="28">
        <v>76.619704999999996</v>
      </c>
      <c r="L1205" s="25">
        <f t="shared" si="180"/>
        <v>-0.36384792582840642</v>
      </c>
      <c r="M1205" s="25">
        <f t="shared" si="181"/>
        <v>-0.41775363354694028</v>
      </c>
      <c r="N1205" s="25">
        <f t="shared" si="182"/>
        <v>-0.17767877209230276</v>
      </c>
      <c r="O1205" s="25">
        <f t="shared" si="183"/>
        <v>-0.59634398098038321</v>
      </c>
      <c r="P1205" s="29">
        <f t="shared" si="184"/>
        <v>-0.43901057597200266</v>
      </c>
      <c r="Q1205" s="29">
        <f t="shared" si="185"/>
        <v>-0.36377614696525928</v>
      </c>
      <c r="R1205" s="29">
        <f t="shared" si="186"/>
        <v>-0.89050781656876643</v>
      </c>
      <c r="S1205" s="29">
        <f t="shared" si="187"/>
        <v>-0.36549244118082036</v>
      </c>
      <c r="T1205" s="29">
        <f t="shared" si="188"/>
        <v>-0.45669205479122099</v>
      </c>
      <c r="U1205" s="29">
        <f t="shared" si="189"/>
        <v>-4.5220093192460453E-2</v>
      </c>
    </row>
    <row r="1206" spans="1:21" x14ac:dyDescent="0.2">
      <c r="A1206" s="30">
        <v>39128</v>
      </c>
      <c r="B1206" s="28">
        <v>123.90295999999999</v>
      </c>
      <c r="C1206" s="28">
        <v>197.029999</v>
      </c>
      <c r="D1206" s="28">
        <v>57.785907000000002</v>
      </c>
      <c r="E1206" s="28">
        <v>113.41385200000001</v>
      </c>
      <c r="F1206" s="28">
        <v>523.40002400000003</v>
      </c>
      <c r="G1206" s="28">
        <v>43.199325000000002</v>
      </c>
      <c r="H1206" s="28">
        <v>280.01998900000001</v>
      </c>
      <c r="I1206" s="28">
        <v>34.335653999999998</v>
      </c>
      <c r="J1206" s="28">
        <v>55.134963999999997</v>
      </c>
      <c r="K1206" s="28">
        <v>80.248552000000004</v>
      </c>
      <c r="L1206" s="25">
        <f t="shared" si="180"/>
        <v>0.37632391088281181</v>
      </c>
      <c r="M1206" s="25">
        <f t="shared" si="181"/>
        <v>3.7218318274751416E-2</v>
      </c>
      <c r="N1206" s="25">
        <f t="shared" si="182"/>
        <v>-0.2660826629804024</v>
      </c>
      <c r="O1206" s="25">
        <f t="shared" si="183"/>
        <v>0.35479443087426388</v>
      </c>
      <c r="P1206" s="29">
        <f t="shared" si="184"/>
        <v>-0.10120869737327309</v>
      </c>
      <c r="Q1206" s="29">
        <f t="shared" si="185"/>
        <v>8.766891988860892E-2</v>
      </c>
      <c r="R1206" s="29">
        <f t="shared" si="186"/>
        <v>0.22050297495323568</v>
      </c>
      <c r="S1206" s="29">
        <f t="shared" si="187"/>
        <v>-0.1616672695743484</v>
      </c>
      <c r="T1206" s="29">
        <f t="shared" si="188"/>
        <v>0.1068371686181353</v>
      </c>
      <c r="U1206" s="29">
        <f t="shared" si="189"/>
        <v>-0.15663084453284715</v>
      </c>
    </row>
    <row r="1207" spans="1:21" x14ac:dyDescent="0.2">
      <c r="A1207" s="30">
        <v>39127</v>
      </c>
      <c r="B1207" s="28">
        <v>90.024563999999998</v>
      </c>
      <c r="C1207" s="28">
        <v>189.96000699999999</v>
      </c>
      <c r="D1207" s="28">
        <v>78.736260999999999</v>
      </c>
      <c r="E1207" s="28">
        <v>83.712959999999995</v>
      </c>
      <c r="F1207" s="28">
        <v>582.33766000000003</v>
      </c>
      <c r="G1207" s="28">
        <v>39.717348000000001</v>
      </c>
      <c r="H1207" s="28">
        <v>229.429993</v>
      </c>
      <c r="I1207" s="28">
        <v>40.957071999999997</v>
      </c>
      <c r="J1207" s="28">
        <v>49.813076000000002</v>
      </c>
      <c r="K1207" s="28">
        <v>95.152343999999999</v>
      </c>
      <c r="L1207" s="25">
        <f t="shared" si="180"/>
        <v>0.60150652816537487</v>
      </c>
      <c r="M1207" s="25">
        <f t="shared" si="181"/>
        <v>1.1034216720943788</v>
      </c>
      <c r="N1207" s="25">
        <f t="shared" si="182"/>
        <v>0.44622396850028245</v>
      </c>
      <c r="O1207" s="25">
        <f t="shared" si="183"/>
        <v>0.38329382853490324</v>
      </c>
      <c r="P1207" s="29">
        <f t="shared" si="184"/>
        <v>0.32134733323937548</v>
      </c>
      <c r="Q1207" s="29">
        <f t="shared" si="185"/>
        <v>0.27095615276492224</v>
      </c>
      <c r="R1207" s="29">
        <f t="shared" si="186"/>
        <v>0.94729242064165686</v>
      </c>
      <c r="S1207" s="29">
        <f t="shared" si="187"/>
        <v>0.75143039787979649</v>
      </c>
      <c r="T1207" s="29">
        <f t="shared" si="188"/>
        <v>0.31351965192533848</v>
      </c>
      <c r="U1207" s="29">
        <f t="shared" si="189"/>
        <v>0.15182274273240148</v>
      </c>
    </row>
    <row r="1208" spans="1:21" x14ac:dyDescent="0.2">
      <c r="A1208" s="30">
        <v>39126</v>
      </c>
      <c r="B1208" s="28">
        <v>56.212423999999999</v>
      </c>
      <c r="C1208" s="28">
        <v>90.309997999999993</v>
      </c>
      <c r="D1208" s="28">
        <v>54.442647000000001</v>
      </c>
      <c r="E1208" s="28">
        <v>60.517121000000003</v>
      </c>
      <c r="F1208" s="28">
        <v>440.71505300000001</v>
      </c>
      <c r="G1208" s="28">
        <v>31.249974999999999</v>
      </c>
      <c r="H1208" s="28">
        <v>117.82</v>
      </c>
      <c r="I1208" s="28">
        <v>23.384927000000001</v>
      </c>
      <c r="J1208" s="28">
        <v>37.923358</v>
      </c>
      <c r="K1208" s="28">
        <v>82.610231999999996</v>
      </c>
      <c r="L1208" s="25">
        <f t="shared" si="180"/>
        <v>-0.27854267438203828</v>
      </c>
      <c r="M1208" s="25">
        <f t="shared" si="181"/>
        <v>-0.19859795547789605</v>
      </c>
      <c r="N1208" s="25">
        <f t="shared" si="182"/>
        <v>0.15969252601299888</v>
      </c>
      <c r="O1208" s="25">
        <f t="shared" si="183"/>
        <v>0.31837919134415449</v>
      </c>
      <c r="P1208" s="29">
        <f t="shared" si="184"/>
        <v>0.51999249196950958</v>
      </c>
      <c r="Q1208" s="29">
        <f t="shared" si="185"/>
        <v>0.14444722733541293</v>
      </c>
      <c r="R1208" s="29">
        <f t="shared" si="186"/>
        <v>2.8756578947368419</v>
      </c>
      <c r="S1208" s="29">
        <f t="shared" si="187"/>
        <v>9.5366507920388699E-2</v>
      </c>
      <c r="T1208" s="29">
        <f t="shared" si="188"/>
        <v>0.26335838217031493</v>
      </c>
      <c r="U1208" s="29">
        <f t="shared" si="189"/>
        <v>9.0061194076940021E-2</v>
      </c>
    </row>
    <row r="1209" spans="1:21" x14ac:dyDescent="0.2">
      <c r="A1209" s="30">
        <v>39125</v>
      </c>
      <c r="B1209" s="28">
        <v>77.915105999999994</v>
      </c>
      <c r="C1209" s="28">
        <v>112.69000200000001</v>
      </c>
      <c r="D1209" s="28">
        <v>46.94576</v>
      </c>
      <c r="E1209" s="28">
        <v>45.902667000000001</v>
      </c>
      <c r="F1209" s="28">
        <v>289.94554599999998</v>
      </c>
      <c r="G1209" s="28">
        <v>27.305737000000001</v>
      </c>
      <c r="H1209" s="28">
        <v>30.4</v>
      </c>
      <c r="I1209" s="28">
        <v>21.348952000000001</v>
      </c>
      <c r="J1209" s="28">
        <v>30.017893999999998</v>
      </c>
      <c r="K1209" s="28">
        <v>75.784948999999997</v>
      </c>
      <c r="L1209" s="25">
        <f t="shared" si="180"/>
        <v>1.3994493361342624</v>
      </c>
      <c r="M1209" s="25">
        <f t="shared" si="181"/>
        <v>0.66824569941173806</v>
      </c>
      <c r="N1209" s="25">
        <f t="shared" si="182"/>
        <v>0.61801878160419133</v>
      </c>
      <c r="O1209" s="25">
        <f t="shared" si="183"/>
        <v>0.59592034838412022</v>
      </c>
      <c r="P1209" s="29">
        <f t="shared" si="184"/>
        <v>0.32967588199634301</v>
      </c>
      <c r="Q1209" s="29">
        <f t="shared" si="185"/>
        <v>0.38167279855445657</v>
      </c>
      <c r="R1209" s="29">
        <f t="shared" si="186"/>
        <v>0.58333325086805976</v>
      </c>
      <c r="S1209" s="29">
        <f t="shared" si="187"/>
        <v>0.32715225085813793</v>
      </c>
      <c r="T1209" s="29">
        <f t="shared" si="188"/>
        <v>0.39555850245788005</v>
      </c>
      <c r="U1209" s="29">
        <f t="shared" si="189"/>
        <v>0.58459673914716204</v>
      </c>
    </row>
    <row r="1210" spans="1:21" x14ac:dyDescent="0.2">
      <c r="A1210" s="30">
        <v>39123</v>
      </c>
      <c r="B1210" s="28">
        <v>32.472078000000003</v>
      </c>
      <c r="C1210" s="28">
        <v>67.550003000000004</v>
      </c>
      <c r="D1210" s="28">
        <v>29.014347999999998</v>
      </c>
      <c r="E1210" s="28">
        <v>28.762505000000001</v>
      </c>
      <c r="F1210" s="28">
        <v>218.05731</v>
      </c>
      <c r="G1210" s="28">
        <v>19.762810000000002</v>
      </c>
      <c r="H1210" s="28">
        <v>19.200001</v>
      </c>
      <c r="I1210" s="28">
        <v>16.086286999999999</v>
      </c>
      <c r="J1210" s="28">
        <v>21.509592000000001</v>
      </c>
      <c r="K1210" s="28">
        <v>47.826016000000003</v>
      </c>
      <c r="L1210" s="25">
        <f t="shared" si="180"/>
        <v>-0.73825451810936316</v>
      </c>
      <c r="M1210" s="25">
        <f t="shared" si="181"/>
        <v>-0.66005736691459127</v>
      </c>
      <c r="N1210" s="25">
        <f t="shared" si="182"/>
        <v>-0.49380078265757932</v>
      </c>
      <c r="O1210" s="25">
        <f t="shared" si="183"/>
        <v>-0.7467458063468162</v>
      </c>
      <c r="P1210" s="29">
        <f t="shared" si="184"/>
        <v>-0.5821376308490801</v>
      </c>
      <c r="Q1210" s="29">
        <f t="shared" si="185"/>
        <v>-0.54303498901636349</v>
      </c>
      <c r="R1210" s="29">
        <f t="shared" si="186"/>
        <v>-0.92866430827414392</v>
      </c>
      <c r="S1210" s="29">
        <f t="shared" si="187"/>
        <v>-0.53434586646987925</v>
      </c>
      <c r="T1210" s="29">
        <f t="shared" si="188"/>
        <v>-0.61103919549734331</v>
      </c>
      <c r="U1210" s="29">
        <f t="shared" si="189"/>
        <v>-0.39845525332929232</v>
      </c>
    </row>
    <row r="1211" spans="1:21" x14ac:dyDescent="0.2">
      <c r="A1211" s="30">
        <v>39097</v>
      </c>
      <c r="B1211" s="28">
        <v>124.059746</v>
      </c>
      <c r="C1211" s="28">
        <v>198.71000699999999</v>
      </c>
      <c r="D1211" s="28">
        <v>57.318041999999998</v>
      </c>
      <c r="E1211" s="28">
        <v>113.57168299999999</v>
      </c>
      <c r="F1211" s="28">
        <v>521.84002699999996</v>
      </c>
      <c r="G1211" s="28">
        <v>43.247971999999997</v>
      </c>
      <c r="H1211" s="28">
        <v>269.14999399999999</v>
      </c>
      <c r="I1211" s="28">
        <v>34.545569</v>
      </c>
      <c r="J1211" s="28">
        <v>55.300153000000002</v>
      </c>
      <c r="K1211" s="28">
        <v>79.505334000000005</v>
      </c>
      <c r="L1211" s="25">
        <f t="shared" si="180"/>
        <v>0.37747617977839742</v>
      </c>
      <c r="M1211" s="25">
        <f t="shared" si="181"/>
        <v>3.8843622118588605E-2</v>
      </c>
      <c r="N1211" s="25">
        <f t="shared" si="182"/>
        <v>-0.27413834891656952</v>
      </c>
      <c r="O1211" s="25">
        <f t="shared" si="183"/>
        <v>0.35620913483414829</v>
      </c>
      <c r="P1211" s="29">
        <f t="shared" si="184"/>
        <v>-0.10440270315497102</v>
      </c>
      <c r="Q1211" s="29">
        <f t="shared" si="185"/>
        <v>8.9673994314129368E-2</v>
      </c>
      <c r="R1211" s="29">
        <f t="shared" si="186"/>
        <v>0.12276819988833565</v>
      </c>
      <c r="S1211" s="29">
        <f t="shared" si="187"/>
        <v>-0.14236976126767797</v>
      </c>
      <c r="T1211" s="29">
        <f t="shared" si="188"/>
        <v>0.10888987737336131</v>
      </c>
      <c r="U1211" s="29">
        <f t="shared" si="189"/>
        <v>-0.16271054810935126</v>
      </c>
    </row>
    <row r="1212" spans="1:21" x14ac:dyDescent="0.2">
      <c r="A1212" s="30">
        <v>39096</v>
      </c>
      <c r="B1212" s="28">
        <v>90.063079000000002</v>
      </c>
      <c r="C1212" s="28">
        <v>191.279999</v>
      </c>
      <c r="D1212" s="28">
        <v>78.965519</v>
      </c>
      <c r="E1212" s="28">
        <v>83.742013</v>
      </c>
      <c r="F1212" s="28">
        <v>582.67262400000004</v>
      </c>
      <c r="G1212" s="28">
        <v>39.688909000000002</v>
      </c>
      <c r="H1212" s="28">
        <v>239.720001</v>
      </c>
      <c r="I1212" s="28">
        <v>40.280259999999998</v>
      </c>
      <c r="J1212" s="28">
        <v>49.869833</v>
      </c>
      <c r="K1212" s="28">
        <v>94.955613999999997</v>
      </c>
      <c r="L1212" s="25">
        <f t="shared" si="180"/>
        <v>0.6384859626522752</v>
      </c>
      <c r="M1212" s="25">
        <f t="shared" si="181"/>
        <v>1.0678918810810809</v>
      </c>
      <c r="N1212" s="25">
        <f t="shared" si="182"/>
        <v>0.4637004669982896</v>
      </c>
      <c r="O1212" s="25">
        <f t="shared" si="183"/>
        <v>0.36927163106122785</v>
      </c>
      <c r="P1212" s="29">
        <f t="shared" si="184"/>
        <v>0.3138133185319496</v>
      </c>
      <c r="Q1212" s="29">
        <f t="shared" si="185"/>
        <v>0.25452157777952045</v>
      </c>
      <c r="R1212" s="29">
        <f t="shared" si="186"/>
        <v>1.0457416026625701</v>
      </c>
      <c r="S1212" s="29">
        <f t="shared" si="187"/>
        <v>0.67574299460329357</v>
      </c>
      <c r="T1212" s="29">
        <f t="shared" si="188"/>
        <v>0.3105651032687764</v>
      </c>
      <c r="U1212" s="29">
        <f t="shared" si="189"/>
        <v>0.15376917689153147</v>
      </c>
    </row>
    <row r="1213" spans="1:21" x14ac:dyDescent="0.2">
      <c r="A1213" s="30">
        <v>39095</v>
      </c>
      <c r="B1213" s="28">
        <v>54.967256999999996</v>
      </c>
      <c r="C1213" s="28">
        <v>92.5</v>
      </c>
      <c r="D1213" s="28">
        <v>53.949233999999997</v>
      </c>
      <c r="E1213" s="28">
        <v>61.158071999999997</v>
      </c>
      <c r="F1213" s="28">
        <v>443.49727300000001</v>
      </c>
      <c r="G1213" s="28">
        <v>31.636689000000001</v>
      </c>
      <c r="H1213" s="28">
        <v>117.18</v>
      </c>
      <c r="I1213" s="28">
        <v>24.037254000000001</v>
      </c>
      <c r="J1213" s="28">
        <v>38.052160000000001</v>
      </c>
      <c r="K1213" s="28">
        <v>82.300355999999994</v>
      </c>
      <c r="L1213" s="25">
        <f t="shared" si="180"/>
        <v>0.21776140357982099</v>
      </c>
      <c r="M1213" s="25">
        <f t="shared" si="181"/>
        <v>-0.35472622163685164</v>
      </c>
      <c r="N1213" s="25">
        <f t="shared" si="182"/>
        <v>0.15272921758360281</v>
      </c>
      <c r="O1213" s="25">
        <f t="shared" si="183"/>
        <v>0.66167569518092595</v>
      </c>
      <c r="P1213" s="29">
        <f t="shared" si="184"/>
        <v>0.70408614898157929</v>
      </c>
      <c r="Q1213" s="29">
        <f t="shared" si="185"/>
        <v>0.39786036935654212</v>
      </c>
      <c r="R1213" s="29">
        <f t="shared" si="186"/>
        <v>3.0379048931771191</v>
      </c>
      <c r="S1213" s="29">
        <f t="shared" si="187"/>
        <v>0.1022070871024654</v>
      </c>
      <c r="T1213" s="29">
        <f t="shared" si="188"/>
        <v>0.51765393990311881</v>
      </c>
      <c r="U1213" s="29">
        <f t="shared" si="189"/>
        <v>0.15849826166891257</v>
      </c>
    </row>
    <row r="1214" spans="1:21" x14ac:dyDescent="0.2">
      <c r="A1214" s="30">
        <v>39093</v>
      </c>
      <c r="B1214" s="28">
        <v>45.137953000000003</v>
      </c>
      <c r="C1214" s="28">
        <v>143.35000600000001</v>
      </c>
      <c r="D1214" s="28">
        <v>46.801307000000001</v>
      </c>
      <c r="E1214" s="28">
        <v>36.805059</v>
      </c>
      <c r="F1214" s="28">
        <v>260.25519500000001</v>
      </c>
      <c r="G1214" s="28">
        <v>22.632224000000001</v>
      </c>
      <c r="H1214" s="28">
        <v>29.02</v>
      </c>
      <c r="I1214" s="28">
        <v>21.808292000000002</v>
      </c>
      <c r="J1214" s="28">
        <v>25.073015000000002</v>
      </c>
      <c r="K1214" s="28">
        <v>71.040552000000005</v>
      </c>
      <c r="L1214" s="25">
        <f t="shared" si="180"/>
        <v>0.38143917110380543</v>
      </c>
      <c r="M1214" s="25">
        <f t="shared" si="181"/>
        <v>1.091174321319869</v>
      </c>
      <c r="N1214" s="25">
        <f t="shared" si="182"/>
        <v>0.61138958259530263</v>
      </c>
      <c r="O1214" s="25">
        <f t="shared" si="183"/>
        <v>0.27514943701922112</v>
      </c>
      <c r="P1214" s="29">
        <f t="shared" si="184"/>
        <v>0.18553321488684604</v>
      </c>
      <c r="Q1214" s="29">
        <f t="shared" si="185"/>
        <v>0.15063183460512342</v>
      </c>
      <c r="R1214" s="29">
        <f t="shared" si="186"/>
        <v>0.32149368494962127</v>
      </c>
      <c r="S1214" s="29">
        <f t="shared" si="187"/>
        <v>0.33854619552124565</v>
      </c>
      <c r="T1214" s="29">
        <f t="shared" si="188"/>
        <v>0.15177863629913668</v>
      </c>
      <c r="U1214" s="29">
        <f t="shared" si="189"/>
        <v>0.48434597579256145</v>
      </c>
    </row>
    <row r="1215" spans="1:21" x14ac:dyDescent="0.2">
      <c r="A1215" s="30">
        <v>39092</v>
      </c>
      <c r="B1215" s="28">
        <v>32.674585999999998</v>
      </c>
      <c r="C1215" s="28">
        <v>68.550003000000004</v>
      </c>
      <c r="D1215" s="28">
        <v>29.044066999999998</v>
      </c>
      <c r="E1215" s="28">
        <v>28.863330000000001</v>
      </c>
      <c r="F1215" s="28">
        <v>219.525857</v>
      </c>
      <c r="G1215" s="28">
        <v>19.669388000000001</v>
      </c>
      <c r="H1215" s="28">
        <v>21.959999</v>
      </c>
      <c r="I1215" s="28">
        <v>16.292521000000001</v>
      </c>
      <c r="J1215" s="28">
        <v>21.768953</v>
      </c>
      <c r="K1215" s="28">
        <v>47.859833999999999</v>
      </c>
      <c r="L1215" s="25">
        <f t="shared" si="180"/>
        <v>-0.73780268305360075</v>
      </c>
      <c r="M1215" s="25">
        <f t="shared" si="181"/>
        <v>-0.66979768295382414</v>
      </c>
      <c r="N1215" s="25">
        <f t="shared" si="182"/>
        <v>-0.5210476433640987</v>
      </c>
      <c r="O1215" s="25">
        <f t="shared" si="183"/>
        <v>-0.73233709553542403</v>
      </c>
      <c r="P1215" s="29">
        <f t="shared" si="184"/>
        <v>-0.58761322865623788</v>
      </c>
      <c r="Q1215" s="29">
        <f t="shared" si="185"/>
        <v>-0.56023328081009383</v>
      </c>
      <c r="R1215" s="29">
        <f t="shared" si="186"/>
        <v>-0.91240177579957893</v>
      </c>
      <c r="S1215" s="29">
        <f t="shared" si="187"/>
        <v>-0.52521623797131023</v>
      </c>
      <c r="T1215" s="29">
        <f t="shared" si="188"/>
        <v>-0.60759028984951835</v>
      </c>
      <c r="U1215" s="29">
        <f t="shared" si="189"/>
        <v>-0.40985145073468199</v>
      </c>
    </row>
    <row r="1216" spans="1:21" x14ac:dyDescent="0.2">
      <c r="A1216" s="30">
        <v>39066</v>
      </c>
      <c r="B1216" s="28">
        <v>124.618308</v>
      </c>
      <c r="C1216" s="28">
        <v>207.60000600000001</v>
      </c>
      <c r="D1216" s="28">
        <v>60.640827000000002</v>
      </c>
      <c r="E1216" s="28">
        <v>107.83462900000001</v>
      </c>
      <c r="F1216" s="28">
        <v>532.330017</v>
      </c>
      <c r="G1216" s="28">
        <v>44.726868000000003</v>
      </c>
      <c r="H1216" s="28">
        <v>250.69000199999999</v>
      </c>
      <c r="I1216" s="28">
        <v>34.315666</v>
      </c>
      <c r="J1216" s="28">
        <v>55.475062000000001</v>
      </c>
      <c r="K1216" s="28">
        <v>81.097943999999998</v>
      </c>
      <c r="L1216" s="25">
        <f t="shared" si="180"/>
        <v>0.40211906474755787</v>
      </c>
      <c r="M1216" s="25">
        <f t="shared" si="181"/>
        <v>0.17967956994384759</v>
      </c>
      <c r="N1216" s="25">
        <f t="shared" si="182"/>
        <v>-0.20193864410566753</v>
      </c>
      <c r="O1216" s="25">
        <f t="shared" si="183"/>
        <v>0.34477605114902965</v>
      </c>
      <c r="P1216" s="29">
        <f t="shared" si="184"/>
        <v>-3.4501448398320145E-2</v>
      </c>
      <c r="Q1216" s="29">
        <f t="shared" si="185"/>
        <v>0.16276036230333668</v>
      </c>
      <c r="R1216" s="29">
        <f t="shared" si="186"/>
        <v>0.23177081895104523</v>
      </c>
      <c r="S1216" s="29">
        <f t="shared" si="187"/>
        <v>-0.11890339327173127</v>
      </c>
      <c r="T1216" s="29">
        <f t="shared" si="188"/>
        <v>0.13412458171344688</v>
      </c>
      <c r="U1216" s="29">
        <f t="shared" si="189"/>
        <v>-0.14845876421475968</v>
      </c>
    </row>
    <row r="1217" spans="1:21" x14ac:dyDescent="0.2">
      <c r="A1217" s="30">
        <v>39065</v>
      </c>
      <c r="B1217" s="28">
        <v>88.878549000000007</v>
      </c>
      <c r="C1217" s="28">
        <v>175.979996</v>
      </c>
      <c r="D1217" s="28">
        <v>75.985168999999999</v>
      </c>
      <c r="E1217" s="28">
        <v>80.187797000000003</v>
      </c>
      <c r="F1217" s="28">
        <v>551.35247600000002</v>
      </c>
      <c r="G1217" s="28">
        <v>38.46611</v>
      </c>
      <c r="H1217" s="28">
        <v>203.520004</v>
      </c>
      <c r="I1217" s="28">
        <v>38.946542000000001</v>
      </c>
      <c r="J1217" s="28">
        <v>48.914434</v>
      </c>
      <c r="K1217" s="28">
        <v>95.236660999999998</v>
      </c>
      <c r="L1217" s="25">
        <f t="shared" si="180"/>
        <v>0.53099942028470259</v>
      </c>
      <c r="M1217" s="25">
        <f t="shared" si="181"/>
        <v>0.80473789755434533</v>
      </c>
      <c r="N1217" s="25">
        <f t="shared" si="182"/>
        <v>0.4165540503885341</v>
      </c>
      <c r="O1217" s="25">
        <f t="shared" si="183"/>
        <v>0.33072274501973009</v>
      </c>
      <c r="P1217" s="29">
        <f t="shared" si="184"/>
        <v>0.26586132441836674</v>
      </c>
      <c r="Q1217" s="29">
        <f t="shared" si="185"/>
        <v>0.19363725453293679</v>
      </c>
      <c r="R1217" s="29">
        <f t="shared" si="186"/>
        <v>1.0824720940610226</v>
      </c>
      <c r="S1217" s="29">
        <f t="shared" si="187"/>
        <v>0.57808029726136012</v>
      </c>
      <c r="T1217" s="29">
        <f t="shared" si="188"/>
        <v>0.3202513351454217</v>
      </c>
      <c r="U1217" s="29">
        <f t="shared" si="189"/>
        <v>0.16440526240133546</v>
      </c>
    </row>
    <row r="1218" spans="1:21" x14ac:dyDescent="0.2">
      <c r="A1218" s="30">
        <v>39064</v>
      </c>
      <c r="B1218" s="28">
        <v>58.052633999999998</v>
      </c>
      <c r="C1218" s="28">
        <v>97.510002</v>
      </c>
      <c r="D1218" s="28">
        <v>53.640853999999997</v>
      </c>
      <c r="E1218" s="28">
        <v>60.258831000000001</v>
      </c>
      <c r="F1218" s="28">
        <v>435.55519500000003</v>
      </c>
      <c r="G1218" s="28">
        <v>32.225963</v>
      </c>
      <c r="H1218" s="28">
        <v>97.730002999999996</v>
      </c>
      <c r="I1218" s="28">
        <v>24.679696</v>
      </c>
      <c r="J1218" s="28">
        <v>37.049334999999999</v>
      </c>
      <c r="K1218" s="28">
        <v>81.789961000000005</v>
      </c>
      <c r="L1218" s="25">
        <f t="shared" si="180"/>
        <v>-0.23376820503279394</v>
      </c>
      <c r="M1218" s="25">
        <f t="shared" si="181"/>
        <v>-0.17322367011660733</v>
      </c>
      <c r="N1218" s="25">
        <f t="shared" si="182"/>
        <v>0.16391601859050664</v>
      </c>
      <c r="O1218" s="25">
        <f t="shared" si="183"/>
        <v>0.37898429726114125</v>
      </c>
      <c r="P1218" s="29">
        <f t="shared" si="184"/>
        <v>0.54305441936762855</v>
      </c>
      <c r="Q1218" s="29">
        <f t="shared" si="185"/>
        <v>0.23136258033612656</v>
      </c>
      <c r="R1218" s="29">
        <f t="shared" si="186"/>
        <v>2.2950102157788264</v>
      </c>
      <c r="S1218" s="29">
        <f t="shared" si="187"/>
        <v>0.15970941308911724</v>
      </c>
      <c r="T1218" s="29">
        <f t="shared" si="188"/>
        <v>0.32296511190896715</v>
      </c>
      <c r="U1218" s="29">
        <f t="shared" si="189"/>
        <v>0.13342509475585196</v>
      </c>
    </row>
    <row r="1219" spans="1:21" x14ac:dyDescent="0.2">
      <c r="A1219" s="30">
        <v>39063</v>
      </c>
      <c r="B1219" s="28">
        <v>75.763801999999998</v>
      </c>
      <c r="C1219" s="28">
        <v>117.94000200000001</v>
      </c>
      <c r="D1219" s="28">
        <v>46.086533000000003</v>
      </c>
      <c r="E1219" s="28">
        <v>43.697982000000003</v>
      </c>
      <c r="F1219" s="28">
        <v>282.26820099999998</v>
      </c>
      <c r="G1219" s="28">
        <v>26.170978000000002</v>
      </c>
      <c r="H1219" s="28">
        <v>29.66</v>
      </c>
      <c r="I1219" s="28">
        <v>21.280930999999999</v>
      </c>
      <c r="J1219" s="28">
        <v>28.004771000000002</v>
      </c>
      <c r="K1219" s="28">
        <v>72.161770000000004</v>
      </c>
      <c r="L1219" s="25">
        <f t="shared" si="180"/>
        <v>-0.39874681506949927</v>
      </c>
      <c r="M1219" s="25">
        <f t="shared" si="181"/>
        <v>-0.42960777811853212</v>
      </c>
      <c r="N1219" s="25">
        <f t="shared" si="182"/>
        <v>-0.24618022283470109</v>
      </c>
      <c r="O1219" s="25">
        <f t="shared" si="183"/>
        <v>-0.59722297394352886</v>
      </c>
      <c r="P1219" s="29">
        <f t="shared" si="184"/>
        <v>-0.47201098198717717</v>
      </c>
      <c r="Q1219" s="29">
        <f t="shared" si="185"/>
        <v>-0.42079303196456741</v>
      </c>
      <c r="R1219" s="29">
        <f t="shared" si="186"/>
        <v>-0.88202537875143583</v>
      </c>
      <c r="S1219" s="29">
        <f t="shared" si="187"/>
        <v>-0.38486504101626029</v>
      </c>
      <c r="T1219" s="29">
        <f t="shared" si="188"/>
        <v>-0.49668144020414284</v>
      </c>
      <c r="U1219" s="29">
        <f t="shared" si="189"/>
        <v>-0.1213791826594115</v>
      </c>
    </row>
    <row r="1220" spans="1:21" x14ac:dyDescent="0.2">
      <c r="A1220" s="30">
        <v>39036</v>
      </c>
      <c r="B1220" s="28">
        <v>126.00981400000001</v>
      </c>
      <c r="C1220" s="28">
        <v>206.770004</v>
      </c>
      <c r="D1220" s="28">
        <v>61.137335999999998</v>
      </c>
      <c r="E1220" s="28">
        <v>108.491744</v>
      </c>
      <c r="F1220" s="28">
        <v>534.60998500000005</v>
      </c>
      <c r="G1220" s="28">
        <v>45.184156000000002</v>
      </c>
      <c r="H1220" s="28">
        <v>251.41000399999999</v>
      </c>
      <c r="I1220" s="28">
        <v>34.595548000000001</v>
      </c>
      <c r="J1220" s="28">
        <v>55.640250999999999</v>
      </c>
      <c r="K1220" s="28">
        <v>82.130730999999997</v>
      </c>
      <c r="L1220" s="25">
        <f t="shared" ref="L1220:L1283" si="190">B1220/B1221-1</f>
        <v>0.39406014004898648</v>
      </c>
      <c r="M1220" s="25">
        <f t="shared" ref="M1220:M1283" si="191">C1220/C1221-1</f>
        <v>0.17143510201787726</v>
      </c>
      <c r="N1220" s="25">
        <f t="shared" ref="N1220:N1283" si="192">D1220/D1221-1</f>
        <v>-0.1864698153643799</v>
      </c>
      <c r="O1220" s="25">
        <f t="shared" ref="O1220:O1283" si="193">E1220/E1221-1</f>
        <v>0.32873900029631287</v>
      </c>
      <c r="P1220" s="29">
        <f t="shared" ref="P1220:P1283" si="194">F1220/F1221-1</f>
        <v>-4.3361974157945959E-2</v>
      </c>
      <c r="Q1220" s="29">
        <f t="shared" ref="Q1220:Q1283" si="195">G1220/G1221-1</f>
        <v>0.16659899999284811</v>
      </c>
      <c r="R1220" s="29">
        <f t="shared" ref="R1220:R1283" si="196">H1220/H1221-1</f>
        <v>0.22956914349503998</v>
      </c>
      <c r="S1220" s="29">
        <f t="shared" ref="S1220:S1283" si="197">I1220/I1221-1</f>
        <v>-0.11510916111093883</v>
      </c>
      <c r="T1220" s="29">
        <f t="shared" ref="T1220:T1283" si="198">J1220/J1221-1</f>
        <v>0.12596110991581155</v>
      </c>
      <c r="U1220" s="29">
        <f t="shared" ref="U1220:U1283" si="199">K1220/K1221-1</f>
        <v>-0.14006736229114924</v>
      </c>
    </row>
    <row r="1221" spans="1:21" x14ac:dyDescent="0.2">
      <c r="A1221" s="30">
        <v>39035</v>
      </c>
      <c r="B1221" s="28">
        <v>90.390514999999994</v>
      </c>
      <c r="C1221" s="28">
        <v>176.509995</v>
      </c>
      <c r="D1221" s="28">
        <v>75.150666999999999</v>
      </c>
      <c r="E1221" s="28">
        <v>81.650154000000001</v>
      </c>
      <c r="F1221" s="28">
        <v>558.84249899999998</v>
      </c>
      <c r="G1221" s="28">
        <v>38.731523000000003</v>
      </c>
      <c r="H1221" s="28">
        <v>204.470001</v>
      </c>
      <c r="I1221" s="28">
        <v>39.095837000000003</v>
      </c>
      <c r="J1221" s="28">
        <v>49.415784000000002</v>
      </c>
      <c r="K1221" s="28">
        <v>95.508330999999998</v>
      </c>
      <c r="L1221" s="25">
        <f t="shared" si="190"/>
        <v>0.53779457832080624</v>
      </c>
      <c r="M1221" s="25">
        <f t="shared" si="191"/>
        <v>0.7752186965704515</v>
      </c>
      <c r="N1221" s="25">
        <f t="shared" si="192"/>
        <v>0.37768841408425402</v>
      </c>
      <c r="O1221" s="25">
        <f t="shared" si="193"/>
        <v>0.33778786633772939</v>
      </c>
      <c r="P1221" s="29">
        <f t="shared" si="194"/>
        <v>0.27163902608313983</v>
      </c>
      <c r="Q1221" s="29">
        <f t="shared" si="195"/>
        <v>0.20739277508114151</v>
      </c>
      <c r="R1221" s="29">
        <f t="shared" si="196"/>
        <v>1.1643907995724483</v>
      </c>
      <c r="S1221" s="29">
        <f t="shared" si="197"/>
        <v>0.58033214762116514</v>
      </c>
      <c r="T1221" s="29">
        <f t="shared" si="198"/>
        <v>0.3209900315019647</v>
      </c>
      <c r="U1221" s="29">
        <f t="shared" si="199"/>
        <v>0.15843248670666088</v>
      </c>
    </row>
    <row r="1222" spans="1:21" x14ac:dyDescent="0.2">
      <c r="A1222" s="30">
        <v>39034</v>
      </c>
      <c r="B1222" s="28">
        <v>58.779316999999999</v>
      </c>
      <c r="C1222" s="28">
        <v>99.43</v>
      </c>
      <c r="D1222" s="28">
        <v>54.548377000000002</v>
      </c>
      <c r="E1222" s="28">
        <v>61.033707999999997</v>
      </c>
      <c r="F1222" s="28">
        <v>439.46630099999999</v>
      </c>
      <c r="G1222" s="28">
        <v>32.078643999999997</v>
      </c>
      <c r="H1222" s="28">
        <v>94.470000999999996</v>
      </c>
      <c r="I1222" s="28">
        <v>24.739000000000001</v>
      </c>
      <c r="J1222" s="28">
        <v>37.408143000000003</v>
      </c>
      <c r="K1222" s="28">
        <v>82.446178000000003</v>
      </c>
      <c r="L1222" s="25">
        <f t="shared" si="190"/>
        <v>-0.2173988060466564</v>
      </c>
      <c r="M1222" s="25">
        <f t="shared" si="191"/>
        <v>-0.17690399395105971</v>
      </c>
      <c r="N1222" s="25">
        <f t="shared" si="192"/>
        <v>0.20184068423806356</v>
      </c>
      <c r="O1222" s="25">
        <f t="shared" si="193"/>
        <v>0.41440459107813576</v>
      </c>
      <c r="P1222" s="29">
        <f t="shared" si="194"/>
        <v>0.54759900057090882</v>
      </c>
      <c r="Q1222" s="29">
        <f t="shared" si="195"/>
        <v>0.2422745785294973</v>
      </c>
      <c r="R1222" s="29">
        <f t="shared" si="196"/>
        <v>2.2441620108460847</v>
      </c>
      <c r="S1222" s="29">
        <f t="shared" si="197"/>
        <v>0.21811795728625238</v>
      </c>
      <c r="T1222" s="29">
        <f t="shared" si="198"/>
        <v>0.34913955895192239</v>
      </c>
      <c r="U1222" s="29">
        <f t="shared" si="199"/>
        <v>0.15660999445180246</v>
      </c>
    </row>
    <row r="1223" spans="1:21" x14ac:dyDescent="0.2">
      <c r="A1223" s="30">
        <v>39033</v>
      </c>
      <c r="B1223" s="28">
        <v>75.107624999999999</v>
      </c>
      <c r="C1223" s="28">
        <v>120.800003</v>
      </c>
      <c r="D1223" s="28">
        <v>45.387360999999999</v>
      </c>
      <c r="E1223" s="28">
        <v>43.151519999999998</v>
      </c>
      <c r="F1223" s="28">
        <v>283.96651900000001</v>
      </c>
      <c r="G1223" s="28">
        <v>25.822507000000002</v>
      </c>
      <c r="H1223" s="28">
        <v>29.120000999999998</v>
      </c>
      <c r="I1223" s="28">
        <v>20.309199</v>
      </c>
      <c r="J1223" s="28">
        <v>27.727408</v>
      </c>
      <c r="K1223" s="28">
        <v>71.282608999999994</v>
      </c>
      <c r="L1223" s="25">
        <f t="shared" si="190"/>
        <v>-0.24003214125200556</v>
      </c>
      <c r="M1223" s="25">
        <f t="shared" si="191"/>
        <v>-0.26467005274330446</v>
      </c>
      <c r="N1223" s="25">
        <f t="shared" si="192"/>
        <v>2.5813258540516193E-2</v>
      </c>
      <c r="O1223" s="25">
        <f t="shared" si="193"/>
        <v>-0.55347254241056876</v>
      </c>
      <c r="P1223" s="29">
        <f t="shared" si="194"/>
        <v>-0.605278589875762</v>
      </c>
      <c r="Q1223" s="29">
        <f t="shared" si="195"/>
        <v>-0.49839729992229986</v>
      </c>
      <c r="R1223" s="29">
        <f t="shared" si="196"/>
        <v>-0.86690432866369715</v>
      </c>
      <c r="S1223" s="29">
        <f t="shared" si="197"/>
        <v>-0.40469725580405702</v>
      </c>
      <c r="T1223" s="29">
        <f t="shared" si="198"/>
        <v>-0.4264086057095573</v>
      </c>
      <c r="U1223" s="29">
        <f t="shared" si="199"/>
        <v>-0.20779499196060269</v>
      </c>
    </row>
    <row r="1224" spans="1:21" x14ac:dyDescent="0.2">
      <c r="A1224" s="30">
        <v>39006</v>
      </c>
      <c r="B1224" s="28">
        <v>98.830001999999993</v>
      </c>
      <c r="C1224" s="28">
        <v>164.279999</v>
      </c>
      <c r="D1224" s="28">
        <v>44.245246999999999</v>
      </c>
      <c r="E1224" s="28">
        <v>96.637998999999994</v>
      </c>
      <c r="F1224" s="28">
        <v>719.40997300000004</v>
      </c>
      <c r="G1224" s="28">
        <v>51.48</v>
      </c>
      <c r="H1224" s="28">
        <v>218.78999300000001</v>
      </c>
      <c r="I1224" s="28">
        <v>34.115749000000001</v>
      </c>
      <c r="J1224" s="28">
        <v>48.34</v>
      </c>
      <c r="K1224" s="28">
        <v>89.980002999999996</v>
      </c>
      <c r="L1224" s="25">
        <f t="shared" si="190"/>
        <v>-0.21746084808159905</v>
      </c>
      <c r="M1224" s="25">
        <f t="shared" si="191"/>
        <v>-0.19718518796889051</v>
      </c>
      <c r="N1224" s="25">
        <f t="shared" si="192"/>
        <v>-0.27618435708082667</v>
      </c>
      <c r="O1224" s="25">
        <f t="shared" si="193"/>
        <v>-0.10423886210026045</v>
      </c>
      <c r="P1224" s="29">
        <f t="shared" si="194"/>
        <v>0.34045719189678514</v>
      </c>
      <c r="Q1224" s="29">
        <f t="shared" si="195"/>
        <v>0.13518190694683696</v>
      </c>
      <c r="R1224" s="29">
        <f t="shared" si="196"/>
        <v>-0.127283623381934</v>
      </c>
      <c r="S1224" s="29">
        <f t="shared" si="197"/>
        <v>-3.4238801980781775E-2</v>
      </c>
      <c r="T1224" s="29">
        <f t="shared" si="198"/>
        <v>-0.13044520018522188</v>
      </c>
      <c r="U1224" s="29">
        <f t="shared" si="199"/>
        <v>9.4027542379553131E-2</v>
      </c>
    </row>
    <row r="1225" spans="1:21" x14ac:dyDescent="0.2">
      <c r="A1225" s="30">
        <v>39005</v>
      </c>
      <c r="B1225" s="28">
        <v>126.294003</v>
      </c>
      <c r="C1225" s="28">
        <v>204.63000500000001</v>
      </c>
      <c r="D1225" s="28">
        <v>61.127785000000003</v>
      </c>
      <c r="E1225" s="28">
        <v>107.88367</v>
      </c>
      <c r="F1225" s="28">
        <v>536.69000200000005</v>
      </c>
      <c r="G1225" s="28">
        <v>45.349559999999997</v>
      </c>
      <c r="H1225" s="28">
        <v>250.699997</v>
      </c>
      <c r="I1225" s="28">
        <v>35.325243</v>
      </c>
      <c r="J1225" s="28">
        <v>55.591665999999996</v>
      </c>
      <c r="K1225" s="28">
        <v>82.246561</v>
      </c>
      <c r="L1225" s="25">
        <f t="shared" si="190"/>
        <v>0.39142263226959484</v>
      </c>
      <c r="M1225" s="25">
        <f t="shared" si="191"/>
        <v>0.16174637312221196</v>
      </c>
      <c r="N1225" s="25">
        <f t="shared" si="192"/>
        <v>-0.18340827199856669</v>
      </c>
      <c r="O1225" s="25">
        <f t="shared" si="193"/>
        <v>0.3144318501296508</v>
      </c>
      <c r="P1225" s="29">
        <f t="shared" si="194"/>
        <v>-4.2569622884090386E-2</v>
      </c>
      <c r="Q1225" s="29">
        <f t="shared" si="195"/>
        <v>0.16374918203164079</v>
      </c>
      <c r="R1225" s="29">
        <f t="shared" si="196"/>
        <v>0.23924860742587328</v>
      </c>
      <c r="S1225" s="29">
        <f t="shared" si="197"/>
        <v>-0.10487662142597687</v>
      </c>
      <c r="T1225" s="29">
        <f t="shared" si="198"/>
        <v>0.11749095319785008</v>
      </c>
      <c r="U1225" s="29">
        <f t="shared" si="199"/>
        <v>-0.13469571904447819</v>
      </c>
    </row>
    <row r="1226" spans="1:21" x14ac:dyDescent="0.2">
      <c r="A1226" s="30">
        <v>39004</v>
      </c>
      <c r="B1226" s="28">
        <v>90.766098</v>
      </c>
      <c r="C1226" s="28">
        <v>176.13999899999999</v>
      </c>
      <c r="D1226" s="28">
        <v>74.857218000000003</v>
      </c>
      <c r="E1226" s="28">
        <v>82.076274999999995</v>
      </c>
      <c r="F1226" s="28">
        <v>560.55251099999998</v>
      </c>
      <c r="G1226" s="28">
        <v>38.968499999999999</v>
      </c>
      <c r="H1226" s="28">
        <v>202.300003</v>
      </c>
      <c r="I1226" s="28">
        <v>39.464105000000004</v>
      </c>
      <c r="J1226" s="28">
        <v>49.746859999999998</v>
      </c>
      <c r="K1226" s="28">
        <v>95.049294000000003</v>
      </c>
      <c r="L1226" s="25">
        <f t="shared" si="190"/>
        <v>0.5396456111657586</v>
      </c>
      <c r="M1226" s="25">
        <f t="shared" si="191"/>
        <v>0.71026315584548305</v>
      </c>
      <c r="N1226" s="25">
        <f t="shared" si="192"/>
        <v>0.36591056832567426</v>
      </c>
      <c r="O1226" s="25">
        <f t="shared" si="193"/>
        <v>0.34413752002479936</v>
      </c>
      <c r="P1226" s="29">
        <f t="shared" si="194"/>
        <v>0.26061446681833123</v>
      </c>
      <c r="Q1226" s="29">
        <f t="shared" si="195"/>
        <v>0.19320378607693445</v>
      </c>
      <c r="R1226" s="29">
        <f t="shared" si="196"/>
        <v>1.0219889748529041</v>
      </c>
      <c r="S1226" s="29">
        <f t="shared" si="197"/>
        <v>0.54581160553440133</v>
      </c>
      <c r="T1226" s="29">
        <f t="shared" si="198"/>
        <v>0.31018438605151033</v>
      </c>
      <c r="U1226" s="29">
        <f t="shared" si="199"/>
        <v>0.14451430040601232</v>
      </c>
    </row>
    <row r="1227" spans="1:21" x14ac:dyDescent="0.2">
      <c r="A1227" s="30">
        <v>39003</v>
      </c>
      <c r="B1227" s="28">
        <v>58.952590999999998</v>
      </c>
      <c r="C1227" s="28">
        <v>102.989998</v>
      </c>
      <c r="D1227" s="28">
        <v>54.803894</v>
      </c>
      <c r="E1227" s="28">
        <v>61.062409000000002</v>
      </c>
      <c r="F1227" s="28">
        <v>444.66609399999999</v>
      </c>
      <c r="G1227" s="28">
        <v>32.658712999999999</v>
      </c>
      <c r="H1227" s="28">
        <v>100.050003</v>
      </c>
      <c r="I1227" s="28">
        <v>25.529699000000001</v>
      </c>
      <c r="J1227" s="28">
        <v>37.969358</v>
      </c>
      <c r="K1227" s="28">
        <v>83.047712000000004</v>
      </c>
      <c r="L1227" s="25">
        <f t="shared" si="190"/>
        <v>0.37562439110295043</v>
      </c>
      <c r="M1227" s="25">
        <f t="shared" si="191"/>
        <v>-0.15366918968412879</v>
      </c>
      <c r="N1227" s="25">
        <f t="shared" si="192"/>
        <v>0.24289801723545734</v>
      </c>
      <c r="O1227" s="25">
        <f t="shared" si="193"/>
        <v>0.71164991664935751</v>
      </c>
      <c r="P1227" s="29">
        <f t="shared" si="194"/>
        <v>0.74720809571878388</v>
      </c>
      <c r="Q1227" s="29">
        <f t="shared" si="195"/>
        <v>0.58360769553113112</v>
      </c>
      <c r="R1227" s="29">
        <f t="shared" si="196"/>
        <v>2.5911701151769519</v>
      </c>
      <c r="S1227" s="29">
        <f t="shared" si="197"/>
        <v>0.19466033412792694</v>
      </c>
      <c r="T1227" s="29">
        <f t="shared" si="198"/>
        <v>0.65207215861518408</v>
      </c>
      <c r="U1227" s="29">
        <f t="shared" si="199"/>
        <v>0.20169469521317884</v>
      </c>
    </row>
    <row r="1228" spans="1:21" x14ac:dyDescent="0.2">
      <c r="A1228" s="30">
        <v>39001</v>
      </c>
      <c r="B1228" s="28">
        <v>42.855150999999999</v>
      </c>
      <c r="C1228" s="28">
        <v>121.69000200000001</v>
      </c>
      <c r="D1228" s="28">
        <v>44.093637000000001</v>
      </c>
      <c r="E1228" s="28">
        <v>35.674590000000002</v>
      </c>
      <c r="F1228" s="28">
        <v>254.500935</v>
      </c>
      <c r="G1228" s="28">
        <v>20.622982</v>
      </c>
      <c r="H1228" s="28">
        <v>27.860001</v>
      </c>
      <c r="I1228" s="28">
        <v>21.369838999999999</v>
      </c>
      <c r="J1228" s="28">
        <v>22.982869000000001</v>
      </c>
      <c r="K1228" s="28">
        <v>69.108828000000003</v>
      </c>
      <c r="L1228" s="25">
        <f t="shared" si="190"/>
        <v>-0.56994330015166483</v>
      </c>
      <c r="M1228" s="25">
        <f t="shared" si="191"/>
        <v>-0.27989822830054356</v>
      </c>
      <c r="N1228" s="25">
        <f t="shared" si="192"/>
        <v>-4.7509520608895461E-2</v>
      </c>
      <c r="O1228" s="25">
        <f t="shared" si="193"/>
        <v>-0.63272957293303933</v>
      </c>
      <c r="P1228" s="29">
        <f t="shared" si="194"/>
        <v>-0.65068910886695375</v>
      </c>
      <c r="Q1228" s="29">
        <f t="shared" si="195"/>
        <v>-0.60048464937010171</v>
      </c>
      <c r="R1228" s="29">
        <f t="shared" si="196"/>
        <v>-0.87853156226660467</v>
      </c>
      <c r="S1228" s="29">
        <f t="shared" si="197"/>
        <v>-0.39230339195938824</v>
      </c>
      <c r="T1228" s="29">
        <f t="shared" si="198"/>
        <v>-0.53229813863040576</v>
      </c>
      <c r="U1228" s="29">
        <f t="shared" si="199"/>
        <v>-0.2377982847203769</v>
      </c>
    </row>
    <row r="1229" spans="1:21" x14ac:dyDescent="0.2">
      <c r="A1229" s="30">
        <v>38976</v>
      </c>
      <c r="B1229" s="28">
        <v>99.650002000000001</v>
      </c>
      <c r="C1229" s="28">
        <v>168.990005</v>
      </c>
      <c r="D1229" s="28">
        <v>46.292994999999998</v>
      </c>
      <c r="E1229" s="28">
        <v>97.134393000000003</v>
      </c>
      <c r="F1229" s="28">
        <v>728.580017</v>
      </c>
      <c r="G1229" s="28">
        <v>51.619999</v>
      </c>
      <c r="H1229" s="28">
        <v>229.36000100000001</v>
      </c>
      <c r="I1229" s="28">
        <v>35.165309000000001</v>
      </c>
      <c r="J1229" s="28">
        <v>49.139999000000003</v>
      </c>
      <c r="K1229" s="28">
        <v>90.669998000000007</v>
      </c>
      <c r="L1229" s="25">
        <f t="shared" si="190"/>
        <v>-0.20192716046602388</v>
      </c>
      <c r="M1229" s="25">
        <f t="shared" si="191"/>
        <v>-0.16572864006446131</v>
      </c>
      <c r="N1229" s="25">
        <f t="shared" si="192"/>
        <v>-0.2311559019955769</v>
      </c>
      <c r="O1229" s="25">
        <f t="shared" si="193"/>
        <v>-8.7358460636435042E-2</v>
      </c>
      <c r="P1229" s="29">
        <f t="shared" si="194"/>
        <v>0.38331848759870701</v>
      </c>
      <c r="Q1229" s="29">
        <f t="shared" si="195"/>
        <v>0.1622062890536331</v>
      </c>
      <c r="R1229" s="29">
        <f t="shared" si="196"/>
        <v>-0.10406249609374996</v>
      </c>
      <c r="S1229" s="29">
        <f t="shared" si="197"/>
        <v>1.7350998083005331E-2</v>
      </c>
      <c r="T1229" s="29">
        <f t="shared" si="198"/>
        <v>-0.10810376140275924</v>
      </c>
      <c r="U1229" s="29">
        <f t="shared" si="199"/>
        <v>0.11062828048451778</v>
      </c>
    </row>
    <row r="1230" spans="1:21" x14ac:dyDescent="0.2">
      <c r="A1230" s="30">
        <v>38975</v>
      </c>
      <c r="B1230" s="28">
        <v>124.863292</v>
      </c>
      <c r="C1230" s="28">
        <v>202.55999800000001</v>
      </c>
      <c r="D1230" s="28">
        <v>60.21116</v>
      </c>
      <c r="E1230" s="28">
        <v>106.432141</v>
      </c>
      <c r="F1230" s="28">
        <v>526.69000200000005</v>
      </c>
      <c r="G1230" s="28">
        <v>44.415522000000003</v>
      </c>
      <c r="H1230" s="28">
        <v>256</v>
      </c>
      <c r="I1230" s="28">
        <v>34.565562</v>
      </c>
      <c r="J1230" s="28">
        <v>55.096094000000001</v>
      </c>
      <c r="K1230" s="28">
        <v>81.638474000000002</v>
      </c>
      <c r="L1230" s="25">
        <f t="shared" si="190"/>
        <v>0.38373490102544627</v>
      </c>
      <c r="M1230" s="25">
        <f t="shared" si="191"/>
        <v>0.18048838931146083</v>
      </c>
      <c r="N1230" s="25">
        <f t="shared" si="192"/>
        <v>-0.18789332919352597</v>
      </c>
      <c r="O1230" s="25">
        <f t="shared" si="193"/>
        <v>0.28567244667665137</v>
      </c>
      <c r="P1230" s="29">
        <f t="shared" si="194"/>
        <v>-6.3033496652879384E-2</v>
      </c>
      <c r="Q1230" s="29">
        <f t="shared" si="195"/>
        <v>0.13536131557727327</v>
      </c>
      <c r="R1230" s="29">
        <f t="shared" si="196"/>
        <v>0.24689495150645313</v>
      </c>
      <c r="S1230" s="29">
        <f t="shared" si="197"/>
        <v>-0.12983251669239326</v>
      </c>
      <c r="T1230" s="29">
        <f t="shared" si="198"/>
        <v>0.10921644227365324</v>
      </c>
      <c r="U1230" s="29">
        <f t="shared" si="199"/>
        <v>-0.14160091687652132</v>
      </c>
    </row>
    <row r="1231" spans="1:21" x14ac:dyDescent="0.2">
      <c r="A1231" s="30">
        <v>38974</v>
      </c>
      <c r="B1231" s="28">
        <v>90.236425999999994</v>
      </c>
      <c r="C1231" s="28">
        <v>171.58999600000001</v>
      </c>
      <c r="D1231" s="28">
        <v>74.141935000000004</v>
      </c>
      <c r="E1231" s="28">
        <v>82.783248</v>
      </c>
      <c r="F1231" s="28">
        <v>562.12255200000004</v>
      </c>
      <c r="G1231" s="28">
        <v>39.120165</v>
      </c>
      <c r="H1231" s="28">
        <v>205.30999800000001</v>
      </c>
      <c r="I1231" s="28">
        <v>39.722884000000001</v>
      </c>
      <c r="J1231" s="28">
        <v>49.671183999999997</v>
      </c>
      <c r="K1231" s="28">
        <v>95.105500000000006</v>
      </c>
      <c r="L1231" s="25">
        <f t="shared" si="190"/>
        <v>1.0701071003975868</v>
      </c>
      <c r="M1231" s="25">
        <f t="shared" si="191"/>
        <v>0.39266291204174109</v>
      </c>
      <c r="N1231" s="25">
        <f t="shared" si="192"/>
        <v>0.6578124485720378</v>
      </c>
      <c r="O1231" s="25">
        <f t="shared" si="193"/>
        <v>1.2692314756097889</v>
      </c>
      <c r="P1231" s="29">
        <f t="shared" si="194"/>
        <v>1.1778634720123535</v>
      </c>
      <c r="Q1231" s="29">
        <f t="shared" si="195"/>
        <v>0.87712831480652609</v>
      </c>
      <c r="R1231" s="29">
        <f t="shared" si="196"/>
        <v>6.4333812659890928</v>
      </c>
      <c r="S1231" s="29">
        <f t="shared" si="197"/>
        <v>0.83025708591424086</v>
      </c>
      <c r="T1231" s="29">
        <f t="shared" si="198"/>
        <v>1.1661721919748871</v>
      </c>
      <c r="U1231" s="29">
        <f t="shared" si="199"/>
        <v>0.35243711641303133</v>
      </c>
    </row>
    <row r="1232" spans="1:21" x14ac:dyDescent="0.2">
      <c r="A1232" s="30">
        <v>38971</v>
      </c>
      <c r="B1232" s="28">
        <v>43.590221</v>
      </c>
      <c r="C1232" s="28">
        <v>123.209999</v>
      </c>
      <c r="D1232" s="28">
        <v>44.722752</v>
      </c>
      <c r="E1232" s="28">
        <v>36.480741999999999</v>
      </c>
      <c r="F1232" s="28">
        <v>258.10734200000002</v>
      </c>
      <c r="G1232" s="28">
        <v>20.840432</v>
      </c>
      <c r="H1232" s="28">
        <v>27.620000999999998</v>
      </c>
      <c r="I1232" s="28">
        <v>21.703444999999999</v>
      </c>
      <c r="J1232" s="28">
        <v>22.930395000000001</v>
      </c>
      <c r="K1232" s="28">
        <v>70.321568999999997</v>
      </c>
      <c r="L1232" s="25">
        <f t="shared" si="190"/>
        <v>-0.55942773277890168</v>
      </c>
      <c r="M1232" s="25">
        <f t="shared" si="191"/>
        <v>-0.26969359321999198</v>
      </c>
      <c r="N1232" s="25">
        <f t="shared" si="192"/>
        <v>-5.2635104255094878E-2</v>
      </c>
      <c r="O1232" s="25">
        <f t="shared" si="193"/>
        <v>-0.62519640315865876</v>
      </c>
      <c r="P1232" s="29">
        <f t="shared" si="194"/>
        <v>-0.64559327219997131</v>
      </c>
      <c r="Q1232" s="29">
        <f t="shared" si="195"/>
        <v>-0.59953052268388696</v>
      </c>
      <c r="R1232" s="29">
        <f t="shared" si="196"/>
        <v>-0.88272757926753431</v>
      </c>
      <c r="S1232" s="29">
        <f t="shared" si="197"/>
        <v>-0.39009794877253801</v>
      </c>
      <c r="T1232" s="29">
        <f t="shared" si="198"/>
        <v>-0.54139209999999993</v>
      </c>
      <c r="U1232" s="29">
        <f t="shared" si="199"/>
        <v>-0.22544808651340364</v>
      </c>
    </row>
    <row r="1233" spans="1:21" x14ac:dyDescent="0.2">
      <c r="A1233" s="30">
        <v>38945</v>
      </c>
      <c r="B1233" s="28">
        <v>98.940002000000007</v>
      </c>
      <c r="C1233" s="28">
        <v>168.71000699999999</v>
      </c>
      <c r="D1233" s="28">
        <v>47.207524999999997</v>
      </c>
      <c r="E1233" s="28">
        <v>97.332955999999996</v>
      </c>
      <c r="F1233" s="28">
        <v>728.28002900000001</v>
      </c>
      <c r="G1233" s="28">
        <v>52.040000999999997</v>
      </c>
      <c r="H1233" s="28">
        <v>235.520004</v>
      </c>
      <c r="I1233" s="28">
        <v>35.585132000000002</v>
      </c>
      <c r="J1233" s="28">
        <v>50</v>
      </c>
      <c r="K1233" s="28">
        <v>90.790001000000004</v>
      </c>
      <c r="L1233" s="25">
        <f t="shared" si="190"/>
        <v>-0.20996948856552622</v>
      </c>
      <c r="M1233" s="25">
        <f t="shared" si="191"/>
        <v>-0.16952984502672441</v>
      </c>
      <c r="N1233" s="25">
        <f t="shared" si="192"/>
        <v>-0.22054059012810534</v>
      </c>
      <c r="O1233" s="25">
        <f t="shared" si="193"/>
        <v>-9.1936005011637123E-2</v>
      </c>
      <c r="P1233" s="29">
        <f t="shared" si="194"/>
        <v>0.38238142379802942</v>
      </c>
      <c r="Q1233" s="29">
        <f t="shared" si="195"/>
        <v>0.1696128255730398</v>
      </c>
      <c r="R1233" s="29">
        <f t="shared" si="196"/>
        <v>-8.1041024896136293E-2</v>
      </c>
      <c r="S1233" s="29">
        <f t="shared" si="197"/>
        <v>2.7713594250994067E-2</v>
      </c>
      <c r="T1233" s="29">
        <f t="shared" si="198"/>
        <v>-8.3115556468446483E-2</v>
      </c>
      <c r="U1233" s="29">
        <f t="shared" si="199"/>
        <v>0.10855947343975059</v>
      </c>
    </row>
    <row r="1234" spans="1:21" x14ac:dyDescent="0.2">
      <c r="A1234" s="30">
        <v>38944</v>
      </c>
      <c r="B1234" s="28">
        <v>125.23567199999999</v>
      </c>
      <c r="C1234" s="28">
        <v>203.14999399999999</v>
      </c>
      <c r="D1234" s="28">
        <v>60.564442999999997</v>
      </c>
      <c r="E1234" s="28">
        <v>107.187331</v>
      </c>
      <c r="F1234" s="28">
        <v>526.830017</v>
      </c>
      <c r="G1234" s="28">
        <v>44.493357000000003</v>
      </c>
      <c r="H1234" s="28">
        <v>256.290009</v>
      </c>
      <c r="I1234" s="28">
        <v>34.625534000000002</v>
      </c>
      <c r="J1234" s="28">
        <v>54.532499000000001</v>
      </c>
      <c r="K1234" s="28">
        <v>81.899079999999998</v>
      </c>
      <c r="L1234" s="25">
        <f t="shared" si="190"/>
        <v>0.64112577937986304</v>
      </c>
      <c r="M1234" s="25">
        <f t="shared" si="191"/>
        <v>0.67463521019924522</v>
      </c>
      <c r="N1234" s="25">
        <f t="shared" si="192"/>
        <v>0.33216483450616896</v>
      </c>
      <c r="O1234" s="25">
        <f t="shared" si="193"/>
        <v>1.460339178102303</v>
      </c>
      <c r="P1234" s="29">
        <f t="shared" si="194"/>
        <v>0.81705893140327701</v>
      </c>
      <c r="Q1234" s="29">
        <f t="shared" si="195"/>
        <v>0.67946098692085877</v>
      </c>
      <c r="R1234" s="29">
        <f t="shared" si="196"/>
        <v>7.5202795545212773</v>
      </c>
      <c r="S1234" s="29">
        <f t="shared" si="197"/>
        <v>0.64433784497854041</v>
      </c>
      <c r="T1234" s="29">
        <f t="shared" si="198"/>
        <v>0.93920316590902653</v>
      </c>
      <c r="U1234" s="29">
        <f t="shared" si="199"/>
        <v>0.1408338424541471</v>
      </c>
    </row>
    <row r="1235" spans="1:21" x14ac:dyDescent="0.2">
      <c r="A1235" s="30">
        <v>38941</v>
      </c>
      <c r="B1235" s="28">
        <v>76.310830999999993</v>
      </c>
      <c r="C1235" s="28">
        <v>121.30999799999999</v>
      </c>
      <c r="D1235" s="28">
        <v>45.463175</v>
      </c>
      <c r="E1235" s="28">
        <v>43.566079000000002</v>
      </c>
      <c r="F1235" s="28">
        <v>289.93556999999998</v>
      </c>
      <c r="G1235" s="28">
        <v>26.492640999999999</v>
      </c>
      <c r="H1235" s="28">
        <v>30.08</v>
      </c>
      <c r="I1235" s="28">
        <v>21.057433</v>
      </c>
      <c r="J1235" s="28">
        <v>28.121085999999998</v>
      </c>
      <c r="K1235" s="28">
        <v>71.788788999999994</v>
      </c>
      <c r="L1235" s="25">
        <f t="shared" si="190"/>
        <v>0.74668913769636136</v>
      </c>
      <c r="M1235" s="25">
        <f t="shared" si="191"/>
        <v>5.30372097959253E-3</v>
      </c>
      <c r="N1235" s="25">
        <f t="shared" si="192"/>
        <v>3.149260986932001E-2</v>
      </c>
      <c r="O1235" s="25">
        <f t="shared" si="193"/>
        <v>0.19848308508122359</v>
      </c>
      <c r="P1235" s="29">
        <f t="shared" si="194"/>
        <v>0.11803464599138613</v>
      </c>
      <c r="Q1235" s="29">
        <f t="shared" si="195"/>
        <v>0.27227555711493956</v>
      </c>
      <c r="R1235" s="29">
        <f t="shared" si="196"/>
        <v>0.10914450187520264</v>
      </c>
      <c r="S1235" s="29">
        <f t="shared" si="197"/>
        <v>-2.8485410510338038E-2</v>
      </c>
      <c r="T1235" s="29">
        <f t="shared" si="198"/>
        <v>0.26795538322088164</v>
      </c>
      <c r="U1235" s="29">
        <f t="shared" si="199"/>
        <v>2.6173526912272704E-2</v>
      </c>
    </row>
    <row r="1236" spans="1:21" x14ac:dyDescent="0.2">
      <c r="A1236" s="30">
        <v>38940</v>
      </c>
      <c r="B1236" s="28">
        <v>43.688845000000001</v>
      </c>
      <c r="C1236" s="28">
        <v>120.66999800000001</v>
      </c>
      <c r="D1236" s="28">
        <v>44.075133999999998</v>
      </c>
      <c r="E1236" s="28">
        <v>36.351016999999999</v>
      </c>
      <c r="F1236" s="28">
        <v>259.32610499999998</v>
      </c>
      <c r="G1236" s="28">
        <v>20.823036999999999</v>
      </c>
      <c r="H1236" s="28">
        <v>27.120000999999998</v>
      </c>
      <c r="I1236" s="28">
        <v>21.674849999999999</v>
      </c>
      <c r="J1236" s="28">
        <v>22.178293</v>
      </c>
      <c r="K1236" s="28">
        <v>69.957747999999995</v>
      </c>
      <c r="L1236" s="25">
        <f t="shared" si="190"/>
        <v>-0.55883221810393024</v>
      </c>
      <c r="M1236" s="25">
        <f t="shared" si="191"/>
        <v>-0.29374928424587798</v>
      </c>
      <c r="N1236" s="25">
        <f t="shared" si="192"/>
        <v>-6.7335584459917719E-2</v>
      </c>
      <c r="O1236" s="25">
        <f t="shared" si="193"/>
        <v>-0.62770637348242364</v>
      </c>
      <c r="P1236" s="29">
        <f t="shared" si="194"/>
        <v>-0.6381412177277761</v>
      </c>
      <c r="Q1236" s="29">
        <f t="shared" si="195"/>
        <v>-0.60032557007007947</v>
      </c>
      <c r="R1236" s="29">
        <f t="shared" si="196"/>
        <v>-0.88327450517817863</v>
      </c>
      <c r="S1236" s="29">
        <f t="shared" si="197"/>
        <v>-0.38485376020851836</v>
      </c>
      <c r="T1236" s="29">
        <f t="shared" si="198"/>
        <v>-0.55881653073403625</v>
      </c>
      <c r="U1236" s="29">
        <f t="shared" si="199"/>
        <v>-0.22877578248016517</v>
      </c>
    </row>
    <row r="1237" spans="1:21" x14ac:dyDescent="0.2">
      <c r="A1237" s="30">
        <v>38914</v>
      </c>
      <c r="B1237" s="28">
        <v>99.029999000000004</v>
      </c>
      <c r="C1237" s="28">
        <v>170.86000100000001</v>
      </c>
      <c r="D1237" s="28">
        <v>47.257227</v>
      </c>
      <c r="E1237" s="28">
        <v>97.640718000000007</v>
      </c>
      <c r="F1237" s="28">
        <v>716.65002400000003</v>
      </c>
      <c r="G1237" s="28">
        <v>52.099997999999999</v>
      </c>
      <c r="H1237" s="28">
        <v>232.33999600000001</v>
      </c>
      <c r="I1237" s="28">
        <v>35.235280000000003</v>
      </c>
      <c r="J1237" s="28">
        <v>50.27</v>
      </c>
      <c r="K1237" s="28">
        <v>90.709998999999996</v>
      </c>
      <c r="L1237" s="25">
        <f t="shared" si="190"/>
        <v>0.66872206674574919</v>
      </c>
      <c r="M1237" s="25">
        <f t="shared" si="191"/>
        <v>0.6641667899905872</v>
      </c>
      <c r="N1237" s="25">
        <f t="shared" si="192"/>
        <v>-0.13936349300078976</v>
      </c>
      <c r="O1237" s="25">
        <f t="shared" si="193"/>
        <v>0.5738810841968609</v>
      </c>
      <c r="P1237" s="29">
        <f t="shared" si="194"/>
        <v>0.6308763614932722</v>
      </c>
      <c r="Q1237" s="29">
        <f t="shared" si="195"/>
        <v>0.58634178548042315</v>
      </c>
      <c r="R1237" s="29">
        <f t="shared" si="196"/>
        <v>1.2769501540871211</v>
      </c>
      <c r="S1237" s="29">
        <f t="shared" si="197"/>
        <v>0.34832625003697504</v>
      </c>
      <c r="T1237" s="29">
        <f t="shared" si="198"/>
        <v>0.32460427809501624</v>
      </c>
      <c r="U1237" s="29">
        <f t="shared" si="199"/>
        <v>8.8322279021503691E-2</v>
      </c>
    </row>
    <row r="1238" spans="1:21" x14ac:dyDescent="0.2">
      <c r="A1238" s="30">
        <v>38911</v>
      </c>
      <c r="B1238" s="28">
        <v>59.344813000000002</v>
      </c>
      <c r="C1238" s="28">
        <v>102.66999800000001</v>
      </c>
      <c r="D1238" s="28">
        <v>54.909624000000001</v>
      </c>
      <c r="E1238" s="28">
        <v>62.038179999999997</v>
      </c>
      <c r="F1238" s="28">
        <v>439.42633599999999</v>
      </c>
      <c r="G1238" s="28">
        <v>32.842858</v>
      </c>
      <c r="H1238" s="28">
        <v>102.040001</v>
      </c>
      <c r="I1238" s="28">
        <v>26.132607</v>
      </c>
      <c r="J1238" s="28">
        <v>37.950957000000002</v>
      </c>
      <c r="K1238" s="28">
        <v>83.348472000000001</v>
      </c>
      <c r="L1238" s="25">
        <f t="shared" si="190"/>
        <v>-0.21062980992592273</v>
      </c>
      <c r="M1238" s="25">
        <f t="shared" si="191"/>
        <v>-0.16160379847790129</v>
      </c>
      <c r="N1238" s="25">
        <f t="shared" si="192"/>
        <v>0.21137366544745295</v>
      </c>
      <c r="O1238" s="25">
        <f t="shared" si="193"/>
        <v>0.4430385906449279</v>
      </c>
      <c r="P1238" s="29">
        <f t="shared" si="194"/>
        <v>0.52141885680320121</v>
      </c>
      <c r="Q1238" s="29">
        <f t="shared" si="195"/>
        <v>0.25751034771270565</v>
      </c>
      <c r="R1238" s="29">
        <f t="shared" si="196"/>
        <v>2.5271344970618737</v>
      </c>
      <c r="S1238" s="29">
        <f t="shared" si="197"/>
        <v>0.24908554120517135</v>
      </c>
      <c r="T1238" s="29">
        <f t="shared" si="198"/>
        <v>0.36037583566013276</v>
      </c>
      <c r="U1238" s="29">
        <f t="shared" si="199"/>
        <v>0.16318171408539084</v>
      </c>
    </row>
    <row r="1239" spans="1:21" x14ac:dyDescent="0.2">
      <c r="A1239" s="30">
        <v>38910</v>
      </c>
      <c r="B1239" s="28">
        <v>75.179952</v>
      </c>
      <c r="C1239" s="28">
        <v>122.459999</v>
      </c>
      <c r="D1239" s="28">
        <v>45.328395</v>
      </c>
      <c r="E1239" s="28">
        <v>42.991351999999999</v>
      </c>
      <c r="F1239" s="28">
        <v>288.82666599999999</v>
      </c>
      <c r="G1239" s="28">
        <v>26.117366000000001</v>
      </c>
      <c r="H1239" s="28">
        <v>28.93</v>
      </c>
      <c r="I1239" s="28">
        <v>20.921391</v>
      </c>
      <c r="J1239" s="28">
        <v>27.897406</v>
      </c>
      <c r="K1239" s="28">
        <v>71.655590000000004</v>
      </c>
      <c r="L1239" s="25">
        <f t="shared" si="190"/>
        <v>0.72184081344777318</v>
      </c>
      <c r="M1239" s="25">
        <f t="shared" si="191"/>
        <v>-1.8907234417561258E-2</v>
      </c>
      <c r="N1239" s="25">
        <f t="shared" si="192"/>
        <v>3.6996485548691727E-2</v>
      </c>
      <c r="O1239" s="25">
        <f t="shared" si="193"/>
        <v>0.17906599737097673</v>
      </c>
      <c r="P1239" s="29">
        <f t="shared" si="194"/>
        <v>0.11405893925437383</v>
      </c>
      <c r="Q1239" s="29">
        <f t="shared" si="195"/>
        <v>0.24799782944982263</v>
      </c>
      <c r="R1239" s="29">
        <f t="shared" si="196"/>
        <v>1.9739125141377434E-2</v>
      </c>
      <c r="S1239" s="29">
        <f t="shared" si="197"/>
        <v>-3.6033634291698813E-2</v>
      </c>
      <c r="T1239" s="29">
        <f t="shared" si="198"/>
        <v>0.23785715610528424</v>
      </c>
      <c r="U1239" s="29">
        <f t="shared" si="199"/>
        <v>3.4000120231917785E-2</v>
      </c>
    </row>
    <row r="1240" spans="1:21" x14ac:dyDescent="0.2">
      <c r="A1240" s="30">
        <v>38909</v>
      </c>
      <c r="B1240" s="28">
        <v>43.662545000000001</v>
      </c>
      <c r="C1240" s="28">
        <v>124.82</v>
      </c>
      <c r="D1240" s="28">
        <v>43.711233</v>
      </c>
      <c r="E1240" s="28">
        <v>36.462209999999999</v>
      </c>
      <c r="F1240" s="28">
        <v>259.25618100000003</v>
      </c>
      <c r="G1240" s="28">
        <v>20.927413000000001</v>
      </c>
      <c r="H1240" s="28">
        <v>28.370000999999998</v>
      </c>
      <c r="I1240" s="28">
        <v>21.703444999999999</v>
      </c>
      <c r="J1240" s="28">
        <v>22.536854000000002</v>
      </c>
      <c r="K1240" s="28">
        <v>69.299402000000001</v>
      </c>
      <c r="L1240" s="25">
        <f t="shared" si="190"/>
        <v>-0.55730967932605735</v>
      </c>
      <c r="M1240" s="25">
        <f t="shared" si="191"/>
        <v>-0.28519067933772413</v>
      </c>
      <c r="N1240" s="25">
        <f t="shared" si="192"/>
        <v>-3.3989718546003522E-2</v>
      </c>
      <c r="O1240" s="25">
        <f t="shared" si="193"/>
        <v>-0.62819316798530955</v>
      </c>
      <c r="P1240" s="29">
        <f t="shared" si="194"/>
        <v>-0.63818828366235347</v>
      </c>
      <c r="Q1240" s="29">
        <f t="shared" si="195"/>
        <v>-0.59855337428441635</v>
      </c>
      <c r="R1240" s="29">
        <f t="shared" si="196"/>
        <v>-0.87144280451377387</v>
      </c>
      <c r="S1240" s="29">
        <f t="shared" si="197"/>
        <v>-0.37822127660647287</v>
      </c>
      <c r="T1240" s="29">
        <f t="shared" si="198"/>
        <v>-0.55363729238909509</v>
      </c>
      <c r="U1240" s="29">
        <f t="shared" si="199"/>
        <v>-0.22431827733683807</v>
      </c>
    </row>
    <row r="1241" spans="1:21" x14ac:dyDescent="0.2">
      <c r="A1241" s="30">
        <v>38884</v>
      </c>
      <c r="B1241" s="28">
        <v>98.629997000000003</v>
      </c>
      <c r="C1241" s="28">
        <v>174.61999499999999</v>
      </c>
      <c r="D1241" s="28">
        <v>45.249242000000002</v>
      </c>
      <c r="E1241" s="28">
        <v>98.067616999999998</v>
      </c>
      <c r="F1241" s="28">
        <v>716.54998799999998</v>
      </c>
      <c r="G1241" s="28">
        <v>52.130001</v>
      </c>
      <c r="H1241" s="28">
        <v>220.679993</v>
      </c>
      <c r="I1241" s="28">
        <v>34.905416000000002</v>
      </c>
      <c r="J1241" s="28">
        <v>50.490001999999997</v>
      </c>
      <c r="K1241" s="28">
        <v>89.339995999999999</v>
      </c>
      <c r="L1241" s="25">
        <f t="shared" si="190"/>
        <v>0.11050725221044777</v>
      </c>
      <c r="M1241" s="25">
        <f t="shared" si="191"/>
        <v>1.3229656800038292E-2</v>
      </c>
      <c r="N1241" s="25">
        <f t="shared" si="192"/>
        <v>-0.38961883829960575</v>
      </c>
      <c r="O1241" s="25">
        <f t="shared" si="193"/>
        <v>0.19681216507178134</v>
      </c>
      <c r="P1241" s="29">
        <f t="shared" si="194"/>
        <v>0.28798871922103042</v>
      </c>
      <c r="Q1241" s="29">
        <f t="shared" si="195"/>
        <v>0.3258145601801663</v>
      </c>
      <c r="R1241" s="29">
        <f t="shared" si="196"/>
        <v>6.0095091128357536E-2</v>
      </c>
      <c r="S1241" s="29">
        <f t="shared" si="197"/>
        <v>-0.11282975722375566</v>
      </c>
      <c r="T1241" s="29">
        <f t="shared" si="198"/>
        <v>2.6849061410371133E-2</v>
      </c>
      <c r="U1241" s="29">
        <f t="shared" si="199"/>
        <v>-6.1361878243753165E-2</v>
      </c>
    </row>
    <row r="1242" spans="1:21" x14ac:dyDescent="0.2">
      <c r="A1242" s="30">
        <v>38882</v>
      </c>
      <c r="B1242" s="28">
        <v>88.815265999999994</v>
      </c>
      <c r="C1242" s="28">
        <v>172.33999600000001</v>
      </c>
      <c r="D1242" s="28">
        <v>74.132762999999997</v>
      </c>
      <c r="E1242" s="28">
        <v>81.940691999999999</v>
      </c>
      <c r="F1242" s="28">
        <v>556.33250299999997</v>
      </c>
      <c r="G1242" s="28">
        <v>39.319225000000003</v>
      </c>
      <c r="H1242" s="28">
        <v>208.16999799999999</v>
      </c>
      <c r="I1242" s="28">
        <v>39.344664999999999</v>
      </c>
      <c r="J1242" s="28">
        <v>49.169837999999999</v>
      </c>
      <c r="K1242" s="28">
        <v>95.180447000000001</v>
      </c>
      <c r="L1242" s="25">
        <f t="shared" si="190"/>
        <v>0.50803154497441216</v>
      </c>
      <c r="M1242" s="25">
        <f t="shared" si="191"/>
        <v>0.74274444071943013</v>
      </c>
      <c r="N1242" s="25">
        <f t="shared" si="192"/>
        <v>0.35902784055334935</v>
      </c>
      <c r="O1242" s="25">
        <f t="shared" si="193"/>
        <v>0.35658175409638626</v>
      </c>
      <c r="P1242" s="29">
        <f t="shared" si="194"/>
        <v>0.28813817694386357</v>
      </c>
      <c r="Q1242" s="29">
        <f t="shared" si="195"/>
        <v>0.22150622141659504</v>
      </c>
      <c r="R1242" s="29">
        <f t="shared" si="196"/>
        <v>1.1383667414148277</v>
      </c>
      <c r="S1242" s="29">
        <f t="shared" si="197"/>
        <v>0.45921802308525206</v>
      </c>
      <c r="T1242" s="29">
        <f t="shared" si="198"/>
        <v>0.31247854903296668</v>
      </c>
      <c r="U1242" s="29">
        <f t="shared" si="199"/>
        <v>0.15739824808083824</v>
      </c>
    </row>
    <row r="1243" spans="1:21" x14ac:dyDescent="0.2">
      <c r="A1243" s="30">
        <v>38881</v>
      </c>
      <c r="B1243" s="28">
        <v>58.894832999999998</v>
      </c>
      <c r="C1243" s="28">
        <v>98.889999000000003</v>
      </c>
      <c r="D1243" s="28">
        <v>54.548377000000002</v>
      </c>
      <c r="E1243" s="28">
        <v>60.402324999999998</v>
      </c>
      <c r="F1243" s="28">
        <v>431.88884000000002</v>
      </c>
      <c r="G1243" s="28">
        <v>32.189132000000001</v>
      </c>
      <c r="H1243" s="28">
        <v>97.349997999999999</v>
      </c>
      <c r="I1243" s="28">
        <v>26.962841999999998</v>
      </c>
      <c r="J1243" s="28">
        <v>37.463346000000001</v>
      </c>
      <c r="K1243" s="28">
        <v>82.236557000000005</v>
      </c>
      <c r="L1243" s="25">
        <f t="shared" si="190"/>
        <v>-0.21625878717183866</v>
      </c>
      <c r="M1243" s="25">
        <f t="shared" si="191"/>
        <v>-0.16982877342607183</v>
      </c>
      <c r="N1243" s="25">
        <f t="shared" si="192"/>
        <v>0.20856989955920358</v>
      </c>
      <c r="O1243" s="25">
        <f t="shared" si="193"/>
        <v>0.40807370506555762</v>
      </c>
      <c r="P1243" s="29">
        <f t="shared" si="194"/>
        <v>0.48929503858106593</v>
      </c>
      <c r="Q1243" s="29">
        <f t="shared" si="195"/>
        <v>0.22744090393336203</v>
      </c>
      <c r="R1243" s="29">
        <f t="shared" si="196"/>
        <v>2.3316222221636624</v>
      </c>
      <c r="S1243" s="29">
        <f t="shared" si="197"/>
        <v>0.28044296757349296</v>
      </c>
      <c r="T1243" s="29">
        <f t="shared" si="198"/>
        <v>0.35200304675148919</v>
      </c>
      <c r="U1243" s="29">
        <f t="shared" si="199"/>
        <v>0.15496418744853591</v>
      </c>
    </row>
    <row r="1244" spans="1:21" x14ac:dyDescent="0.2">
      <c r="A1244" s="30">
        <v>38880</v>
      </c>
      <c r="B1244" s="28">
        <v>75.145764999999997</v>
      </c>
      <c r="C1244" s="28">
        <v>119.120003</v>
      </c>
      <c r="D1244" s="28">
        <v>45.134647999999999</v>
      </c>
      <c r="E1244" s="28">
        <v>42.897132999999997</v>
      </c>
      <c r="F1244" s="28">
        <v>289.99548700000003</v>
      </c>
      <c r="G1244" s="28">
        <v>26.224588000000001</v>
      </c>
      <c r="H1244" s="28">
        <v>29.219999000000001</v>
      </c>
      <c r="I1244" s="28">
        <v>21.057433</v>
      </c>
      <c r="J1244" s="28">
        <v>27.709513000000001</v>
      </c>
      <c r="K1244" s="28">
        <v>71.202690000000004</v>
      </c>
      <c r="L1244" s="25">
        <f t="shared" si="190"/>
        <v>0.69051008881965892</v>
      </c>
      <c r="M1244" s="25">
        <f t="shared" si="191"/>
        <v>-6.1825611862442953E-2</v>
      </c>
      <c r="N1244" s="25">
        <f t="shared" si="192"/>
        <v>3.183600686524346E-2</v>
      </c>
      <c r="O1244" s="25">
        <f t="shared" si="193"/>
        <v>0.17498890602125616</v>
      </c>
      <c r="P1244" s="29">
        <f t="shared" si="194"/>
        <v>0.11420938415655435</v>
      </c>
      <c r="Q1244" s="29">
        <f t="shared" si="195"/>
        <v>0.25573092756566873</v>
      </c>
      <c r="R1244" s="29">
        <f t="shared" si="196"/>
        <v>1.8118396581240592E-2</v>
      </c>
      <c r="S1244" s="29">
        <f t="shared" si="197"/>
        <v>-1.9430038724196574E-2</v>
      </c>
      <c r="T1244" s="29">
        <f t="shared" si="198"/>
        <v>0.20657770144258025</v>
      </c>
      <c r="U1244" s="29">
        <f t="shared" si="199"/>
        <v>2.375359365991514E-2</v>
      </c>
    </row>
    <row r="1245" spans="1:21" x14ac:dyDescent="0.2">
      <c r="A1245" s="30">
        <v>38879</v>
      </c>
      <c r="B1245" s="28">
        <v>44.451532999999998</v>
      </c>
      <c r="C1245" s="28">
        <v>126.970001</v>
      </c>
      <c r="D1245" s="28">
        <v>43.742075</v>
      </c>
      <c r="E1245" s="28">
        <v>36.508543000000003</v>
      </c>
      <c r="F1245" s="28">
        <v>260.27018900000002</v>
      </c>
      <c r="G1245" s="28">
        <v>20.883922999999999</v>
      </c>
      <c r="H1245" s="28">
        <v>28.700001</v>
      </c>
      <c r="I1245" s="28">
        <v>21.474686999999999</v>
      </c>
      <c r="J1245" s="28">
        <v>22.965378000000001</v>
      </c>
      <c r="K1245" s="28">
        <v>69.550612999999998</v>
      </c>
      <c r="L1245" s="25">
        <f t="shared" si="190"/>
        <v>-0.64740204793884937</v>
      </c>
      <c r="M1245" s="25">
        <f t="shared" si="191"/>
        <v>-0.38331146915008729</v>
      </c>
      <c r="N1245" s="25">
        <f t="shared" si="192"/>
        <v>-0.27329164644182402</v>
      </c>
      <c r="O1245" s="25">
        <f t="shared" si="193"/>
        <v>-0.6625138529911021</v>
      </c>
      <c r="P1245" s="29">
        <f t="shared" si="194"/>
        <v>-0.51199036112006424</v>
      </c>
      <c r="Q1245" s="29">
        <f t="shared" si="195"/>
        <v>-0.53479912098005111</v>
      </c>
      <c r="R1245" s="29">
        <f t="shared" si="196"/>
        <v>-0.8848037203371748</v>
      </c>
      <c r="S1245" s="29">
        <f t="shared" si="197"/>
        <v>-0.38565462764863967</v>
      </c>
      <c r="T1245" s="29">
        <f t="shared" si="198"/>
        <v>-0.58251325609940552</v>
      </c>
      <c r="U1245" s="29">
        <f t="shared" si="199"/>
        <v>-0.14503318938384224</v>
      </c>
    </row>
    <row r="1246" spans="1:21" x14ac:dyDescent="0.2">
      <c r="A1246" s="30">
        <v>38852</v>
      </c>
      <c r="B1246" s="28">
        <v>126.068608</v>
      </c>
      <c r="C1246" s="28">
        <v>205.88999899999999</v>
      </c>
      <c r="D1246" s="28">
        <v>60.192062999999997</v>
      </c>
      <c r="E1246" s="28">
        <v>108.17790100000001</v>
      </c>
      <c r="F1246" s="28">
        <v>533.330017</v>
      </c>
      <c r="G1246" s="28">
        <v>44.892268999999999</v>
      </c>
      <c r="H1246" s="28">
        <v>249.13999899999999</v>
      </c>
      <c r="I1246" s="28">
        <v>34.955398000000002</v>
      </c>
      <c r="J1246" s="28">
        <v>55.00864</v>
      </c>
      <c r="K1246" s="28">
        <v>81.348904000000005</v>
      </c>
      <c r="L1246" s="25">
        <f t="shared" si="190"/>
        <v>0.41554457573486814</v>
      </c>
      <c r="M1246" s="25">
        <f t="shared" si="191"/>
        <v>0.237171021958551</v>
      </c>
      <c r="N1246" s="25">
        <f t="shared" si="192"/>
        <v>-0.18003752272528706</v>
      </c>
      <c r="O1246" s="25">
        <f t="shared" si="193"/>
        <v>0.31755033385349041</v>
      </c>
      <c r="P1246" s="29">
        <f t="shared" si="194"/>
        <v>-3.7140980654792211E-2</v>
      </c>
      <c r="Q1246" s="29">
        <f t="shared" si="195"/>
        <v>0.14921884459808665</v>
      </c>
      <c r="R1246" s="29">
        <f t="shared" si="196"/>
        <v>0.20415662747675101</v>
      </c>
      <c r="S1246" s="29">
        <f t="shared" si="197"/>
        <v>-9.5310227544421644E-2</v>
      </c>
      <c r="T1246" s="29">
        <f t="shared" si="198"/>
        <v>0.12633160370305063</v>
      </c>
      <c r="U1246" s="29">
        <f t="shared" si="199"/>
        <v>-0.13639414164781283</v>
      </c>
    </row>
    <row r="1247" spans="1:21" x14ac:dyDescent="0.2">
      <c r="A1247" s="30">
        <v>38851</v>
      </c>
      <c r="B1247" s="28">
        <v>89.060147000000001</v>
      </c>
      <c r="C1247" s="28">
        <v>166.41999799999999</v>
      </c>
      <c r="D1247" s="28">
        <v>73.408314000000004</v>
      </c>
      <c r="E1247" s="28">
        <v>82.105327000000003</v>
      </c>
      <c r="F1247" s="28">
        <v>553.90249900000003</v>
      </c>
      <c r="G1247" s="28">
        <v>39.063290000000002</v>
      </c>
      <c r="H1247" s="28">
        <v>206.89999399999999</v>
      </c>
      <c r="I1247" s="28">
        <v>38.637993999999999</v>
      </c>
      <c r="J1247" s="28">
        <v>48.838760999999998</v>
      </c>
      <c r="K1247" s="28">
        <v>94.196794999999995</v>
      </c>
      <c r="L1247" s="25">
        <f t="shared" si="190"/>
        <v>0.48959716465198122</v>
      </c>
      <c r="M1247" s="25">
        <f t="shared" si="191"/>
        <v>0.75271198797404915</v>
      </c>
      <c r="N1247" s="25">
        <f t="shared" si="192"/>
        <v>0.3520804642098514</v>
      </c>
      <c r="O1247" s="25">
        <f t="shared" si="193"/>
        <v>0.35973812645972969</v>
      </c>
      <c r="P1247" s="29">
        <f t="shared" si="194"/>
        <v>0.28988121165151726</v>
      </c>
      <c r="Q1247" s="29">
        <f t="shared" si="195"/>
        <v>0.21983584565773318</v>
      </c>
      <c r="R1247" s="29">
        <f t="shared" si="196"/>
        <v>1.1694451870783729</v>
      </c>
      <c r="S1247" s="29">
        <f t="shared" si="197"/>
        <v>0.45433356879654152</v>
      </c>
      <c r="T1247" s="29">
        <f t="shared" si="198"/>
        <v>0.33310574788420055</v>
      </c>
      <c r="U1247" s="29">
        <f t="shared" si="199"/>
        <v>0.15284753606191837</v>
      </c>
    </row>
    <row r="1248" spans="1:21" x14ac:dyDescent="0.2">
      <c r="A1248" s="30">
        <v>38850</v>
      </c>
      <c r="B1248" s="28">
        <v>59.788074999999999</v>
      </c>
      <c r="C1248" s="28">
        <v>94.949996999999996</v>
      </c>
      <c r="D1248" s="28">
        <v>54.292859</v>
      </c>
      <c r="E1248" s="28">
        <v>60.383190999999997</v>
      </c>
      <c r="F1248" s="28">
        <v>429.42132500000002</v>
      </c>
      <c r="G1248" s="28">
        <v>32.023398999999998</v>
      </c>
      <c r="H1248" s="28">
        <v>95.370002999999997</v>
      </c>
      <c r="I1248" s="28">
        <v>26.567491</v>
      </c>
      <c r="J1248" s="28">
        <v>36.635323999999997</v>
      </c>
      <c r="K1248" s="28">
        <v>81.707937999999999</v>
      </c>
      <c r="L1248" s="25">
        <f t="shared" si="190"/>
        <v>-0.19217245710124009</v>
      </c>
      <c r="M1248" s="25">
        <f t="shared" si="191"/>
        <v>-0.19039906369712711</v>
      </c>
      <c r="N1248" s="25">
        <f t="shared" si="192"/>
        <v>0.24256506210049311</v>
      </c>
      <c r="O1248" s="25">
        <f t="shared" si="193"/>
        <v>0.42928825656049008</v>
      </c>
      <c r="P1248" s="29">
        <f t="shared" si="194"/>
        <v>0.5071614921855121</v>
      </c>
      <c r="Q1248" s="29">
        <f t="shared" si="195"/>
        <v>0.25709944375524585</v>
      </c>
      <c r="R1248" s="29">
        <f t="shared" si="196"/>
        <v>2.4170549265496235</v>
      </c>
      <c r="S1248" s="29">
        <f t="shared" si="197"/>
        <v>0.36224954122927122</v>
      </c>
      <c r="T1248" s="29">
        <f t="shared" si="198"/>
        <v>0.34161466208711411</v>
      </c>
      <c r="U1248" s="29">
        <f t="shared" si="199"/>
        <v>0.18569283212818455</v>
      </c>
    </row>
    <row r="1249" spans="1:21" x14ac:dyDescent="0.2">
      <c r="A1249" s="30">
        <v>38849</v>
      </c>
      <c r="B1249" s="28">
        <v>74.010938999999993</v>
      </c>
      <c r="C1249" s="28">
        <v>117.279999</v>
      </c>
      <c r="D1249" s="28">
        <v>43.694178000000001</v>
      </c>
      <c r="E1249" s="28">
        <v>42.247034999999997</v>
      </c>
      <c r="F1249" s="28">
        <v>284.92057899999998</v>
      </c>
      <c r="G1249" s="28">
        <v>25.474038</v>
      </c>
      <c r="H1249" s="28">
        <v>27.91</v>
      </c>
      <c r="I1249" s="28">
        <v>19.502661</v>
      </c>
      <c r="J1249" s="28">
        <v>27.306889999999999</v>
      </c>
      <c r="K1249" s="28">
        <v>68.911556000000004</v>
      </c>
      <c r="L1249" s="25">
        <f t="shared" si="190"/>
        <v>-0.41615344936678111</v>
      </c>
      <c r="M1249" s="25">
        <f t="shared" si="191"/>
        <v>-0.42602653623034759</v>
      </c>
      <c r="N1249" s="25">
        <f t="shared" si="192"/>
        <v>-0.273626472804268</v>
      </c>
      <c r="O1249" s="25">
        <f t="shared" si="193"/>
        <v>-0.60946704817280573</v>
      </c>
      <c r="P1249" s="29">
        <f t="shared" si="194"/>
        <v>-0.46912507428824135</v>
      </c>
      <c r="Q1249" s="29">
        <f t="shared" si="195"/>
        <v>-0.4352446079563882</v>
      </c>
      <c r="R1249" s="29">
        <f t="shared" si="196"/>
        <v>-0.88650780649404526</v>
      </c>
      <c r="S1249" s="29">
        <f t="shared" si="197"/>
        <v>-0.4593846324687153</v>
      </c>
      <c r="T1249" s="29">
        <f t="shared" si="198"/>
        <v>-0.49943314566995922</v>
      </c>
      <c r="U1249" s="29">
        <f t="shared" si="199"/>
        <v>-0.15228546906789531</v>
      </c>
    </row>
    <row r="1250" spans="1:21" x14ac:dyDescent="0.2">
      <c r="A1250" s="30">
        <v>38822</v>
      </c>
      <c r="B1250" s="28">
        <v>126.764368</v>
      </c>
      <c r="C1250" s="28">
        <v>204.33000200000001</v>
      </c>
      <c r="D1250" s="28">
        <v>60.153869</v>
      </c>
      <c r="E1250" s="28">
        <v>108.17790100000001</v>
      </c>
      <c r="F1250" s="28">
        <v>536.70001200000002</v>
      </c>
      <c r="G1250" s="28">
        <v>45.106321000000001</v>
      </c>
      <c r="H1250" s="28">
        <v>245.91999799999999</v>
      </c>
      <c r="I1250" s="28">
        <v>36.074928999999997</v>
      </c>
      <c r="J1250" s="28">
        <v>54.551934000000003</v>
      </c>
      <c r="K1250" s="28">
        <v>81.290993</v>
      </c>
      <c r="L1250" s="25">
        <f t="shared" si="190"/>
        <v>0.42894144743308926</v>
      </c>
      <c r="M1250" s="25">
        <f t="shared" si="191"/>
        <v>0.25064264748920762</v>
      </c>
      <c r="N1250" s="25">
        <f t="shared" si="192"/>
        <v>-0.17799065106837875</v>
      </c>
      <c r="O1250" s="25">
        <f t="shared" si="193"/>
        <v>0.32599618775440709</v>
      </c>
      <c r="P1250" s="29">
        <f t="shared" si="194"/>
        <v>-1.4619007065139189E-2</v>
      </c>
      <c r="Q1250" s="29">
        <f t="shared" si="195"/>
        <v>0.18018659615215737</v>
      </c>
      <c r="R1250" s="29">
        <f t="shared" si="196"/>
        <v>0.20554925227831622</v>
      </c>
      <c r="S1250" s="29">
        <f t="shared" si="197"/>
        <v>-3.1403998173478165E-2</v>
      </c>
      <c r="T1250" s="29">
        <f t="shared" si="198"/>
        <v>0.1298920988193657</v>
      </c>
      <c r="U1250" s="29">
        <f t="shared" si="199"/>
        <v>-0.13260942405521159</v>
      </c>
    </row>
    <row r="1251" spans="1:21" x14ac:dyDescent="0.2">
      <c r="A1251" s="30">
        <v>38821</v>
      </c>
      <c r="B1251" s="28">
        <v>88.71208</v>
      </c>
      <c r="C1251" s="28">
        <v>163.38000500000001</v>
      </c>
      <c r="D1251" s="28">
        <v>73.179057</v>
      </c>
      <c r="E1251" s="28">
        <v>81.582362000000003</v>
      </c>
      <c r="F1251" s="28">
        <v>544.66243599999996</v>
      </c>
      <c r="G1251" s="28">
        <v>38.219652000000004</v>
      </c>
      <c r="H1251" s="28">
        <v>203.990005</v>
      </c>
      <c r="I1251" s="28">
        <v>37.244557</v>
      </c>
      <c r="J1251" s="28">
        <v>48.280658000000003</v>
      </c>
      <c r="K1251" s="28">
        <v>93.719018000000005</v>
      </c>
      <c r="L1251" s="25">
        <f t="shared" si="190"/>
        <v>0.46990568334629446</v>
      </c>
      <c r="M1251" s="25">
        <f t="shared" si="191"/>
        <v>0.70081207996693928</v>
      </c>
      <c r="N1251" s="25">
        <f t="shared" si="192"/>
        <v>0.34654668151824852</v>
      </c>
      <c r="O1251" s="25">
        <f t="shared" si="193"/>
        <v>0.32525255905390305</v>
      </c>
      <c r="P1251" s="29">
        <f t="shared" si="194"/>
        <v>0.26924959489630917</v>
      </c>
      <c r="Q1251" s="29">
        <f t="shared" si="195"/>
        <v>0.1863283445940882</v>
      </c>
      <c r="R1251" s="29">
        <f t="shared" si="196"/>
        <v>1.1508858456721147</v>
      </c>
      <c r="S1251" s="29">
        <f t="shared" si="197"/>
        <v>0.38335748960398841</v>
      </c>
      <c r="T1251" s="29">
        <f t="shared" si="198"/>
        <v>0.29766702377109211</v>
      </c>
      <c r="U1251" s="29">
        <f t="shared" si="199"/>
        <v>0.13259792249732016</v>
      </c>
    </row>
    <row r="1252" spans="1:21" x14ac:dyDescent="0.2">
      <c r="A1252" s="30">
        <v>38820</v>
      </c>
      <c r="B1252" s="28">
        <v>60.352226000000002</v>
      </c>
      <c r="C1252" s="28">
        <v>96.059997999999993</v>
      </c>
      <c r="D1252" s="28">
        <v>54.345725999999999</v>
      </c>
      <c r="E1252" s="28">
        <v>61.55986</v>
      </c>
      <c r="F1252" s="28">
        <v>429.12161500000002</v>
      </c>
      <c r="G1252" s="28">
        <v>32.216757000000001</v>
      </c>
      <c r="H1252" s="28">
        <v>94.839995999999999</v>
      </c>
      <c r="I1252" s="28">
        <v>26.923306</v>
      </c>
      <c r="J1252" s="28">
        <v>37.205736999999999</v>
      </c>
      <c r="K1252" s="28">
        <v>82.746944999999997</v>
      </c>
      <c r="L1252" s="25">
        <f t="shared" si="190"/>
        <v>-0.18665968940305855</v>
      </c>
      <c r="M1252" s="25">
        <f t="shared" si="191"/>
        <v>-0.16960582641770416</v>
      </c>
      <c r="N1252" s="25">
        <f t="shared" si="192"/>
        <v>0.25759472237969416</v>
      </c>
      <c r="O1252" s="25">
        <f t="shared" si="193"/>
        <v>0.47124915455560079</v>
      </c>
      <c r="P1252" s="29">
        <f t="shared" si="194"/>
        <v>0.48481658611945311</v>
      </c>
      <c r="Q1252" s="29">
        <f t="shared" si="195"/>
        <v>0.2629180176682846</v>
      </c>
      <c r="R1252" s="29">
        <f t="shared" si="196"/>
        <v>2.4017216428164145</v>
      </c>
      <c r="S1252" s="29">
        <f t="shared" si="197"/>
        <v>0.37296894901015576</v>
      </c>
      <c r="T1252" s="29">
        <f t="shared" si="198"/>
        <v>0.38381406638382209</v>
      </c>
      <c r="U1252" s="29">
        <f t="shared" si="199"/>
        <v>0.19722171514252862</v>
      </c>
    </row>
    <row r="1253" spans="1:21" x14ac:dyDescent="0.2">
      <c r="A1253" s="30">
        <v>38819</v>
      </c>
      <c r="B1253" s="28">
        <v>74.202920000000006</v>
      </c>
      <c r="C1253" s="28">
        <v>115.68</v>
      </c>
      <c r="D1253" s="28">
        <v>43.214022</v>
      </c>
      <c r="E1253" s="28">
        <v>41.841900000000003</v>
      </c>
      <c r="F1253" s="28">
        <v>289.00648000000001</v>
      </c>
      <c r="G1253" s="28">
        <v>25.509777</v>
      </c>
      <c r="H1253" s="28">
        <v>27.879999000000002</v>
      </c>
      <c r="I1253" s="28">
        <v>19.609552000000001</v>
      </c>
      <c r="J1253" s="28">
        <v>26.886369999999999</v>
      </c>
      <c r="K1253" s="28">
        <v>69.115807000000004</v>
      </c>
      <c r="L1253" s="25">
        <f t="shared" si="190"/>
        <v>-0.24220872635230239</v>
      </c>
      <c r="M1253" s="25">
        <f t="shared" si="191"/>
        <v>-0.33417752578054771</v>
      </c>
      <c r="N1253" s="25">
        <f t="shared" si="192"/>
        <v>-1.6011717683718119E-2</v>
      </c>
      <c r="O1253" s="25">
        <f t="shared" si="193"/>
        <v>-0.57320660511532728</v>
      </c>
      <c r="P1253" s="29">
        <f t="shared" si="194"/>
        <v>-0.5999024431744524</v>
      </c>
      <c r="Q1253" s="29">
        <f t="shared" si="195"/>
        <v>-0.50743818290329823</v>
      </c>
      <c r="R1253" s="29">
        <f t="shared" si="196"/>
        <v>-0.87268825807826245</v>
      </c>
      <c r="S1253" s="29">
        <f t="shared" si="197"/>
        <v>-0.42772039805188189</v>
      </c>
      <c r="T1253" s="29">
        <f t="shared" si="198"/>
        <v>-0.46430821805754574</v>
      </c>
      <c r="U1253" s="29">
        <f t="shared" si="199"/>
        <v>-0.21788158137778946</v>
      </c>
    </row>
    <row r="1254" spans="1:21" x14ac:dyDescent="0.2">
      <c r="A1254" s="30">
        <v>38792</v>
      </c>
      <c r="B1254" s="28">
        <v>97.919998000000007</v>
      </c>
      <c r="C1254" s="28">
        <v>173.740005</v>
      </c>
      <c r="D1254" s="28">
        <v>43.917211999999999</v>
      </c>
      <c r="E1254" s="28">
        <v>98.037834000000004</v>
      </c>
      <c r="F1254" s="28">
        <v>722.34002699999996</v>
      </c>
      <c r="G1254" s="28">
        <v>51.790000999999997</v>
      </c>
      <c r="H1254" s="28">
        <v>218.990005</v>
      </c>
      <c r="I1254" s="28">
        <v>34.265684</v>
      </c>
      <c r="J1254" s="28">
        <v>50.189999</v>
      </c>
      <c r="K1254" s="28">
        <v>88.370002999999997</v>
      </c>
      <c r="L1254" s="25">
        <f t="shared" si="190"/>
        <v>-0.23205490418555408</v>
      </c>
      <c r="M1254" s="25">
        <f t="shared" si="191"/>
        <v>-0.14783205444790926</v>
      </c>
      <c r="N1254" s="25">
        <f t="shared" si="192"/>
        <v>-0.27907336398155502</v>
      </c>
      <c r="O1254" s="25">
        <f t="shared" si="193"/>
        <v>-0.10082736166115014</v>
      </c>
      <c r="P1254" s="29">
        <f t="shared" si="194"/>
        <v>0.33689924242342073</v>
      </c>
      <c r="Q1254" s="29">
        <f t="shared" si="195"/>
        <v>0.13616751290193974</v>
      </c>
      <c r="R1254" s="29">
        <f t="shared" si="196"/>
        <v>-0.12048676411729864</v>
      </c>
      <c r="S1254" s="29">
        <f t="shared" si="197"/>
        <v>-6.8225117538886493E-2</v>
      </c>
      <c r="T1254" s="29">
        <f t="shared" si="198"/>
        <v>-9.2407592434689989E-2</v>
      </c>
      <c r="U1254" s="29">
        <f t="shared" si="199"/>
        <v>7.7740780264541343E-2</v>
      </c>
    </row>
    <row r="1255" spans="1:21" x14ac:dyDescent="0.2">
      <c r="A1255" s="30">
        <v>38791</v>
      </c>
      <c r="B1255" s="28">
        <v>127.509113</v>
      </c>
      <c r="C1255" s="28">
        <v>203.88000500000001</v>
      </c>
      <c r="D1255" s="28">
        <v>60.917726999999999</v>
      </c>
      <c r="E1255" s="28">
        <v>109.031158</v>
      </c>
      <c r="F1255" s="28">
        <v>540.30999799999995</v>
      </c>
      <c r="G1255" s="28">
        <v>45.583067999999997</v>
      </c>
      <c r="H1255" s="28">
        <v>248.990005</v>
      </c>
      <c r="I1255" s="28">
        <v>36.774638000000003</v>
      </c>
      <c r="J1255" s="28">
        <v>55.300153000000002</v>
      </c>
      <c r="K1255" s="28">
        <v>81.995600999999994</v>
      </c>
      <c r="L1255" s="25">
        <f t="shared" si="190"/>
        <v>0.4537493346579331</v>
      </c>
      <c r="M1255" s="25">
        <f t="shared" si="191"/>
        <v>0.24567732321961677</v>
      </c>
      <c r="N1255" s="25">
        <f t="shared" si="192"/>
        <v>-0.16776098613565404</v>
      </c>
      <c r="O1255" s="25">
        <f t="shared" si="193"/>
        <v>0.3421908948918122</v>
      </c>
      <c r="P1255" s="29">
        <f t="shared" si="194"/>
        <v>-8.5007913863344164E-3</v>
      </c>
      <c r="Q1255" s="29">
        <f t="shared" si="195"/>
        <v>0.19354848507573053</v>
      </c>
      <c r="R1255" s="29">
        <f t="shared" si="196"/>
        <v>0.21494097087009889</v>
      </c>
      <c r="S1255" s="29">
        <f t="shared" si="197"/>
        <v>-1.8388231796441112E-2</v>
      </c>
      <c r="T1255" s="29">
        <f t="shared" si="198"/>
        <v>0.14426844968442087</v>
      </c>
      <c r="U1255" s="29">
        <f t="shared" si="199"/>
        <v>-0.12814139268510949</v>
      </c>
    </row>
    <row r="1256" spans="1:21" x14ac:dyDescent="0.2">
      <c r="A1256" s="30">
        <v>38790</v>
      </c>
      <c r="B1256" s="28">
        <v>87.710521999999997</v>
      </c>
      <c r="C1256" s="28">
        <v>163.66999799999999</v>
      </c>
      <c r="D1256" s="28">
        <v>73.197394000000003</v>
      </c>
      <c r="E1256" s="28">
        <v>81.233718999999994</v>
      </c>
      <c r="F1256" s="28">
        <v>544.94244000000003</v>
      </c>
      <c r="G1256" s="28">
        <v>38.191215999999997</v>
      </c>
      <c r="H1256" s="28">
        <v>204.94000199999999</v>
      </c>
      <c r="I1256" s="28">
        <v>37.463526000000002</v>
      </c>
      <c r="J1256" s="28">
        <v>48.327953999999998</v>
      </c>
      <c r="K1256" s="28">
        <v>94.046902000000003</v>
      </c>
      <c r="L1256" s="25">
        <f t="shared" si="190"/>
        <v>0.44876396855102474</v>
      </c>
      <c r="M1256" s="25">
        <f t="shared" si="191"/>
        <v>0.6987026611043623</v>
      </c>
      <c r="N1256" s="25">
        <f t="shared" si="192"/>
        <v>0.33799018019165161</v>
      </c>
      <c r="O1256" s="25">
        <f t="shared" si="193"/>
        <v>0.33096483339993044</v>
      </c>
      <c r="P1256" s="29">
        <f t="shared" si="194"/>
        <v>0.25741717985705259</v>
      </c>
      <c r="Q1256" s="29">
        <f t="shared" si="195"/>
        <v>0.16546070195608342</v>
      </c>
      <c r="R1256" s="29">
        <f t="shared" si="196"/>
        <v>1.2134140928140877</v>
      </c>
      <c r="S1256" s="29">
        <f t="shared" si="197"/>
        <v>0.37683261646894772</v>
      </c>
      <c r="T1256" s="29">
        <f t="shared" si="198"/>
        <v>0.28968966479325076</v>
      </c>
      <c r="U1256" s="29">
        <f t="shared" si="199"/>
        <v>0.12823444459549371</v>
      </c>
    </row>
    <row r="1257" spans="1:21" x14ac:dyDescent="0.2">
      <c r="A1257" s="30">
        <v>38789</v>
      </c>
      <c r="B1257" s="28">
        <v>60.541623000000001</v>
      </c>
      <c r="C1257" s="28">
        <v>96.349997999999999</v>
      </c>
      <c r="D1257" s="28">
        <v>54.706974000000002</v>
      </c>
      <c r="E1257" s="28">
        <v>61.033707999999997</v>
      </c>
      <c r="F1257" s="28">
        <v>433.38237199999998</v>
      </c>
      <c r="G1257" s="28">
        <v>32.769201000000002</v>
      </c>
      <c r="H1257" s="28">
        <v>92.589995999999999</v>
      </c>
      <c r="I1257" s="28">
        <v>27.209935000000002</v>
      </c>
      <c r="J1257" s="28">
        <v>37.472544999999997</v>
      </c>
      <c r="K1257" s="28">
        <v>83.357588000000007</v>
      </c>
      <c r="L1257" s="25">
        <f t="shared" si="190"/>
        <v>0.34055463418575549</v>
      </c>
      <c r="M1257" s="25">
        <f t="shared" si="191"/>
        <v>-0.27670600602851103</v>
      </c>
      <c r="N1257" s="25">
        <f t="shared" si="192"/>
        <v>0.22527459113857295</v>
      </c>
      <c r="O1257" s="25">
        <f t="shared" si="193"/>
        <v>0.67261417577029992</v>
      </c>
      <c r="P1257" s="29">
        <f t="shared" si="194"/>
        <v>0.65869463329873668</v>
      </c>
      <c r="Q1257" s="29">
        <f t="shared" si="195"/>
        <v>0.57567393438545289</v>
      </c>
      <c r="R1257" s="29">
        <f t="shared" si="196"/>
        <v>2.0730168958850612</v>
      </c>
      <c r="S1257" s="29">
        <f t="shared" si="197"/>
        <v>0.25151650724779739</v>
      </c>
      <c r="T1257" s="29">
        <f t="shared" si="198"/>
        <v>0.59524835589255232</v>
      </c>
      <c r="U1257" s="29">
        <f t="shared" si="199"/>
        <v>0.18537724890637763</v>
      </c>
    </row>
    <row r="1258" spans="1:21" x14ac:dyDescent="0.2">
      <c r="A1258" s="30">
        <v>38787</v>
      </c>
      <c r="B1258" s="28">
        <v>45.161622999999999</v>
      </c>
      <c r="C1258" s="28">
        <v>133.21000699999999</v>
      </c>
      <c r="D1258" s="28">
        <v>44.648746000000003</v>
      </c>
      <c r="E1258" s="28">
        <v>36.490009999999998</v>
      </c>
      <c r="F1258" s="28">
        <v>261.279179</v>
      </c>
      <c r="G1258" s="28">
        <v>20.796942999999999</v>
      </c>
      <c r="H1258" s="28">
        <v>30.129999000000002</v>
      </c>
      <c r="I1258" s="28">
        <v>21.741571</v>
      </c>
      <c r="J1258" s="28">
        <v>23.490100999999999</v>
      </c>
      <c r="K1258" s="28">
        <v>70.321568999999997</v>
      </c>
      <c r="L1258" s="25">
        <f t="shared" si="190"/>
        <v>-0.53784667890046378</v>
      </c>
      <c r="M1258" s="25">
        <f t="shared" si="191"/>
        <v>-0.24157362925059001</v>
      </c>
      <c r="N1258" s="25">
        <f t="shared" si="192"/>
        <v>1.2075499189942995E-2</v>
      </c>
      <c r="O1258" s="25">
        <f t="shared" si="193"/>
        <v>-0.62768354991893938</v>
      </c>
      <c r="P1258" s="29">
        <f t="shared" si="194"/>
        <v>-0.6422793395198465</v>
      </c>
      <c r="Q1258" s="29">
        <f t="shared" si="195"/>
        <v>-0.60371678734756096</v>
      </c>
      <c r="R1258" s="29">
        <f t="shared" si="196"/>
        <v>-0.86239496694937534</v>
      </c>
      <c r="S1258" s="29">
        <f t="shared" si="197"/>
        <v>-0.36345756227308168</v>
      </c>
      <c r="T1258" s="29">
        <f t="shared" si="198"/>
        <v>-0.54040108510269835</v>
      </c>
      <c r="U1258" s="29">
        <f t="shared" si="199"/>
        <v>-0.20567525365046035</v>
      </c>
    </row>
    <row r="1259" spans="1:21" x14ac:dyDescent="0.2">
      <c r="A1259" s="30">
        <v>38764</v>
      </c>
      <c r="B1259" s="28">
        <v>97.720000999999996</v>
      </c>
      <c r="C1259" s="28">
        <v>175.63999899999999</v>
      </c>
      <c r="D1259" s="28">
        <v>44.116022999999998</v>
      </c>
      <c r="E1259" s="28">
        <v>98.008052000000006</v>
      </c>
      <c r="F1259" s="28">
        <v>730.40002400000003</v>
      </c>
      <c r="G1259" s="28">
        <v>52.48</v>
      </c>
      <c r="H1259" s="28">
        <v>218.96000699999999</v>
      </c>
      <c r="I1259" s="28">
        <v>34.155729000000001</v>
      </c>
      <c r="J1259" s="28">
        <v>51.110000999999997</v>
      </c>
      <c r="K1259" s="28">
        <v>88.529999000000004</v>
      </c>
      <c r="L1259" s="25">
        <f t="shared" si="190"/>
        <v>-0.23267994261746361</v>
      </c>
      <c r="M1259" s="25">
        <f t="shared" si="191"/>
        <v>-0.13631000129666615</v>
      </c>
      <c r="N1259" s="25">
        <f t="shared" si="192"/>
        <v>-0.27886161345884541</v>
      </c>
      <c r="O1259" s="25">
        <f t="shared" si="193"/>
        <v>-9.769160601749749E-2</v>
      </c>
      <c r="P1259" s="29">
        <f t="shared" si="194"/>
        <v>0.3546497152760637</v>
      </c>
      <c r="Q1259" s="29">
        <f t="shared" si="195"/>
        <v>0.1495870588215964</v>
      </c>
      <c r="R1259" s="29">
        <f t="shared" si="196"/>
        <v>-0.11834104405054868</v>
      </c>
      <c r="S1259" s="29">
        <f t="shared" si="197"/>
        <v>-8.2684621725931495E-2</v>
      </c>
      <c r="T1259" s="29">
        <f t="shared" si="198"/>
        <v>-6.3761709756097407E-2</v>
      </c>
      <c r="U1259" s="29">
        <f t="shared" si="199"/>
        <v>7.7282557698806764E-2</v>
      </c>
    </row>
    <row r="1260" spans="1:21" x14ac:dyDescent="0.2">
      <c r="A1260" s="30">
        <v>38763</v>
      </c>
      <c r="B1260" s="28">
        <v>127.352335</v>
      </c>
      <c r="C1260" s="28">
        <v>203.36000100000001</v>
      </c>
      <c r="D1260" s="28">
        <v>61.175530000000002</v>
      </c>
      <c r="E1260" s="28">
        <v>108.61924</v>
      </c>
      <c r="F1260" s="28">
        <v>539.17999299999997</v>
      </c>
      <c r="G1260" s="28">
        <v>45.651175000000002</v>
      </c>
      <c r="H1260" s="28">
        <v>248.35000600000001</v>
      </c>
      <c r="I1260" s="28">
        <v>37.234445000000001</v>
      </c>
      <c r="J1260" s="28">
        <v>54.590803999999999</v>
      </c>
      <c r="K1260" s="28">
        <v>82.178995999999998</v>
      </c>
      <c r="L1260" s="25">
        <f t="shared" si="190"/>
        <v>0.47249462841264744</v>
      </c>
      <c r="M1260" s="25">
        <f t="shared" si="191"/>
        <v>0.21590434080717502</v>
      </c>
      <c r="N1260" s="25">
        <f t="shared" si="192"/>
        <v>-0.16066377824088085</v>
      </c>
      <c r="O1260" s="25">
        <f t="shared" si="193"/>
        <v>0.33093195357536698</v>
      </c>
      <c r="P1260" s="29">
        <f t="shared" si="194"/>
        <v>-2.6632297833377949E-2</v>
      </c>
      <c r="Q1260" s="29">
        <f t="shared" si="195"/>
        <v>0.18067953664758218</v>
      </c>
      <c r="R1260" s="29">
        <f t="shared" si="196"/>
        <v>0.21323893326681387</v>
      </c>
      <c r="S1260" s="29">
        <f t="shared" si="197"/>
        <v>-2.9360736866261838E-3</v>
      </c>
      <c r="T1260" s="29">
        <f t="shared" si="198"/>
        <v>0.12959062988679393</v>
      </c>
      <c r="U1260" s="29">
        <f t="shared" si="199"/>
        <v>-0.12225687369221439</v>
      </c>
    </row>
    <row r="1261" spans="1:21" x14ac:dyDescent="0.2">
      <c r="A1261" s="30">
        <v>38762</v>
      </c>
      <c r="B1261" s="28">
        <v>86.487470000000002</v>
      </c>
      <c r="C1261" s="28">
        <v>167.25</v>
      </c>
      <c r="D1261" s="28">
        <v>72.885606999999993</v>
      </c>
      <c r="E1261" s="28">
        <v>81.611414999999994</v>
      </c>
      <c r="F1261" s="28">
        <v>553.93248800000003</v>
      </c>
      <c r="G1261" s="28">
        <v>38.665170000000003</v>
      </c>
      <c r="H1261" s="28">
        <v>204.699997</v>
      </c>
      <c r="I1261" s="28">
        <v>37.344090000000001</v>
      </c>
      <c r="J1261" s="28">
        <v>48.327953999999998</v>
      </c>
      <c r="K1261" s="28">
        <v>93.625337000000002</v>
      </c>
      <c r="L1261" s="25">
        <f t="shared" si="190"/>
        <v>0.90034717671317765</v>
      </c>
      <c r="M1261" s="25">
        <f t="shared" si="191"/>
        <v>0.20766838011161881</v>
      </c>
      <c r="N1261" s="25">
        <f t="shared" si="192"/>
        <v>0.63785249293185498</v>
      </c>
      <c r="O1261" s="25">
        <f t="shared" si="193"/>
        <v>1.1985770407396723</v>
      </c>
      <c r="P1261" s="29">
        <f t="shared" si="194"/>
        <v>1.100085174898723</v>
      </c>
      <c r="Q1261" s="29">
        <f t="shared" si="195"/>
        <v>0.83537945716013451</v>
      </c>
      <c r="R1261" s="29">
        <f t="shared" si="196"/>
        <v>6.1175242350486778</v>
      </c>
      <c r="S1261" s="29">
        <f t="shared" si="197"/>
        <v>0.69387217002037649</v>
      </c>
      <c r="T1261" s="29">
        <f t="shared" si="198"/>
        <v>1.0346503027770342</v>
      </c>
      <c r="U1261" s="29">
        <f t="shared" si="199"/>
        <v>0.32893308199827564</v>
      </c>
    </row>
    <row r="1262" spans="1:21" x14ac:dyDescent="0.2">
      <c r="A1262" s="30">
        <v>38759</v>
      </c>
      <c r="B1262" s="28">
        <v>45.511405000000003</v>
      </c>
      <c r="C1262" s="28">
        <v>138.490005</v>
      </c>
      <c r="D1262" s="28">
        <v>44.500715</v>
      </c>
      <c r="E1262" s="28">
        <v>37.120106999999997</v>
      </c>
      <c r="F1262" s="28">
        <v>263.76667700000002</v>
      </c>
      <c r="G1262" s="28">
        <v>21.066580999999999</v>
      </c>
      <c r="H1262" s="28">
        <v>28.76</v>
      </c>
      <c r="I1262" s="28">
        <v>22.046581</v>
      </c>
      <c r="J1262" s="28">
        <v>23.752462000000001</v>
      </c>
      <c r="K1262" s="28">
        <v>70.451505999999995</v>
      </c>
      <c r="L1262" s="25">
        <f t="shared" si="190"/>
        <v>-0.53776756589241881</v>
      </c>
      <c r="M1262" s="25">
        <f t="shared" si="191"/>
        <v>-0.21548741978976615</v>
      </c>
      <c r="N1262" s="25">
        <f t="shared" si="192"/>
        <v>1.6046147572235547E-2</v>
      </c>
      <c r="O1262" s="25">
        <f t="shared" si="193"/>
        <v>-0.62048562976864519</v>
      </c>
      <c r="P1262" s="29">
        <f t="shared" si="194"/>
        <v>-0.6407182886641164</v>
      </c>
      <c r="Q1262" s="29">
        <f t="shared" si="195"/>
        <v>-0.60138918075266534</v>
      </c>
      <c r="R1262" s="29">
        <f t="shared" si="196"/>
        <v>-0.86901074757707009</v>
      </c>
      <c r="S1262" s="29">
        <f t="shared" si="197"/>
        <v>-0.33806148822170223</v>
      </c>
      <c r="T1262" s="29">
        <f t="shared" si="198"/>
        <v>-0.53426545098039213</v>
      </c>
      <c r="U1262" s="29">
        <f t="shared" si="199"/>
        <v>-0.2105389110385234</v>
      </c>
    </row>
    <row r="1263" spans="1:21" x14ac:dyDescent="0.2">
      <c r="A1263" s="30">
        <v>38733</v>
      </c>
      <c r="B1263" s="28">
        <v>98.459998999999996</v>
      </c>
      <c r="C1263" s="28">
        <v>176.529999</v>
      </c>
      <c r="D1263" s="28">
        <v>43.797927000000001</v>
      </c>
      <c r="E1263" s="28">
        <v>97.809489999999997</v>
      </c>
      <c r="F1263" s="28">
        <v>734.15002400000003</v>
      </c>
      <c r="G1263" s="28">
        <v>52.849997999999999</v>
      </c>
      <c r="H1263" s="28">
        <v>219.55999800000001</v>
      </c>
      <c r="I1263" s="28">
        <v>33.306086000000001</v>
      </c>
      <c r="J1263" s="28">
        <v>51</v>
      </c>
      <c r="K1263" s="28">
        <v>89.239998</v>
      </c>
      <c r="L1263" s="25">
        <f t="shared" si="190"/>
        <v>-0.23030431106825533</v>
      </c>
      <c r="M1263" s="25">
        <f t="shared" si="191"/>
        <v>-0.12418138146637614</v>
      </c>
      <c r="N1263" s="25">
        <f t="shared" si="192"/>
        <v>-0.27888398953166593</v>
      </c>
      <c r="O1263" s="25">
        <f t="shared" si="193"/>
        <v>-0.10122388106085611</v>
      </c>
      <c r="P1263" s="29">
        <f t="shared" si="194"/>
        <v>0.37483855081253492</v>
      </c>
      <c r="Q1263" s="29">
        <f t="shared" si="195"/>
        <v>0.15009327071806067</v>
      </c>
      <c r="R1263" s="29">
        <f t="shared" si="196"/>
        <v>-0.11982360937851599</v>
      </c>
      <c r="S1263" s="29">
        <f t="shared" si="197"/>
        <v>-0.12107622679362617</v>
      </c>
      <c r="T1263" s="29">
        <f t="shared" si="198"/>
        <v>-6.3442823845494933E-2</v>
      </c>
      <c r="U1263" s="29">
        <f t="shared" si="199"/>
        <v>8.6049819968739838E-2</v>
      </c>
    </row>
    <row r="1264" spans="1:21" x14ac:dyDescent="0.2">
      <c r="A1264" s="30">
        <v>38732</v>
      </c>
      <c r="B1264" s="28">
        <v>127.92068399999999</v>
      </c>
      <c r="C1264" s="28">
        <v>201.55999800000001</v>
      </c>
      <c r="D1264" s="28">
        <v>60.736311999999998</v>
      </c>
      <c r="E1264" s="28">
        <v>108.825199</v>
      </c>
      <c r="F1264" s="28">
        <v>533.98999000000003</v>
      </c>
      <c r="G1264" s="28">
        <v>45.952793</v>
      </c>
      <c r="H1264" s="28">
        <v>249.449997</v>
      </c>
      <c r="I1264" s="28">
        <v>37.894168999999998</v>
      </c>
      <c r="J1264" s="28">
        <v>54.454763999999997</v>
      </c>
      <c r="K1264" s="28">
        <v>82.169341000000003</v>
      </c>
      <c r="L1264" s="25">
        <f t="shared" si="190"/>
        <v>0.73407154609179393</v>
      </c>
      <c r="M1264" s="25">
        <f t="shared" si="191"/>
        <v>0.77820910063006798</v>
      </c>
      <c r="N1264" s="25">
        <f t="shared" si="192"/>
        <v>0.40849713459872317</v>
      </c>
      <c r="O1264" s="25">
        <f t="shared" si="193"/>
        <v>1.6014522447629211</v>
      </c>
      <c r="P1264" s="29">
        <f t="shared" si="194"/>
        <v>0.87230040732588821</v>
      </c>
      <c r="Q1264" s="29">
        <f t="shared" si="195"/>
        <v>0.80771122343022705</v>
      </c>
      <c r="R1264" s="29">
        <f t="shared" si="196"/>
        <v>7.861456376554175</v>
      </c>
      <c r="S1264" s="29">
        <f t="shared" si="197"/>
        <v>0.9391606041941849</v>
      </c>
      <c r="T1264" s="29">
        <f t="shared" si="198"/>
        <v>1.0179799064584159</v>
      </c>
      <c r="U1264" s="29">
        <f t="shared" si="199"/>
        <v>0.1874915484304398</v>
      </c>
    </row>
    <row r="1265" spans="1:21" x14ac:dyDescent="0.2">
      <c r="A1265" s="30">
        <v>38729</v>
      </c>
      <c r="B1265" s="28">
        <v>73.768977000000007</v>
      </c>
      <c r="C1265" s="28">
        <v>113.349998</v>
      </c>
      <c r="D1265" s="28">
        <v>43.121360000000003</v>
      </c>
      <c r="E1265" s="28">
        <v>41.832479999999997</v>
      </c>
      <c r="F1265" s="28">
        <v>285.20529499999998</v>
      </c>
      <c r="G1265" s="28">
        <v>25.420428000000001</v>
      </c>
      <c r="H1265" s="28">
        <v>28.15</v>
      </c>
      <c r="I1265" s="28">
        <v>19.541532</v>
      </c>
      <c r="J1265" s="28">
        <v>26.98479</v>
      </c>
      <c r="K1265" s="28">
        <v>69.195727000000005</v>
      </c>
      <c r="L1265" s="25">
        <f t="shared" si="190"/>
        <v>0.62365778128148208</v>
      </c>
      <c r="M1265" s="25">
        <f t="shared" si="191"/>
        <v>-0.14433458787397457</v>
      </c>
      <c r="N1265" s="25">
        <f t="shared" si="192"/>
        <v>-3.3541311881017721E-2</v>
      </c>
      <c r="O1265" s="25">
        <f t="shared" si="193"/>
        <v>0.11746509083600443</v>
      </c>
      <c r="P1265" s="29">
        <f t="shared" si="194"/>
        <v>8.633948620608134E-2</v>
      </c>
      <c r="Q1265" s="29">
        <f t="shared" si="195"/>
        <v>0.19629822054812318</v>
      </c>
      <c r="R1265" s="29">
        <f t="shared" si="196"/>
        <v>-1.2973352033660679E-2</v>
      </c>
      <c r="S1265" s="29">
        <f t="shared" si="197"/>
        <v>-0.12758100706135211</v>
      </c>
      <c r="T1265" s="29">
        <f t="shared" si="198"/>
        <v>0.14536148968016382</v>
      </c>
      <c r="U1265" s="29">
        <f t="shared" si="199"/>
        <v>-2.6206061273378323E-2</v>
      </c>
    </row>
    <row r="1266" spans="1:21" x14ac:dyDescent="0.2">
      <c r="A1266" s="30">
        <v>38728</v>
      </c>
      <c r="B1266" s="28">
        <v>45.433821000000002</v>
      </c>
      <c r="C1266" s="28">
        <v>132.470001</v>
      </c>
      <c r="D1266" s="28">
        <v>44.617902999999998</v>
      </c>
      <c r="E1266" s="28">
        <v>37.435155999999999</v>
      </c>
      <c r="F1266" s="28">
        <v>262.53790700000002</v>
      </c>
      <c r="G1266" s="28">
        <v>21.24924</v>
      </c>
      <c r="H1266" s="28">
        <v>28.52</v>
      </c>
      <c r="I1266" s="28">
        <v>22.399251</v>
      </c>
      <c r="J1266" s="28">
        <v>23.560064000000001</v>
      </c>
      <c r="K1266" s="28">
        <v>71.057873999999998</v>
      </c>
      <c r="L1266" s="25">
        <f t="shared" si="190"/>
        <v>-0.49707966557802374</v>
      </c>
      <c r="M1266" s="25">
        <f t="shared" si="191"/>
        <v>-0.17863342124648707</v>
      </c>
      <c r="N1266" s="25">
        <f t="shared" si="192"/>
        <v>3.2304242826397545E-2</v>
      </c>
      <c r="O1266" s="25">
        <f t="shared" si="193"/>
        <v>-0.62926858040989853</v>
      </c>
      <c r="P1266" s="29">
        <f t="shared" si="194"/>
        <v>-0.6319441648986952</v>
      </c>
      <c r="Q1266" s="29">
        <f t="shared" si="195"/>
        <v>-0.58458812570425822</v>
      </c>
      <c r="R1266" s="29">
        <f t="shared" si="196"/>
        <v>-0.86240833588579857</v>
      </c>
      <c r="S1266" s="29">
        <f t="shared" si="197"/>
        <v>-0.22111197216661838</v>
      </c>
      <c r="T1266" s="29">
        <f t="shared" si="198"/>
        <v>-0.52113692030209513</v>
      </c>
      <c r="U1266" s="29">
        <f t="shared" si="199"/>
        <v>-0.20756244468746399</v>
      </c>
    </row>
    <row r="1267" spans="1:21" x14ac:dyDescent="0.2">
      <c r="A1267" s="30">
        <v>38702</v>
      </c>
      <c r="B1267" s="28">
        <v>90.339995999999999</v>
      </c>
      <c r="C1267" s="28">
        <v>161.279999</v>
      </c>
      <c r="D1267" s="28">
        <v>43.22166</v>
      </c>
      <c r="E1267" s="28">
        <v>100.97648599999999</v>
      </c>
      <c r="F1267" s="28">
        <v>713.30999799999995</v>
      </c>
      <c r="G1267" s="28">
        <v>51.152220999999997</v>
      </c>
      <c r="H1267" s="28">
        <v>207.279999</v>
      </c>
      <c r="I1267" s="28">
        <v>28.757985999999999</v>
      </c>
      <c r="J1267" s="28">
        <v>49.200001</v>
      </c>
      <c r="K1267" s="28">
        <v>89.669998000000007</v>
      </c>
      <c r="L1267" s="25">
        <f t="shared" si="190"/>
        <v>-0.2675792480464273</v>
      </c>
      <c r="M1267" s="25">
        <f t="shared" si="191"/>
        <v>-0.15102385560339071</v>
      </c>
      <c r="N1267" s="25">
        <f t="shared" si="192"/>
        <v>-0.30000227223297782</v>
      </c>
      <c r="O1267" s="25">
        <f t="shared" si="193"/>
        <v>-5.7512622238043987E-2</v>
      </c>
      <c r="P1267" s="29">
        <f t="shared" si="194"/>
        <v>0.34831019896950011</v>
      </c>
      <c r="Q1267" s="29">
        <f t="shared" si="195"/>
        <v>0.11754207958581553</v>
      </c>
      <c r="R1267" s="29">
        <f t="shared" si="196"/>
        <v>-0.15306041200742804</v>
      </c>
      <c r="S1267" s="29">
        <f t="shared" si="197"/>
        <v>-0.30524026853329511</v>
      </c>
      <c r="T1267" s="29">
        <f t="shared" si="198"/>
        <v>-8.7213552266271477E-2</v>
      </c>
      <c r="U1267" s="29">
        <f t="shared" si="199"/>
        <v>6.7581188616610222E-2</v>
      </c>
    </row>
    <row r="1268" spans="1:21" x14ac:dyDescent="0.2">
      <c r="A1268" s="30">
        <v>38701</v>
      </c>
      <c r="B1268" s="28">
        <v>123.344397</v>
      </c>
      <c r="C1268" s="28">
        <v>189.970001</v>
      </c>
      <c r="D1268" s="28">
        <v>61.745429000000001</v>
      </c>
      <c r="E1268" s="28">
        <v>107.13829</v>
      </c>
      <c r="F1268" s="28">
        <v>529.03997800000002</v>
      </c>
      <c r="G1268" s="28">
        <v>45.772075999999998</v>
      </c>
      <c r="H1268" s="28">
        <v>244.740005</v>
      </c>
      <c r="I1268" s="28">
        <v>41.392707000000001</v>
      </c>
      <c r="J1268" s="28">
        <v>53.900888999999999</v>
      </c>
      <c r="K1268" s="28">
        <v>83.993610000000004</v>
      </c>
      <c r="L1268" s="25">
        <f t="shared" si="190"/>
        <v>0.5123244469885726</v>
      </c>
      <c r="M1268" s="25">
        <f t="shared" si="191"/>
        <v>0.18820362183501294</v>
      </c>
      <c r="N1268" s="25">
        <f t="shared" si="192"/>
        <v>-0.13367321673633781</v>
      </c>
      <c r="O1268" s="25">
        <f t="shared" si="193"/>
        <v>0.34225236724215002</v>
      </c>
      <c r="P1268" s="29">
        <f t="shared" si="194"/>
        <v>-1.6652418449162321E-3</v>
      </c>
      <c r="Q1268" s="29">
        <f t="shared" si="195"/>
        <v>0.21661538968600413</v>
      </c>
      <c r="R1268" s="29">
        <f t="shared" si="196"/>
        <v>0.32528297855940846</v>
      </c>
      <c r="S1268" s="29">
        <f t="shared" si="197"/>
        <v>2.6096470657295479E-2</v>
      </c>
      <c r="T1268" s="29">
        <f t="shared" si="198"/>
        <v>0.14512545237286156</v>
      </c>
      <c r="U1268" s="29">
        <f t="shared" si="199"/>
        <v>-0.12297124945779314</v>
      </c>
    </row>
    <row r="1269" spans="1:21" x14ac:dyDescent="0.2">
      <c r="A1269" s="30">
        <v>38700</v>
      </c>
      <c r="B1269" s="28">
        <v>81.559481000000005</v>
      </c>
      <c r="C1269" s="28">
        <v>159.88000500000001</v>
      </c>
      <c r="D1269" s="28">
        <v>71.272677000000002</v>
      </c>
      <c r="E1269" s="28">
        <v>79.819781000000006</v>
      </c>
      <c r="F1269" s="28">
        <v>529.92242699999997</v>
      </c>
      <c r="G1269" s="28">
        <v>37.62247</v>
      </c>
      <c r="H1269" s="28">
        <v>184.66999799999999</v>
      </c>
      <c r="I1269" s="28">
        <v>40.339976</v>
      </c>
      <c r="J1269" s="28">
        <v>47.069854999999997</v>
      </c>
      <c r="K1269" s="28">
        <v>95.770645999999999</v>
      </c>
      <c r="L1269" s="25">
        <f t="shared" si="190"/>
        <v>0.78963656037475904</v>
      </c>
      <c r="M1269" s="25">
        <f t="shared" si="191"/>
        <v>0.15687415680624084</v>
      </c>
      <c r="N1269" s="25">
        <f t="shared" si="192"/>
        <v>0.63049545205624358</v>
      </c>
      <c r="O1269" s="25">
        <f t="shared" si="193"/>
        <v>1.0717042908352736</v>
      </c>
      <c r="P1269" s="29">
        <f t="shared" si="194"/>
        <v>0.98281068683069739</v>
      </c>
      <c r="Q1269" s="29">
        <f t="shared" si="195"/>
        <v>0.71949548141044395</v>
      </c>
      <c r="R1269" s="29">
        <f t="shared" si="196"/>
        <v>5.6740151066136599</v>
      </c>
      <c r="S1269" s="29">
        <f t="shared" si="197"/>
        <v>0.59827687108550198</v>
      </c>
      <c r="T1269" s="29">
        <f t="shared" si="198"/>
        <v>0.90657158811543215</v>
      </c>
      <c r="U1269" s="29">
        <f t="shared" si="199"/>
        <v>0.3640801117122372</v>
      </c>
    </row>
    <row r="1270" spans="1:21" x14ac:dyDescent="0.2">
      <c r="A1270" s="30">
        <v>38697</v>
      </c>
      <c r="B1270" s="28">
        <v>45.573208999999999</v>
      </c>
      <c r="C1270" s="28">
        <v>138.199997</v>
      </c>
      <c r="D1270" s="28">
        <v>43.712282000000002</v>
      </c>
      <c r="E1270" s="28">
        <v>38.528559000000001</v>
      </c>
      <c r="F1270" s="28">
        <v>267.25820599999997</v>
      </c>
      <c r="G1270" s="28">
        <v>21.879947000000001</v>
      </c>
      <c r="H1270" s="28">
        <v>27.67</v>
      </c>
      <c r="I1270" s="28">
        <v>25.239667000000001</v>
      </c>
      <c r="J1270" s="28">
        <v>24.688217999999999</v>
      </c>
      <c r="K1270" s="28">
        <v>70.208960000000005</v>
      </c>
      <c r="L1270" s="25">
        <f t="shared" si="190"/>
        <v>-0.50736992741606479</v>
      </c>
      <c r="M1270" s="25">
        <f t="shared" si="191"/>
        <v>-0.15240727103819807</v>
      </c>
      <c r="N1270" s="25">
        <f t="shared" si="192"/>
        <v>1.2508986966879965E-2</v>
      </c>
      <c r="O1270" s="25">
        <f t="shared" si="193"/>
        <v>-0.62060379624076478</v>
      </c>
      <c r="P1270" s="29">
        <f t="shared" si="194"/>
        <v>-0.62636383254344996</v>
      </c>
      <c r="Q1270" s="29">
        <f t="shared" si="195"/>
        <v>-0.56840384605180383</v>
      </c>
      <c r="R1270" s="29">
        <f t="shared" si="196"/>
        <v>-0.86758231684017884</v>
      </c>
      <c r="S1270" s="29">
        <f t="shared" si="197"/>
        <v>-0.10301200743017225</v>
      </c>
      <c r="T1270" s="29">
        <f t="shared" si="198"/>
        <v>-0.49698009384759201</v>
      </c>
      <c r="U1270" s="29">
        <f t="shared" si="199"/>
        <v>-0.20944756692821898</v>
      </c>
    </row>
    <row r="1271" spans="1:21" x14ac:dyDescent="0.2">
      <c r="A1271" s="30">
        <v>38672</v>
      </c>
      <c r="B1271" s="28">
        <v>92.510002</v>
      </c>
      <c r="C1271" s="28">
        <v>163.050003</v>
      </c>
      <c r="D1271" s="28">
        <v>43.172241</v>
      </c>
      <c r="E1271" s="28">
        <v>101.552305</v>
      </c>
      <c r="F1271" s="28">
        <v>715.28997800000002</v>
      </c>
      <c r="G1271" s="28">
        <v>50.695416999999999</v>
      </c>
      <c r="H1271" s="28">
        <v>208.96000699999999</v>
      </c>
      <c r="I1271" s="28">
        <v>28.138244</v>
      </c>
      <c r="J1271" s="28">
        <v>49.080002</v>
      </c>
      <c r="K1271" s="28">
        <v>88.809997999999993</v>
      </c>
      <c r="L1271" s="25">
        <f t="shared" si="190"/>
        <v>-0.2526580020182515</v>
      </c>
      <c r="M1271" s="25">
        <f t="shared" si="191"/>
        <v>-0.14561933338124788</v>
      </c>
      <c r="N1271" s="25">
        <f t="shared" si="192"/>
        <v>-0.29951731995901099</v>
      </c>
      <c r="O1271" s="25">
        <f t="shared" si="193"/>
        <v>-4.6552154061131334E-2</v>
      </c>
      <c r="P1271" s="29">
        <f t="shared" si="194"/>
        <v>0.33524353551815866</v>
      </c>
      <c r="Q1271" s="29">
        <f t="shared" si="195"/>
        <v>0.10709447470606381</v>
      </c>
      <c r="R1271" s="29">
        <f t="shared" si="196"/>
        <v>-0.12747921567749776</v>
      </c>
      <c r="S1271" s="29">
        <f t="shared" si="197"/>
        <v>-0.33039964714095049</v>
      </c>
      <c r="T1271" s="29">
        <f t="shared" si="198"/>
        <v>-9.0095924427093244E-2</v>
      </c>
      <c r="U1271" s="29">
        <f t="shared" si="199"/>
        <v>6.0266486842792011E-2</v>
      </c>
    </row>
    <row r="1272" spans="1:21" x14ac:dyDescent="0.2">
      <c r="A1272" s="30">
        <v>38671</v>
      </c>
      <c r="B1272" s="28">
        <v>123.785365</v>
      </c>
      <c r="C1272" s="28">
        <v>190.83999600000001</v>
      </c>
      <c r="D1272" s="28">
        <v>61.632131999999999</v>
      </c>
      <c r="E1272" s="28">
        <v>106.510603</v>
      </c>
      <c r="F1272" s="28">
        <v>535.70001200000002</v>
      </c>
      <c r="G1272" s="28">
        <v>45.791409999999999</v>
      </c>
      <c r="H1272" s="28">
        <v>239.490005</v>
      </c>
      <c r="I1272" s="28">
        <v>42.022444999999998</v>
      </c>
      <c r="J1272" s="28">
        <v>53.939754000000001</v>
      </c>
      <c r="K1272" s="28">
        <v>83.761959000000004</v>
      </c>
      <c r="L1272" s="25">
        <f t="shared" si="190"/>
        <v>0.66107700058512253</v>
      </c>
      <c r="M1272" s="25">
        <f t="shared" si="191"/>
        <v>0.56131875411964138</v>
      </c>
      <c r="N1272" s="25">
        <f t="shared" si="192"/>
        <v>0.38503069794233302</v>
      </c>
      <c r="O1272" s="25">
        <f t="shared" si="193"/>
        <v>1.481295468853046</v>
      </c>
      <c r="P1272" s="29">
        <f t="shared" si="194"/>
        <v>0.77200337927685592</v>
      </c>
      <c r="Q1272" s="29">
        <f t="shared" si="195"/>
        <v>0.65548929463938777</v>
      </c>
      <c r="R1272" s="29">
        <f t="shared" si="196"/>
        <v>6.4260466666666662</v>
      </c>
      <c r="S1272" s="29">
        <f t="shared" si="197"/>
        <v>0.5696875704114448</v>
      </c>
      <c r="T1272" s="29">
        <f t="shared" si="198"/>
        <v>0.8098667581021517</v>
      </c>
      <c r="U1272" s="29">
        <f t="shared" si="199"/>
        <v>0.13505122896504962</v>
      </c>
    </row>
    <row r="1273" spans="1:21" x14ac:dyDescent="0.2">
      <c r="A1273" s="30">
        <v>38668</v>
      </c>
      <c r="B1273" s="28">
        <v>74.521147999999997</v>
      </c>
      <c r="C1273" s="28">
        <v>122.230003</v>
      </c>
      <c r="D1273" s="28">
        <v>44.498747999999999</v>
      </c>
      <c r="E1273" s="28">
        <v>42.925401000000001</v>
      </c>
      <c r="F1273" s="28">
        <v>302.31319999999999</v>
      </c>
      <c r="G1273" s="28">
        <v>27.660347999999999</v>
      </c>
      <c r="H1273" s="28">
        <v>32.25</v>
      </c>
      <c r="I1273" s="28">
        <v>26.771215999999999</v>
      </c>
      <c r="J1273" s="28">
        <v>29.803163000000001</v>
      </c>
      <c r="K1273" s="28">
        <v>73.795751999999993</v>
      </c>
      <c r="L1273" s="25">
        <f t="shared" si="190"/>
        <v>0.63208825300237081</v>
      </c>
      <c r="M1273" s="25">
        <f t="shared" si="191"/>
        <v>-0.12001433923748039</v>
      </c>
      <c r="N1273" s="25">
        <f t="shared" si="192"/>
        <v>3.9544736026093652E-3</v>
      </c>
      <c r="O1273" s="25">
        <f t="shared" si="193"/>
        <v>0.11572907008639133</v>
      </c>
      <c r="P1273" s="29">
        <f t="shared" si="194"/>
        <v>0.13032026190668877</v>
      </c>
      <c r="Q1273" s="29">
        <f t="shared" si="195"/>
        <v>0.26219314113893377</v>
      </c>
      <c r="R1273" s="29">
        <f t="shared" si="196"/>
        <v>0.1913557443664573</v>
      </c>
      <c r="S1273" s="29">
        <f t="shared" si="197"/>
        <v>6.5508821232218128E-2</v>
      </c>
      <c r="T1273" s="29">
        <f t="shared" si="198"/>
        <v>0.21018244203516478</v>
      </c>
      <c r="U1273" s="29">
        <f t="shared" si="199"/>
        <v>5.0180393807870871E-2</v>
      </c>
    </row>
    <row r="1274" spans="1:21" x14ac:dyDescent="0.2">
      <c r="A1274" s="30">
        <v>38667</v>
      </c>
      <c r="B1274" s="28">
        <v>45.659998999999999</v>
      </c>
      <c r="C1274" s="28">
        <v>138.89999399999999</v>
      </c>
      <c r="D1274" s="28">
        <v>44.323472000000002</v>
      </c>
      <c r="E1274" s="28">
        <v>38.472960999999998</v>
      </c>
      <c r="F1274" s="28">
        <v>267.45800300000002</v>
      </c>
      <c r="G1274" s="28">
        <v>21.914512999999999</v>
      </c>
      <c r="H1274" s="28">
        <v>27.07</v>
      </c>
      <c r="I1274" s="28">
        <v>25.125288000000001</v>
      </c>
      <c r="J1274" s="28">
        <v>24.626999999999999</v>
      </c>
      <c r="K1274" s="28">
        <v>70.269596000000007</v>
      </c>
      <c r="L1274" s="25">
        <f t="shared" si="190"/>
        <v>-0.51123956350330912</v>
      </c>
      <c r="M1274" s="25">
        <f t="shared" si="191"/>
        <v>-0.16431028126964697</v>
      </c>
      <c r="N1274" s="25">
        <f t="shared" si="192"/>
        <v>4.6064189702663461E-2</v>
      </c>
      <c r="O1274" s="25">
        <f t="shared" si="193"/>
        <v>-0.63646869987892041</v>
      </c>
      <c r="P1274" s="29">
        <f t="shared" si="194"/>
        <v>-0.63016399017001001</v>
      </c>
      <c r="Q1274" s="29">
        <f t="shared" si="195"/>
        <v>-0.56746783312220406</v>
      </c>
      <c r="R1274" s="29">
        <f t="shared" si="196"/>
        <v>-0.87028607149086135</v>
      </c>
      <c r="S1274" s="29">
        <f t="shared" si="197"/>
        <v>-0.13474060836697788</v>
      </c>
      <c r="T1274" s="29">
        <f t="shared" si="198"/>
        <v>-0.50147775297660924</v>
      </c>
      <c r="U1274" s="29">
        <f t="shared" si="199"/>
        <v>-0.21257732911597171</v>
      </c>
    </row>
    <row r="1275" spans="1:21" x14ac:dyDescent="0.2">
      <c r="A1275" s="30">
        <v>38641</v>
      </c>
      <c r="B1275" s="28">
        <v>93.419998000000007</v>
      </c>
      <c r="C1275" s="28">
        <v>166.21000699999999</v>
      </c>
      <c r="D1275" s="28">
        <v>42.371656000000002</v>
      </c>
      <c r="E1275" s="28">
        <v>105.83122</v>
      </c>
      <c r="F1275" s="28">
        <v>723.17999299999997</v>
      </c>
      <c r="G1275" s="28">
        <v>50.665626000000003</v>
      </c>
      <c r="H1275" s="28">
        <v>208.69000199999999</v>
      </c>
      <c r="I1275" s="28">
        <v>29.037868</v>
      </c>
      <c r="J1275" s="28">
        <v>49.400002000000001</v>
      </c>
      <c r="K1275" s="28">
        <v>89.239996000000005</v>
      </c>
      <c r="L1275" s="25">
        <f t="shared" si="190"/>
        <v>0.53540589027534335</v>
      </c>
      <c r="M1275" s="25">
        <f t="shared" si="191"/>
        <v>0.74133066761646926</v>
      </c>
      <c r="N1275" s="25">
        <f t="shared" si="192"/>
        <v>-0.21920917291095243</v>
      </c>
      <c r="O1275" s="25">
        <f t="shared" si="193"/>
        <v>0.64624878158305799</v>
      </c>
      <c r="P1275" s="29">
        <f t="shared" si="194"/>
        <v>0.64480178878234784</v>
      </c>
      <c r="Q1275" s="29">
        <f t="shared" si="195"/>
        <v>0.69510019218147079</v>
      </c>
      <c r="R1275" s="29">
        <f t="shared" si="196"/>
        <v>1.7187336706947973</v>
      </c>
      <c r="S1275" s="29">
        <f t="shared" si="197"/>
        <v>5.1142564365127763E-2</v>
      </c>
      <c r="T1275" s="29">
        <f t="shared" si="198"/>
        <v>0.41189330282729331</v>
      </c>
      <c r="U1275" s="29">
        <f t="shared" si="199"/>
        <v>8.6245630748990942E-2</v>
      </c>
    </row>
    <row r="1276" spans="1:21" x14ac:dyDescent="0.2">
      <c r="A1276" s="30">
        <v>38638</v>
      </c>
      <c r="B1276" s="28">
        <v>60.843845000000002</v>
      </c>
      <c r="C1276" s="28">
        <v>95.449996999999996</v>
      </c>
      <c r="D1276" s="28">
        <v>54.267614999999999</v>
      </c>
      <c r="E1276" s="28">
        <v>64.286286000000004</v>
      </c>
      <c r="F1276" s="28">
        <v>439.67607400000003</v>
      </c>
      <c r="G1276" s="28">
        <v>29.889458000000001</v>
      </c>
      <c r="H1276" s="28">
        <v>76.760002</v>
      </c>
      <c r="I1276" s="28">
        <v>27.625052</v>
      </c>
      <c r="J1276" s="28">
        <v>34.988481</v>
      </c>
      <c r="K1276" s="28">
        <v>82.154527000000002</v>
      </c>
      <c r="L1276" s="25">
        <f t="shared" si="190"/>
        <v>-0.18898826294649951</v>
      </c>
      <c r="M1276" s="25">
        <f t="shared" si="191"/>
        <v>-0.2281255546457851</v>
      </c>
      <c r="N1276" s="25">
        <f t="shared" si="192"/>
        <v>0.20333680203148674</v>
      </c>
      <c r="O1276" s="25">
        <f t="shared" si="193"/>
        <v>0.50688912438565947</v>
      </c>
      <c r="P1276" s="29">
        <f t="shared" si="194"/>
        <v>0.4343935582522187</v>
      </c>
      <c r="Q1276" s="29">
        <f t="shared" si="195"/>
        <v>9.5352714184092857E-2</v>
      </c>
      <c r="R1276" s="29">
        <f t="shared" si="196"/>
        <v>1.3288836264831194</v>
      </c>
      <c r="S1276" s="29">
        <f t="shared" si="197"/>
        <v>4.6711075171256722E-2</v>
      </c>
      <c r="T1276" s="29">
        <f t="shared" si="198"/>
        <v>0.17823018977030891</v>
      </c>
      <c r="U1276" s="29">
        <f t="shared" si="199"/>
        <v>0.11676316495724781</v>
      </c>
    </row>
    <row r="1277" spans="1:21" x14ac:dyDescent="0.2">
      <c r="A1277" s="30">
        <v>38637</v>
      </c>
      <c r="B1277" s="28">
        <v>75.022150999999994</v>
      </c>
      <c r="C1277" s="28">
        <v>123.660004</v>
      </c>
      <c r="D1277" s="28">
        <v>45.097611000000001</v>
      </c>
      <c r="E1277" s="28">
        <v>42.661589999999997</v>
      </c>
      <c r="F1277" s="28">
        <v>306.52401600000002</v>
      </c>
      <c r="G1277" s="28">
        <v>27.287519</v>
      </c>
      <c r="H1277" s="28">
        <v>32.959999000000003</v>
      </c>
      <c r="I1277" s="28">
        <v>26.392242</v>
      </c>
      <c r="J1277" s="28">
        <v>29.695793999999999</v>
      </c>
      <c r="K1277" s="28">
        <v>73.564860999999993</v>
      </c>
      <c r="L1277" s="25">
        <f t="shared" si="190"/>
        <v>0.63262262968575578</v>
      </c>
      <c r="M1277" s="25">
        <f t="shared" si="191"/>
        <v>-0.13062429940156428</v>
      </c>
      <c r="N1277" s="25">
        <f t="shared" si="192"/>
        <v>-1.0903382994901123E-2</v>
      </c>
      <c r="O1277" s="25">
        <f t="shared" si="193"/>
        <v>4.8516665964158712E-2</v>
      </c>
      <c r="P1277" s="29">
        <f t="shared" si="194"/>
        <v>0.13083709713331015</v>
      </c>
      <c r="Q1277" s="29">
        <f t="shared" si="195"/>
        <v>0.23014304812442488</v>
      </c>
      <c r="R1277" s="29">
        <f t="shared" si="196"/>
        <v>0.16343095658312756</v>
      </c>
      <c r="S1277" s="29">
        <f t="shared" si="197"/>
        <v>4.2908337725175771E-2</v>
      </c>
      <c r="T1277" s="29">
        <f t="shared" si="198"/>
        <v>0.19018451675271675</v>
      </c>
      <c r="U1277" s="29">
        <f t="shared" si="199"/>
        <v>2.4786949712990003E-2</v>
      </c>
    </row>
    <row r="1278" spans="1:21" x14ac:dyDescent="0.2">
      <c r="A1278" s="30">
        <v>38636</v>
      </c>
      <c r="B1278" s="28">
        <v>45.951923999999998</v>
      </c>
      <c r="C1278" s="28">
        <v>142.240005</v>
      </c>
      <c r="D1278" s="28">
        <v>45.594748000000003</v>
      </c>
      <c r="E1278" s="28">
        <v>40.687564999999999</v>
      </c>
      <c r="F1278" s="28">
        <v>271.059392</v>
      </c>
      <c r="G1278" s="28">
        <v>22.182395</v>
      </c>
      <c r="H1278" s="28">
        <v>28.33</v>
      </c>
      <c r="I1278" s="28">
        <v>25.306387000000001</v>
      </c>
      <c r="J1278" s="28">
        <v>24.950579999999999</v>
      </c>
      <c r="K1278" s="28">
        <v>71.785516999999999</v>
      </c>
      <c r="L1278" s="25">
        <f t="shared" si="190"/>
        <v>-0.50477504575088861</v>
      </c>
      <c r="M1278" s="25">
        <f t="shared" si="191"/>
        <v>-0.16077644224507515</v>
      </c>
      <c r="N1278" s="25">
        <f t="shared" si="192"/>
        <v>0.10758697016749807</v>
      </c>
      <c r="O1278" s="25">
        <f t="shared" si="193"/>
        <v>-0.61094428821946922</v>
      </c>
      <c r="P1278" s="29">
        <f t="shared" si="194"/>
        <v>-0.61977923569266147</v>
      </c>
      <c r="Q1278" s="29">
        <f t="shared" si="195"/>
        <v>-0.55387363606261864</v>
      </c>
      <c r="R1278" s="29">
        <f t="shared" si="196"/>
        <v>-0.86439785434039684</v>
      </c>
      <c r="S1278" s="29">
        <f t="shared" si="197"/>
        <v>-0.14150697383461419</v>
      </c>
      <c r="T1278" s="29">
        <f t="shared" si="198"/>
        <v>-0.4895544294281009</v>
      </c>
      <c r="U1278" s="29">
        <f t="shared" si="199"/>
        <v>-0.18269362544215606</v>
      </c>
    </row>
    <row r="1279" spans="1:21" x14ac:dyDescent="0.2">
      <c r="A1279" s="30">
        <v>38611</v>
      </c>
      <c r="B1279" s="28">
        <v>92.790001000000004</v>
      </c>
      <c r="C1279" s="28">
        <v>169.490005</v>
      </c>
      <c r="D1279" s="28">
        <v>41.165840000000003</v>
      </c>
      <c r="E1279" s="28">
        <v>104.580305</v>
      </c>
      <c r="F1279" s="28">
        <v>712.90002400000003</v>
      </c>
      <c r="G1279" s="28">
        <v>49.722223999999997</v>
      </c>
      <c r="H1279" s="28">
        <v>208.91999799999999</v>
      </c>
      <c r="I1279" s="28">
        <v>29.477685000000001</v>
      </c>
      <c r="J1279" s="28">
        <v>48.880001</v>
      </c>
      <c r="K1279" s="28">
        <v>87.831833000000003</v>
      </c>
      <c r="L1279" s="25">
        <f t="shared" si="190"/>
        <v>0.15186166924802103</v>
      </c>
      <c r="M1279" s="25">
        <f t="shared" si="191"/>
        <v>0.10886488941321981</v>
      </c>
      <c r="N1279" s="25">
        <f t="shared" si="192"/>
        <v>-0.41668941033242524</v>
      </c>
      <c r="O1279" s="25">
        <f t="shared" si="193"/>
        <v>0.31771968580402588</v>
      </c>
      <c r="P1279" s="29">
        <f t="shared" si="194"/>
        <v>0.37431179999127684</v>
      </c>
      <c r="Q1279" s="29">
        <f t="shared" si="195"/>
        <v>0.33598235786846176</v>
      </c>
      <c r="R1279" s="29">
        <f t="shared" si="196"/>
        <v>0.14627457330940885</v>
      </c>
      <c r="S1279" s="29">
        <f t="shared" si="197"/>
        <v>-0.22953846435322733</v>
      </c>
      <c r="T1279" s="29">
        <f t="shared" si="198"/>
        <v>5.2844250715553986E-2</v>
      </c>
      <c r="U1279" s="29">
        <f t="shared" si="199"/>
        <v>-8.0375166434433876E-2</v>
      </c>
    </row>
    <row r="1280" spans="1:21" x14ac:dyDescent="0.2">
      <c r="A1280" s="30">
        <v>38609</v>
      </c>
      <c r="B1280" s="28">
        <v>80.556549000000004</v>
      </c>
      <c r="C1280" s="28">
        <v>152.85000600000001</v>
      </c>
      <c r="D1280" s="28">
        <v>70.572762999999995</v>
      </c>
      <c r="E1280" s="28">
        <v>79.364607000000007</v>
      </c>
      <c r="F1280" s="28">
        <v>518.73237500000005</v>
      </c>
      <c r="G1280" s="28">
        <v>37.217725000000002</v>
      </c>
      <c r="H1280" s="28">
        <v>182.259995</v>
      </c>
      <c r="I1280" s="28">
        <v>38.259774999999998</v>
      </c>
      <c r="J1280" s="28">
        <v>46.426620999999997</v>
      </c>
      <c r="K1280" s="28">
        <v>95.508330999999998</v>
      </c>
      <c r="L1280" s="25">
        <f t="shared" si="190"/>
        <v>0.31297388514109192</v>
      </c>
      <c r="M1280" s="25">
        <f t="shared" si="191"/>
        <v>0.62175072679045096</v>
      </c>
      <c r="N1280" s="25">
        <f t="shared" si="192"/>
        <v>0.2931848655688285</v>
      </c>
      <c r="O1280" s="25">
        <f t="shared" si="193"/>
        <v>0.2443637365728899</v>
      </c>
      <c r="P1280" s="29">
        <f t="shared" si="194"/>
        <v>0.19165152287430609</v>
      </c>
      <c r="Q1280" s="29">
        <f t="shared" si="195"/>
        <v>0.24632267129863572</v>
      </c>
      <c r="R1280" s="29">
        <f t="shared" si="196"/>
        <v>1.6262246361318549</v>
      </c>
      <c r="S1280" s="29">
        <f t="shared" si="197"/>
        <v>0.40507510530504898</v>
      </c>
      <c r="T1280" s="29">
        <f t="shared" si="198"/>
        <v>0.33181435778568114</v>
      </c>
      <c r="U1280" s="29">
        <f t="shared" si="199"/>
        <v>0.15117877475145414</v>
      </c>
    </row>
    <row r="1281" spans="1:21" x14ac:dyDescent="0.2">
      <c r="A1281" s="30">
        <v>38608</v>
      </c>
      <c r="B1281" s="28">
        <v>61.354266000000003</v>
      </c>
      <c r="C1281" s="28">
        <v>94.25</v>
      </c>
      <c r="D1281" s="28">
        <v>54.572834</v>
      </c>
      <c r="E1281" s="28">
        <v>63.779266999999997</v>
      </c>
      <c r="F1281" s="28">
        <v>435.30542700000001</v>
      </c>
      <c r="G1281" s="28">
        <v>29.862030000000001</v>
      </c>
      <c r="H1281" s="28">
        <v>69.400002000000001</v>
      </c>
      <c r="I1281" s="28">
        <v>27.229700999999999</v>
      </c>
      <c r="J1281" s="28">
        <v>34.859679</v>
      </c>
      <c r="K1281" s="28">
        <v>82.965681000000004</v>
      </c>
      <c r="L1281" s="25">
        <f t="shared" si="190"/>
        <v>-0.18025937275163184</v>
      </c>
      <c r="M1281" s="25">
        <f t="shared" si="191"/>
        <v>-0.23807597182075924</v>
      </c>
      <c r="N1281" s="25">
        <f t="shared" si="192"/>
        <v>0.22707836256931246</v>
      </c>
      <c r="O1281" s="25">
        <f t="shared" si="193"/>
        <v>0.50363838462776345</v>
      </c>
      <c r="P1281" s="29">
        <f t="shared" si="194"/>
        <v>0.43064916528331243</v>
      </c>
      <c r="Q1281" s="29">
        <f t="shared" si="195"/>
        <v>9.3636016750317852E-2</v>
      </c>
      <c r="R1281" s="29">
        <f t="shared" si="196"/>
        <v>1.3087160448674666</v>
      </c>
      <c r="S1281" s="29">
        <f t="shared" si="197"/>
        <v>3.1731256480597603E-2</v>
      </c>
      <c r="T1281" s="29">
        <f t="shared" si="198"/>
        <v>0.19403922321381595</v>
      </c>
      <c r="U1281" s="29">
        <f t="shared" si="199"/>
        <v>0.12915257199627428</v>
      </c>
    </row>
    <row r="1282" spans="1:21" x14ac:dyDescent="0.2">
      <c r="A1282" s="30">
        <v>38607</v>
      </c>
      <c r="B1282" s="28">
        <v>74.845950000000002</v>
      </c>
      <c r="C1282" s="28">
        <v>123.699997</v>
      </c>
      <c r="D1282" s="28">
        <v>44.473796999999998</v>
      </c>
      <c r="E1282" s="28">
        <v>42.416626000000001</v>
      </c>
      <c r="F1282" s="28">
        <v>304.27126199999998</v>
      </c>
      <c r="G1282" s="28">
        <v>27.305273</v>
      </c>
      <c r="H1282" s="28">
        <v>30.059999000000001</v>
      </c>
      <c r="I1282" s="28">
        <v>26.392242</v>
      </c>
      <c r="J1282" s="28">
        <v>29.194752000000001</v>
      </c>
      <c r="K1282" s="28">
        <v>73.476059000000006</v>
      </c>
      <c r="L1282" s="25">
        <f t="shared" si="190"/>
        <v>0.63745691652738068</v>
      </c>
      <c r="M1282" s="25">
        <f t="shared" si="191"/>
        <v>-0.13266020658604005</v>
      </c>
      <c r="N1282" s="25">
        <f t="shared" si="192"/>
        <v>-1.2941480661119664E-2</v>
      </c>
      <c r="O1282" s="25">
        <f t="shared" si="193"/>
        <v>6.2088253133240512E-2</v>
      </c>
      <c r="P1282" s="29">
        <f t="shared" si="194"/>
        <v>0.13292294415243999</v>
      </c>
      <c r="Q1282" s="29">
        <f t="shared" si="195"/>
        <v>0.22331851611715536</v>
      </c>
      <c r="R1282" s="29">
        <f t="shared" si="196"/>
        <v>7.7033285560730969E-2</v>
      </c>
      <c r="S1282" s="29">
        <f t="shared" si="197"/>
        <v>4.7643401524666062E-2</v>
      </c>
      <c r="T1282" s="29">
        <f t="shared" si="198"/>
        <v>0.18337628167083553</v>
      </c>
      <c r="U1282" s="29">
        <f t="shared" si="199"/>
        <v>2.5518696670568719E-2</v>
      </c>
    </row>
    <row r="1283" spans="1:21" x14ac:dyDescent="0.2">
      <c r="A1283" s="30">
        <v>38606</v>
      </c>
      <c r="B1283" s="28">
        <v>45.708652999999998</v>
      </c>
      <c r="C1283" s="28">
        <v>142.61999499999999</v>
      </c>
      <c r="D1283" s="28">
        <v>45.056899999999999</v>
      </c>
      <c r="E1283" s="28">
        <v>39.937007000000001</v>
      </c>
      <c r="F1283" s="28">
        <v>268.57189499999998</v>
      </c>
      <c r="G1283" s="28">
        <v>22.320657000000001</v>
      </c>
      <c r="H1283" s="28">
        <v>27.91</v>
      </c>
      <c r="I1283" s="28">
        <v>25.192008999999999</v>
      </c>
      <c r="J1283" s="28">
        <v>24.670725999999998</v>
      </c>
      <c r="K1283" s="28">
        <v>71.647703000000007</v>
      </c>
      <c r="L1283" s="25">
        <f t="shared" si="190"/>
        <v>-0.63450411753919944</v>
      </c>
      <c r="M1283" s="25">
        <f t="shared" si="191"/>
        <v>-0.26309806676493996</v>
      </c>
      <c r="N1283" s="25">
        <f t="shared" si="192"/>
        <v>-0.28950845267158953</v>
      </c>
      <c r="O1283" s="25">
        <f t="shared" si="193"/>
        <v>-0.63018397716547347</v>
      </c>
      <c r="P1283" s="29">
        <f t="shared" si="194"/>
        <v>-0.50099975944593855</v>
      </c>
      <c r="Q1283" s="29">
        <f t="shared" si="195"/>
        <v>-0.51643712260133223</v>
      </c>
      <c r="R1283" s="29">
        <f t="shared" si="196"/>
        <v>-0.8820421796118415</v>
      </c>
      <c r="S1283" s="29">
        <f t="shared" si="197"/>
        <v>-0.40880758113421933</v>
      </c>
      <c r="T1283" s="29">
        <f t="shared" si="198"/>
        <v>-0.54703090895203632</v>
      </c>
      <c r="U1283" s="29">
        <f t="shared" si="199"/>
        <v>-0.15897060383010375</v>
      </c>
    </row>
    <row r="1284" spans="1:21" x14ac:dyDescent="0.2">
      <c r="A1284" s="30">
        <v>38579</v>
      </c>
      <c r="B1284" s="28">
        <v>125.05928299999999</v>
      </c>
      <c r="C1284" s="28">
        <v>193.53999300000001</v>
      </c>
      <c r="D1284" s="28">
        <v>63.416518000000003</v>
      </c>
      <c r="E1284" s="28">
        <v>107.99155399999999</v>
      </c>
      <c r="F1284" s="28">
        <v>538.21997099999999</v>
      </c>
      <c r="G1284" s="28">
        <v>46.158748000000003</v>
      </c>
      <c r="H1284" s="28">
        <v>236.61000100000001</v>
      </c>
      <c r="I1284" s="28">
        <v>42.612198999999997</v>
      </c>
      <c r="J1284" s="28">
        <v>54.464480000000002</v>
      </c>
      <c r="K1284" s="28">
        <v>85.190486000000007</v>
      </c>
      <c r="L1284" s="25">
        <f t="shared" ref="L1284:L1347" si="200">B1284/B1285-1</f>
        <v>0.54597233329060235</v>
      </c>
      <c r="M1284" s="25">
        <f t="shared" ref="M1284:M1347" si="201">C1284/C1285-1</f>
        <v>0.28700616149068492</v>
      </c>
      <c r="N1284" s="25">
        <f t="shared" ref="N1284:N1347" si="202">D1284/D1285-1</f>
        <v>-9.4051192375235071E-2</v>
      </c>
      <c r="O1284" s="25">
        <f t="shared" ref="O1284:O1347" si="203">E1284/E1285-1</f>
        <v>0.36653798650769742</v>
      </c>
      <c r="P1284" s="29">
        <f t="shared" ref="P1284:P1347" si="204">F1284/F1285-1</f>
        <v>5.3263277499097983E-2</v>
      </c>
      <c r="Q1284" s="29">
        <f t="shared" ref="Q1284:Q1347" si="205">G1284/G1285-1</f>
        <v>0.23710692447573645</v>
      </c>
      <c r="R1284" s="29">
        <f t="shared" ref="R1284:R1347" si="206">H1284/H1285-1</f>
        <v>0.32487824793948694</v>
      </c>
      <c r="S1284" s="29">
        <f t="shared" ref="S1284:S1347" si="207">I1284/I1285-1</f>
        <v>0.11841500871707145</v>
      </c>
      <c r="T1284" s="29">
        <f t="shared" ref="T1284:T1347" si="208">J1284/J1285-1</f>
        <v>0.16718508123280684</v>
      </c>
      <c r="U1284" s="29">
        <f t="shared" ref="U1284:U1347" si="209">K1284/K1285-1</f>
        <v>-0.10522236158294807</v>
      </c>
    </row>
    <row r="1285" spans="1:21" x14ac:dyDescent="0.2">
      <c r="A1285" s="30">
        <v>38578</v>
      </c>
      <c r="B1285" s="28">
        <v>80.893609999999995</v>
      </c>
      <c r="C1285" s="28">
        <v>150.38000500000001</v>
      </c>
      <c r="D1285" s="28">
        <v>70.000112000000001</v>
      </c>
      <c r="E1285" s="28">
        <v>79.025650999999996</v>
      </c>
      <c r="F1285" s="28">
        <v>511.00231300000002</v>
      </c>
      <c r="G1285" s="28">
        <v>37.31185</v>
      </c>
      <c r="H1285" s="28">
        <v>178.58999600000001</v>
      </c>
      <c r="I1285" s="28">
        <v>38.100524999999998</v>
      </c>
      <c r="J1285" s="28">
        <v>46.663105000000002</v>
      </c>
      <c r="K1285" s="28">
        <v>95.208555000000004</v>
      </c>
      <c r="L1285" s="25">
        <f t="shared" si="200"/>
        <v>0.30696490568881285</v>
      </c>
      <c r="M1285" s="25">
        <f t="shared" si="201"/>
        <v>0.61855557556536112</v>
      </c>
      <c r="N1285" s="25">
        <f t="shared" si="202"/>
        <v>0.282486630602101</v>
      </c>
      <c r="O1285" s="25">
        <f t="shared" si="203"/>
        <v>0.25181711578611776</v>
      </c>
      <c r="P1285" s="29">
        <f t="shared" si="204"/>
        <v>0.17100471036689657</v>
      </c>
      <c r="Q1285" s="29">
        <f t="shared" si="205"/>
        <v>0.23697609316610402</v>
      </c>
      <c r="R1285" s="29">
        <f t="shared" si="206"/>
        <v>2.2011111811953548</v>
      </c>
      <c r="S1285" s="29">
        <f t="shared" si="207"/>
        <v>0.38316089076076509</v>
      </c>
      <c r="T1285" s="29">
        <f t="shared" si="208"/>
        <v>0.31910236449337104</v>
      </c>
      <c r="U1285" s="29">
        <f t="shared" si="209"/>
        <v>0.14706149071800412</v>
      </c>
    </row>
    <row r="1286" spans="1:21" x14ac:dyDescent="0.2">
      <c r="A1286" s="30">
        <v>38577</v>
      </c>
      <c r="B1286" s="28">
        <v>61.894247999999997</v>
      </c>
      <c r="C1286" s="28">
        <v>92.910004000000001</v>
      </c>
      <c r="D1286" s="28">
        <v>54.581553</v>
      </c>
      <c r="E1286" s="28">
        <v>63.128751000000001</v>
      </c>
      <c r="F1286" s="28">
        <v>436.37938300000002</v>
      </c>
      <c r="G1286" s="28">
        <v>30.16376</v>
      </c>
      <c r="H1286" s="28">
        <v>55.790000999999997</v>
      </c>
      <c r="I1286" s="28">
        <v>27.545981999999999</v>
      </c>
      <c r="J1286" s="28">
        <v>35.374893</v>
      </c>
      <c r="K1286" s="28">
        <v>83.002137000000005</v>
      </c>
      <c r="L1286" s="25">
        <f t="shared" si="200"/>
        <v>-0.17158931333348926</v>
      </c>
      <c r="M1286" s="25">
        <f t="shared" si="201"/>
        <v>-0.27020653947382822</v>
      </c>
      <c r="N1286" s="25">
        <f t="shared" si="202"/>
        <v>0.20829244467465347</v>
      </c>
      <c r="O1286" s="25">
        <f t="shared" si="203"/>
        <v>0.51249116488106683</v>
      </c>
      <c r="P1286" s="29">
        <f t="shared" si="204"/>
        <v>0.42565968445707214</v>
      </c>
      <c r="Q1286" s="29">
        <f t="shared" si="205"/>
        <v>0.11410326937468862</v>
      </c>
      <c r="R1286" s="29">
        <f t="shared" si="206"/>
        <v>0.8479628735355127</v>
      </c>
      <c r="S1286" s="29">
        <f t="shared" si="207"/>
        <v>1.7856471797364826E-2</v>
      </c>
      <c r="T1286" s="29">
        <f t="shared" si="208"/>
        <v>0.19267981991103977</v>
      </c>
      <c r="U1286" s="29">
        <f t="shared" si="209"/>
        <v>0.12010280551673946</v>
      </c>
    </row>
    <row r="1287" spans="1:21" x14ac:dyDescent="0.2">
      <c r="A1287" s="30">
        <v>38576</v>
      </c>
      <c r="B1287" s="28">
        <v>74.714449000000002</v>
      </c>
      <c r="C1287" s="28">
        <v>127.30999799999999</v>
      </c>
      <c r="D1287" s="28">
        <v>45.172469</v>
      </c>
      <c r="E1287" s="28">
        <v>41.738261000000001</v>
      </c>
      <c r="F1287" s="28">
        <v>306.08944600000001</v>
      </c>
      <c r="G1287" s="28">
        <v>27.074473999999999</v>
      </c>
      <c r="H1287" s="28">
        <v>30.190000999999999</v>
      </c>
      <c r="I1287" s="28">
        <v>27.062736999999998</v>
      </c>
      <c r="J1287" s="28">
        <v>29.660008000000001</v>
      </c>
      <c r="K1287" s="28">
        <v>74.102249</v>
      </c>
      <c r="L1287" s="25">
        <f t="shared" si="200"/>
        <v>-0.39131164139348273</v>
      </c>
      <c r="M1287" s="25">
        <f t="shared" si="201"/>
        <v>-0.3425089360504846</v>
      </c>
      <c r="N1287" s="25">
        <f t="shared" si="202"/>
        <v>-0.2818054097622319</v>
      </c>
      <c r="O1287" s="25">
        <f t="shared" si="203"/>
        <v>-0.610497616186221</v>
      </c>
      <c r="P1287" s="29">
        <f t="shared" si="204"/>
        <v>-0.4232345221804894</v>
      </c>
      <c r="Q1287" s="29">
        <f t="shared" si="205"/>
        <v>-0.40026070946405212</v>
      </c>
      <c r="R1287" s="29">
        <f t="shared" si="206"/>
        <v>-0.87250844333815314</v>
      </c>
      <c r="S1287" s="29">
        <f t="shared" si="207"/>
        <v>-0.32247138144177934</v>
      </c>
      <c r="T1287" s="29">
        <f t="shared" si="208"/>
        <v>-0.44310451387703009</v>
      </c>
      <c r="U1287" s="29">
        <f t="shared" si="209"/>
        <v>-0.11635588260286811</v>
      </c>
    </row>
    <row r="1288" spans="1:21" x14ac:dyDescent="0.2">
      <c r="A1288" s="30">
        <v>38548</v>
      </c>
      <c r="B1288" s="28">
        <v>122.74663700000001</v>
      </c>
      <c r="C1288" s="28">
        <v>193.63000500000001</v>
      </c>
      <c r="D1288" s="28">
        <v>62.897255999999999</v>
      </c>
      <c r="E1288" s="28">
        <v>107.157909</v>
      </c>
      <c r="F1288" s="28">
        <v>530.70001200000002</v>
      </c>
      <c r="G1288" s="28">
        <v>45.143738999999997</v>
      </c>
      <c r="H1288" s="28">
        <v>236.800003</v>
      </c>
      <c r="I1288" s="28">
        <v>39.943311999999999</v>
      </c>
      <c r="J1288" s="28">
        <v>53.259559000000003</v>
      </c>
      <c r="K1288" s="28">
        <v>83.859834000000006</v>
      </c>
      <c r="L1288" s="25">
        <f t="shared" si="200"/>
        <v>0.51467888686721874</v>
      </c>
      <c r="M1288" s="25">
        <f t="shared" si="201"/>
        <v>0.28002908626881506</v>
      </c>
      <c r="N1288" s="25">
        <f t="shared" si="202"/>
        <v>-0.11412293034102461</v>
      </c>
      <c r="O1288" s="25">
        <f t="shared" si="203"/>
        <v>0.37811303399240792</v>
      </c>
      <c r="P1288" s="29">
        <f t="shared" si="204"/>
        <v>4.0665143572440554E-2</v>
      </c>
      <c r="Q1288" s="29">
        <f t="shared" si="205"/>
        <v>0.21665594477475514</v>
      </c>
      <c r="R1288" s="29">
        <f t="shared" si="206"/>
        <v>0.17606156416007246</v>
      </c>
      <c r="S1288" s="29">
        <f t="shared" si="207"/>
        <v>5.2766701889519929E-2</v>
      </c>
      <c r="T1288" s="29">
        <f t="shared" si="208"/>
        <v>0.13997687792679336</v>
      </c>
      <c r="U1288" s="29">
        <f t="shared" si="209"/>
        <v>-0.12594701160524957</v>
      </c>
    </row>
    <row r="1289" spans="1:21" x14ac:dyDescent="0.2">
      <c r="A1289" s="30">
        <v>38547</v>
      </c>
      <c r="B1289" s="28">
        <v>81.038059000000004</v>
      </c>
      <c r="C1289" s="28">
        <v>151.270004</v>
      </c>
      <c r="D1289" s="28">
        <v>70.999982000000003</v>
      </c>
      <c r="E1289" s="28">
        <v>77.756980999999996</v>
      </c>
      <c r="F1289" s="28">
        <v>509.96232099999997</v>
      </c>
      <c r="G1289" s="28">
        <v>37.104770000000002</v>
      </c>
      <c r="H1289" s="28">
        <v>201.35000600000001</v>
      </c>
      <c r="I1289" s="28">
        <v>37.941276000000002</v>
      </c>
      <c r="J1289" s="28">
        <v>46.719859</v>
      </c>
      <c r="K1289" s="28">
        <v>95.943650000000005</v>
      </c>
      <c r="L1289" s="25">
        <f t="shared" si="200"/>
        <v>0.32408558418432731</v>
      </c>
      <c r="M1289" s="25">
        <f t="shared" si="201"/>
        <v>0.69395295541031499</v>
      </c>
      <c r="N1289" s="25">
        <f t="shared" si="202"/>
        <v>0.29563039414637693</v>
      </c>
      <c r="O1289" s="25">
        <f t="shared" si="203"/>
        <v>0.23022912135004403</v>
      </c>
      <c r="P1289" s="29">
        <f t="shared" si="204"/>
        <v>0.19097889810837709</v>
      </c>
      <c r="Q1289" s="29">
        <f t="shared" si="205"/>
        <v>0.2182935536653019</v>
      </c>
      <c r="R1289" s="29">
        <f t="shared" si="206"/>
        <v>2.6272746037569665</v>
      </c>
      <c r="S1289" s="29">
        <f t="shared" si="207"/>
        <v>0.39692770921317222</v>
      </c>
      <c r="T1289" s="29">
        <f t="shared" si="208"/>
        <v>0.33283923228684986</v>
      </c>
      <c r="U1289" s="29">
        <f t="shared" si="209"/>
        <v>0.16289259510069942</v>
      </c>
    </row>
    <row r="1290" spans="1:21" x14ac:dyDescent="0.2">
      <c r="A1290" s="30">
        <v>38546</v>
      </c>
      <c r="B1290" s="28">
        <v>61.203037000000002</v>
      </c>
      <c r="C1290" s="28">
        <v>89.300003000000004</v>
      </c>
      <c r="D1290" s="28">
        <v>54.799565000000001</v>
      </c>
      <c r="E1290" s="28">
        <v>63.205283999999999</v>
      </c>
      <c r="F1290" s="28">
        <v>428.18753700000002</v>
      </c>
      <c r="G1290" s="28">
        <v>30.456346</v>
      </c>
      <c r="H1290" s="28">
        <v>55.509998000000003</v>
      </c>
      <c r="I1290" s="28">
        <v>27.160515</v>
      </c>
      <c r="J1290" s="28">
        <v>35.052883999999999</v>
      </c>
      <c r="K1290" s="28">
        <v>82.504309000000006</v>
      </c>
      <c r="L1290" s="25">
        <f t="shared" si="200"/>
        <v>-0.18271065585724267</v>
      </c>
      <c r="M1290" s="25">
        <f t="shared" si="201"/>
        <v>-0.30218018049402062</v>
      </c>
      <c r="N1290" s="25">
        <f t="shared" si="202"/>
        <v>0.23494804974013594</v>
      </c>
      <c r="O1290" s="25">
        <f t="shared" si="203"/>
        <v>0.53091257190267171</v>
      </c>
      <c r="P1290" s="29">
        <f t="shared" si="204"/>
        <v>0.41096204429637018</v>
      </c>
      <c r="Q1290" s="29">
        <f t="shared" si="205"/>
        <v>0.11940471692000187</v>
      </c>
      <c r="R1290" s="29">
        <f t="shared" si="206"/>
        <v>0.70957795782020439</v>
      </c>
      <c r="S1290" s="29">
        <f t="shared" si="207"/>
        <v>-2.7127651362688465E-2</v>
      </c>
      <c r="T1290" s="29">
        <f t="shared" si="208"/>
        <v>0.16947579666194001</v>
      </c>
      <c r="U1290" s="29">
        <f t="shared" si="209"/>
        <v>0.10732213617563224</v>
      </c>
    </row>
    <row r="1291" spans="1:21" x14ac:dyDescent="0.2">
      <c r="A1291" s="30">
        <v>38545</v>
      </c>
      <c r="B1291" s="28">
        <v>74.885396999999998</v>
      </c>
      <c r="C1291" s="28">
        <v>127.970001</v>
      </c>
      <c r="D1291" s="28">
        <v>44.373984</v>
      </c>
      <c r="E1291" s="28">
        <v>41.286017999999999</v>
      </c>
      <c r="F1291" s="28">
        <v>303.47204499999998</v>
      </c>
      <c r="G1291" s="28">
        <v>27.207626999999999</v>
      </c>
      <c r="H1291" s="28">
        <v>32.470001000000003</v>
      </c>
      <c r="I1291" s="28">
        <v>27.917860999999998</v>
      </c>
      <c r="J1291" s="28">
        <v>29.973158999999999</v>
      </c>
      <c r="K1291" s="28">
        <v>74.507955999999993</v>
      </c>
      <c r="L1291" s="25">
        <f t="shared" si="200"/>
        <v>-0.19234904883143822</v>
      </c>
      <c r="M1291" s="25">
        <f t="shared" si="201"/>
        <v>-0.26428653829726867</v>
      </c>
      <c r="N1291" s="25">
        <f t="shared" si="202"/>
        <v>4.9950389151874663E-2</v>
      </c>
      <c r="O1291" s="25">
        <f t="shared" si="203"/>
        <v>-0.60596999011260544</v>
      </c>
      <c r="P1291" s="29">
        <f t="shared" si="204"/>
        <v>-0.57324776812104683</v>
      </c>
      <c r="Q1291" s="29">
        <f t="shared" si="205"/>
        <v>-0.45628244491841641</v>
      </c>
      <c r="R1291" s="29">
        <f t="shared" si="206"/>
        <v>-0.84892754823660188</v>
      </c>
      <c r="S1291" s="29">
        <f t="shared" si="207"/>
        <v>-5.5797031945185482E-2</v>
      </c>
      <c r="T1291" s="29">
        <f t="shared" si="208"/>
        <v>-0.38855244798041622</v>
      </c>
      <c r="U1291" s="29">
        <f t="shared" si="209"/>
        <v>-0.1511225490355248</v>
      </c>
    </row>
    <row r="1292" spans="1:21" x14ac:dyDescent="0.2">
      <c r="A1292" s="30">
        <v>38519</v>
      </c>
      <c r="B1292" s="28">
        <v>92.720000999999996</v>
      </c>
      <c r="C1292" s="28">
        <v>173.94000199999999</v>
      </c>
      <c r="D1292" s="28">
        <v>42.262934000000001</v>
      </c>
      <c r="E1292" s="28">
        <v>104.77886700000001</v>
      </c>
      <c r="F1292" s="28">
        <v>711.11999500000002</v>
      </c>
      <c r="G1292" s="28">
        <v>50.040000999999997</v>
      </c>
      <c r="H1292" s="28">
        <v>214.929993</v>
      </c>
      <c r="I1292" s="28">
        <v>29.567647999999998</v>
      </c>
      <c r="J1292" s="28">
        <v>49.02</v>
      </c>
      <c r="K1292" s="28">
        <v>87.772334999999998</v>
      </c>
      <c r="L1292" s="25">
        <f t="shared" si="200"/>
        <v>-0.23995066335534798</v>
      </c>
      <c r="M1292" s="25">
        <f t="shared" si="201"/>
        <v>-8.4767170458818764E-2</v>
      </c>
      <c r="N1292" s="25">
        <f t="shared" si="202"/>
        <v>-0.33416065402121875</v>
      </c>
      <c r="O1292" s="25">
        <f t="shared" si="203"/>
        <v>-2.6300676286934888E-2</v>
      </c>
      <c r="P1292" s="29">
        <f t="shared" si="204"/>
        <v>0.35652976677609272</v>
      </c>
      <c r="Q1292" s="29">
        <f t="shared" si="205"/>
        <v>0.11851889950438688</v>
      </c>
      <c r="R1292" s="29">
        <f t="shared" si="206"/>
        <v>-6.7265549064179364E-2</v>
      </c>
      <c r="S1292" s="29">
        <f t="shared" si="207"/>
        <v>-0.26197607708707726</v>
      </c>
      <c r="T1292" s="29">
        <f t="shared" si="208"/>
        <v>-8.1445261745376918E-2</v>
      </c>
      <c r="U1292" s="29">
        <f t="shared" si="209"/>
        <v>3.9652970062166837E-2</v>
      </c>
    </row>
    <row r="1293" spans="1:21" x14ac:dyDescent="0.2">
      <c r="A1293" s="30">
        <v>38518</v>
      </c>
      <c r="B1293" s="28">
        <v>121.992082</v>
      </c>
      <c r="C1293" s="28">
        <v>190.050003</v>
      </c>
      <c r="D1293" s="28">
        <v>63.473170000000003</v>
      </c>
      <c r="E1293" s="28">
        <v>107.609058</v>
      </c>
      <c r="F1293" s="28">
        <v>524.21997099999999</v>
      </c>
      <c r="G1293" s="28">
        <v>44.737734000000003</v>
      </c>
      <c r="H1293" s="28">
        <v>230.429993</v>
      </c>
      <c r="I1293" s="28">
        <v>40.063265000000001</v>
      </c>
      <c r="J1293" s="28">
        <v>53.366444000000001</v>
      </c>
      <c r="K1293" s="28">
        <v>84.424646999999993</v>
      </c>
      <c r="L1293" s="25">
        <f t="shared" si="200"/>
        <v>0.50009996601807094</v>
      </c>
      <c r="M1293" s="25">
        <f t="shared" si="201"/>
        <v>0.20414370266560589</v>
      </c>
      <c r="N1293" s="25">
        <f t="shared" si="202"/>
        <v>-9.4065346782800763E-2</v>
      </c>
      <c r="O1293" s="25">
        <f t="shared" si="203"/>
        <v>0.37127659973029914</v>
      </c>
      <c r="P1293" s="29">
        <f t="shared" si="204"/>
        <v>1.7621617311083693E-2</v>
      </c>
      <c r="Q1293" s="29">
        <f t="shared" si="205"/>
        <v>0.21682631271855168</v>
      </c>
      <c r="R1293" s="29">
        <f t="shared" si="206"/>
        <v>0.11168464932306366</v>
      </c>
      <c r="S1293" s="29">
        <f t="shared" si="207"/>
        <v>6.6277733237828595E-2</v>
      </c>
      <c r="T1293" s="29">
        <f t="shared" si="208"/>
        <v>0.15749789670331427</v>
      </c>
      <c r="U1293" s="29">
        <f t="shared" si="209"/>
        <v>-0.1162890121433755</v>
      </c>
    </row>
    <row r="1294" spans="1:21" x14ac:dyDescent="0.2">
      <c r="A1294" s="30">
        <v>38517</v>
      </c>
      <c r="B1294" s="28">
        <v>81.322635000000005</v>
      </c>
      <c r="C1294" s="28">
        <v>157.83000200000001</v>
      </c>
      <c r="D1294" s="28">
        <v>70.063739999999996</v>
      </c>
      <c r="E1294" s="28">
        <v>78.473634000000004</v>
      </c>
      <c r="F1294" s="28">
        <v>515.14233000000002</v>
      </c>
      <c r="G1294" s="28">
        <v>36.765915999999997</v>
      </c>
      <c r="H1294" s="28">
        <v>207.279999</v>
      </c>
      <c r="I1294" s="28">
        <v>37.573011000000001</v>
      </c>
      <c r="J1294" s="28">
        <v>46.105003000000004</v>
      </c>
      <c r="K1294" s="28">
        <v>95.534227999999999</v>
      </c>
      <c r="L1294" s="25">
        <f t="shared" si="200"/>
        <v>0.32282295195229072</v>
      </c>
      <c r="M1294" s="25">
        <f t="shared" si="201"/>
        <v>0.80068452251718147</v>
      </c>
      <c r="N1294" s="25">
        <f t="shared" si="202"/>
        <v>0.2912857644578688</v>
      </c>
      <c r="O1294" s="25">
        <f t="shared" si="203"/>
        <v>0.26084192705052134</v>
      </c>
      <c r="P1294" s="29">
        <f t="shared" si="204"/>
        <v>0.19704389726990379</v>
      </c>
      <c r="Q1294" s="29">
        <f t="shared" si="205"/>
        <v>0.19142982599692449</v>
      </c>
      <c r="R1294" s="29">
        <f t="shared" si="206"/>
        <v>2.4836974621848742</v>
      </c>
      <c r="S1294" s="29">
        <f t="shared" si="207"/>
        <v>0.40173209163078938</v>
      </c>
      <c r="T1294" s="29">
        <f t="shared" si="208"/>
        <v>0.33265065281523265</v>
      </c>
      <c r="U1294" s="29">
        <f t="shared" si="209"/>
        <v>0.16521675176511286</v>
      </c>
    </row>
    <row r="1295" spans="1:21" x14ac:dyDescent="0.2">
      <c r="A1295" s="30">
        <v>38516</v>
      </c>
      <c r="B1295" s="28">
        <v>61.476582999999998</v>
      </c>
      <c r="C1295" s="28">
        <v>87.650002000000001</v>
      </c>
      <c r="D1295" s="28">
        <v>54.258896</v>
      </c>
      <c r="E1295" s="28">
        <v>62.239074000000002</v>
      </c>
      <c r="F1295" s="28">
        <v>430.34539599999999</v>
      </c>
      <c r="G1295" s="28">
        <v>30.858650000000001</v>
      </c>
      <c r="H1295" s="28">
        <v>59.5</v>
      </c>
      <c r="I1295" s="28">
        <v>26.804701999999999</v>
      </c>
      <c r="J1295" s="28">
        <v>34.596465999999999</v>
      </c>
      <c r="K1295" s="28">
        <v>81.988375000000005</v>
      </c>
      <c r="L1295" s="25">
        <f t="shared" si="200"/>
        <v>0.34861294205999038</v>
      </c>
      <c r="M1295" s="25">
        <f t="shared" si="201"/>
        <v>-0.37951291871417669</v>
      </c>
      <c r="N1295" s="25">
        <f t="shared" si="202"/>
        <v>0.2171083241719356</v>
      </c>
      <c r="O1295" s="25">
        <f t="shared" si="203"/>
        <v>0.55987865246734936</v>
      </c>
      <c r="P1295" s="29">
        <f t="shared" si="204"/>
        <v>0.60947124363971095</v>
      </c>
      <c r="Q1295" s="29">
        <f t="shared" si="205"/>
        <v>0.38037764150239095</v>
      </c>
      <c r="R1295" s="29">
        <f t="shared" si="206"/>
        <v>1.1939527214619203</v>
      </c>
      <c r="S1295" s="29">
        <f t="shared" si="207"/>
        <v>7.0904194379442398E-2</v>
      </c>
      <c r="T1295" s="29">
        <f t="shared" si="208"/>
        <v>0.40034297335891078</v>
      </c>
      <c r="U1295" s="29">
        <f t="shared" si="209"/>
        <v>0.15110759271520768</v>
      </c>
    </row>
    <row r="1296" spans="1:21" x14ac:dyDescent="0.2">
      <c r="A1296" s="30">
        <v>38514</v>
      </c>
      <c r="B1296" s="28">
        <v>45.585045999999998</v>
      </c>
      <c r="C1296" s="28">
        <v>141.259995</v>
      </c>
      <c r="D1296" s="28">
        <v>44.580170000000003</v>
      </c>
      <c r="E1296" s="28">
        <v>39.899946</v>
      </c>
      <c r="F1296" s="28">
        <v>267.38309099999998</v>
      </c>
      <c r="G1296" s="28">
        <v>22.355222999999999</v>
      </c>
      <c r="H1296" s="28">
        <v>27.120000999999998</v>
      </c>
      <c r="I1296" s="28">
        <v>25.029972000000001</v>
      </c>
      <c r="J1296" s="28">
        <v>24.705708999999999</v>
      </c>
      <c r="K1296" s="28">
        <v>71.225639999999999</v>
      </c>
      <c r="L1296" s="25">
        <f t="shared" si="200"/>
        <v>-0.51109988226297476</v>
      </c>
      <c r="M1296" s="25">
        <f t="shared" si="201"/>
        <v>-0.19381352474709779</v>
      </c>
      <c r="N1296" s="25">
        <f t="shared" si="202"/>
        <v>4.3843752405889225E-2</v>
      </c>
      <c r="O1296" s="25">
        <f t="shared" si="203"/>
        <v>-0.61698478379280153</v>
      </c>
      <c r="P1296" s="29">
        <f t="shared" si="204"/>
        <v>-0.6188028831552973</v>
      </c>
      <c r="Q1296" s="29">
        <f t="shared" si="205"/>
        <v>-0.54922738687615702</v>
      </c>
      <c r="R1296" s="29">
        <f t="shared" si="206"/>
        <v>-0.87179122995221114</v>
      </c>
      <c r="S1296" s="29">
        <f t="shared" si="207"/>
        <v>-0.1371320388024192</v>
      </c>
      <c r="T1296" s="29">
        <f t="shared" si="208"/>
        <v>-0.49538992024897721</v>
      </c>
      <c r="U1296" s="29">
        <f t="shared" si="209"/>
        <v>-0.18418625030640712</v>
      </c>
    </row>
    <row r="1297" spans="1:21" x14ac:dyDescent="0.2">
      <c r="A1297" s="30">
        <v>38488</v>
      </c>
      <c r="B1297" s="28">
        <v>93.239998</v>
      </c>
      <c r="C1297" s="28">
        <v>175.220001</v>
      </c>
      <c r="D1297" s="28">
        <v>42.707704</v>
      </c>
      <c r="E1297" s="28">
        <v>104.173266</v>
      </c>
      <c r="F1297" s="28">
        <v>701.42999299999997</v>
      </c>
      <c r="G1297" s="28">
        <v>49.593125999999998</v>
      </c>
      <c r="H1297" s="28">
        <v>211.529999</v>
      </c>
      <c r="I1297" s="28">
        <v>29.007881999999999</v>
      </c>
      <c r="J1297" s="28">
        <v>48.959999000000003</v>
      </c>
      <c r="K1297" s="28">
        <v>87.306251000000003</v>
      </c>
      <c r="L1297" s="25">
        <f t="shared" si="200"/>
        <v>-0.24048785346263624</v>
      </c>
      <c r="M1297" s="25">
        <f t="shared" si="201"/>
        <v>-0.1002362303523614</v>
      </c>
      <c r="N1297" s="25">
        <f t="shared" si="202"/>
        <v>-0.32685299545242763</v>
      </c>
      <c r="O1297" s="25">
        <f t="shared" si="203"/>
        <v>-4.1451016393066142E-2</v>
      </c>
      <c r="P1297" s="29">
        <f t="shared" si="204"/>
        <v>0.32145819302467649</v>
      </c>
      <c r="Q1297" s="29">
        <f t="shared" si="205"/>
        <v>7.7789386627843404E-2</v>
      </c>
      <c r="R1297" s="29">
        <f t="shared" si="206"/>
        <v>-9.1951055058395181E-2</v>
      </c>
      <c r="S1297" s="29">
        <f t="shared" si="207"/>
        <v>-0.29133088542468277</v>
      </c>
      <c r="T1297" s="29">
        <f t="shared" si="208"/>
        <v>-8.9614663779217785E-2</v>
      </c>
      <c r="U1297" s="29">
        <f t="shared" si="209"/>
        <v>2.9230626913481883E-2</v>
      </c>
    </row>
    <row r="1298" spans="1:21" x14ac:dyDescent="0.2">
      <c r="A1298" s="30">
        <v>38487</v>
      </c>
      <c r="B1298" s="28">
        <v>122.76301100000001</v>
      </c>
      <c r="C1298" s="28">
        <v>194.740005</v>
      </c>
      <c r="D1298" s="28">
        <v>63.444839999999999</v>
      </c>
      <c r="E1298" s="28">
        <v>108.678083</v>
      </c>
      <c r="F1298" s="28">
        <v>530.79998799999998</v>
      </c>
      <c r="G1298" s="28">
        <v>46.013745</v>
      </c>
      <c r="H1298" s="28">
        <v>232.949997</v>
      </c>
      <c r="I1298" s="28">
        <v>40.932899999999997</v>
      </c>
      <c r="J1298" s="28">
        <v>53.779423999999999</v>
      </c>
      <c r="K1298" s="28">
        <v>84.826712999999998</v>
      </c>
      <c r="L1298" s="25">
        <f t="shared" si="200"/>
        <v>0.49312670163435968</v>
      </c>
      <c r="M1298" s="25">
        <f t="shared" si="201"/>
        <v>0.21918243208370214</v>
      </c>
      <c r="N1298" s="25">
        <f t="shared" si="202"/>
        <v>-9.2232046420032132E-2</v>
      </c>
      <c r="O1298" s="25">
        <f t="shared" si="203"/>
        <v>0.38165955953777519</v>
      </c>
      <c r="P1298" s="29">
        <f t="shared" si="204"/>
        <v>5.6603369782193269E-3</v>
      </c>
      <c r="Q1298" s="29">
        <f t="shared" si="205"/>
        <v>0.23978867486349698</v>
      </c>
      <c r="R1298" s="29">
        <f t="shared" si="206"/>
        <v>7.5435094984372286E-2</v>
      </c>
      <c r="S1298" s="29">
        <f t="shared" si="207"/>
        <v>0.10197523883883552</v>
      </c>
      <c r="T1298" s="29">
        <f t="shared" si="208"/>
        <v>0.15539322300262581</v>
      </c>
      <c r="U1298" s="29">
        <f t="shared" si="209"/>
        <v>-0.11415120434416282</v>
      </c>
    </row>
    <row r="1299" spans="1:21" x14ac:dyDescent="0.2">
      <c r="A1299" s="30">
        <v>38486</v>
      </c>
      <c r="B1299" s="28">
        <v>82.21875</v>
      </c>
      <c r="C1299" s="28">
        <v>159.729996</v>
      </c>
      <c r="D1299" s="28">
        <v>69.891032999999993</v>
      </c>
      <c r="E1299" s="28">
        <v>78.657641999999996</v>
      </c>
      <c r="F1299" s="28">
        <v>527.81239200000005</v>
      </c>
      <c r="G1299" s="28">
        <v>37.114184000000002</v>
      </c>
      <c r="H1299" s="28">
        <v>216.61000100000001</v>
      </c>
      <c r="I1299" s="28">
        <v>37.145026999999999</v>
      </c>
      <c r="J1299" s="28">
        <v>46.546424999999999</v>
      </c>
      <c r="K1299" s="28">
        <v>95.757553000000001</v>
      </c>
      <c r="L1299" s="25">
        <f t="shared" si="200"/>
        <v>0.80316617722892825</v>
      </c>
      <c r="M1299" s="25">
        <f t="shared" si="201"/>
        <v>0.13938222213592666</v>
      </c>
      <c r="N1299" s="25">
        <f t="shared" si="202"/>
        <v>0.58889074649526174</v>
      </c>
      <c r="O1299" s="25">
        <f t="shared" si="203"/>
        <v>0.98845845508982744</v>
      </c>
      <c r="P1299" s="29">
        <f t="shared" si="204"/>
        <v>0.97779886339489752</v>
      </c>
      <c r="Q1299" s="29">
        <f t="shared" si="205"/>
        <v>0.66535182570367213</v>
      </c>
      <c r="R1299" s="29">
        <f t="shared" si="206"/>
        <v>7.1925110744133498</v>
      </c>
      <c r="S1299" s="29">
        <f t="shared" si="207"/>
        <v>0.53608252964922465</v>
      </c>
      <c r="T1299" s="29">
        <f t="shared" si="208"/>
        <v>0.89207241255078129</v>
      </c>
      <c r="U1299" s="29">
        <f t="shared" si="209"/>
        <v>0.34556437546954899</v>
      </c>
    </row>
    <row r="1300" spans="1:21" x14ac:dyDescent="0.2">
      <c r="A1300" s="30">
        <v>38483</v>
      </c>
      <c r="B1300" s="28">
        <v>45.596879000000001</v>
      </c>
      <c r="C1300" s="28">
        <v>140.19000199999999</v>
      </c>
      <c r="D1300" s="28">
        <v>43.987312000000003</v>
      </c>
      <c r="E1300" s="28">
        <v>39.557096000000001</v>
      </c>
      <c r="F1300" s="28">
        <v>266.86858899999999</v>
      </c>
      <c r="G1300" s="28">
        <v>22.286092</v>
      </c>
      <c r="H1300" s="28">
        <v>26.440000999999999</v>
      </c>
      <c r="I1300" s="28">
        <v>24.181660999999998</v>
      </c>
      <c r="J1300" s="28">
        <v>24.600763000000001</v>
      </c>
      <c r="K1300" s="28">
        <v>71.165345000000002</v>
      </c>
      <c r="L1300" s="25">
        <f t="shared" si="200"/>
        <v>-0.51295793606156936</v>
      </c>
      <c r="M1300" s="25">
        <f t="shared" si="201"/>
        <v>-0.20921704201950053</v>
      </c>
      <c r="N1300" s="25">
        <f t="shared" si="202"/>
        <v>2.5216697766107687E-2</v>
      </c>
      <c r="O1300" s="25">
        <f t="shared" si="203"/>
        <v>-0.61566077727529533</v>
      </c>
      <c r="P1300" s="29">
        <f t="shared" si="204"/>
        <v>-0.61640278223827316</v>
      </c>
      <c r="Q1300" s="29">
        <f t="shared" si="205"/>
        <v>-0.54999057823165243</v>
      </c>
      <c r="R1300" s="29">
        <f t="shared" si="206"/>
        <v>-0.88120056956506621</v>
      </c>
      <c r="S1300" s="29">
        <f t="shared" si="207"/>
        <v>-0.14757702899745173</v>
      </c>
      <c r="T1300" s="29">
        <f t="shared" si="208"/>
        <v>-0.49732808535611128</v>
      </c>
      <c r="U1300" s="29">
        <f t="shared" si="209"/>
        <v>-0.18394997168005367</v>
      </c>
    </row>
    <row r="1301" spans="1:21" x14ac:dyDescent="0.2">
      <c r="A1301" s="30">
        <v>38458</v>
      </c>
      <c r="B1301" s="28">
        <v>93.620001999999999</v>
      </c>
      <c r="C1301" s="28">
        <v>177.279999</v>
      </c>
      <c r="D1301" s="28">
        <v>42.905380000000001</v>
      </c>
      <c r="E1301" s="28">
        <v>102.92234999999999</v>
      </c>
      <c r="F1301" s="28">
        <v>695.70001200000002</v>
      </c>
      <c r="G1301" s="28">
        <v>49.523612</v>
      </c>
      <c r="H1301" s="28">
        <v>222.55999800000001</v>
      </c>
      <c r="I1301" s="28">
        <v>28.368148000000001</v>
      </c>
      <c r="J1301" s="28">
        <v>48.939999</v>
      </c>
      <c r="K1301" s="28">
        <v>87.207086000000004</v>
      </c>
      <c r="L1301" s="25">
        <f t="shared" si="200"/>
        <v>-0.25457624447924032</v>
      </c>
      <c r="M1301" s="25">
        <f t="shared" si="201"/>
        <v>-0.1297005321016278</v>
      </c>
      <c r="N1301" s="25">
        <f t="shared" si="202"/>
        <v>-0.3219210037775011</v>
      </c>
      <c r="O1301" s="25">
        <f t="shared" si="203"/>
        <v>-5.4837825004115048E-2</v>
      </c>
      <c r="P1301" s="29">
        <f t="shared" si="204"/>
        <v>0.28647504473579599</v>
      </c>
      <c r="Q1301" s="29">
        <f t="shared" si="205"/>
        <v>6.1999613144674726E-2</v>
      </c>
      <c r="R1301" s="29">
        <f t="shared" si="206"/>
        <v>-3.4488730087387287E-2</v>
      </c>
      <c r="S1301" s="29">
        <f t="shared" si="207"/>
        <v>-0.31083052553951374</v>
      </c>
      <c r="T1301" s="29">
        <f t="shared" si="208"/>
        <v>-9.0149830611513493E-2</v>
      </c>
      <c r="U1301" s="29">
        <f t="shared" si="209"/>
        <v>2.2293099619232759E-2</v>
      </c>
    </row>
    <row r="1302" spans="1:21" x14ac:dyDescent="0.2">
      <c r="A1302" s="30">
        <v>38457</v>
      </c>
      <c r="B1302" s="28">
        <v>125.592995</v>
      </c>
      <c r="C1302" s="28">
        <v>203.699997</v>
      </c>
      <c r="D1302" s="28">
        <v>63.274898999999998</v>
      </c>
      <c r="E1302" s="28">
        <v>108.893852</v>
      </c>
      <c r="F1302" s="28">
        <v>540.78002900000001</v>
      </c>
      <c r="G1302" s="28">
        <v>46.632420000000003</v>
      </c>
      <c r="H1302" s="28">
        <v>230.509995</v>
      </c>
      <c r="I1302" s="28">
        <v>41.162804000000001</v>
      </c>
      <c r="J1302" s="28">
        <v>53.789074999999997</v>
      </c>
      <c r="K1302" s="28">
        <v>85.305364999999995</v>
      </c>
      <c r="L1302" s="25">
        <f t="shared" si="200"/>
        <v>0.68968670317696712</v>
      </c>
      <c r="M1302" s="25">
        <f t="shared" si="201"/>
        <v>0.56668197764399397</v>
      </c>
      <c r="N1302" s="25">
        <f t="shared" si="202"/>
        <v>0.43077323518390398</v>
      </c>
      <c r="O1302" s="25">
        <f t="shared" si="203"/>
        <v>1.6922280087377497</v>
      </c>
      <c r="P1302" s="29">
        <f t="shared" si="204"/>
        <v>0.81355801316497223</v>
      </c>
      <c r="Q1302" s="29">
        <f t="shared" si="205"/>
        <v>0.69568958658447877</v>
      </c>
      <c r="R1302" s="29">
        <f t="shared" si="206"/>
        <v>6.2419099905749302</v>
      </c>
      <c r="S1302" s="29">
        <f t="shared" si="207"/>
        <v>0.51774424882879666</v>
      </c>
      <c r="T1302" s="29">
        <f t="shared" si="208"/>
        <v>0.82011071836934768</v>
      </c>
      <c r="U1302" s="29">
        <f t="shared" si="209"/>
        <v>0.14369779693146278</v>
      </c>
    </row>
    <row r="1303" spans="1:21" x14ac:dyDescent="0.2">
      <c r="A1303" s="30">
        <v>38454</v>
      </c>
      <c r="B1303" s="28">
        <v>74.329160999999999</v>
      </c>
      <c r="C1303" s="28">
        <v>130.020004</v>
      </c>
      <c r="D1303" s="28">
        <v>44.224268000000002</v>
      </c>
      <c r="E1303" s="28">
        <v>40.447485</v>
      </c>
      <c r="F1303" s="28">
        <v>298.18733400000002</v>
      </c>
      <c r="G1303" s="28">
        <v>27.500564000000001</v>
      </c>
      <c r="H1303" s="28">
        <v>31.83</v>
      </c>
      <c r="I1303" s="28">
        <v>27.121041000000002</v>
      </c>
      <c r="J1303" s="28">
        <v>29.552638999999999</v>
      </c>
      <c r="K1303" s="28">
        <v>74.587329999999994</v>
      </c>
      <c r="L1303" s="25">
        <f t="shared" si="200"/>
        <v>0.61698659128156597</v>
      </c>
      <c r="M1303" s="25">
        <f t="shared" si="201"/>
        <v>-6.4671543941858256E-2</v>
      </c>
      <c r="N1303" s="25">
        <f t="shared" si="202"/>
        <v>-1.7546586279431509E-2</v>
      </c>
      <c r="O1303" s="25">
        <f t="shared" si="203"/>
        <v>2.4188325228701846E-2</v>
      </c>
      <c r="P1303" s="29">
        <f t="shared" si="204"/>
        <v>0.11418652441320565</v>
      </c>
      <c r="Q1303" s="29">
        <f t="shared" si="205"/>
        <v>0.2211939141561805</v>
      </c>
      <c r="R1303" s="29">
        <f t="shared" si="206"/>
        <v>0.19258144651249731</v>
      </c>
      <c r="S1303" s="29">
        <f t="shared" si="207"/>
        <v>0.10328916440769564</v>
      </c>
      <c r="T1303" s="29">
        <f t="shared" si="208"/>
        <v>0.17415815312475957</v>
      </c>
      <c r="U1303" s="29">
        <f t="shared" si="209"/>
        <v>2.1020958125923528E-2</v>
      </c>
    </row>
    <row r="1304" spans="1:21" x14ac:dyDescent="0.2">
      <c r="A1304" s="30">
        <v>38453</v>
      </c>
      <c r="B1304" s="28">
        <v>45.967703999999998</v>
      </c>
      <c r="C1304" s="28">
        <v>139.009995</v>
      </c>
      <c r="D1304" s="28">
        <v>45.014111999999997</v>
      </c>
      <c r="E1304" s="28">
        <v>39.492234000000003</v>
      </c>
      <c r="F1304" s="28">
        <v>267.62784099999999</v>
      </c>
      <c r="G1304" s="28">
        <v>22.519407999999999</v>
      </c>
      <c r="H1304" s="28">
        <v>26.690000999999999</v>
      </c>
      <c r="I1304" s="28">
        <v>24.581987999999999</v>
      </c>
      <c r="J1304" s="28">
        <v>25.169215000000001</v>
      </c>
      <c r="K1304" s="28">
        <v>73.051713000000007</v>
      </c>
      <c r="L1304" s="25">
        <f t="shared" si="200"/>
        <v>-0.51410405874025922</v>
      </c>
      <c r="M1304" s="25">
        <f t="shared" si="201"/>
        <v>-0.20274148771081968</v>
      </c>
      <c r="N1304" s="25">
        <f t="shared" si="202"/>
        <v>1.0282415808306133E-2</v>
      </c>
      <c r="O1304" s="25">
        <f t="shared" si="203"/>
        <v>-0.61669769178876244</v>
      </c>
      <c r="P1304" s="29">
        <f t="shared" si="204"/>
        <v>-0.61345564908694139</v>
      </c>
      <c r="Q1304" s="29">
        <f t="shared" si="205"/>
        <v>-0.54445725540378032</v>
      </c>
      <c r="R1304" s="29">
        <f t="shared" si="206"/>
        <v>-0.88511535728388646</v>
      </c>
      <c r="S1304" s="29">
        <f t="shared" si="207"/>
        <v>-0.18298149150720111</v>
      </c>
      <c r="T1304" s="29">
        <f t="shared" si="208"/>
        <v>-0.49276068117694471</v>
      </c>
      <c r="U1304" s="29">
        <f t="shared" si="209"/>
        <v>-0.16393527502342276</v>
      </c>
    </row>
    <row r="1305" spans="1:21" x14ac:dyDescent="0.2">
      <c r="A1305" s="30">
        <v>38427</v>
      </c>
      <c r="B1305" s="28">
        <v>94.604009000000005</v>
      </c>
      <c r="C1305" s="28">
        <v>174.36000100000001</v>
      </c>
      <c r="D1305" s="28">
        <v>44.555968999999997</v>
      </c>
      <c r="E1305" s="28">
        <v>103.031558</v>
      </c>
      <c r="F1305" s="28">
        <v>692.35998500000005</v>
      </c>
      <c r="G1305" s="28">
        <v>49.434237000000003</v>
      </c>
      <c r="H1305" s="28">
        <v>232.320007</v>
      </c>
      <c r="I1305" s="28">
        <v>30.087430999999999</v>
      </c>
      <c r="J1305" s="28">
        <v>49.62</v>
      </c>
      <c r="K1305" s="28">
        <v>87.375667000000007</v>
      </c>
      <c r="L1305" s="25">
        <f t="shared" si="200"/>
        <v>0.57555732978664764</v>
      </c>
      <c r="M1305" s="25">
        <f t="shared" si="201"/>
        <v>1.0631877514332566</v>
      </c>
      <c r="N1305" s="25">
        <f t="shared" si="202"/>
        <v>-0.17484786918333184</v>
      </c>
      <c r="O1305" s="25">
        <f t="shared" si="203"/>
        <v>0.66205796024516861</v>
      </c>
      <c r="P1305" s="29">
        <f t="shared" si="204"/>
        <v>0.63896122003105527</v>
      </c>
      <c r="Q1305" s="29">
        <f t="shared" si="205"/>
        <v>0.61439398058680483</v>
      </c>
      <c r="R1305" s="29">
        <f t="shared" si="206"/>
        <v>3.2588453026369439</v>
      </c>
      <c r="S1305" s="29">
        <f t="shared" si="207"/>
        <v>0.14312223330066032</v>
      </c>
      <c r="T1305" s="29">
        <f t="shared" si="208"/>
        <v>0.44033106366533259</v>
      </c>
      <c r="U1305" s="29">
        <f t="shared" si="209"/>
        <v>7.2337658737131383E-2</v>
      </c>
    </row>
    <row r="1306" spans="1:21" x14ac:dyDescent="0.2">
      <c r="A1306" s="30">
        <v>38424</v>
      </c>
      <c r="B1306" s="28">
        <v>60.044789999999999</v>
      </c>
      <c r="C1306" s="28">
        <v>84.510002</v>
      </c>
      <c r="D1306" s="28">
        <v>53.997278000000001</v>
      </c>
      <c r="E1306" s="28">
        <v>61.990352000000001</v>
      </c>
      <c r="F1306" s="28">
        <v>422.43829599999998</v>
      </c>
      <c r="G1306" s="28">
        <v>30.620925</v>
      </c>
      <c r="H1306" s="28">
        <v>54.549999</v>
      </c>
      <c r="I1306" s="28">
        <v>26.320397</v>
      </c>
      <c r="J1306" s="28">
        <v>34.450412999999998</v>
      </c>
      <c r="K1306" s="28">
        <v>81.481487000000001</v>
      </c>
      <c r="L1306" s="25">
        <f t="shared" si="200"/>
        <v>-0.21518366707390468</v>
      </c>
      <c r="M1306" s="25">
        <f t="shared" si="201"/>
        <v>-0.36511155161061115</v>
      </c>
      <c r="N1306" s="25">
        <f t="shared" si="202"/>
        <v>0.19645972763924502</v>
      </c>
      <c r="O1306" s="25">
        <f t="shared" si="203"/>
        <v>0.50182803340527249</v>
      </c>
      <c r="P1306" s="29">
        <f t="shared" si="204"/>
        <v>0.38411188646787253</v>
      </c>
      <c r="Q1306" s="29">
        <f t="shared" si="205"/>
        <v>8.6119510469297555E-2</v>
      </c>
      <c r="R1306" s="29">
        <f t="shared" si="206"/>
        <v>0.68052990389802526</v>
      </c>
      <c r="S1306" s="29">
        <f t="shared" si="207"/>
        <v>-3.9841665274664817E-2</v>
      </c>
      <c r="T1306" s="29">
        <f t="shared" si="208"/>
        <v>0.15316197406779009</v>
      </c>
      <c r="U1306" s="29">
        <f t="shared" si="209"/>
        <v>7.8655691761518876E-2</v>
      </c>
    </row>
    <row r="1307" spans="1:21" x14ac:dyDescent="0.2">
      <c r="A1307" s="30">
        <v>38423</v>
      </c>
      <c r="B1307" s="28">
        <v>76.508078999999995</v>
      </c>
      <c r="C1307" s="28">
        <v>133.11000100000001</v>
      </c>
      <c r="D1307" s="28">
        <v>45.130878000000003</v>
      </c>
      <c r="E1307" s="28">
        <v>41.276598</v>
      </c>
      <c r="F1307" s="28">
        <v>305.205309</v>
      </c>
      <c r="G1307" s="28">
        <v>28.192961</v>
      </c>
      <c r="H1307" s="28">
        <v>32.459999000000003</v>
      </c>
      <c r="I1307" s="28">
        <v>27.412559000000002</v>
      </c>
      <c r="J1307" s="28">
        <v>29.874739000000002</v>
      </c>
      <c r="K1307" s="28">
        <v>75.539848000000006</v>
      </c>
      <c r="L1307" s="25">
        <f t="shared" si="200"/>
        <v>0.67093618215413242</v>
      </c>
      <c r="M1307" s="25">
        <f t="shared" si="201"/>
        <v>-4.812639582741407E-2</v>
      </c>
      <c r="N1307" s="25">
        <f t="shared" si="202"/>
        <v>-9.2439495136520389E-3</v>
      </c>
      <c r="O1307" s="25">
        <f t="shared" si="203"/>
        <v>3.4262467235006699E-2</v>
      </c>
      <c r="P1307" s="29">
        <f t="shared" si="204"/>
        <v>0.14446796850183463</v>
      </c>
      <c r="Q1307" s="29">
        <f t="shared" si="205"/>
        <v>0.26406708689008207</v>
      </c>
      <c r="R1307" s="29">
        <f t="shared" si="206"/>
        <v>0.20803862270046092</v>
      </c>
      <c r="S1307" s="29">
        <f t="shared" si="207"/>
        <v>9.7697401206745749E-2</v>
      </c>
      <c r="T1307" s="29">
        <f t="shared" si="208"/>
        <v>0.16231990887176684</v>
      </c>
      <c r="U1307" s="29">
        <f t="shared" si="209"/>
        <v>2.4277222421975386E-2</v>
      </c>
    </row>
    <row r="1308" spans="1:21" x14ac:dyDescent="0.2">
      <c r="A1308" s="30">
        <v>38422</v>
      </c>
      <c r="B1308" s="28">
        <v>45.787553000000003</v>
      </c>
      <c r="C1308" s="28">
        <v>139.83999600000001</v>
      </c>
      <c r="D1308" s="28">
        <v>45.551957999999999</v>
      </c>
      <c r="E1308" s="28">
        <v>39.909210000000002</v>
      </c>
      <c r="F1308" s="28">
        <v>266.67876899999999</v>
      </c>
      <c r="G1308" s="28">
        <v>22.303374000000002</v>
      </c>
      <c r="H1308" s="28">
        <v>26.870000999999998</v>
      </c>
      <c r="I1308" s="28">
        <v>24.972783</v>
      </c>
      <c r="J1308" s="28">
        <v>25.702681999999999</v>
      </c>
      <c r="K1308" s="28">
        <v>73.749416999999994</v>
      </c>
      <c r="L1308" s="25">
        <f t="shared" si="200"/>
        <v>-0.50804861087593212</v>
      </c>
      <c r="M1308" s="25">
        <f t="shared" si="201"/>
        <v>-0.21837799522937784</v>
      </c>
      <c r="N1308" s="25">
        <f t="shared" si="202"/>
        <v>-1.6270935197824743E-2</v>
      </c>
      <c r="O1308" s="25">
        <f t="shared" si="203"/>
        <v>-0.61480339377764581</v>
      </c>
      <c r="P1308" s="29">
        <f t="shared" si="204"/>
        <v>-0.61805365062491191</v>
      </c>
      <c r="Q1308" s="29">
        <f t="shared" si="205"/>
        <v>-0.55622659772757921</v>
      </c>
      <c r="R1308" s="29">
        <f t="shared" si="206"/>
        <v>-0.88887510063430397</v>
      </c>
      <c r="S1308" s="29">
        <f t="shared" si="207"/>
        <v>-0.18087818572371728</v>
      </c>
      <c r="T1308" s="29">
        <f t="shared" si="208"/>
        <v>-0.48805063571102425</v>
      </c>
      <c r="U1308" s="29">
        <f t="shared" si="209"/>
        <v>-0.165609410950321</v>
      </c>
    </row>
    <row r="1309" spans="1:21" x14ac:dyDescent="0.2">
      <c r="A1309" s="30">
        <v>38399</v>
      </c>
      <c r="B1309" s="28">
        <v>93.073328000000004</v>
      </c>
      <c r="C1309" s="28">
        <v>178.91000399999999</v>
      </c>
      <c r="D1309" s="28">
        <v>46.305390000000003</v>
      </c>
      <c r="E1309" s="28">
        <v>103.607377</v>
      </c>
      <c r="F1309" s="28">
        <v>698.21002199999998</v>
      </c>
      <c r="G1309" s="28">
        <v>50.258474</v>
      </c>
      <c r="H1309" s="28">
        <v>241.800003</v>
      </c>
      <c r="I1309" s="28">
        <v>30.487264</v>
      </c>
      <c r="J1309" s="28">
        <v>50.205516000000003</v>
      </c>
      <c r="K1309" s="28">
        <v>88.387163000000001</v>
      </c>
      <c r="L1309" s="25">
        <f t="shared" si="200"/>
        <v>0.14802914915333121</v>
      </c>
      <c r="M1309" s="25">
        <f t="shared" si="201"/>
        <v>0.11881683149729638</v>
      </c>
      <c r="N1309" s="25">
        <f t="shared" si="202"/>
        <v>-0.33425946280273466</v>
      </c>
      <c r="O1309" s="25">
        <f t="shared" si="203"/>
        <v>0.33211935242985891</v>
      </c>
      <c r="P1309" s="29">
        <f t="shared" si="204"/>
        <v>0.32253676313879498</v>
      </c>
      <c r="Q1309" s="29">
        <f t="shared" si="205"/>
        <v>0.3452874109395907</v>
      </c>
      <c r="R1309" s="29">
        <f t="shared" si="206"/>
        <v>0.14646056808191998</v>
      </c>
      <c r="S1309" s="29">
        <f t="shared" si="207"/>
        <v>-0.18143034967498739</v>
      </c>
      <c r="T1309" s="29">
        <f t="shared" si="208"/>
        <v>7.8176541632187124E-2</v>
      </c>
      <c r="U1309" s="29">
        <f t="shared" si="209"/>
        <v>-6.8825673313902658E-2</v>
      </c>
    </row>
    <row r="1310" spans="1:21" x14ac:dyDescent="0.2">
      <c r="A1310" s="30">
        <v>38397</v>
      </c>
      <c r="B1310" s="28">
        <v>81.072269000000006</v>
      </c>
      <c r="C1310" s="28">
        <v>159.91000399999999</v>
      </c>
      <c r="D1310" s="28">
        <v>69.55471</v>
      </c>
      <c r="E1310" s="28">
        <v>77.776347000000001</v>
      </c>
      <c r="F1310" s="28">
        <v>527.932411</v>
      </c>
      <c r="G1310" s="28">
        <v>37.358911999999997</v>
      </c>
      <c r="H1310" s="28">
        <v>210.91000399999999</v>
      </c>
      <c r="I1310" s="28">
        <v>37.244557</v>
      </c>
      <c r="J1310" s="28">
        <v>46.565209000000003</v>
      </c>
      <c r="K1310" s="28">
        <v>94.920102999999997</v>
      </c>
      <c r="L1310" s="25">
        <f t="shared" si="200"/>
        <v>0.36371314212951655</v>
      </c>
      <c r="M1310" s="25">
        <f t="shared" si="201"/>
        <v>0.88129416470588229</v>
      </c>
      <c r="N1310" s="25">
        <f t="shared" si="202"/>
        <v>0.30840036604889032</v>
      </c>
      <c r="O1310" s="25">
        <f t="shared" si="203"/>
        <v>0.272721981246973</v>
      </c>
      <c r="P1310" s="29">
        <f t="shared" si="204"/>
        <v>0.2739948675131143</v>
      </c>
      <c r="Q1310" s="29">
        <f t="shared" si="205"/>
        <v>0.2321868044319777</v>
      </c>
      <c r="R1310" s="29">
        <f t="shared" si="206"/>
        <v>2.8978007780853674</v>
      </c>
      <c r="S1310" s="29">
        <f t="shared" si="207"/>
        <v>0.38641123638903552</v>
      </c>
      <c r="T1310" s="29">
        <f t="shared" si="208"/>
        <v>0.36358225345121808</v>
      </c>
      <c r="U1310" s="29">
        <f t="shared" si="209"/>
        <v>0.18319822695968568</v>
      </c>
    </row>
    <row r="1311" spans="1:21" x14ac:dyDescent="0.2">
      <c r="A1311" s="30">
        <v>38396</v>
      </c>
      <c r="B1311" s="28">
        <v>59.449649999999998</v>
      </c>
      <c r="C1311" s="28">
        <v>85</v>
      </c>
      <c r="D1311" s="28">
        <v>53.160111999999998</v>
      </c>
      <c r="E1311" s="28">
        <v>61.110241000000002</v>
      </c>
      <c r="F1311" s="28">
        <v>414.39131700000002</v>
      </c>
      <c r="G1311" s="28">
        <v>30.319195000000001</v>
      </c>
      <c r="H1311" s="28">
        <v>54.110000999999997</v>
      </c>
      <c r="I1311" s="28">
        <v>26.864004000000001</v>
      </c>
      <c r="J1311" s="28">
        <v>34.149175</v>
      </c>
      <c r="K1311" s="28">
        <v>80.223331000000002</v>
      </c>
      <c r="L1311" s="25">
        <f t="shared" si="200"/>
        <v>-0.22847879208734623</v>
      </c>
      <c r="M1311" s="25">
        <f t="shared" si="201"/>
        <v>-0.36614469651850723</v>
      </c>
      <c r="N1311" s="25">
        <f t="shared" si="202"/>
        <v>0.17078940331226988</v>
      </c>
      <c r="O1311" s="25">
        <f t="shared" si="203"/>
        <v>0.48968667242241048</v>
      </c>
      <c r="P1311" s="29">
        <f t="shared" si="204"/>
        <v>0.36615280365435354</v>
      </c>
      <c r="Q1311" s="29">
        <f t="shared" si="205"/>
        <v>7.4064486956926023E-2</v>
      </c>
      <c r="R1311" s="29">
        <f t="shared" si="206"/>
        <v>0.59428410707967316</v>
      </c>
      <c r="S1311" s="29">
        <f t="shared" si="207"/>
        <v>-3.5398264406545921E-2</v>
      </c>
      <c r="T1311" s="29">
        <f t="shared" si="208"/>
        <v>0.13694949048949567</v>
      </c>
      <c r="U1311" s="29">
        <f t="shared" si="209"/>
        <v>5.522412841441815E-2</v>
      </c>
    </row>
    <row r="1312" spans="1:21" x14ac:dyDescent="0.2">
      <c r="A1312" s="30">
        <v>38395</v>
      </c>
      <c r="B1312" s="28">
        <v>77.055108000000004</v>
      </c>
      <c r="C1312" s="28">
        <v>134.10000600000001</v>
      </c>
      <c r="D1312" s="28">
        <v>45.405358</v>
      </c>
      <c r="E1312" s="28">
        <v>41.022210999999999</v>
      </c>
      <c r="F1312" s="28">
        <v>303.32720899999998</v>
      </c>
      <c r="G1312" s="28">
        <v>28.228467999999999</v>
      </c>
      <c r="H1312" s="28">
        <v>33.939999</v>
      </c>
      <c r="I1312" s="28">
        <v>27.84984</v>
      </c>
      <c r="J1312" s="28">
        <v>30.035789000000001</v>
      </c>
      <c r="K1312" s="28">
        <v>76.024921000000006</v>
      </c>
      <c r="L1312" s="25">
        <f t="shared" si="200"/>
        <v>0.69221436442127326</v>
      </c>
      <c r="M1312" s="25">
        <f t="shared" si="201"/>
        <v>-9.066247310868325E-2</v>
      </c>
      <c r="N1312" s="25">
        <f t="shared" si="202"/>
        <v>-4.1046335756165564E-2</v>
      </c>
      <c r="O1312" s="25">
        <f t="shared" si="203"/>
        <v>2.3137269113472358E-2</v>
      </c>
      <c r="P1312" s="29">
        <f t="shared" si="204"/>
        <v>0.12756243504621323</v>
      </c>
      <c r="Q1312" s="29">
        <f t="shared" si="205"/>
        <v>0.2730576879314166</v>
      </c>
      <c r="R1312" s="29">
        <f t="shared" si="206"/>
        <v>0.23642979102259409</v>
      </c>
      <c r="S1312" s="29">
        <f t="shared" si="207"/>
        <v>7.1843071112443146E-2</v>
      </c>
      <c r="T1312" s="29">
        <f t="shared" si="208"/>
        <v>0.18382999678224254</v>
      </c>
      <c r="U1312" s="29">
        <f t="shared" si="209"/>
        <v>1.4853018427640752E-2</v>
      </c>
    </row>
    <row r="1313" spans="1:21" x14ac:dyDescent="0.2">
      <c r="A1313" s="30">
        <v>38394</v>
      </c>
      <c r="B1313" s="28">
        <v>45.535074999999999</v>
      </c>
      <c r="C1313" s="28">
        <v>147.470001</v>
      </c>
      <c r="D1313" s="28">
        <v>47.348855</v>
      </c>
      <c r="E1313" s="28">
        <v>40.094532999999998</v>
      </c>
      <c r="F1313" s="28">
        <v>269.01145300000002</v>
      </c>
      <c r="G1313" s="28">
        <v>22.173753999999999</v>
      </c>
      <c r="H1313" s="28">
        <v>27.450001</v>
      </c>
      <c r="I1313" s="28">
        <v>25.983132000000001</v>
      </c>
      <c r="J1313" s="28">
        <v>25.371708000000002</v>
      </c>
      <c r="K1313" s="28">
        <v>74.912248000000005</v>
      </c>
      <c r="L1313" s="25">
        <f t="shared" si="200"/>
        <v>-0.6381422834753796</v>
      </c>
      <c r="M1313" s="25">
        <f t="shared" si="201"/>
        <v>-0.27164518066061549</v>
      </c>
      <c r="N1313" s="25">
        <f t="shared" si="202"/>
        <v>-0.25635639052828618</v>
      </c>
      <c r="O1313" s="25">
        <f t="shared" si="203"/>
        <v>-0.63010260692179587</v>
      </c>
      <c r="P1313" s="29">
        <f t="shared" si="204"/>
        <v>-0.49988577617167018</v>
      </c>
      <c r="Q1313" s="29">
        <f t="shared" si="205"/>
        <v>-0.52860336173692213</v>
      </c>
      <c r="R1313" s="29">
        <f t="shared" si="206"/>
        <v>-0.8785559389397688</v>
      </c>
      <c r="S1313" s="29">
        <f t="shared" si="207"/>
        <v>-0.37075802965997595</v>
      </c>
      <c r="T1313" s="29">
        <f t="shared" si="208"/>
        <v>-0.52369593083111243</v>
      </c>
      <c r="U1313" s="29">
        <f t="shared" si="209"/>
        <v>-0.11926449234945857</v>
      </c>
    </row>
    <row r="1314" spans="1:21" x14ac:dyDescent="0.2">
      <c r="A1314" s="30">
        <v>38367</v>
      </c>
      <c r="B1314" s="28">
        <v>125.83696</v>
      </c>
      <c r="C1314" s="28">
        <v>202.470001</v>
      </c>
      <c r="D1314" s="28">
        <v>63.671433999999998</v>
      </c>
      <c r="E1314" s="28">
        <v>108.39366200000001</v>
      </c>
      <c r="F1314" s="28">
        <v>537.90002400000003</v>
      </c>
      <c r="G1314" s="28">
        <v>47.038421999999997</v>
      </c>
      <c r="H1314" s="28">
        <v>226.029999</v>
      </c>
      <c r="I1314" s="28">
        <v>41.292751000000003</v>
      </c>
      <c r="J1314" s="28">
        <v>53.267879999999998</v>
      </c>
      <c r="K1314" s="28">
        <v>85.056464000000005</v>
      </c>
      <c r="L1314" s="25">
        <f t="shared" si="200"/>
        <v>0.555044485863045</v>
      </c>
      <c r="M1314" s="25">
        <f t="shared" si="201"/>
        <v>0.27588378882243636</v>
      </c>
      <c r="N1314" s="25">
        <f t="shared" si="202"/>
        <v>-6.6405915278428207E-2</v>
      </c>
      <c r="O1314" s="25">
        <f t="shared" si="203"/>
        <v>0.40679624588747609</v>
      </c>
      <c r="P1314" s="29">
        <f t="shared" si="204"/>
        <v>1.2322497402312615E-2</v>
      </c>
      <c r="Q1314" s="29">
        <f t="shared" si="205"/>
        <v>0.24933701776171158</v>
      </c>
      <c r="R1314" s="29">
        <f t="shared" si="206"/>
        <v>8.8095139615753881E-2</v>
      </c>
      <c r="S1314" s="29">
        <f t="shared" si="207"/>
        <v>0.1116629690429356</v>
      </c>
      <c r="T1314" s="29">
        <f t="shared" si="208"/>
        <v>0.14255898526600075</v>
      </c>
      <c r="U1314" s="29">
        <f t="shared" si="209"/>
        <v>-9.8613436881443306E-2</v>
      </c>
    </row>
    <row r="1315" spans="1:21" x14ac:dyDescent="0.2">
      <c r="A1315" s="30">
        <v>38366</v>
      </c>
      <c r="B1315" s="28">
        <v>80.921774999999997</v>
      </c>
      <c r="C1315" s="28">
        <v>158.69000199999999</v>
      </c>
      <c r="D1315" s="28">
        <v>68.200339999999997</v>
      </c>
      <c r="E1315" s="28">
        <v>77.050008000000005</v>
      </c>
      <c r="F1315" s="28">
        <v>531.35243500000001</v>
      </c>
      <c r="G1315" s="28">
        <v>37.650706999999997</v>
      </c>
      <c r="H1315" s="28">
        <v>207.729996</v>
      </c>
      <c r="I1315" s="28">
        <v>37.145026999999999</v>
      </c>
      <c r="J1315" s="28">
        <v>46.621558</v>
      </c>
      <c r="K1315" s="28">
        <v>94.361806000000001</v>
      </c>
      <c r="L1315" s="25">
        <f t="shared" si="200"/>
        <v>0.38048591867864112</v>
      </c>
      <c r="M1315" s="25">
        <f t="shared" si="201"/>
        <v>0.87002121293870838</v>
      </c>
      <c r="N1315" s="25">
        <f t="shared" si="202"/>
        <v>0.3032327559232062</v>
      </c>
      <c r="O1315" s="25">
        <f t="shared" si="203"/>
        <v>0.27420066076847704</v>
      </c>
      <c r="P1315" s="29">
        <f t="shared" si="204"/>
        <v>0.29659534753072592</v>
      </c>
      <c r="Q1315" s="29">
        <f t="shared" si="205"/>
        <v>0.25851001696666942</v>
      </c>
      <c r="R1315" s="29">
        <f t="shared" si="206"/>
        <v>2.8988363344376191</v>
      </c>
      <c r="S1315" s="29">
        <f t="shared" si="207"/>
        <v>0.38832500438604978</v>
      </c>
      <c r="T1315" s="29">
        <f t="shared" si="208"/>
        <v>0.36341011456239447</v>
      </c>
      <c r="U1315" s="29">
        <f t="shared" si="209"/>
        <v>0.19129301158045697</v>
      </c>
    </row>
    <row r="1316" spans="1:21" x14ac:dyDescent="0.2">
      <c r="A1316" s="30">
        <v>38365</v>
      </c>
      <c r="B1316" s="28">
        <v>58.618327000000001</v>
      </c>
      <c r="C1316" s="28">
        <v>84.860000999999997</v>
      </c>
      <c r="D1316" s="28">
        <v>52.331665000000001</v>
      </c>
      <c r="E1316" s="28">
        <v>60.469289000000003</v>
      </c>
      <c r="F1316" s="28">
        <v>409.80590899999999</v>
      </c>
      <c r="G1316" s="28">
        <v>29.916891</v>
      </c>
      <c r="H1316" s="28">
        <v>53.279998999999997</v>
      </c>
      <c r="I1316" s="28">
        <v>26.755282000000001</v>
      </c>
      <c r="J1316" s="28">
        <v>34.194816000000003</v>
      </c>
      <c r="K1316" s="28">
        <v>79.209569000000002</v>
      </c>
      <c r="L1316" s="25">
        <f t="shared" si="200"/>
        <v>-0.23423630710252641</v>
      </c>
      <c r="M1316" s="25">
        <f t="shared" si="201"/>
        <v>-0.3642492991983608</v>
      </c>
      <c r="N1316" s="25">
        <f t="shared" si="202"/>
        <v>0.1133846985981819</v>
      </c>
      <c r="O1316" s="25">
        <f t="shared" si="203"/>
        <v>0.46564665153609686</v>
      </c>
      <c r="P1316" s="29">
        <f t="shared" si="204"/>
        <v>0.35736150838673519</v>
      </c>
      <c r="Q1316" s="29">
        <f t="shared" si="205"/>
        <v>5.285997854434088E-2</v>
      </c>
      <c r="R1316" s="29">
        <f t="shared" si="206"/>
        <v>0.57726467073015608</v>
      </c>
      <c r="S1316" s="29">
        <f t="shared" si="207"/>
        <v>-7.8527375869250626E-2</v>
      </c>
      <c r="T1316" s="29">
        <f t="shared" si="208"/>
        <v>0.12838514891299257</v>
      </c>
      <c r="U1316" s="29">
        <f t="shared" si="209"/>
        <v>3.1834474768709153E-2</v>
      </c>
    </row>
    <row r="1317" spans="1:21" x14ac:dyDescent="0.2">
      <c r="A1317" s="30">
        <v>38364</v>
      </c>
      <c r="B1317" s="28">
        <v>76.548845999999998</v>
      </c>
      <c r="C1317" s="28">
        <v>133.479996</v>
      </c>
      <c r="D1317" s="28">
        <v>47.002321000000002</v>
      </c>
      <c r="E1317" s="28">
        <v>41.257753999999998</v>
      </c>
      <c r="F1317" s="28">
        <v>301.91360700000001</v>
      </c>
      <c r="G1317" s="28">
        <v>28.414881000000001</v>
      </c>
      <c r="H1317" s="28">
        <v>33.779998999999997</v>
      </c>
      <c r="I1317" s="28">
        <v>29.035352</v>
      </c>
      <c r="J1317" s="28">
        <v>30.304206000000001</v>
      </c>
      <c r="K1317" s="28">
        <v>76.765771000000001</v>
      </c>
      <c r="L1317" s="25">
        <f t="shared" si="200"/>
        <v>-0.30265386156485707</v>
      </c>
      <c r="M1317" s="25">
        <f t="shared" si="201"/>
        <v>-0.28772678615987568</v>
      </c>
      <c r="N1317" s="25">
        <f t="shared" si="202"/>
        <v>9.3975717358936173E-2</v>
      </c>
      <c r="O1317" s="25">
        <f t="shared" si="203"/>
        <v>-0.57311290136387716</v>
      </c>
      <c r="P1317" s="29">
        <f t="shared" si="204"/>
        <v>-0.5937052092881876</v>
      </c>
      <c r="Q1317" s="29">
        <f t="shared" si="205"/>
        <v>-0.47642041204992469</v>
      </c>
      <c r="R1317" s="29">
        <f t="shared" si="206"/>
        <v>-0.86369139679670814</v>
      </c>
      <c r="S1317" s="29">
        <f t="shared" si="207"/>
        <v>-2.1970319053767895E-2</v>
      </c>
      <c r="T1317" s="29">
        <f t="shared" si="208"/>
        <v>-0.36076446009559615</v>
      </c>
      <c r="U1317" s="29">
        <f t="shared" si="209"/>
        <v>-8.2265124098530151E-2</v>
      </c>
    </row>
    <row r="1318" spans="1:21" x14ac:dyDescent="0.2">
      <c r="A1318" s="30">
        <v>38337</v>
      </c>
      <c r="B1318" s="28">
        <v>109.771664</v>
      </c>
      <c r="C1318" s="28">
        <v>187.39999399999999</v>
      </c>
      <c r="D1318" s="28">
        <v>42.964683999999998</v>
      </c>
      <c r="E1318" s="28">
        <v>96.647929000000005</v>
      </c>
      <c r="F1318" s="28">
        <v>743.09002699999996</v>
      </c>
      <c r="G1318" s="28">
        <v>54.270414000000002</v>
      </c>
      <c r="H1318" s="28">
        <v>247.820007</v>
      </c>
      <c r="I1318" s="28">
        <v>29.687598000000001</v>
      </c>
      <c r="J1318" s="28">
        <v>47.406948</v>
      </c>
      <c r="K1318" s="28">
        <v>83.647002000000001</v>
      </c>
      <c r="L1318" s="25">
        <f t="shared" si="200"/>
        <v>0.91399908432128796</v>
      </c>
      <c r="M1318" s="25">
        <f t="shared" si="201"/>
        <v>1.0679760295306986</v>
      </c>
      <c r="N1318" s="25">
        <f t="shared" si="202"/>
        <v>-0.17000249300514525</v>
      </c>
      <c r="O1318" s="25">
        <f t="shared" si="203"/>
        <v>0.66851197860170841</v>
      </c>
      <c r="P1318" s="29">
        <f t="shared" si="204"/>
        <v>0.8829994678016122</v>
      </c>
      <c r="Q1318" s="29">
        <f t="shared" si="205"/>
        <v>1.0616660231369819</v>
      </c>
      <c r="R1318" s="29">
        <f t="shared" si="206"/>
        <v>4.6644573028571426</v>
      </c>
      <c r="S1318" s="29">
        <f t="shared" si="207"/>
        <v>0.1909916198595969</v>
      </c>
      <c r="T1318" s="29">
        <f t="shared" si="208"/>
        <v>0.39569277555453208</v>
      </c>
      <c r="U1318" s="29">
        <f t="shared" si="209"/>
        <v>3.8458700730491735E-2</v>
      </c>
    </row>
    <row r="1319" spans="1:21" x14ac:dyDescent="0.2">
      <c r="A1319" s="30">
        <v>38334</v>
      </c>
      <c r="B1319" s="28">
        <v>57.351993999999998</v>
      </c>
      <c r="C1319" s="28">
        <v>90.620002999999997</v>
      </c>
      <c r="D1319" s="28">
        <v>51.764834999999998</v>
      </c>
      <c r="E1319" s="28">
        <v>57.924624000000001</v>
      </c>
      <c r="F1319" s="28">
        <v>394.631034</v>
      </c>
      <c r="G1319" s="28">
        <v>26.323571999999999</v>
      </c>
      <c r="H1319" s="28">
        <v>43.75</v>
      </c>
      <c r="I1319" s="28">
        <v>24.92679</v>
      </c>
      <c r="J1319" s="28">
        <v>33.966607000000003</v>
      </c>
      <c r="K1319" s="28">
        <v>80.549184999999994</v>
      </c>
      <c r="L1319" s="25">
        <f t="shared" si="200"/>
        <v>-0.29967086041168356</v>
      </c>
      <c r="M1319" s="25">
        <f t="shared" si="201"/>
        <v>-0.40113667190089419</v>
      </c>
      <c r="N1319" s="25">
        <f t="shared" si="202"/>
        <v>9.5404989433799603E-2</v>
      </c>
      <c r="O1319" s="25">
        <f t="shared" si="203"/>
        <v>0.45859594001308035</v>
      </c>
      <c r="P1319" s="29">
        <f t="shared" si="204"/>
        <v>0.21357576722709082</v>
      </c>
      <c r="Q1319" s="29">
        <f t="shared" si="205"/>
        <v>-4.2798831325786657E-2</v>
      </c>
      <c r="R1319" s="29">
        <f t="shared" si="206"/>
        <v>0.30831343625339214</v>
      </c>
      <c r="S1319" s="29">
        <f t="shared" si="207"/>
        <v>-9.6445266766207016E-2</v>
      </c>
      <c r="T1319" s="29">
        <f t="shared" si="208"/>
        <v>0.12316081817394231</v>
      </c>
      <c r="U1319" s="29">
        <f t="shared" si="209"/>
        <v>9.2461521501948862E-2</v>
      </c>
    </row>
    <row r="1320" spans="1:21" x14ac:dyDescent="0.2">
      <c r="A1320" s="30">
        <v>38333</v>
      </c>
      <c r="B1320" s="28">
        <v>81.892914000000005</v>
      </c>
      <c r="C1320" s="28">
        <v>151.320007</v>
      </c>
      <c r="D1320" s="28">
        <v>47.256343999999999</v>
      </c>
      <c r="E1320" s="28">
        <v>39.712591000000003</v>
      </c>
      <c r="F1320" s="28">
        <v>325.180384</v>
      </c>
      <c r="G1320" s="28">
        <v>27.500564000000001</v>
      </c>
      <c r="H1320" s="28">
        <v>33.439999</v>
      </c>
      <c r="I1320" s="28">
        <v>27.587471000000001</v>
      </c>
      <c r="J1320" s="28">
        <v>30.241980000000002</v>
      </c>
      <c r="K1320" s="28">
        <v>73.731827999999993</v>
      </c>
      <c r="L1320" s="25">
        <f t="shared" si="200"/>
        <v>0.87355588161451636</v>
      </c>
      <c r="M1320" s="25">
        <f t="shared" si="201"/>
        <v>7.5403308024851512E-2</v>
      </c>
      <c r="N1320" s="25">
        <f t="shared" si="202"/>
        <v>2.0557940163523636E-3</v>
      </c>
      <c r="O1320" s="25">
        <f t="shared" si="203"/>
        <v>2.9493331788978283E-2</v>
      </c>
      <c r="P1320" s="29">
        <f t="shared" si="204"/>
        <v>0.14090189075618009</v>
      </c>
      <c r="Q1320" s="29">
        <f t="shared" si="205"/>
        <v>0.24119789840168582</v>
      </c>
      <c r="R1320" s="29">
        <f t="shared" si="206"/>
        <v>0.35659225152129825</v>
      </c>
      <c r="S1320" s="29">
        <f t="shared" si="207"/>
        <v>6.9988221293538544E-2</v>
      </c>
      <c r="T1320" s="29">
        <f t="shared" si="208"/>
        <v>0.10578665170344714</v>
      </c>
      <c r="U1320" s="29">
        <f t="shared" si="209"/>
        <v>2.9088511044101262E-2</v>
      </c>
    </row>
    <row r="1321" spans="1:21" x14ac:dyDescent="0.2">
      <c r="A1321" s="30">
        <v>38332</v>
      </c>
      <c r="B1321" s="28">
        <v>43.709885999999997</v>
      </c>
      <c r="C1321" s="28">
        <v>140.71000699999999</v>
      </c>
      <c r="D1321" s="28">
        <v>47.159393999999999</v>
      </c>
      <c r="E1321" s="28">
        <v>38.574888999999999</v>
      </c>
      <c r="F1321" s="28">
        <v>285.02046200000001</v>
      </c>
      <c r="G1321" s="28">
        <v>22.156469999999999</v>
      </c>
      <c r="H1321" s="28">
        <v>24.65</v>
      </c>
      <c r="I1321" s="28">
        <v>25.782966999999999</v>
      </c>
      <c r="J1321" s="28">
        <v>27.348838000000001</v>
      </c>
      <c r="K1321" s="28">
        <v>71.647703000000007</v>
      </c>
      <c r="L1321" s="25">
        <f t="shared" si="200"/>
        <v>-0.59662435628725152</v>
      </c>
      <c r="M1321" s="25">
        <f t="shared" si="201"/>
        <v>-0.2396930800353837</v>
      </c>
      <c r="N1321" s="25">
        <f t="shared" si="202"/>
        <v>0.15838912574026032</v>
      </c>
      <c r="O1321" s="25">
        <f t="shared" si="203"/>
        <v>-0.59639445442396688</v>
      </c>
      <c r="P1321" s="29">
        <f t="shared" si="204"/>
        <v>-0.6127965340403706</v>
      </c>
      <c r="Q1321" s="29">
        <f t="shared" si="205"/>
        <v>-0.58918357920237596</v>
      </c>
      <c r="R1321" s="29">
        <f t="shared" si="206"/>
        <v>-0.90136843711082293</v>
      </c>
      <c r="S1321" s="29">
        <f t="shared" si="207"/>
        <v>-0.11300761225733336</v>
      </c>
      <c r="T1321" s="29">
        <f t="shared" si="208"/>
        <v>-0.41402759693755886</v>
      </c>
      <c r="U1321" s="29">
        <f t="shared" si="209"/>
        <v>-0.13286301817301427</v>
      </c>
    </row>
    <row r="1322" spans="1:21" x14ac:dyDescent="0.2">
      <c r="A1322" s="30">
        <v>38307</v>
      </c>
      <c r="B1322" s="28">
        <v>108.36025100000001</v>
      </c>
      <c r="C1322" s="28">
        <v>185.070007</v>
      </c>
      <c r="D1322" s="28">
        <v>40.711185</v>
      </c>
      <c r="E1322" s="28">
        <v>95.575716</v>
      </c>
      <c r="F1322" s="28">
        <v>736.09997599999997</v>
      </c>
      <c r="G1322" s="28">
        <v>53.932775999999997</v>
      </c>
      <c r="H1322" s="28">
        <v>249.91999799999999</v>
      </c>
      <c r="I1322" s="28">
        <v>29.067855999999999</v>
      </c>
      <c r="J1322" s="28">
        <v>46.67257</v>
      </c>
      <c r="K1322" s="28">
        <v>82.625587999999993</v>
      </c>
      <c r="L1322" s="25">
        <f t="shared" si="200"/>
        <v>0.52428846622570147</v>
      </c>
      <c r="M1322" s="25">
        <f t="shared" si="201"/>
        <v>0.23594230546472872</v>
      </c>
      <c r="N1322" s="25">
        <f t="shared" si="202"/>
        <v>-0.36802529253398952</v>
      </c>
      <c r="O1322" s="25">
        <f t="shared" si="203"/>
        <v>0.28151146719245945</v>
      </c>
      <c r="P1322" s="29">
        <f t="shared" si="204"/>
        <v>0.38729109988633437</v>
      </c>
      <c r="Q1322" s="29">
        <f t="shared" si="205"/>
        <v>0.46131151336067977</v>
      </c>
      <c r="R1322" s="29">
        <f t="shared" si="206"/>
        <v>0.22642064592413691</v>
      </c>
      <c r="S1322" s="29">
        <f t="shared" si="207"/>
        <v>-0.21912354108113408</v>
      </c>
      <c r="T1322" s="29">
        <f t="shared" si="208"/>
        <v>3.357553662525814E-2</v>
      </c>
      <c r="U1322" s="29">
        <f t="shared" si="209"/>
        <v>-8.1915142606647784E-2</v>
      </c>
    </row>
    <row r="1323" spans="1:21" x14ac:dyDescent="0.2">
      <c r="A1323" s="30">
        <v>38305</v>
      </c>
      <c r="B1323" s="28">
        <v>71.089071000000004</v>
      </c>
      <c r="C1323" s="28">
        <v>149.740005</v>
      </c>
      <c r="D1323" s="28">
        <v>64.41901</v>
      </c>
      <c r="E1323" s="28">
        <v>74.580461</v>
      </c>
      <c r="F1323" s="28">
        <v>530.60239200000001</v>
      </c>
      <c r="G1323" s="28">
        <v>36.907103999999997</v>
      </c>
      <c r="H1323" s="28">
        <v>203.779999</v>
      </c>
      <c r="I1323" s="28">
        <v>37.224654000000001</v>
      </c>
      <c r="J1323" s="28">
        <v>45.156419</v>
      </c>
      <c r="K1323" s="28">
        <v>89.997767999999994</v>
      </c>
      <c r="L1323" s="25">
        <f t="shared" si="200"/>
        <v>0.22659421803984947</v>
      </c>
      <c r="M1323" s="25">
        <f t="shared" si="201"/>
        <v>0.68702119903061742</v>
      </c>
      <c r="N1323" s="25">
        <f t="shared" si="202"/>
        <v>0.22790646944912418</v>
      </c>
      <c r="O1323" s="25">
        <f t="shared" si="203"/>
        <v>0.28754329074281082</v>
      </c>
      <c r="P1323" s="29">
        <f t="shared" si="204"/>
        <v>0.34397472491898329</v>
      </c>
      <c r="Q1323" s="29">
        <f t="shared" si="205"/>
        <v>0.39478829771872048</v>
      </c>
      <c r="R1323" s="29">
        <f t="shared" si="206"/>
        <v>3.6749254186740075</v>
      </c>
      <c r="S1323" s="29">
        <f t="shared" si="207"/>
        <v>0.48394490237764276</v>
      </c>
      <c r="T1323" s="29">
        <f t="shared" si="208"/>
        <v>0.3188030463495275</v>
      </c>
      <c r="U1323" s="29">
        <f t="shared" si="209"/>
        <v>0.11442170257843443</v>
      </c>
    </row>
    <row r="1324" spans="1:21" x14ac:dyDescent="0.2">
      <c r="A1324" s="30">
        <v>38304</v>
      </c>
      <c r="B1324" s="28">
        <v>57.956470000000003</v>
      </c>
      <c r="C1324" s="28">
        <v>88.760002</v>
      </c>
      <c r="D1324" s="28">
        <v>52.462473000000003</v>
      </c>
      <c r="E1324" s="28">
        <v>57.924624000000001</v>
      </c>
      <c r="F1324" s="28">
        <v>394.80087099999997</v>
      </c>
      <c r="G1324" s="28">
        <v>26.460720999999999</v>
      </c>
      <c r="H1324" s="28">
        <v>43.59</v>
      </c>
      <c r="I1324" s="28">
        <v>25.08493</v>
      </c>
      <c r="J1324" s="28">
        <v>34.240456999999999</v>
      </c>
      <c r="K1324" s="28">
        <v>80.757372000000004</v>
      </c>
      <c r="L1324" s="25">
        <f t="shared" si="200"/>
        <v>-0.29616608052974669</v>
      </c>
      <c r="M1324" s="25">
        <f t="shared" si="201"/>
        <v>-0.39272030944936198</v>
      </c>
      <c r="N1324" s="25">
        <f t="shared" si="202"/>
        <v>0.12496001122934208</v>
      </c>
      <c r="O1324" s="25">
        <f t="shared" si="203"/>
        <v>0.48609674035616379</v>
      </c>
      <c r="P1324" s="29">
        <f t="shared" si="204"/>
        <v>0.24282976401104173</v>
      </c>
      <c r="Q1324" s="29">
        <f t="shared" si="205"/>
        <v>-1.7838805386016343E-2</v>
      </c>
      <c r="R1324" s="29">
        <f t="shared" si="206"/>
        <v>0.31731640979147779</v>
      </c>
      <c r="S1324" s="29">
        <f t="shared" si="207"/>
        <v>-6.8399153212019059E-2</v>
      </c>
      <c r="T1324" s="29">
        <f t="shared" si="208"/>
        <v>0.14568690106536764</v>
      </c>
      <c r="U1324" s="29">
        <f t="shared" si="209"/>
        <v>0.1072047800337117</v>
      </c>
    </row>
    <row r="1325" spans="1:21" x14ac:dyDescent="0.2">
      <c r="A1325" s="30">
        <v>38303</v>
      </c>
      <c r="B1325" s="28">
        <v>82.343957000000003</v>
      </c>
      <c r="C1325" s="28">
        <v>146.16000399999999</v>
      </c>
      <c r="D1325" s="28">
        <v>46.634967000000003</v>
      </c>
      <c r="E1325" s="28">
        <v>38.977694</v>
      </c>
      <c r="F1325" s="28">
        <v>317.662871</v>
      </c>
      <c r="G1325" s="28">
        <v>26.941322</v>
      </c>
      <c r="H1325" s="28">
        <v>33.090000000000003</v>
      </c>
      <c r="I1325" s="28">
        <v>26.926693</v>
      </c>
      <c r="J1325" s="28">
        <v>29.886399999999998</v>
      </c>
      <c r="K1325" s="28">
        <v>72.938063</v>
      </c>
      <c r="L1325" s="25">
        <f t="shared" si="200"/>
        <v>0.8929868094079636</v>
      </c>
      <c r="M1325" s="25">
        <f t="shared" si="201"/>
        <v>3.2949685822678543E-3</v>
      </c>
      <c r="N1325" s="25">
        <f t="shared" si="202"/>
        <v>-4.7653951488415669E-2</v>
      </c>
      <c r="O1325" s="25">
        <f t="shared" si="203"/>
        <v>4.1706462524404575E-3</v>
      </c>
      <c r="P1325" s="29">
        <f t="shared" si="204"/>
        <v>0.1014774025939873</v>
      </c>
      <c r="Q1325" s="29">
        <f t="shared" si="205"/>
        <v>0.20004407963429571</v>
      </c>
      <c r="R1325" s="29">
        <f t="shared" si="206"/>
        <v>0.30945785516422641</v>
      </c>
      <c r="S1325" s="29">
        <f t="shared" si="207"/>
        <v>4.0129999383879955E-2</v>
      </c>
      <c r="T1325" s="29">
        <f t="shared" si="208"/>
        <v>9.2785002419481177E-2</v>
      </c>
      <c r="U1325" s="29">
        <f t="shared" si="209"/>
        <v>-5.6593310123528306E-3</v>
      </c>
    </row>
    <row r="1326" spans="1:21" x14ac:dyDescent="0.2">
      <c r="A1326" s="30">
        <v>38302</v>
      </c>
      <c r="B1326" s="28">
        <v>43.499487999999999</v>
      </c>
      <c r="C1326" s="28">
        <v>145.679993</v>
      </c>
      <c r="D1326" s="28">
        <v>48.968510000000002</v>
      </c>
      <c r="E1326" s="28">
        <v>38.815807</v>
      </c>
      <c r="F1326" s="28">
        <v>288.39708400000001</v>
      </c>
      <c r="G1326" s="28">
        <v>22.450277</v>
      </c>
      <c r="H1326" s="28">
        <v>25.27</v>
      </c>
      <c r="I1326" s="28">
        <v>25.887815</v>
      </c>
      <c r="J1326" s="28">
        <v>27.348838000000001</v>
      </c>
      <c r="K1326" s="28">
        <v>73.353193000000005</v>
      </c>
      <c r="L1326" s="25">
        <f t="shared" si="200"/>
        <v>-0.64928711768933312</v>
      </c>
      <c r="M1326" s="25">
        <f t="shared" si="201"/>
        <v>-0.32175614438424982</v>
      </c>
      <c r="N1326" s="25">
        <f t="shared" si="202"/>
        <v>-0.22039912512651583</v>
      </c>
      <c r="O1326" s="25">
        <f t="shared" si="203"/>
        <v>-0.62994624383797992</v>
      </c>
      <c r="P1326" s="29">
        <f t="shared" si="204"/>
        <v>-0.46594360526703149</v>
      </c>
      <c r="Q1326" s="29">
        <f t="shared" si="205"/>
        <v>-0.44333136059344458</v>
      </c>
      <c r="R1326" s="29">
        <f t="shared" si="206"/>
        <v>-0.88018017677136584</v>
      </c>
      <c r="S1326" s="29">
        <f t="shared" si="207"/>
        <v>-0.4319230083402672</v>
      </c>
      <c r="T1326" s="29">
        <f t="shared" si="208"/>
        <v>-0.47835615353506167</v>
      </c>
      <c r="U1326" s="29">
        <f t="shared" si="209"/>
        <v>-0.10443242942572384</v>
      </c>
    </row>
    <row r="1327" spans="1:21" x14ac:dyDescent="0.2">
      <c r="A1327" s="30">
        <v>38275</v>
      </c>
      <c r="B1327" s="28">
        <v>124.031623</v>
      </c>
      <c r="C1327" s="28">
        <v>214.78999300000001</v>
      </c>
      <c r="D1327" s="28">
        <v>62.812282000000003</v>
      </c>
      <c r="E1327" s="28">
        <v>104.892347</v>
      </c>
      <c r="F1327" s="28">
        <v>540.01241600000003</v>
      </c>
      <c r="G1327" s="28">
        <v>40.329695999999998</v>
      </c>
      <c r="H1327" s="28">
        <v>210.89999399999999</v>
      </c>
      <c r="I1327" s="28">
        <v>45.570962000000002</v>
      </c>
      <c r="J1327" s="28">
        <v>52.428181000000002</v>
      </c>
      <c r="K1327" s="28">
        <v>81.906932999999995</v>
      </c>
      <c r="L1327" s="25">
        <f t="shared" si="200"/>
        <v>0.73183694321361004</v>
      </c>
      <c r="M1327" s="25">
        <f t="shared" si="201"/>
        <v>0.42273293751915664</v>
      </c>
      <c r="N1327" s="25">
        <f t="shared" si="202"/>
        <v>-8.7164603919125394E-3</v>
      </c>
      <c r="O1327" s="25">
        <f t="shared" si="203"/>
        <v>0.39735941348826231</v>
      </c>
      <c r="P1327" s="29">
        <f t="shared" si="204"/>
        <v>-1.7377073152012867E-3</v>
      </c>
      <c r="Q1327" s="29">
        <f t="shared" si="205"/>
        <v>8.8570875162517604E-2</v>
      </c>
      <c r="R1327" s="29">
        <f t="shared" si="206"/>
        <v>3.2861511015607858E-2</v>
      </c>
      <c r="S1327" s="29">
        <f t="shared" si="207"/>
        <v>0.21093954090124378</v>
      </c>
      <c r="T1327" s="29">
        <f t="shared" si="208"/>
        <v>0.17003906477092801</v>
      </c>
      <c r="U1327" s="29">
        <f t="shared" si="209"/>
        <v>-9.0464605100278317E-2</v>
      </c>
    </row>
    <row r="1328" spans="1:21" x14ac:dyDescent="0.2">
      <c r="A1328" s="30">
        <v>38274</v>
      </c>
      <c r="B1328" s="28">
        <v>71.618533999999997</v>
      </c>
      <c r="C1328" s="28">
        <v>150.970001</v>
      </c>
      <c r="D1328" s="28">
        <v>63.364597000000003</v>
      </c>
      <c r="E1328" s="28">
        <v>75.064687000000006</v>
      </c>
      <c r="F1328" s="28">
        <v>540.95243300000004</v>
      </c>
      <c r="G1328" s="28">
        <v>37.048296000000001</v>
      </c>
      <c r="H1328" s="28">
        <v>204.19000199999999</v>
      </c>
      <c r="I1328" s="28">
        <v>37.632731</v>
      </c>
      <c r="J1328" s="28">
        <v>44.808914999999999</v>
      </c>
      <c r="K1328" s="28">
        <v>90.053595999999999</v>
      </c>
      <c r="L1328" s="25">
        <f t="shared" si="200"/>
        <v>0.23187242920703754</v>
      </c>
      <c r="M1328" s="25">
        <f t="shared" si="201"/>
        <v>0.67614079049628084</v>
      </c>
      <c r="N1328" s="25">
        <f t="shared" si="202"/>
        <v>0.20600383799625432</v>
      </c>
      <c r="O1328" s="25">
        <f t="shared" si="203"/>
        <v>0.3053887503557815</v>
      </c>
      <c r="P1328" s="29">
        <f t="shared" si="204"/>
        <v>0.37055474115937903</v>
      </c>
      <c r="Q1328" s="29">
        <f t="shared" si="205"/>
        <v>0.33816360978235727</v>
      </c>
      <c r="R1328" s="29">
        <f t="shared" si="206"/>
        <v>3.8779263526534553</v>
      </c>
      <c r="S1328" s="29">
        <f t="shared" si="207"/>
        <v>0.48442100205070338</v>
      </c>
      <c r="T1328" s="29">
        <f t="shared" si="208"/>
        <v>0.3065640996303014</v>
      </c>
      <c r="U1328" s="29">
        <f t="shared" si="209"/>
        <v>0.12190328593160427</v>
      </c>
    </row>
    <row r="1329" spans="1:21" x14ac:dyDescent="0.2">
      <c r="A1329" s="30">
        <v>38273</v>
      </c>
      <c r="B1329" s="28">
        <v>58.137946999999997</v>
      </c>
      <c r="C1329" s="28">
        <v>90.07</v>
      </c>
      <c r="D1329" s="28">
        <v>52.540958000000003</v>
      </c>
      <c r="E1329" s="28">
        <v>57.503703000000002</v>
      </c>
      <c r="F1329" s="28">
        <v>394.69596999999999</v>
      </c>
      <c r="G1329" s="28">
        <v>27.685924</v>
      </c>
      <c r="H1329" s="28">
        <v>41.860000999999997</v>
      </c>
      <c r="I1329" s="28">
        <v>25.351790999999999</v>
      </c>
      <c r="J1329" s="28">
        <v>34.295228999999999</v>
      </c>
      <c r="K1329" s="28">
        <v>80.268591000000001</v>
      </c>
      <c r="L1329" s="25">
        <f t="shared" si="200"/>
        <v>-0.29647877735262229</v>
      </c>
      <c r="M1329" s="25">
        <f t="shared" si="201"/>
        <v>-0.37633290924155804</v>
      </c>
      <c r="N1329" s="25">
        <f t="shared" si="202"/>
        <v>0.12450238092022659</v>
      </c>
      <c r="O1329" s="25">
        <f t="shared" si="203"/>
        <v>0.48897443999458212</v>
      </c>
      <c r="P1329" s="29">
        <f t="shared" si="204"/>
        <v>0.26053657415709219</v>
      </c>
      <c r="Q1329" s="29">
        <f t="shared" si="205"/>
        <v>2.3590827556932981E-2</v>
      </c>
      <c r="R1329" s="29">
        <f t="shared" si="206"/>
        <v>0.28958725476239211</v>
      </c>
      <c r="S1329" s="29">
        <f t="shared" si="207"/>
        <v>-3.836037575111173E-2</v>
      </c>
      <c r="T1329" s="29">
        <f t="shared" si="208"/>
        <v>0.1719200935916918</v>
      </c>
      <c r="U1329" s="29">
        <f t="shared" si="209"/>
        <v>0.10760174898450248</v>
      </c>
    </row>
    <row r="1330" spans="1:21" x14ac:dyDescent="0.2">
      <c r="A1330" s="30">
        <v>38272</v>
      </c>
      <c r="B1330" s="28">
        <v>82.638512000000006</v>
      </c>
      <c r="C1330" s="28">
        <v>144.41999799999999</v>
      </c>
      <c r="D1330" s="28">
        <v>46.723740999999997</v>
      </c>
      <c r="E1330" s="28">
        <v>38.619670999999997</v>
      </c>
      <c r="F1330" s="28">
        <v>313.11742800000002</v>
      </c>
      <c r="G1330" s="28">
        <v>27.047843</v>
      </c>
      <c r="H1330" s="28">
        <v>32.459999000000003</v>
      </c>
      <c r="I1330" s="28">
        <v>26.363088999999999</v>
      </c>
      <c r="J1330" s="28">
        <v>29.264136000000001</v>
      </c>
      <c r="K1330" s="28">
        <v>72.470624999999998</v>
      </c>
      <c r="L1330" s="25">
        <f t="shared" si="200"/>
        <v>-0.33088748766058684</v>
      </c>
      <c r="M1330" s="25">
        <f t="shared" si="201"/>
        <v>-0.33897839324383738</v>
      </c>
      <c r="N1330" s="25">
        <f t="shared" si="202"/>
        <v>-0.26135501824735452</v>
      </c>
      <c r="O1330" s="25">
        <f t="shared" si="203"/>
        <v>-0.63119541356744513</v>
      </c>
      <c r="P1330" s="29">
        <f t="shared" si="204"/>
        <v>-0.42099190670514186</v>
      </c>
      <c r="Q1330" s="29">
        <f t="shared" si="205"/>
        <v>-0.32545139192920647</v>
      </c>
      <c r="R1330" s="29">
        <f t="shared" si="206"/>
        <v>-0.84549478976619141</v>
      </c>
      <c r="S1330" s="29">
        <f t="shared" si="207"/>
        <v>-0.41740440938712287</v>
      </c>
      <c r="T1330" s="29">
        <f t="shared" si="208"/>
        <v>-0.44048526129851628</v>
      </c>
      <c r="U1330" s="29">
        <f t="shared" si="209"/>
        <v>-0.10569607577096496</v>
      </c>
    </row>
    <row r="1331" spans="1:21" x14ac:dyDescent="0.2">
      <c r="A1331" s="30">
        <v>38245</v>
      </c>
      <c r="B1331" s="28">
        <v>123.50465800000001</v>
      </c>
      <c r="C1331" s="28">
        <v>218.479996</v>
      </c>
      <c r="D1331" s="28">
        <v>63.256019000000002</v>
      </c>
      <c r="E1331" s="28">
        <v>104.71581</v>
      </c>
      <c r="F1331" s="28">
        <v>540.78247199999998</v>
      </c>
      <c r="G1331" s="28">
        <v>40.097693</v>
      </c>
      <c r="H1331" s="28">
        <v>210.08999600000001</v>
      </c>
      <c r="I1331" s="28">
        <v>45.251095999999997</v>
      </c>
      <c r="J1331" s="28">
        <v>52.302708000000003</v>
      </c>
      <c r="K1331" s="28">
        <v>81.035790000000006</v>
      </c>
      <c r="L1331" s="25">
        <f t="shared" si="200"/>
        <v>0.70223690302150144</v>
      </c>
      <c r="M1331" s="25">
        <f t="shared" si="201"/>
        <v>0.38559110666627183</v>
      </c>
      <c r="N1331" s="25">
        <f t="shared" si="202"/>
        <v>-2.7249837001039445E-2</v>
      </c>
      <c r="O1331" s="25">
        <f t="shared" si="203"/>
        <v>0.34369381710453384</v>
      </c>
      <c r="P1331" s="29">
        <f t="shared" si="204"/>
        <v>-4.1408124081658393E-2</v>
      </c>
      <c r="Q1331" s="29">
        <f t="shared" si="205"/>
        <v>5.2623409213384154E-2</v>
      </c>
      <c r="R1331" s="29">
        <f t="shared" si="206"/>
        <v>-3.1530895776131662E-2</v>
      </c>
      <c r="S1331" s="29">
        <f t="shared" si="207"/>
        <v>0.19768844582341871</v>
      </c>
      <c r="T1331" s="29">
        <f t="shared" si="208"/>
        <v>0.13419487056893509</v>
      </c>
      <c r="U1331" s="29">
        <f t="shared" si="209"/>
        <v>-0.1052232413951768</v>
      </c>
    </row>
    <row r="1332" spans="1:21" x14ac:dyDescent="0.2">
      <c r="A1332" s="30">
        <v>38244</v>
      </c>
      <c r="B1332" s="28">
        <v>72.554329999999993</v>
      </c>
      <c r="C1332" s="28">
        <v>157.679993</v>
      </c>
      <c r="D1332" s="28">
        <v>65.028022000000007</v>
      </c>
      <c r="E1332" s="28">
        <v>77.931303</v>
      </c>
      <c r="F1332" s="28">
        <v>564.14255700000001</v>
      </c>
      <c r="G1332" s="28">
        <v>38.093103999999997</v>
      </c>
      <c r="H1332" s="28">
        <v>216.929993</v>
      </c>
      <c r="I1332" s="28">
        <v>37.782026000000002</v>
      </c>
      <c r="J1332" s="28">
        <v>46.114393</v>
      </c>
      <c r="K1332" s="28">
        <v>90.565371999999996</v>
      </c>
      <c r="L1332" s="25">
        <f t="shared" si="200"/>
        <v>0.27342597576036565</v>
      </c>
      <c r="M1332" s="25">
        <f t="shared" si="201"/>
        <v>0.85790016998114171</v>
      </c>
      <c r="N1332" s="25">
        <f t="shared" si="202"/>
        <v>0.24739415597148251</v>
      </c>
      <c r="O1332" s="25">
        <f t="shared" si="203"/>
        <v>0.37746807113152347</v>
      </c>
      <c r="P1332" s="29">
        <f t="shared" si="204"/>
        <v>0.45233910453199</v>
      </c>
      <c r="Q1332" s="29">
        <f t="shared" si="205"/>
        <v>0.40703466656087994</v>
      </c>
      <c r="R1332" s="29">
        <f t="shared" si="206"/>
        <v>4.3562961234567901</v>
      </c>
      <c r="S1332" s="29">
        <f t="shared" si="207"/>
        <v>0.56923020053753026</v>
      </c>
      <c r="T1332" s="29">
        <f t="shared" si="208"/>
        <v>0.34893852804897385</v>
      </c>
      <c r="U1332" s="29">
        <f t="shared" si="209"/>
        <v>0.12713521488617352</v>
      </c>
    </row>
    <row r="1333" spans="1:21" x14ac:dyDescent="0.2">
      <c r="A1333" s="30">
        <v>38243</v>
      </c>
      <c r="B1333" s="28">
        <v>56.975695000000002</v>
      </c>
      <c r="C1333" s="28">
        <v>84.870002999999997</v>
      </c>
      <c r="D1333" s="28">
        <v>52.131093999999997</v>
      </c>
      <c r="E1333" s="28">
        <v>56.575760000000002</v>
      </c>
      <c r="F1333" s="28">
        <v>388.43721499999998</v>
      </c>
      <c r="G1333" s="28">
        <v>27.073322999999998</v>
      </c>
      <c r="H1333" s="28">
        <v>40.5</v>
      </c>
      <c r="I1333" s="28">
        <v>24.076789999999999</v>
      </c>
      <c r="J1333" s="28">
        <v>34.185689000000004</v>
      </c>
      <c r="K1333" s="28">
        <v>80.350050999999993</v>
      </c>
      <c r="L1333" s="25">
        <f t="shared" si="200"/>
        <v>-0.31898475114595926</v>
      </c>
      <c r="M1333" s="25">
        <f t="shared" si="201"/>
        <v>-0.42963708811215551</v>
      </c>
      <c r="N1333" s="25">
        <f t="shared" si="202"/>
        <v>9.5511878898988378E-2</v>
      </c>
      <c r="O1333" s="25">
        <f t="shared" si="203"/>
        <v>0.42598357455341485</v>
      </c>
      <c r="P1333" s="29">
        <f t="shared" si="204"/>
        <v>0.23272135163870167</v>
      </c>
      <c r="Q1333" s="29">
        <f t="shared" si="205"/>
        <v>-1.9334310787661235E-2</v>
      </c>
      <c r="R1333" s="29">
        <f t="shared" si="206"/>
        <v>0.22171938330501462</v>
      </c>
      <c r="S1333" s="29">
        <f t="shared" si="207"/>
        <v>-8.2326270026049309E-2</v>
      </c>
      <c r="T1333" s="29">
        <f t="shared" si="208"/>
        <v>0.15069975171170102</v>
      </c>
      <c r="U1333" s="29">
        <f t="shared" si="209"/>
        <v>8.6123026503209799E-2</v>
      </c>
    </row>
    <row r="1334" spans="1:21" x14ac:dyDescent="0.2">
      <c r="A1334" s="30">
        <v>38242</v>
      </c>
      <c r="B1334" s="28">
        <v>83.662876999999995</v>
      </c>
      <c r="C1334" s="28">
        <v>148.800003</v>
      </c>
      <c r="D1334" s="28">
        <v>47.586060000000003</v>
      </c>
      <c r="E1334" s="28">
        <v>39.674903</v>
      </c>
      <c r="F1334" s="28">
        <v>315.10544900000002</v>
      </c>
      <c r="G1334" s="28">
        <v>27.607087</v>
      </c>
      <c r="H1334" s="28">
        <v>33.150002000000001</v>
      </c>
      <c r="I1334" s="28">
        <v>26.236764999999998</v>
      </c>
      <c r="J1334" s="28">
        <v>29.708608999999999</v>
      </c>
      <c r="K1334" s="28">
        <v>73.978774999999999</v>
      </c>
      <c r="L1334" s="25">
        <f t="shared" si="200"/>
        <v>-0.22536121106230234</v>
      </c>
      <c r="M1334" s="25">
        <f t="shared" si="201"/>
        <v>-0.1912164026789086</v>
      </c>
      <c r="N1334" s="25">
        <f t="shared" si="202"/>
        <v>0.16773541258325242</v>
      </c>
      <c r="O1334" s="25">
        <f t="shared" si="203"/>
        <v>-0.58553090763385085</v>
      </c>
      <c r="P1334" s="29">
        <f t="shared" si="204"/>
        <v>-0.57369216157936564</v>
      </c>
      <c r="Q1334" s="29">
        <f t="shared" si="205"/>
        <v>-0.48915504768068574</v>
      </c>
      <c r="R1334" s="29">
        <f t="shared" si="206"/>
        <v>-0.86743711332003115</v>
      </c>
      <c r="S1334" s="29">
        <f t="shared" si="207"/>
        <v>-6.4585666958140275E-2</v>
      </c>
      <c r="T1334" s="29">
        <f t="shared" si="208"/>
        <v>-0.36400840918296684</v>
      </c>
      <c r="U1334" s="29">
        <f t="shared" si="209"/>
        <v>-0.10346692584067785</v>
      </c>
    </row>
    <row r="1335" spans="1:21" x14ac:dyDescent="0.2">
      <c r="A1335" s="30">
        <v>38215</v>
      </c>
      <c r="B1335" s="28">
        <v>108.002437</v>
      </c>
      <c r="C1335" s="28">
        <v>183.979996</v>
      </c>
      <c r="D1335" s="28">
        <v>40.750720999999999</v>
      </c>
      <c r="E1335" s="28">
        <v>95.724636000000004</v>
      </c>
      <c r="F1335" s="28">
        <v>739.15002400000003</v>
      </c>
      <c r="G1335" s="28">
        <v>54.042008000000003</v>
      </c>
      <c r="H1335" s="28">
        <v>250.070007</v>
      </c>
      <c r="I1335" s="28">
        <v>28.048282</v>
      </c>
      <c r="J1335" s="28">
        <v>46.712266999999997</v>
      </c>
      <c r="K1335" s="28">
        <v>82.516503999999998</v>
      </c>
      <c r="L1335" s="25">
        <f t="shared" si="200"/>
        <v>-0.11883540245285396</v>
      </c>
      <c r="M1335" s="25">
        <f t="shared" si="201"/>
        <v>-0.13559481555337005</v>
      </c>
      <c r="N1335" s="25">
        <f t="shared" si="202"/>
        <v>-0.33401225837023507</v>
      </c>
      <c r="O1335" s="25">
        <f t="shared" si="203"/>
        <v>-8.233880914321301E-2</v>
      </c>
      <c r="P1335" s="29">
        <f t="shared" si="204"/>
        <v>0.36472126787130743</v>
      </c>
      <c r="Q1335" s="29">
        <f t="shared" si="205"/>
        <v>0.34971091560122192</v>
      </c>
      <c r="R1335" s="29">
        <f t="shared" si="206"/>
        <v>0.20417012283112745</v>
      </c>
      <c r="S1335" s="29">
        <f t="shared" si="207"/>
        <v>-0.3850537105720192</v>
      </c>
      <c r="T1335" s="29">
        <f t="shared" si="208"/>
        <v>-0.1037438396651561</v>
      </c>
      <c r="U1335" s="29">
        <f t="shared" si="209"/>
        <v>2.5419437867642447E-2</v>
      </c>
    </row>
    <row r="1336" spans="1:21" x14ac:dyDescent="0.2">
      <c r="A1336" s="30">
        <v>38214</v>
      </c>
      <c r="B1336" s="28">
        <v>122.567835</v>
      </c>
      <c r="C1336" s="28">
        <v>212.83999600000001</v>
      </c>
      <c r="D1336" s="28">
        <v>61.188395</v>
      </c>
      <c r="E1336" s="28">
        <v>104.31370200000001</v>
      </c>
      <c r="F1336" s="28">
        <v>541.61244599999998</v>
      </c>
      <c r="G1336" s="28">
        <v>40.039690999999998</v>
      </c>
      <c r="H1336" s="28">
        <v>207.66999799999999</v>
      </c>
      <c r="I1336" s="28">
        <v>45.610945999999998</v>
      </c>
      <c r="J1336" s="28">
        <v>52.119326000000001</v>
      </c>
      <c r="K1336" s="28">
        <v>80.470977000000005</v>
      </c>
      <c r="L1336" s="25">
        <f t="shared" si="200"/>
        <v>0.71152906032043517</v>
      </c>
      <c r="M1336" s="25">
        <f t="shared" si="201"/>
        <v>0.40990981803544857</v>
      </c>
      <c r="N1336" s="25">
        <f t="shared" si="202"/>
        <v>-3.9305403512676751E-2</v>
      </c>
      <c r="O1336" s="25">
        <f t="shared" si="203"/>
        <v>0.35367395367967647</v>
      </c>
      <c r="P1336" s="29">
        <f t="shared" si="204"/>
        <v>-2.3950241924935112E-2</v>
      </c>
      <c r="Q1336" s="29">
        <f t="shared" si="205"/>
        <v>6.8258424912832405E-2</v>
      </c>
      <c r="R1336" s="29">
        <f t="shared" si="206"/>
        <v>-3.6155243418329541E-2</v>
      </c>
      <c r="S1336" s="29">
        <f t="shared" si="207"/>
        <v>0.24526625033973826</v>
      </c>
      <c r="T1336" s="29">
        <f t="shared" si="208"/>
        <v>0.13646752977389376</v>
      </c>
      <c r="U1336" s="29">
        <f t="shared" si="209"/>
        <v>-0.11255387637980374</v>
      </c>
    </row>
    <row r="1337" spans="1:21" x14ac:dyDescent="0.2">
      <c r="A1337" s="30">
        <v>38213</v>
      </c>
      <c r="B1337" s="28">
        <v>71.613061000000002</v>
      </c>
      <c r="C1337" s="28">
        <v>150.96000699999999</v>
      </c>
      <c r="D1337" s="28">
        <v>63.691828000000001</v>
      </c>
      <c r="E1337" s="28">
        <v>77.059695000000005</v>
      </c>
      <c r="F1337" s="28">
        <v>554.90249500000004</v>
      </c>
      <c r="G1337" s="28">
        <v>37.481278000000003</v>
      </c>
      <c r="H1337" s="28">
        <v>215.46000699999999</v>
      </c>
      <c r="I1337" s="28">
        <v>36.627465000000001</v>
      </c>
      <c r="J1337" s="28">
        <v>45.860813999999998</v>
      </c>
      <c r="K1337" s="28">
        <v>90.677028000000007</v>
      </c>
      <c r="L1337" s="25">
        <f t="shared" si="200"/>
        <v>0.2591761949666509</v>
      </c>
      <c r="M1337" s="25">
        <f t="shared" si="201"/>
        <v>0.79564656833591063</v>
      </c>
      <c r="N1337" s="25">
        <f t="shared" si="202"/>
        <v>0.23144450171943887</v>
      </c>
      <c r="O1337" s="25">
        <f t="shared" si="203"/>
        <v>0.36947209627359423</v>
      </c>
      <c r="P1337" s="29">
        <f t="shared" si="204"/>
        <v>0.43371343457445732</v>
      </c>
      <c r="Q1337" s="29">
        <f t="shared" si="205"/>
        <v>0.43382812361028522</v>
      </c>
      <c r="R1337" s="29">
        <f t="shared" si="206"/>
        <v>4.1508485942697302</v>
      </c>
      <c r="S1337" s="29">
        <f t="shared" si="207"/>
        <v>0.55185545145913117</v>
      </c>
      <c r="T1337" s="29">
        <f t="shared" si="208"/>
        <v>0.3571030477460384</v>
      </c>
      <c r="U1337" s="29">
        <f t="shared" si="209"/>
        <v>0.13069015746224411</v>
      </c>
    </row>
    <row r="1338" spans="1:21" x14ac:dyDescent="0.2">
      <c r="A1338" s="30">
        <v>38212</v>
      </c>
      <c r="B1338" s="28">
        <v>56.872947000000003</v>
      </c>
      <c r="C1338" s="28">
        <v>84.07</v>
      </c>
      <c r="D1338" s="28">
        <v>51.721232999999998</v>
      </c>
      <c r="E1338" s="28">
        <v>56.269635000000001</v>
      </c>
      <c r="F1338" s="28">
        <v>387.03863799999999</v>
      </c>
      <c r="G1338" s="28">
        <v>26.140705000000001</v>
      </c>
      <c r="H1338" s="28">
        <v>41.830002</v>
      </c>
      <c r="I1338" s="28">
        <v>23.602368999999999</v>
      </c>
      <c r="J1338" s="28">
        <v>33.793170000000003</v>
      </c>
      <c r="K1338" s="28">
        <v>80.196177000000006</v>
      </c>
      <c r="L1338" s="25">
        <f t="shared" si="200"/>
        <v>0.29081642484348103</v>
      </c>
      <c r="M1338" s="25">
        <f t="shared" si="201"/>
        <v>-0.40745702680233209</v>
      </c>
      <c r="N1338" s="25">
        <f t="shared" si="202"/>
        <v>4.7454894137582082E-2</v>
      </c>
      <c r="O1338" s="25">
        <f t="shared" si="203"/>
        <v>0.45417061266230818</v>
      </c>
      <c r="P1338" s="29">
        <f t="shared" si="204"/>
        <v>0.34020005679595577</v>
      </c>
      <c r="Q1338" s="29">
        <f t="shared" si="205"/>
        <v>0.16036252582891097</v>
      </c>
      <c r="R1338" s="29">
        <f t="shared" si="206"/>
        <v>0.57908652321630805</v>
      </c>
      <c r="S1338" s="29">
        <f t="shared" si="207"/>
        <v>-0.11214623048732786</v>
      </c>
      <c r="T1338" s="29">
        <f t="shared" si="208"/>
        <v>0.22703746179937845</v>
      </c>
      <c r="U1338" s="29">
        <f t="shared" si="209"/>
        <v>8.3239394081016771E-2</v>
      </c>
    </row>
    <row r="1339" spans="1:21" x14ac:dyDescent="0.2">
      <c r="A1339" s="30">
        <v>38210</v>
      </c>
      <c r="B1339" s="28">
        <v>44.059671000000002</v>
      </c>
      <c r="C1339" s="28">
        <v>141.88000500000001</v>
      </c>
      <c r="D1339" s="28">
        <v>49.378005000000002</v>
      </c>
      <c r="E1339" s="28">
        <v>38.695346000000001</v>
      </c>
      <c r="F1339" s="28">
        <v>288.79168900000002</v>
      </c>
      <c r="G1339" s="28">
        <v>22.52805</v>
      </c>
      <c r="H1339" s="28">
        <v>26.49</v>
      </c>
      <c r="I1339" s="28">
        <v>26.583621999999998</v>
      </c>
      <c r="J1339" s="28">
        <v>27.540455000000001</v>
      </c>
      <c r="K1339" s="28">
        <v>74.033659999999998</v>
      </c>
      <c r="L1339" s="25">
        <f t="shared" si="200"/>
        <v>-0.59159825314720105</v>
      </c>
      <c r="M1339" s="25">
        <f t="shared" si="201"/>
        <v>-0.22270308564456842</v>
      </c>
      <c r="N1339" s="25">
        <f t="shared" si="202"/>
        <v>0.23936367524277569</v>
      </c>
      <c r="O1339" s="25">
        <f t="shared" si="203"/>
        <v>-0.59467101957851876</v>
      </c>
      <c r="P1339" s="29">
        <f t="shared" si="204"/>
        <v>-0.6098885858232439</v>
      </c>
      <c r="Q1339" s="29">
        <f t="shared" si="205"/>
        <v>-0.58344436127608412</v>
      </c>
      <c r="R1339" s="29">
        <f t="shared" si="206"/>
        <v>-0.89700622564512167</v>
      </c>
      <c r="S1339" s="29">
        <f t="shared" si="207"/>
        <v>-4.0247988080767683E-2</v>
      </c>
      <c r="T1339" s="29">
        <f t="shared" si="208"/>
        <v>-0.40866470537259392</v>
      </c>
      <c r="U1339" s="29">
        <f t="shared" si="209"/>
        <v>-9.365229514873441E-2</v>
      </c>
    </row>
    <row r="1340" spans="1:21" x14ac:dyDescent="0.2">
      <c r="A1340" s="30">
        <v>38184</v>
      </c>
      <c r="B1340" s="28">
        <v>107.88316</v>
      </c>
      <c r="C1340" s="28">
        <v>182.529999</v>
      </c>
      <c r="D1340" s="28">
        <v>39.841417</v>
      </c>
      <c r="E1340" s="28">
        <v>95.466516999999996</v>
      </c>
      <c r="F1340" s="28">
        <v>740.28002900000001</v>
      </c>
      <c r="G1340" s="28">
        <v>54.081730999999998</v>
      </c>
      <c r="H1340" s="28">
        <v>257.20001200000002</v>
      </c>
      <c r="I1340" s="28">
        <v>27.698428</v>
      </c>
      <c r="J1340" s="28">
        <v>46.573332000000001</v>
      </c>
      <c r="K1340" s="28">
        <v>81.683508000000003</v>
      </c>
      <c r="L1340" s="25">
        <f t="shared" si="200"/>
        <v>-0.12267246243207774</v>
      </c>
      <c r="M1340" s="25">
        <f t="shared" si="201"/>
        <v>-0.10467453045260533</v>
      </c>
      <c r="N1340" s="25">
        <f t="shared" si="202"/>
        <v>-0.35857212349591194</v>
      </c>
      <c r="O1340" s="25">
        <f t="shared" si="203"/>
        <v>-7.6740374041042392E-2</v>
      </c>
      <c r="P1340" s="29">
        <f t="shared" si="204"/>
        <v>0.37849002850912705</v>
      </c>
      <c r="Q1340" s="29">
        <f t="shared" si="205"/>
        <v>0.34712539168883105</v>
      </c>
      <c r="R1340" s="29">
        <f t="shared" si="206"/>
        <v>0.26543671340713404</v>
      </c>
      <c r="S1340" s="29">
        <f t="shared" si="207"/>
        <v>-0.39616474397806922</v>
      </c>
      <c r="T1340" s="29">
        <f t="shared" si="208"/>
        <v>-0.10674039574879501</v>
      </c>
      <c r="U1340" s="29">
        <f t="shared" si="209"/>
        <v>-4.9375174985759607E-3</v>
      </c>
    </row>
    <row r="1341" spans="1:21" x14ac:dyDescent="0.2">
      <c r="A1341" s="30">
        <v>38183</v>
      </c>
      <c r="B1341" s="28">
        <v>122.96794</v>
      </c>
      <c r="C1341" s="28">
        <v>203.86999499999999</v>
      </c>
      <c r="D1341" s="28">
        <v>62.113635000000002</v>
      </c>
      <c r="E1341" s="28">
        <v>103.401594</v>
      </c>
      <c r="F1341" s="28">
        <v>537.02240400000005</v>
      </c>
      <c r="G1341" s="28">
        <v>40.146025999999999</v>
      </c>
      <c r="H1341" s="28">
        <v>203.25</v>
      </c>
      <c r="I1341" s="28">
        <v>45.870835999999997</v>
      </c>
      <c r="J1341" s="28">
        <v>52.138629999999999</v>
      </c>
      <c r="K1341" s="28">
        <v>82.088823000000005</v>
      </c>
      <c r="L1341" s="25">
        <f t="shared" si="200"/>
        <v>0.71701782086862975</v>
      </c>
      <c r="M1341" s="25">
        <f t="shared" si="201"/>
        <v>0.42059788239836515</v>
      </c>
      <c r="N1341" s="25">
        <f t="shared" si="202"/>
        <v>-1.6497397528264179E-2</v>
      </c>
      <c r="O1341" s="25">
        <f t="shared" si="203"/>
        <v>0.34929885953120254</v>
      </c>
      <c r="P1341" s="29">
        <f t="shared" si="204"/>
        <v>-2.099873348900938E-3</v>
      </c>
      <c r="Q1341" s="29">
        <f t="shared" si="205"/>
        <v>7.1633670117650983E-2</v>
      </c>
      <c r="R1341" s="29">
        <f t="shared" si="206"/>
        <v>-2.0576348870926187E-2</v>
      </c>
      <c r="S1341" s="29">
        <f t="shared" si="207"/>
        <v>0.26961191519169092</v>
      </c>
      <c r="T1341" s="29">
        <f t="shared" si="208"/>
        <v>0.14086037530478723</v>
      </c>
      <c r="U1341" s="29">
        <f t="shared" si="209"/>
        <v>-8.8444807911946088E-2</v>
      </c>
    </row>
    <row r="1342" spans="1:21" x14ac:dyDescent="0.2">
      <c r="A1342" s="30">
        <v>38182</v>
      </c>
      <c r="B1342" s="28">
        <v>71.617159999999998</v>
      </c>
      <c r="C1342" s="28">
        <v>143.509995</v>
      </c>
      <c r="D1342" s="28">
        <v>63.155537000000002</v>
      </c>
      <c r="E1342" s="28">
        <v>76.633573999999996</v>
      </c>
      <c r="F1342" s="28">
        <v>538.15245600000003</v>
      </c>
      <c r="G1342" s="28">
        <v>37.462452999999996</v>
      </c>
      <c r="H1342" s="28">
        <v>207.520004</v>
      </c>
      <c r="I1342" s="28">
        <v>36.129809000000002</v>
      </c>
      <c r="J1342" s="28">
        <v>45.701149000000001</v>
      </c>
      <c r="K1342" s="28">
        <v>90.053595999999999</v>
      </c>
      <c r="L1342" s="25">
        <f t="shared" si="200"/>
        <v>0.610938512816253</v>
      </c>
      <c r="M1342" s="25">
        <f t="shared" si="201"/>
        <v>3.1703729761161981E-2</v>
      </c>
      <c r="N1342" s="25">
        <f t="shared" si="202"/>
        <v>0.28522582643153971</v>
      </c>
      <c r="O1342" s="25">
        <f t="shared" si="203"/>
        <v>0.96724342057974888</v>
      </c>
      <c r="P1342" s="29">
        <f t="shared" si="204"/>
        <v>0.8575507299397207</v>
      </c>
      <c r="Q1342" s="29">
        <f t="shared" si="205"/>
        <v>0.65467363015156788</v>
      </c>
      <c r="R1342" s="29">
        <f t="shared" si="206"/>
        <v>6.6182086637298099</v>
      </c>
      <c r="S1342" s="29">
        <f t="shared" si="207"/>
        <v>0.33141231348797451</v>
      </c>
      <c r="T1342" s="29">
        <f t="shared" si="208"/>
        <v>0.63104839191772677</v>
      </c>
      <c r="U1342" s="29">
        <f t="shared" si="209"/>
        <v>0.21908200171146586</v>
      </c>
    </row>
    <row r="1343" spans="1:21" x14ac:dyDescent="0.2">
      <c r="A1343" s="30">
        <v>38179</v>
      </c>
      <c r="B1343" s="28">
        <v>44.456792999999998</v>
      </c>
      <c r="C1343" s="28">
        <v>139.10000600000001</v>
      </c>
      <c r="D1343" s="28">
        <v>49.139642000000002</v>
      </c>
      <c r="E1343" s="28">
        <v>38.954799999999999</v>
      </c>
      <c r="F1343" s="28">
        <v>289.71077200000002</v>
      </c>
      <c r="G1343" s="28">
        <v>22.640388000000002</v>
      </c>
      <c r="H1343" s="28">
        <v>27.24</v>
      </c>
      <c r="I1343" s="28">
        <v>27.136454000000001</v>
      </c>
      <c r="J1343" s="28">
        <v>28.019493000000001</v>
      </c>
      <c r="K1343" s="28">
        <v>73.870007000000001</v>
      </c>
      <c r="L1343" s="25">
        <f t="shared" si="200"/>
        <v>-0.59690459697371567</v>
      </c>
      <c r="M1343" s="25">
        <f t="shared" si="201"/>
        <v>-0.25543303292992592</v>
      </c>
      <c r="N1343" s="25">
        <f t="shared" si="202"/>
        <v>0.22006343134638917</v>
      </c>
      <c r="O1343" s="25">
        <f t="shared" si="203"/>
        <v>-0.5974787273054154</v>
      </c>
      <c r="P1343" s="29">
        <f t="shared" si="204"/>
        <v>-0.61148631304835432</v>
      </c>
      <c r="Q1343" s="29">
        <f t="shared" si="205"/>
        <v>-0.58637983086696133</v>
      </c>
      <c r="R1343" s="29">
        <f t="shared" si="206"/>
        <v>-0.89737021073840428</v>
      </c>
      <c r="S1343" s="29">
        <f t="shared" si="207"/>
        <v>-3.2509228194439799E-2</v>
      </c>
      <c r="T1343" s="29">
        <f t="shared" si="208"/>
        <v>-0.41276889860508714</v>
      </c>
      <c r="U1343" s="29">
        <f t="shared" si="209"/>
        <v>-0.1058596039451063</v>
      </c>
    </row>
    <row r="1344" spans="1:21" x14ac:dyDescent="0.2">
      <c r="A1344" s="30">
        <v>38154</v>
      </c>
      <c r="B1344" s="28">
        <v>110.28851400000001</v>
      </c>
      <c r="C1344" s="28">
        <v>186.820007</v>
      </c>
      <c r="D1344" s="28">
        <v>40.276300999999997</v>
      </c>
      <c r="E1344" s="28">
        <v>96.776996999999994</v>
      </c>
      <c r="F1344" s="28">
        <v>745.69000200000005</v>
      </c>
      <c r="G1344" s="28">
        <v>54.737147</v>
      </c>
      <c r="H1344" s="28">
        <v>265.42001299999998</v>
      </c>
      <c r="I1344" s="28">
        <v>28.048282</v>
      </c>
      <c r="J1344" s="28">
        <v>47.714593000000001</v>
      </c>
      <c r="K1344" s="28">
        <v>82.615668999999997</v>
      </c>
      <c r="L1344" s="25">
        <f t="shared" si="200"/>
        <v>-0.11254883873531807</v>
      </c>
      <c r="M1344" s="25">
        <f t="shared" si="201"/>
        <v>-8.2416495606586593E-2</v>
      </c>
      <c r="N1344" s="25">
        <f t="shared" si="202"/>
        <v>-0.34760415100521758</v>
      </c>
      <c r="O1344" s="25">
        <f t="shared" si="203"/>
        <v>-6.5838750946533686E-2</v>
      </c>
      <c r="P1344" s="29">
        <f t="shared" si="204"/>
        <v>0.38922363307615893</v>
      </c>
      <c r="Q1344" s="29">
        <f t="shared" si="205"/>
        <v>0.36279488096210266</v>
      </c>
      <c r="R1344" s="29">
        <f t="shared" si="206"/>
        <v>0.30684394465256681</v>
      </c>
      <c r="S1344" s="29">
        <f t="shared" si="207"/>
        <v>-0.39460624364742791</v>
      </c>
      <c r="T1344" s="29">
        <f t="shared" si="208"/>
        <v>-8.5866780216973027E-2</v>
      </c>
      <c r="U1344" s="29">
        <f t="shared" si="209"/>
        <v>1.3747751219788107E-2</v>
      </c>
    </row>
    <row r="1345" spans="1:21" x14ac:dyDescent="0.2">
      <c r="A1345" s="30">
        <v>38153</v>
      </c>
      <c r="B1345" s="28">
        <v>124.275587</v>
      </c>
      <c r="C1345" s="28">
        <v>203.60000600000001</v>
      </c>
      <c r="D1345" s="28">
        <v>61.735985999999997</v>
      </c>
      <c r="E1345" s="28">
        <v>103.59774299999999</v>
      </c>
      <c r="F1345" s="28">
        <v>536.76743199999999</v>
      </c>
      <c r="G1345" s="28">
        <v>40.16536</v>
      </c>
      <c r="H1345" s="28">
        <v>203.10000600000001</v>
      </c>
      <c r="I1345" s="28">
        <v>46.330643000000002</v>
      </c>
      <c r="J1345" s="28">
        <v>52.196542000000001</v>
      </c>
      <c r="K1345" s="28">
        <v>81.495292000000006</v>
      </c>
      <c r="L1345" s="25">
        <f t="shared" si="200"/>
        <v>1.7957548055766717</v>
      </c>
      <c r="M1345" s="25">
        <f t="shared" si="201"/>
        <v>0.48342445173041892</v>
      </c>
      <c r="N1345" s="25">
        <f t="shared" si="202"/>
        <v>0.25586903172447206</v>
      </c>
      <c r="O1345" s="25">
        <f t="shared" si="203"/>
        <v>1.6449640510661774</v>
      </c>
      <c r="P1345" s="29">
        <f t="shared" si="204"/>
        <v>0.87154989891378598</v>
      </c>
      <c r="Q1345" s="29">
        <f t="shared" si="205"/>
        <v>0.77745002794817641</v>
      </c>
      <c r="R1345" s="29">
        <f t="shared" si="206"/>
        <v>6.6670443941109863</v>
      </c>
      <c r="S1345" s="29">
        <f t="shared" si="207"/>
        <v>0.70074994947010971</v>
      </c>
      <c r="T1345" s="29">
        <f t="shared" si="208"/>
        <v>0.84964107852983628</v>
      </c>
      <c r="U1345" s="29">
        <f t="shared" si="209"/>
        <v>0.1107377362903943</v>
      </c>
    </row>
    <row r="1346" spans="1:21" x14ac:dyDescent="0.2">
      <c r="A1346" s="30">
        <v>38149</v>
      </c>
      <c r="B1346" s="28">
        <v>44.451532999999998</v>
      </c>
      <c r="C1346" s="28">
        <v>137.25</v>
      </c>
      <c r="D1346" s="28">
        <v>49.157980999999999</v>
      </c>
      <c r="E1346" s="28">
        <v>39.167921</v>
      </c>
      <c r="F1346" s="28">
        <v>286.803698</v>
      </c>
      <c r="G1346" s="28">
        <v>22.597180999999999</v>
      </c>
      <c r="H1346" s="28">
        <v>26.49</v>
      </c>
      <c r="I1346" s="28">
        <v>27.241302000000001</v>
      </c>
      <c r="J1346" s="28">
        <v>28.219822000000001</v>
      </c>
      <c r="K1346" s="28">
        <v>73.370418000000001</v>
      </c>
      <c r="L1346" s="25">
        <f t="shared" si="200"/>
        <v>-0.59273130994139001</v>
      </c>
      <c r="M1346" s="25">
        <f t="shared" si="201"/>
        <v>-0.25326443003376886</v>
      </c>
      <c r="N1346" s="25">
        <f t="shared" si="202"/>
        <v>0.27397894790310939</v>
      </c>
      <c r="O1346" s="25">
        <f t="shared" si="203"/>
        <v>-0.593273770097971</v>
      </c>
      <c r="P1346" s="29">
        <f t="shared" si="204"/>
        <v>-0.61127175025109914</v>
      </c>
      <c r="Q1346" s="29">
        <f t="shared" si="205"/>
        <v>-0.58293193676112409</v>
      </c>
      <c r="R1346" s="29">
        <f t="shared" si="206"/>
        <v>-0.89630876464434661</v>
      </c>
      <c r="S1346" s="29">
        <f t="shared" si="207"/>
        <v>-2.0392412618612688E-2</v>
      </c>
      <c r="T1346" s="29">
        <f t="shared" si="208"/>
        <v>-0.40147471452263528</v>
      </c>
      <c r="U1346" s="29">
        <f t="shared" si="209"/>
        <v>-0.10002374981720297</v>
      </c>
    </row>
    <row r="1347" spans="1:21" x14ac:dyDescent="0.2">
      <c r="A1347" s="30">
        <v>38123</v>
      </c>
      <c r="B1347" s="28">
        <v>109.145471</v>
      </c>
      <c r="C1347" s="28">
        <v>183.800003</v>
      </c>
      <c r="D1347" s="28">
        <v>38.586179999999999</v>
      </c>
      <c r="E1347" s="28">
        <v>96.300454999999999</v>
      </c>
      <c r="F1347" s="28">
        <v>737.79998799999998</v>
      </c>
      <c r="G1347" s="28">
        <v>54.181038999999998</v>
      </c>
      <c r="H1347" s="28">
        <v>255.470001</v>
      </c>
      <c r="I1347" s="28">
        <v>27.808382000000002</v>
      </c>
      <c r="J1347" s="28">
        <v>47.148921999999999</v>
      </c>
      <c r="K1347" s="28">
        <v>81.524838000000003</v>
      </c>
      <c r="L1347" s="25">
        <f t="shared" si="200"/>
        <v>0.93276015836434834</v>
      </c>
      <c r="M1347" s="25">
        <f t="shared" si="201"/>
        <v>1.1988277520673645</v>
      </c>
      <c r="N1347" s="25">
        <f t="shared" si="202"/>
        <v>-0.24414563791736121</v>
      </c>
      <c r="O1347" s="25">
        <f t="shared" si="203"/>
        <v>0.74463041347835301</v>
      </c>
      <c r="P1347" s="29">
        <f t="shared" si="204"/>
        <v>0.88630739868219144</v>
      </c>
      <c r="Q1347" s="29">
        <f t="shared" si="205"/>
        <v>1.064725305722487</v>
      </c>
      <c r="R1347" s="29">
        <f t="shared" si="206"/>
        <v>5.1752479375211005</v>
      </c>
      <c r="S1347" s="29">
        <f t="shared" si="207"/>
        <v>0.19117215118203412</v>
      </c>
      <c r="T1347" s="29">
        <f t="shared" si="208"/>
        <v>0.39033810581608375</v>
      </c>
      <c r="U1347" s="29">
        <f t="shared" si="209"/>
        <v>1.1885046353550033E-2</v>
      </c>
    </row>
    <row r="1348" spans="1:21" x14ac:dyDescent="0.2">
      <c r="A1348" s="30">
        <v>38120</v>
      </c>
      <c r="B1348" s="28">
        <v>56.471296000000002</v>
      </c>
      <c r="C1348" s="28">
        <v>83.589995999999999</v>
      </c>
      <c r="D1348" s="28">
        <v>51.049754999999998</v>
      </c>
      <c r="E1348" s="28">
        <v>55.198197999999998</v>
      </c>
      <c r="F1348" s="28">
        <v>391.134546</v>
      </c>
      <c r="G1348" s="28">
        <v>26.241282000000002</v>
      </c>
      <c r="H1348" s="28">
        <v>41.369999</v>
      </c>
      <c r="I1348" s="28">
        <v>23.345393000000001</v>
      </c>
      <c r="J1348" s="28">
        <v>33.911839000000001</v>
      </c>
      <c r="K1348" s="28">
        <v>80.567291999999995</v>
      </c>
      <c r="L1348" s="25">
        <f t="shared" ref="L1348:L1411" si="210">B1348/B1349-1</f>
        <v>-0.32229746423860073</v>
      </c>
      <c r="M1348" s="25">
        <f t="shared" ref="M1348:M1411" si="211">C1348/C1349-1</f>
        <v>-0.43615517032040474</v>
      </c>
      <c r="N1348" s="25">
        <f t="shared" ref="N1348:N1411" si="212">D1348/D1349-1</f>
        <v>6.8374965625576767E-2</v>
      </c>
      <c r="O1348" s="25">
        <f t="shared" ref="O1348:O1411" si="213">E1348/E1349-1</f>
        <v>0.35993627997784228</v>
      </c>
      <c r="P1348" s="29">
        <f t="shared" ref="P1348:P1411" si="214">F1348/F1349-1</f>
        <v>0.23837620469969711</v>
      </c>
      <c r="Q1348" s="29">
        <f t="shared" ref="Q1348:Q1411" si="215">G1348/G1349-1</f>
        <v>-6.213864258920565E-2</v>
      </c>
      <c r="R1348" s="29">
        <f t="shared" ref="R1348:R1411" si="216">H1348/H1349-1</f>
        <v>0.19982595707656614</v>
      </c>
      <c r="S1348" s="29">
        <f t="shared" ref="S1348:S1411" si="217">I1348/I1349-1</f>
        <v>-0.13174855162141219</v>
      </c>
      <c r="T1348" s="29">
        <f t="shared" ref="T1348:T1411" si="218">J1348/J1349-1</f>
        <v>0.13099089173145417</v>
      </c>
      <c r="U1348" s="29">
        <f t="shared" ref="U1348:U1411" si="219">K1348/K1349-1</f>
        <v>7.6990239790438952E-2</v>
      </c>
    </row>
    <row r="1349" spans="1:21" x14ac:dyDescent="0.2">
      <c r="A1349" s="30">
        <v>38119</v>
      </c>
      <c r="B1349" s="28">
        <v>83.327556000000001</v>
      </c>
      <c r="C1349" s="28">
        <v>148.25</v>
      </c>
      <c r="D1349" s="28">
        <v>47.782620000000001</v>
      </c>
      <c r="E1349" s="28">
        <v>40.588811999999997</v>
      </c>
      <c r="F1349" s="28">
        <v>315.84468800000002</v>
      </c>
      <c r="G1349" s="28">
        <v>27.979915999999999</v>
      </c>
      <c r="H1349" s="28">
        <v>34.479999999999997</v>
      </c>
      <c r="I1349" s="28">
        <v>26.887824999999999</v>
      </c>
      <c r="J1349" s="28">
        <v>29.984183999999999</v>
      </c>
      <c r="K1349" s="28">
        <v>74.807820000000007</v>
      </c>
      <c r="L1349" s="25">
        <f t="shared" si="210"/>
        <v>0.86986921774005688</v>
      </c>
      <c r="M1349" s="25">
        <f t="shared" si="211"/>
        <v>4.6593761239410947E-2</v>
      </c>
      <c r="N1349" s="25">
        <f t="shared" si="212"/>
        <v>-2.6647238432052522E-2</v>
      </c>
      <c r="O1349" s="25">
        <f t="shared" si="213"/>
        <v>3.236919335421673E-2</v>
      </c>
      <c r="P1349" s="29">
        <f t="shared" si="214"/>
        <v>0.11110711713244092</v>
      </c>
      <c r="Q1349" s="29">
        <f t="shared" si="215"/>
        <v>0.25597475222816102</v>
      </c>
      <c r="R1349" s="29">
        <f t="shared" si="216"/>
        <v>0.29138571942375568</v>
      </c>
      <c r="S1349" s="29">
        <f t="shared" si="217"/>
        <v>-2.1523929701461331E-3</v>
      </c>
      <c r="T1349" s="29">
        <f t="shared" si="218"/>
        <v>7.6139951601275957E-2</v>
      </c>
      <c r="U1349" s="29">
        <f t="shared" si="219"/>
        <v>1.6726363195787242E-2</v>
      </c>
    </row>
    <row r="1350" spans="1:21" x14ac:dyDescent="0.2">
      <c r="A1350" s="30">
        <v>38118</v>
      </c>
      <c r="B1350" s="28">
        <v>44.563307000000002</v>
      </c>
      <c r="C1350" s="28">
        <v>141.64999399999999</v>
      </c>
      <c r="D1350" s="28">
        <v>49.090752999999999</v>
      </c>
      <c r="E1350" s="28">
        <v>39.316178999999998</v>
      </c>
      <c r="F1350" s="28">
        <v>284.26124099999998</v>
      </c>
      <c r="G1350" s="28">
        <v>22.277450999999999</v>
      </c>
      <c r="H1350" s="28">
        <v>26.700001</v>
      </c>
      <c r="I1350" s="28">
        <v>26.945823000000001</v>
      </c>
      <c r="J1350" s="28">
        <v>27.862718000000001</v>
      </c>
      <c r="K1350" s="28">
        <v>73.577141999999995</v>
      </c>
      <c r="L1350" s="25">
        <f t="shared" si="210"/>
        <v>-0.59652063442349457</v>
      </c>
      <c r="M1350" s="25">
        <f t="shared" si="211"/>
        <v>-0.25041015372593456</v>
      </c>
      <c r="N1350" s="25">
        <f t="shared" si="212"/>
        <v>0.27028446793777694</v>
      </c>
      <c r="O1350" s="25">
        <f t="shared" si="213"/>
        <v>-0.59868484654006437</v>
      </c>
      <c r="P1350" s="29">
        <f t="shared" si="214"/>
        <v>-0.61858974440684089</v>
      </c>
      <c r="Q1350" s="29">
        <f t="shared" si="215"/>
        <v>-0.59528652877523203</v>
      </c>
      <c r="R1350" s="29">
        <f t="shared" si="216"/>
        <v>-0.89189845556705827</v>
      </c>
      <c r="S1350" s="29">
        <f t="shared" si="217"/>
        <v>-6.8840108436296288E-2</v>
      </c>
      <c r="T1350" s="29">
        <f t="shared" si="218"/>
        <v>-0.4211114158324919</v>
      </c>
      <c r="U1350" s="29">
        <f t="shared" si="219"/>
        <v>-0.1077981627179625</v>
      </c>
    </row>
    <row r="1351" spans="1:21" x14ac:dyDescent="0.2">
      <c r="A1351" s="30">
        <v>38093</v>
      </c>
      <c r="B1351" s="28">
        <v>110.447549</v>
      </c>
      <c r="C1351" s="28">
        <v>188.970001</v>
      </c>
      <c r="D1351" s="28">
        <v>38.645479999999999</v>
      </c>
      <c r="E1351" s="28">
        <v>97.968339</v>
      </c>
      <c r="F1351" s="28">
        <v>745.28997800000002</v>
      </c>
      <c r="G1351" s="28">
        <v>55.044995</v>
      </c>
      <c r="H1351" s="28">
        <v>246.990005</v>
      </c>
      <c r="I1351" s="28">
        <v>28.937912000000001</v>
      </c>
      <c r="J1351" s="28">
        <v>48.131399999999999</v>
      </c>
      <c r="K1351" s="28">
        <v>82.466925000000003</v>
      </c>
      <c r="L1351" s="25">
        <f t="shared" si="210"/>
        <v>0.51798010020677676</v>
      </c>
      <c r="M1351" s="25">
        <f t="shared" si="211"/>
        <v>0.26528284839841243</v>
      </c>
      <c r="N1351" s="25">
        <f t="shared" si="212"/>
        <v>-0.39453886321301113</v>
      </c>
      <c r="O1351" s="25">
        <f t="shared" si="213"/>
        <v>0.25773673338060887</v>
      </c>
      <c r="P1351" s="29">
        <f t="shared" si="214"/>
        <v>0.37218139417787377</v>
      </c>
      <c r="Q1351" s="29">
        <f t="shared" si="215"/>
        <v>0.46675801629493829</v>
      </c>
      <c r="R1351" s="29">
        <f t="shared" si="216"/>
        <v>0.16378461883399376</v>
      </c>
      <c r="S1351" s="29">
        <f t="shared" si="217"/>
        <v>-0.19283108649065195</v>
      </c>
      <c r="T1351" s="29">
        <f t="shared" si="218"/>
        <v>3.4051487305416073E-2</v>
      </c>
      <c r="U1351" s="29">
        <f t="shared" si="219"/>
        <v>-8.9701581196646285E-2</v>
      </c>
    </row>
    <row r="1352" spans="1:21" x14ac:dyDescent="0.2">
      <c r="A1352" s="30">
        <v>38091</v>
      </c>
      <c r="B1352" s="28">
        <v>72.759550000000004</v>
      </c>
      <c r="C1352" s="28">
        <v>149.35000600000001</v>
      </c>
      <c r="D1352" s="28">
        <v>63.828175999999999</v>
      </c>
      <c r="E1352" s="28">
        <v>77.892563999999993</v>
      </c>
      <c r="F1352" s="28">
        <v>543.14246000000003</v>
      </c>
      <c r="G1352" s="28">
        <v>37.528340999999998</v>
      </c>
      <c r="H1352" s="28">
        <v>212.229996</v>
      </c>
      <c r="I1352" s="28">
        <v>35.851123000000001</v>
      </c>
      <c r="J1352" s="28">
        <v>46.546424999999999</v>
      </c>
      <c r="K1352" s="28">
        <v>90.593286000000006</v>
      </c>
      <c r="L1352" s="25">
        <f t="shared" si="210"/>
        <v>0.27481848748438864</v>
      </c>
      <c r="M1352" s="25">
        <f t="shared" si="211"/>
        <v>0.75375762077230535</v>
      </c>
      <c r="N1352" s="25">
        <f t="shared" si="212"/>
        <v>0.2430931862368455</v>
      </c>
      <c r="O1352" s="25">
        <f t="shared" si="213"/>
        <v>0.41383861210451767</v>
      </c>
      <c r="P1352" s="29">
        <f t="shared" si="214"/>
        <v>0.367639752438635</v>
      </c>
      <c r="Q1352" s="29">
        <f t="shared" si="215"/>
        <v>0.43512648964053291</v>
      </c>
      <c r="R1352" s="29">
        <f t="shared" si="216"/>
        <v>4.051892551863487</v>
      </c>
      <c r="S1352" s="29">
        <f t="shared" si="217"/>
        <v>0.52214994206033882</v>
      </c>
      <c r="T1352" s="29">
        <f t="shared" si="218"/>
        <v>0.36266799795844662</v>
      </c>
      <c r="U1352" s="29">
        <f t="shared" si="219"/>
        <v>0.11492293416298294</v>
      </c>
    </row>
    <row r="1353" spans="1:21" x14ac:dyDescent="0.2">
      <c r="A1353" s="30">
        <v>38090</v>
      </c>
      <c r="B1353" s="28">
        <v>57.074438999999998</v>
      </c>
      <c r="C1353" s="28">
        <v>85.160004000000001</v>
      </c>
      <c r="D1353" s="28">
        <v>51.346252</v>
      </c>
      <c r="E1353" s="28">
        <v>55.092967000000002</v>
      </c>
      <c r="F1353" s="28">
        <v>397.13854400000002</v>
      </c>
      <c r="G1353" s="28">
        <v>26.149849</v>
      </c>
      <c r="H1353" s="28">
        <v>42.009998000000003</v>
      </c>
      <c r="I1353" s="28">
        <v>23.552951</v>
      </c>
      <c r="J1353" s="28">
        <v>34.158301999999999</v>
      </c>
      <c r="K1353" s="28">
        <v>81.255200000000002</v>
      </c>
      <c r="L1353" s="25">
        <f t="shared" si="210"/>
        <v>-0.30477927258842763</v>
      </c>
      <c r="M1353" s="25">
        <f t="shared" si="211"/>
        <v>-0.41143131644990916</v>
      </c>
      <c r="N1353" s="25">
        <f t="shared" si="212"/>
        <v>6.3013343789096732E-2</v>
      </c>
      <c r="O1353" s="25">
        <f t="shared" si="213"/>
        <v>0.36208634479993007</v>
      </c>
      <c r="P1353" s="29">
        <f t="shared" si="214"/>
        <v>0.2517830353677537</v>
      </c>
      <c r="Q1353" s="29">
        <f t="shared" si="215"/>
        <v>-5.6123372714812825E-2</v>
      </c>
      <c r="R1353" s="29">
        <f t="shared" si="216"/>
        <v>0.20028565714285729</v>
      </c>
      <c r="S1353" s="29">
        <f t="shared" si="217"/>
        <v>-0.11572005815617881</v>
      </c>
      <c r="T1353" s="29">
        <f t="shared" si="218"/>
        <v>0.1341668545970971</v>
      </c>
      <c r="U1353" s="29">
        <f t="shared" si="219"/>
        <v>8.414080754928932E-2</v>
      </c>
    </row>
    <row r="1354" spans="1:21" x14ac:dyDescent="0.2">
      <c r="A1354" s="30">
        <v>38089</v>
      </c>
      <c r="B1354" s="28">
        <v>82.095421999999999</v>
      </c>
      <c r="C1354" s="28">
        <v>144.69000199999999</v>
      </c>
      <c r="D1354" s="28">
        <v>48.302546999999997</v>
      </c>
      <c r="E1354" s="28">
        <v>40.447485</v>
      </c>
      <c r="F1354" s="28">
        <v>317.25828899999999</v>
      </c>
      <c r="G1354" s="28">
        <v>27.704732</v>
      </c>
      <c r="H1354" s="28">
        <v>35</v>
      </c>
      <c r="I1354" s="28">
        <v>26.635175</v>
      </c>
      <c r="J1354" s="28">
        <v>30.117528</v>
      </c>
      <c r="K1354" s="28">
        <v>74.948936000000003</v>
      </c>
      <c r="L1354" s="25">
        <f t="shared" si="210"/>
        <v>0.82980153770742549</v>
      </c>
      <c r="M1354" s="25">
        <f t="shared" si="211"/>
        <v>1.1040465299137159E-2</v>
      </c>
      <c r="N1354" s="25">
        <f t="shared" si="212"/>
        <v>-8.1527801140971468E-3</v>
      </c>
      <c r="O1354" s="25">
        <f t="shared" si="213"/>
        <v>2.3948026077590612E-2</v>
      </c>
      <c r="P1354" s="29">
        <f t="shared" si="214"/>
        <v>8.077523131605191E-2</v>
      </c>
      <c r="Q1354" s="29">
        <f t="shared" si="215"/>
        <v>0.25481729040362811</v>
      </c>
      <c r="R1354" s="29">
        <f t="shared" si="216"/>
        <v>0.3550135501355014</v>
      </c>
      <c r="S1354" s="29">
        <f t="shared" si="217"/>
        <v>-9.7772100727767652E-3</v>
      </c>
      <c r="T1354" s="29">
        <f t="shared" si="218"/>
        <v>8.7384117473119138E-2</v>
      </c>
      <c r="U1354" s="29">
        <f t="shared" si="219"/>
        <v>2.5245570318830346E-2</v>
      </c>
    </row>
    <row r="1355" spans="1:21" x14ac:dyDescent="0.2">
      <c r="A1355" s="30">
        <v>38088</v>
      </c>
      <c r="B1355" s="28">
        <v>44.865752000000001</v>
      </c>
      <c r="C1355" s="28">
        <v>143.11000100000001</v>
      </c>
      <c r="D1355" s="28">
        <v>48.699584000000002</v>
      </c>
      <c r="E1355" s="28">
        <v>39.501502000000002</v>
      </c>
      <c r="F1355" s="28">
        <v>293.546965</v>
      </c>
      <c r="G1355" s="28">
        <v>22.078697999999999</v>
      </c>
      <c r="H1355" s="28">
        <v>25.83</v>
      </c>
      <c r="I1355" s="28">
        <v>26.898164000000001</v>
      </c>
      <c r="J1355" s="28">
        <v>27.697230000000001</v>
      </c>
      <c r="K1355" s="28">
        <v>73.103398999999996</v>
      </c>
      <c r="L1355" s="25">
        <f t="shared" si="210"/>
        <v>-0.3913465348710603</v>
      </c>
      <c r="M1355" s="25">
        <f t="shared" si="211"/>
        <v>-9.1076508562905722E-2</v>
      </c>
      <c r="N1355" s="25">
        <f t="shared" si="212"/>
        <v>-0.23680316399350121</v>
      </c>
      <c r="O1355" s="25">
        <f t="shared" si="213"/>
        <v>-0.50069401524898338</v>
      </c>
      <c r="P1355" s="29">
        <f t="shared" si="214"/>
        <v>-0.48477263251581737</v>
      </c>
      <c r="Q1355" s="29">
        <f t="shared" si="215"/>
        <v>-0.42803354262979054</v>
      </c>
      <c r="R1355" s="29">
        <f t="shared" si="216"/>
        <v>-0.8854037236575969</v>
      </c>
      <c r="S1355" s="29">
        <f t="shared" si="217"/>
        <v>-0.25633273137330537</v>
      </c>
      <c r="T1355" s="29">
        <f t="shared" si="218"/>
        <v>-0.40817893467409094</v>
      </c>
      <c r="U1355" s="29">
        <f t="shared" si="219"/>
        <v>-0.19775620319067488</v>
      </c>
    </row>
    <row r="1356" spans="1:21" x14ac:dyDescent="0.2">
      <c r="A1356" s="30">
        <v>38060</v>
      </c>
      <c r="B1356" s="28">
        <v>73.713130000000007</v>
      </c>
      <c r="C1356" s="28">
        <v>157.449997</v>
      </c>
      <c r="D1356" s="28">
        <v>63.809992000000001</v>
      </c>
      <c r="E1356" s="28">
        <v>79.112814999999998</v>
      </c>
      <c r="F1356" s="28">
        <v>569.742571</v>
      </c>
      <c r="G1356" s="28">
        <v>38.601385999999998</v>
      </c>
      <c r="H1356" s="28">
        <v>225.39999399999999</v>
      </c>
      <c r="I1356" s="28">
        <v>36.169621999999997</v>
      </c>
      <c r="J1356" s="28">
        <v>46.800007000000001</v>
      </c>
      <c r="K1356" s="28">
        <v>91.123670000000004</v>
      </c>
      <c r="L1356" s="25">
        <f t="shared" si="210"/>
        <v>0.2787600589221233</v>
      </c>
      <c r="M1356" s="25">
        <f t="shared" si="211"/>
        <v>0.831665877520543</v>
      </c>
      <c r="N1356" s="25">
        <f t="shared" si="212"/>
        <v>0.23435355120620893</v>
      </c>
      <c r="O1356" s="25">
        <f t="shared" si="213"/>
        <v>0.44451569080605502</v>
      </c>
      <c r="P1356" s="29">
        <f t="shared" si="214"/>
        <v>0.41481352793921911</v>
      </c>
      <c r="Q1356" s="29">
        <f t="shared" si="215"/>
        <v>0.47822844894024197</v>
      </c>
      <c r="R1356" s="29">
        <f t="shared" si="216"/>
        <v>4.4841850357267656</v>
      </c>
      <c r="S1356" s="29">
        <f t="shared" si="217"/>
        <v>0.54214410069568597</v>
      </c>
      <c r="T1356" s="29">
        <f t="shared" si="218"/>
        <v>0.39811380136779118</v>
      </c>
      <c r="U1356" s="29">
        <f t="shared" si="219"/>
        <v>0.11945503408739677</v>
      </c>
    </row>
    <row r="1357" spans="1:21" x14ac:dyDescent="0.2">
      <c r="A1357" s="30">
        <v>38059</v>
      </c>
      <c r="B1357" s="28">
        <v>57.644222999999997</v>
      </c>
      <c r="C1357" s="28">
        <v>85.959998999999996</v>
      </c>
      <c r="D1357" s="28">
        <v>51.695068999999997</v>
      </c>
      <c r="E1357" s="28">
        <v>54.767709000000004</v>
      </c>
      <c r="F1357" s="28">
        <v>402.69799499999999</v>
      </c>
      <c r="G1357" s="28">
        <v>26.113275000000002</v>
      </c>
      <c r="H1357" s="28">
        <v>41.099997999999999</v>
      </c>
      <c r="I1357" s="28">
        <v>23.454113</v>
      </c>
      <c r="J1357" s="28">
        <v>33.473675</v>
      </c>
      <c r="K1357" s="28">
        <v>81.400026999999994</v>
      </c>
      <c r="L1357" s="25">
        <f t="shared" si="210"/>
        <v>-0.30342864906983724</v>
      </c>
      <c r="M1357" s="25">
        <f t="shared" si="211"/>
        <v>-0.41547667503708252</v>
      </c>
      <c r="N1357" s="25">
        <f t="shared" si="212"/>
        <v>6.8411675426824692E-2</v>
      </c>
      <c r="O1357" s="25">
        <f t="shared" si="213"/>
        <v>0.34278458343299834</v>
      </c>
      <c r="P1357" s="29">
        <f t="shared" si="214"/>
        <v>0.25455172526784198</v>
      </c>
      <c r="Q1357" s="29">
        <f t="shared" si="215"/>
        <v>-7.8986002942572187E-2</v>
      </c>
      <c r="R1357" s="29">
        <f t="shared" si="216"/>
        <v>8.1294400489050123E-2</v>
      </c>
      <c r="S1357" s="29">
        <f t="shared" si="217"/>
        <v>-0.13240833577936484</v>
      </c>
      <c r="T1357" s="29">
        <f t="shared" si="218"/>
        <v>9.2094537533080167E-2</v>
      </c>
      <c r="U1357" s="29">
        <f t="shared" si="219"/>
        <v>7.5317455338441475E-2</v>
      </c>
    </row>
    <row r="1358" spans="1:21" x14ac:dyDescent="0.2">
      <c r="A1358" s="30">
        <v>38058</v>
      </c>
      <c r="B1358" s="28">
        <v>82.754226000000003</v>
      </c>
      <c r="C1358" s="28">
        <v>147.05999800000001</v>
      </c>
      <c r="D1358" s="28">
        <v>48.384971999999998</v>
      </c>
      <c r="E1358" s="28">
        <v>40.786667999999999</v>
      </c>
      <c r="F1358" s="28">
        <v>320.98955100000001</v>
      </c>
      <c r="G1358" s="28">
        <v>28.352744999999999</v>
      </c>
      <c r="H1358" s="28">
        <v>38.009998000000003</v>
      </c>
      <c r="I1358" s="28">
        <v>27.033584999999999</v>
      </c>
      <c r="J1358" s="28">
        <v>30.650894999999998</v>
      </c>
      <c r="K1358" s="28">
        <v>75.698600999999996</v>
      </c>
      <c r="L1358" s="25">
        <f t="shared" si="210"/>
        <v>-0.32332066414447291</v>
      </c>
      <c r="M1358" s="25">
        <f t="shared" si="211"/>
        <v>-0.29471007852645148</v>
      </c>
      <c r="N1358" s="25">
        <f t="shared" si="212"/>
        <v>-0.18884505987830713</v>
      </c>
      <c r="O1358" s="25">
        <f t="shared" si="213"/>
        <v>-0.60767196988913885</v>
      </c>
      <c r="P1358" s="29">
        <f t="shared" si="214"/>
        <v>-0.40061602097189197</v>
      </c>
      <c r="Q1358" s="29">
        <f t="shared" si="215"/>
        <v>-0.27202377055178339</v>
      </c>
      <c r="R1358" s="29">
        <f t="shared" si="216"/>
        <v>-0.80099477486910997</v>
      </c>
      <c r="S1358" s="29">
        <f t="shared" si="217"/>
        <v>-0.40678046252348155</v>
      </c>
      <c r="T1358" s="29">
        <f t="shared" si="218"/>
        <v>-0.41591130068867666</v>
      </c>
      <c r="U1358" s="29">
        <f t="shared" si="219"/>
        <v>-6.1983747731665595E-2</v>
      </c>
    </row>
    <row r="1359" spans="1:21" x14ac:dyDescent="0.2">
      <c r="A1359" s="30">
        <v>38032</v>
      </c>
      <c r="B1359" s="28">
        <v>122.294596</v>
      </c>
      <c r="C1359" s="28">
        <v>208.509995</v>
      </c>
      <c r="D1359" s="28">
        <v>59.649481999999999</v>
      </c>
      <c r="E1359" s="28">
        <v>103.960627</v>
      </c>
      <c r="F1359" s="28">
        <v>535.53241700000001</v>
      </c>
      <c r="G1359" s="28">
        <v>38.94735</v>
      </c>
      <c r="H1359" s="28">
        <v>191</v>
      </c>
      <c r="I1359" s="28">
        <v>45.570962000000002</v>
      </c>
      <c r="J1359" s="28">
        <v>52.476438999999999</v>
      </c>
      <c r="K1359" s="28">
        <v>80.700734999999995</v>
      </c>
      <c r="L1359" s="25">
        <f t="shared" si="210"/>
        <v>0.64756361792990003</v>
      </c>
      <c r="M1359" s="25">
        <f t="shared" si="211"/>
        <v>0.29937055961007952</v>
      </c>
      <c r="N1359" s="25">
        <f t="shared" si="212"/>
        <v>-7.4300341509321299E-2</v>
      </c>
      <c r="O1359" s="25">
        <f t="shared" si="213"/>
        <v>0.31440261507395273</v>
      </c>
      <c r="P1359" s="29">
        <f t="shared" si="214"/>
        <v>-5.5502670434085188E-2</v>
      </c>
      <c r="Q1359" s="29">
        <f t="shared" si="215"/>
        <v>6.662912606703042E-4</v>
      </c>
      <c r="R1359" s="29">
        <f t="shared" si="216"/>
        <v>-0.17061094356800821</v>
      </c>
      <c r="S1359" s="29">
        <f t="shared" si="217"/>
        <v>0.24417461050061751</v>
      </c>
      <c r="T1359" s="29">
        <f t="shared" si="218"/>
        <v>0.12286872628345891</v>
      </c>
      <c r="U1359" s="29">
        <f t="shared" si="219"/>
        <v>-0.11456310225824196</v>
      </c>
    </row>
    <row r="1360" spans="1:21" x14ac:dyDescent="0.2">
      <c r="A1360" s="30">
        <v>38031</v>
      </c>
      <c r="B1360" s="28">
        <v>74.227541000000002</v>
      </c>
      <c r="C1360" s="28">
        <v>160.470001</v>
      </c>
      <c r="D1360" s="28">
        <v>64.437186999999994</v>
      </c>
      <c r="E1360" s="28">
        <v>79.093441999999996</v>
      </c>
      <c r="F1360" s="28">
        <v>567.00257399999998</v>
      </c>
      <c r="G1360" s="28">
        <v>38.921416999999998</v>
      </c>
      <c r="H1360" s="28">
        <v>230.28999300000001</v>
      </c>
      <c r="I1360" s="28">
        <v>36.627465000000001</v>
      </c>
      <c r="J1360" s="28">
        <v>46.734259999999999</v>
      </c>
      <c r="K1360" s="28">
        <v>91.142277000000007</v>
      </c>
      <c r="L1360" s="25">
        <f t="shared" si="210"/>
        <v>0.29427531589960143</v>
      </c>
      <c r="M1360" s="25">
        <f t="shared" si="211"/>
        <v>0.82103944095417258</v>
      </c>
      <c r="N1360" s="25">
        <f t="shared" si="212"/>
        <v>0.23070779406662933</v>
      </c>
      <c r="O1360" s="25">
        <f t="shared" si="213"/>
        <v>0.43888400145232009</v>
      </c>
      <c r="P1360" s="29">
        <f t="shared" si="214"/>
        <v>0.39616403628668517</v>
      </c>
      <c r="Q1360" s="29">
        <f t="shared" si="215"/>
        <v>0.47806325622189938</v>
      </c>
      <c r="R1360" s="29">
        <f t="shared" si="216"/>
        <v>4.1937301082543978</v>
      </c>
      <c r="S1360" s="29">
        <f t="shared" si="217"/>
        <v>0.50827465115697779</v>
      </c>
      <c r="T1360" s="29">
        <f t="shared" si="218"/>
        <v>0.38819967923717935</v>
      </c>
      <c r="U1360" s="29">
        <f t="shared" si="219"/>
        <v>0.11164877947635876</v>
      </c>
    </row>
    <row r="1361" spans="1:21" x14ac:dyDescent="0.2">
      <c r="A1361" s="30">
        <v>38030</v>
      </c>
      <c r="B1361" s="28">
        <v>57.350658000000003</v>
      </c>
      <c r="C1361" s="28">
        <v>88.120002999999997</v>
      </c>
      <c r="D1361" s="28">
        <v>52.357827999999998</v>
      </c>
      <c r="E1361" s="28">
        <v>54.968601999999997</v>
      </c>
      <c r="F1361" s="28">
        <v>406.11458199999998</v>
      </c>
      <c r="G1361" s="28">
        <v>26.332713999999999</v>
      </c>
      <c r="H1361" s="28">
        <v>44.34</v>
      </c>
      <c r="I1361" s="28">
        <v>24.284347</v>
      </c>
      <c r="J1361" s="28">
        <v>33.665373000000002</v>
      </c>
      <c r="K1361" s="28">
        <v>81.988375000000005</v>
      </c>
      <c r="L1361" s="25">
        <f t="shared" si="210"/>
        <v>-0.29500058009661589</v>
      </c>
      <c r="M1361" s="25">
        <f t="shared" si="211"/>
        <v>-0.3993183040078726</v>
      </c>
      <c r="N1361" s="25">
        <f t="shared" si="212"/>
        <v>7.4226200881246651E-2</v>
      </c>
      <c r="O1361" s="25">
        <f t="shared" si="213"/>
        <v>0.33080221887679939</v>
      </c>
      <c r="P1361" s="29">
        <f t="shared" si="214"/>
        <v>0.25678605518779873</v>
      </c>
      <c r="Q1361" s="29">
        <f t="shared" si="215"/>
        <v>-8.131341964724681E-2</v>
      </c>
      <c r="R1361" s="29">
        <f t="shared" si="216"/>
        <v>0.21213771393451553</v>
      </c>
      <c r="S1361" s="29">
        <f t="shared" si="217"/>
        <v>-0.10105082340369109</v>
      </c>
      <c r="T1361" s="29">
        <f t="shared" si="218"/>
        <v>9.7394017164727842E-2</v>
      </c>
      <c r="U1361" s="29">
        <f t="shared" si="219"/>
        <v>6.766499771741219E-2</v>
      </c>
    </row>
    <row r="1362" spans="1:21" x14ac:dyDescent="0.2">
      <c r="A1362" s="30">
        <v>38029</v>
      </c>
      <c r="B1362" s="28">
        <v>81.348517999999999</v>
      </c>
      <c r="C1362" s="28">
        <v>146.699997</v>
      </c>
      <c r="D1362" s="28">
        <v>48.74004</v>
      </c>
      <c r="E1362" s="28">
        <v>41.304862</v>
      </c>
      <c r="F1362" s="28">
        <v>323.13740300000001</v>
      </c>
      <c r="G1362" s="28">
        <v>28.663436000000001</v>
      </c>
      <c r="H1362" s="28">
        <v>36.580002</v>
      </c>
      <c r="I1362" s="28">
        <v>27.014149</v>
      </c>
      <c r="J1362" s="28">
        <v>30.677562000000002</v>
      </c>
      <c r="K1362" s="28">
        <v>76.792229000000006</v>
      </c>
      <c r="L1362" s="25">
        <f t="shared" si="210"/>
        <v>-0.25589775572662288</v>
      </c>
      <c r="M1362" s="25">
        <f t="shared" si="211"/>
        <v>-0.22923346052400084</v>
      </c>
      <c r="N1362" s="25">
        <f t="shared" si="212"/>
        <v>0.239650175789067</v>
      </c>
      <c r="O1362" s="25">
        <f t="shared" si="213"/>
        <v>-0.58004533471764463</v>
      </c>
      <c r="P1362" s="29">
        <f t="shared" si="214"/>
        <v>-0.5690984056295515</v>
      </c>
      <c r="Q1362" s="29">
        <f t="shared" si="215"/>
        <v>-0.48058450687048504</v>
      </c>
      <c r="R1362" s="29">
        <f t="shared" si="216"/>
        <v>-0.84603728012184487</v>
      </c>
      <c r="S1362" s="29">
        <f t="shared" si="217"/>
        <v>-5.9002948515476827E-2</v>
      </c>
      <c r="T1362" s="29">
        <f t="shared" si="218"/>
        <v>-0.36197116662486284</v>
      </c>
      <c r="U1362" s="29">
        <f t="shared" si="219"/>
        <v>-6.6566817295646397E-2</v>
      </c>
    </row>
    <row r="1363" spans="1:21" x14ac:dyDescent="0.2">
      <c r="A1363" s="30">
        <v>38002</v>
      </c>
      <c r="B1363" s="28">
        <v>109.324382</v>
      </c>
      <c r="C1363" s="28">
        <v>190.33000200000001</v>
      </c>
      <c r="D1363" s="28">
        <v>39.317576000000003</v>
      </c>
      <c r="E1363" s="28">
        <v>98.355525999999998</v>
      </c>
      <c r="F1363" s="28">
        <v>749.90997300000004</v>
      </c>
      <c r="G1363" s="28">
        <v>55.184021999999999</v>
      </c>
      <c r="H1363" s="28">
        <v>237.58999600000001</v>
      </c>
      <c r="I1363" s="28">
        <v>28.708006000000001</v>
      </c>
      <c r="J1363" s="28">
        <v>48.081780000000002</v>
      </c>
      <c r="K1363" s="28">
        <v>82.268586999999997</v>
      </c>
      <c r="L1363" s="25">
        <f t="shared" si="210"/>
        <v>-9.8358787635444811E-2</v>
      </c>
      <c r="M1363" s="25">
        <f t="shared" si="211"/>
        <v>-9.8261260776856818E-2</v>
      </c>
      <c r="N1363" s="25">
        <f t="shared" si="212"/>
        <v>-0.33918288893135873</v>
      </c>
      <c r="O1363" s="25">
        <f t="shared" si="213"/>
        <v>-4.8890913423823235E-2</v>
      </c>
      <c r="P1363" s="29">
        <f t="shared" si="214"/>
        <v>0.38216345086873948</v>
      </c>
      <c r="Q1363" s="29">
        <f t="shared" si="215"/>
        <v>0.40192547721375327</v>
      </c>
      <c r="R1363" s="29">
        <f t="shared" si="216"/>
        <v>0.26653873376062109</v>
      </c>
      <c r="S1363" s="29">
        <f t="shared" si="217"/>
        <v>-0.37551646102633374</v>
      </c>
      <c r="T1363" s="29">
        <f t="shared" si="218"/>
        <v>-7.644116088661812E-2</v>
      </c>
      <c r="U1363" s="29">
        <f t="shared" si="219"/>
        <v>1.7496830703280786E-2</v>
      </c>
    </row>
    <row r="1364" spans="1:21" x14ac:dyDescent="0.2">
      <c r="A1364" s="30">
        <v>38001</v>
      </c>
      <c r="B1364" s="28">
        <v>121.250427</v>
      </c>
      <c r="C1364" s="28">
        <v>211.070007</v>
      </c>
      <c r="D1364" s="28">
        <v>59.498423000000003</v>
      </c>
      <c r="E1364" s="28">
        <v>103.411404</v>
      </c>
      <c r="F1364" s="28">
        <v>542.56243900000004</v>
      </c>
      <c r="G1364" s="28">
        <v>39.363021000000003</v>
      </c>
      <c r="H1364" s="28">
        <v>187.58999600000001</v>
      </c>
      <c r="I1364" s="28">
        <v>45.970796999999997</v>
      </c>
      <c r="J1364" s="28">
        <v>52.061414999999997</v>
      </c>
      <c r="K1364" s="28">
        <v>80.853899999999996</v>
      </c>
      <c r="L1364" s="25">
        <f t="shared" si="210"/>
        <v>0.63621065687979095</v>
      </c>
      <c r="M1364" s="25">
        <f t="shared" si="211"/>
        <v>0.32598326600001815</v>
      </c>
      <c r="N1364" s="25">
        <f t="shared" si="212"/>
        <v>-6.9027669856883023E-2</v>
      </c>
      <c r="O1364" s="25">
        <f t="shared" si="213"/>
        <v>0.30906148641995945</v>
      </c>
      <c r="P1364" s="29">
        <f t="shared" si="214"/>
        <v>-4.3374018000673309E-2</v>
      </c>
      <c r="Q1364" s="29">
        <f t="shared" si="215"/>
        <v>9.6368805179021244E-3</v>
      </c>
      <c r="R1364" s="29">
        <f t="shared" si="216"/>
        <v>-0.13541044782499667</v>
      </c>
      <c r="S1364" s="29">
        <f t="shared" si="217"/>
        <v>0.28120234505294039</v>
      </c>
      <c r="T1364" s="29">
        <f t="shared" si="218"/>
        <v>0.11376434114457545</v>
      </c>
      <c r="U1364" s="29">
        <f t="shared" si="219"/>
        <v>-0.11088566218937912</v>
      </c>
    </row>
    <row r="1365" spans="1:21" x14ac:dyDescent="0.2">
      <c r="A1365" s="30">
        <v>38000</v>
      </c>
      <c r="B1365" s="28">
        <v>74.104410999999999</v>
      </c>
      <c r="C1365" s="28">
        <v>159.179993</v>
      </c>
      <c r="D1365" s="28">
        <v>63.909979999999997</v>
      </c>
      <c r="E1365" s="28">
        <v>78.996598000000006</v>
      </c>
      <c r="F1365" s="28">
        <v>567.16255799999999</v>
      </c>
      <c r="G1365" s="28">
        <v>38.987304999999999</v>
      </c>
      <c r="H1365" s="28">
        <v>216.970001</v>
      </c>
      <c r="I1365" s="28">
        <v>35.880980999999998</v>
      </c>
      <c r="J1365" s="28">
        <v>46.743653999999999</v>
      </c>
      <c r="K1365" s="28">
        <v>90.937573</v>
      </c>
      <c r="L1365" s="25">
        <f t="shared" si="210"/>
        <v>0.29477939853581225</v>
      </c>
      <c r="M1365" s="25">
        <f t="shared" si="211"/>
        <v>0.82860410699813514</v>
      </c>
      <c r="N1365" s="25">
        <f t="shared" si="212"/>
        <v>0.21175819533028695</v>
      </c>
      <c r="O1365" s="25">
        <f t="shared" si="213"/>
        <v>0.45664212051381936</v>
      </c>
      <c r="P1365" s="29">
        <f t="shared" si="214"/>
        <v>0.41721372116467803</v>
      </c>
      <c r="Q1365" s="29">
        <f t="shared" si="215"/>
        <v>0.49039783337217258</v>
      </c>
      <c r="R1365" s="29">
        <f t="shared" si="216"/>
        <v>3.9389938766218986</v>
      </c>
      <c r="S1365" s="29">
        <f t="shared" si="217"/>
        <v>0.52277860452700198</v>
      </c>
      <c r="T1365" s="29">
        <f t="shared" si="218"/>
        <v>0.38659883127221151</v>
      </c>
      <c r="U1365" s="29">
        <f t="shared" si="219"/>
        <v>0.10683041280654737</v>
      </c>
    </row>
    <row r="1366" spans="1:21" x14ac:dyDescent="0.2">
      <c r="A1366" s="30">
        <v>37999</v>
      </c>
      <c r="B1366" s="28">
        <v>57.233232999999998</v>
      </c>
      <c r="C1366" s="28">
        <v>87.050003000000004</v>
      </c>
      <c r="D1366" s="28">
        <v>52.741529</v>
      </c>
      <c r="E1366" s="28">
        <v>54.231988000000001</v>
      </c>
      <c r="F1366" s="28">
        <v>400.19550299999997</v>
      </c>
      <c r="G1366" s="28">
        <v>26.158992000000001</v>
      </c>
      <c r="H1366" s="28">
        <v>43.93</v>
      </c>
      <c r="I1366" s="28">
        <v>23.562835</v>
      </c>
      <c r="J1366" s="28">
        <v>33.711015000000003</v>
      </c>
      <c r="K1366" s="28">
        <v>82.160348999999997</v>
      </c>
      <c r="L1366" s="25">
        <f t="shared" si="210"/>
        <v>0.26317857500008657</v>
      </c>
      <c r="M1366" s="25">
        <f t="shared" si="211"/>
        <v>-0.3729741284596394</v>
      </c>
      <c r="N1366" s="25">
        <f t="shared" si="212"/>
        <v>8.2997526221168405E-2</v>
      </c>
      <c r="O1366" s="25">
        <f t="shared" si="213"/>
        <v>0.3658608357955957</v>
      </c>
      <c r="P1366" s="29">
        <f t="shared" si="214"/>
        <v>0.35381885790118006</v>
      </c>
      <c r="Q1366" s="29">
        <f t="shared" si="215"/>
        <v>0.18806175379659629</v>
      </c>
      <c r="R1366" s="29">
        <f t="shared" si="216"/>
        <v>0.64778694673668413</v>
      </c>
      <c r="S1366" s="29">
        <f t="shared" si="217"/>
        <v>-0.11012367452799454</v>
      </c>
      <c r="T1366" s="29">
        <f t="shared" si="218"/>
        <v>0.20725510899563138</v>
      </c>
      <c r="U1366" s="29">
        <f t="shared" si="219"/>
        <v>0.12641407998457455</v>
      </c>
    </row>
    <row r="1367" spans="1:21" x14ac:dyDescent="0.2">
      <c r="A1367" s="30">
        <v>37997</v>
      </c>
      <c r="B1367" s="28">
        <v>45.308900999999999</v>
      </c>
      <c r="C1367" s="28">
        <v>138.83000200000001</v>
      </c>
      <c r="D1367" s="28">
        <v>48.699584000000002</v>
      </c>
      <c r="E1367" s="28">
        <v>39.705354</v>
      </c>
      <c r="F1367" s="28">
        <v>295.60491100000002</v>
      </c>
      <c r="G1367" s="28">
        <v>22.018208999999999</v>
      </c>
      <c r="H1367" s="28">
        <v>26.66</v>
      </c>
      <c r="I1367" s="28">
        <v>26.478774999999999</v>
      </c>
      <c r="J1367" s="28">
        <v>27.923687999999999</v>
      </c>
      <c r="K1367" s="28">
        <v>72.939739000000003</v>
      </c>
      <c r="L1367" s="25">
        <f t="shared" si="210"/>
        <v>-0.62692018078613576</v>
      </c>
      <c r="M1367" s="25">
        <f t="shared" si="211"/>
        <v>-0.31741972229421167</v>
      </c>
      <c r="N1367" s="25">
        <f t="shared" si="212"/>
        <v>-0.15935460322449813</v>
      </c>
      <c r="O1367" s="25">
        <f t="shared" si="213"/>
        <v>-0.62224273549192655</v>
      </c>
      <c r="P1367" s="29">
        <f t="shared" si="214"/>
        <v>-0.46786992490835111</v>
      </c>
      <c r="Q1367" s="29">
        <f t="shared" si="215"/>
        <v>-0.44472811064114837</v>
      </c>
      <c r="R1367" s="29">
        <f t="shared" si="216"/>
        <v>-0.86046998993410828</v>
      </c>
      <c r="S1367" s="29">
        <f t="shared" si="217"/>
        <v>-0.44313985649041798</v>
      </c>
      <c r="T1367" s="29">
        <f t="shared" si="218"/>
        <v>-0.47955952022992676</v>
      </c>
      <c r="U1367" s="29">
        <f t="shared" si="219"/>
        <v>-9.5311517644669941E-2</v>
      </c>
    </row>
    <row r="1368" spans="1:21" x14ac:dyDescent="0.2">
      <c r="A1368" s="30">
        <v>37970</v>
      </c>
      <c r="B1368" s="28">
        <v>121.44559599999999</v>
      </c>
      <c r="C1368" s="28">
        <v>203.38999899999999</v>
      </c>
      <c r="D1368" s="28">
        <v>57.931184999999999</v>
      </c>
      <c r="E1368" s="28">
        <v>105.108115</v>
      </c>
      <c r="F1368" s="28">
        <v>555.51250500000003</v>
      </c>
      <c r="G1368" s="28">
        <v>39.653022999999997</v>
      </c>
      <c r="H1368" s="28">
        <v>191.070007</v>
      </c>
      <c r="I1368" s="28">
        <v>47.550134999999997</v>
      </c>
      <c r="J1368" s="28">
        <v>53.653950999999999</v>
      </c>
      <c r="K1368" s="28">
        <v>80.624149000000003</v>
      </c>
      <c r="L1368" s="25">
        <f t="shared" si="210"/>
        <v>0.6542368879026641</v>
      </c>
      <c r="M1368" s="25">
        <f t="shared" si="211"/>
        <v>0.16770012156333025</v>
      </c>
      <c r="N1368" s="25">
        <f t="shared" si="212"/>
        <v>-4.2192990940452035E-2</v>
      </c>
      <c r="O1368" s="25">
        <f t="shared" si="213"/>
        <v>0.33364624865138937</v>
      </c>
      <c r="P1368" s="29">
        <f t="shared" si="214"/>
        <v>-7.8825359930441041E-2</v>
      </c>
      <c r="Q1368" s="29">
        <f t="shared" si="215"/>
        <v>0.10079055443245521</v>
      </c>
      <c r="R1368" s="29">
        <f t="shared" si="216"/>
        <v>-0.2087871007332166</v>
      </c>
      <c r="S1368" s="29">
        <f t="shared" si="217"/>
        <v>0.44289099185228631</v>
      </c>
      <c r="T1368" s="29">
        <f t="shared" si="218"/>
        <v>0.18719232630608529</v>
      </c>
      <c r="U1368" s="29">
        <f t="shared" si="219"/>
        <v>-8.0286209054993507E-2</v>
      </c>
    </row>
    <row r="1369" spans="1:21" x14ac:dyDescent="0.2">
      <c r="A1369" s="30">
        <v>37969</v>
      </c>
      <c r="B1369" s="28">
        <v>73.414876000000007</v>
      </c>
      <c r="C1369" s="28">
        <v>174.179993</v>
      </c>
      <c r="D1369" s="28">
        <v>60.483150000000002</v>
      </c>
      <c r="E1369" s="28">
        <v>78.81259</v>
      </c>
      <c r="F1369" s="28">
        <v>603.04797900000005</v>
      </c>
      <c r="G1369" s="28">
        <v>36.022314000000001</v>
      </c>
      <c r="H1369" s="28">
        <v>241.490005</v>
      </c>
      <c r="I1369" s="28">
        <v>32.954765999999999</v>
      </c>
      <c r="J1369" s="28">
        <v>45.193984</v>
      </c>
      <c r="K1369" s="28">
        <v>87.662216000000001</v>
      </c>
      <c r="L1369" s="25">
        <f t="shared" si="210"/>
        <v>0.28416877765257453</v>
      </c>
      <c r="M1369" s="25">
        <f t="shared" si="211"/>
        <v>0.98495718518518505</v>
      </c>
      <c r="N1369" s="25">
        <f t="shared" si="212"/>
        <v>0.18095532240148748</v>
      </c>
      <c r="O1369" s="25">
        <f t="shared" si="213"/>
        <v>0.4425615698302694</v>
      </c>
      <c r="P1369" s="29">
        <f t="shared" si="214"/>
        <v>0.45877892409622345</v>
      </c>
      <c r="Q1369" s="29">
        <f t="shared" si="215"/>
        <v>0.4115902058704588</v>
      </c>
      <c r="R1369" s="29">
        <f t="shared" si="216"/>
        <v>5.173057545323557</v>
      </c>
      <c r="S1369" s="29">
        <f t="shared" si="217"/>
        <v>0.173202226148786</v>
      </c>
      <c r="T1369" s="29">
        <f t="shared" si="218"/>
        <v>0.350503304257888</v>
      </c>
      <c r="U1369" s="29">
        <f t="shared" si="219"/>
        <v>8.623155762423651E-2</v>
      </c>
    </row>
    <row r="1370" spans="1:21" x14ac:dyDescent="0.2">
      <c r="A1370" s="30">
        <v>37968</v>
      </c>
      <c r="B1370" s="28">
        <v>57.169179999999997</v>
      </c>
      <c r="C1370" s="28">
        <v>87.75</v>
      </c>
      <c r="D1370" s="28">
        <v>51.215443</v>
      </c>
      <c r="E1370" s="28">
        <v>54.633778999999997</v>
      </c>
      <c r="F1370" s="28">
        <v>413.39230300000003</v>
      </c>
      <c r="G1370" s="28">
        <v>25.51896</v>
      </c>
      <c r="H1370" s="28">
        <v>39.119999</v>
      </c>
      <c r="I1370" s="28">
        <v>28.089587000000002</v>
      </c>
      <c r="J1370" s="28">
        <v>33.464548999999998</v>
      </c>
      <c r="K1370" s="28">
        <v>80.703064999999995</v>
      </c>
      <c r="L1370" s="25">
        <f t="shared" si="210"/>
        <v>-0.21240264984226953</v>
      </c>
      <c r="M1370" s="25">
        <f t="shared" si="211"/>
        <v>-0.36320756103321716</v>
      </c>
      <c r="N1370" s="25">
        <f t="shared" si="212"/>
        <v>4.4807459960698903E-2</v>
      </c>
      <c r="O1370" s="25">
        <f t="shared" si="213"/>
        <v>0.36955586868745272</v>
      </c>
      <c r="P1370" s="29">
        <f t="shared" si="214"/>
        <v>0.36761133680922842</v>
      </c>
      <c r="Q1370" s="29">
        <f t="shared" si="215"/>
        <v>-0.10275662540327501</v>
      </c>
      <c r="R1370" s="29">
        <f t="shared" si="216"/>
        <v>8.6364931206049933E-2</v>
      </c>
      <c r="S1370" s="29">
        <f t="shared" si="217"/>
        <v>4.0933408965477591E-2</v>
      </c>
      <c r="T1370" s="29">
        <f t="shared" si="218"/>
        <v>0.19822710127251897</v>
      </c>
      <c r="U1370" s="29">
        <f t="shared" si="219"/>
        <v>6.9599694522265887E-2</v>
      </c>
    </row>
    <row r="1371" spans="1:21" x14ac:dyDescent="0.2">
      <c r="A1371" s="30">
        <v>37967</v>
      </c>
      <c r="B1371" s="28">
        <v>72.586810999999997</v>
      </c>
      <c r="C1371" s="28">
        <v>137.800003</v>
      </c>
      <c r="D1371" s="28">
        <v>49.019024999999999</v>
      </c>
      <c r="E1371" s="28">
        <v>39.891603000000003</v>
      </c>
      <c r="F1371" s="28">
        <v>302.273235</v>
      </c>
      <c r="G1371" s="28">
        <v>28.441514000000002</v>
      </c>
      <c r="H1371" s="28">
        <v>36.009998000000003</v>
      </c>
      <c r="I1371" s="28">
        <v>26.984998999999998</v>
      </c>
      <c r="J1371" s="28">
        <v>27.928386</v>
      </c>
      <c r="K1371" s="28">
        <v>75.451652999999993</v>
      </c>
      <c r="L1371" s="25">
        <f t="shared" si="210"/>
        <v>-0.2858522402232182</v>
      </c>
      <c r="M1371" s="25">
        <f t="shared" si="211"/>
        <v>-0.24691219798693187</v>
      </c>
      <c r="N1371" s="25">
        <f t="shared" si="212"/>
        <v>0.22397701813841686</v>
      </c>
      <c r="O1371" s="25">
        <f t="shared" si="213"/>
        <v>-0.58973471105350961</v>
      </c>
      <c r="P1371" s="29">
        <f t="shared" si="214"/>
        <v>-0.58411541772542319</v>
      </c>
      <c r="Q1371" s="29">
        <f t="shared" si="215"/>
        <v>-0.46032703086163551</v>
      </c>
      <c r="R1371" s="29">
        <f t="shared" si="216"/>
        <v>-0.82645784096385544</v>
      </c>
      <c r="S1371" s="29">
        <f t="shared" si="217"/>
        <v>5.0734141255708298E-3</v>
      </c>
      <c r="T1371" s="29">
        <f t="shared" si="218"/>
        <v>-0.43794152591735391</v>
      </c>
      <c r="U1371" s="29">
        <f t="shared" si="219"/>
        <v>-7.4269730763047215E-2</v>
      </c>
    </row>
    <row r="1372" spans="1:21" x14ac:dyDescent="0.2">
      <c r="A1372" s="30">
        <v>37941</v>
      </c>
      <c r="B1372" s="28">
        <v>101.641166</v>
      </c>
      <c r="C1372" s="28">
        <v>182.979996</v>
      </c>
      <c r="D1372" s="28">
        <v>40.048974999999999</v>
      </c>
      <c r="E1372" s="28">
        <v>97.233677999999998</v>
      </c>
      <c r="F1372" s="28">
        <v>726.82000700000003</v>
      </c>
      <c r="G1372" s="28">
        <v>52.701386999999997</v>
      </c>
      <c r="H1372" s="28">
        <v>207.5</v>
      </c>
      <c r="I1372" s="28">
        <v>26.848783999999998</v>
      </c>
      <c r="J1372" s="28">
        <v>49.689467</v>
      </c>
      <c r="K1372" s="28">
        <v>81.505008000000004</v>
      </c>
      <c r="L1372" s="25">
        <f t="shared" si="210"/>
        <v>-0.14794147444454397</v>
      </c>
      <c r="M1372" s="25">
        <f t="shared" si="211"/>
        <v>-0.10470695995921919</v>
      </c>
      <c r="N1372" s="25">
        <f t="shared" si="212"/>
        <v>-0.30800352334574221</v>
      </c>
      <c r="O1372" s="25">
        <f t="shared" si="213"/>
        <v>-3.6436093578048334E-2</v>
      </c>
      <c r="P1372" s="29">
        <f t="shared" si="214"/>
        <v>0.3186557759365789</v>
      </c>
      <c r="Q1372" s="29">
        <f t="shared" si="215"/>
        <v>0.29867051181303172</v>
      </c>
      <c r="R1372" s="29">
        <f t="shared" si="216"/>
        <v>7.1022992902266102E-2</v>
      </c>
      <c r="S1372" s="29">
        <f t="shared" si="217"/>
        <v>-0.42261392300232681</v>
      </c>
      <c r="T1372" s="29">
        <f t="shared" si="218"/>
        <v>-4.1294950634070848E-2</v>
      </c>
      <c r="U1372" s="29">
        <f t="shared" si="219"/>
        <v>1.3331943516891931E-2</v>
      </c>
    </row>
    <row r="1373" spans="1:21" x14ac:dyDescent="0.2">
      <c r="A1373" s="30">
        <v>37940</v>
      </c>
      <c r="B1373" s="28">
        <v>119.288949</v>
      </c>
      <c r="C1373" s="28">
        <v>204.38000500000001</v>
      </c>
      <c r="D1373" s="28">
        <v>57.874535999999999</v>
      </c>
      <c r="E1373" s="28">
        <v>100.910461</v>
      </c>
      <c r="F1373" s="28">
        <v>551.18251499999997</v>
      </c>
      <c r="G1373" s="28">
        <v>40.581029999999998</v>
      </c>
      <c r="H1373" s="28">
        <v>193.740005</v>
      </c>
      <c r="I1373" s="28">
        <v>46.500574</v>
      </c>
      <c r="J1373" s="28">
        <v>51.829774999999998</v>
      </c>
      <c r="K1373" s="28">
        <v>80.432683999999995</v>
      </c>
      <c r="L1373" s="25">
        <f t="shared" si="210"/>
        <v>0.62643685761722612</v>
      </c>
      <c r="M1373" s="25">
        <f t="shared" si="211"/>
        <v>0.17798273775216145</v>
      </c>
      <c r="N1373" s="25">
        <f t="shared" si="212"/>
        <v>-4.2985737785283029E-2</v>
      </c>
      <c r="O1373" s="25">
        <f t="shared" si="213"/>
        <v>0.28559810429991539</v>
      </c>
      <c r="P1373" s="29">
        <f t="shared" si="214"/>
        <v>-8.043772946346528E-2</v>
      </c>
      <c r="Q1373" s="29">
        <f t="shared" si="215"/>
        <v>0.1339601923011311</v>
      </c>
      <c r="R1373" s="29">
        <f t="shared" si="216"/>
        <v>-0.17349941685935888</v>
      </c>
      <c r="S1373" s="29">
        <f t="shared" si="217"/>
        <v>0.39087872988316907</v>
      </c>
      <c r="T1373" s="29">
        <f t="shared" si="218"/>
        <v>0.15426506691025033</v>
      </c>
      <c r="U1373" s="29">
        <f t="shared" si="219"/>
        <v>-8.0518375535156061E-2</v>
      </c>
    </row>
    <row r="1374" spans="1:21" x14ac:dyDescent="0.2">
      <c r="A1374" s="30">
        <v>37939</v>
      </c>
      <c r="B1374" s="28">
        <v>73.343732000000003</v>
      </c>
      <c r="C1374" s="28">
        <v>173.5</v>
      </c>
      <c r="D1374" s="28">
        <v>60.474057999999999</v>
      </c>
      <c r="E1374" s="28">
        <v>78.493007000000006</v>
      </c>
      <c r="F1374" s="28">
        <v>599.39661799999999</v>
      </c>
      <c r="G1374" s="28">
        <v>35.786997</v>
      </c>
      <c r="H1374" s="28">
        <v>234.41000399999999</v>
      </c>
      <c r="I1374" s="28">
        <v>33.432515000000002</v>
      </c>
      <c r="J1374" s="28">
        <v>44.902836000000001</v>
      </c>
      <c r="K1374" s="28">
        <v>87.476118999999997</v>
      </c>
      <c r="L1374" s="25">
        <f t="shared" si="210"/>
        <v>0.25526586244399874</v>
      </c>
      <c r="M1374" s="25">
        <f t="shared" si="211"/>
        <v>0.94006485519400629</v>
      </c>
      <c r="N1374" s="25">
        <f t="shared" si="212"/>
        <v>0.18663725369461504</v>
      </c>
      <c r="O1374" s="25">
        <f t="shared" si="213"/>
        <v>0.42300770825837342</v>
      </c>
      <c r="P1374" s="29">
        <f t="shared" si="214"/>
        <v>0.4374235988199755</v>
      </c>
      <c r="Q1374" s="29">
        <f t="shared" si="215"/>
        <v>0.4043816066217969</v>
      </c>
      <c r="R1374" s="29">
        <f t="shared" si="216"/>
        <v>4.9951410739202595</v>
      </c>
      <c r="S1374" s="29">
        <f t="shared" si="217"/>
        <v>0.18728593039192454</v>
      </c>
      <c r="T1374" s="29">
        <f t="shared" si="218"/>
        <v>0.3248182502516257</v>
      </c>
      <c r="U1374" s="29">
        <f t="shared" si="219"/>
        <v>8.3925610508101656E-2</v>
      </c>
    </row>
    <row r="1375" spans="1:21" x14ac:dyDescent="0.2">
      <c r="A1375" s="30">
        <v>37938</v>
      </c>
      <c r="B1375" s="28">
        <v>58.428843000000001</v>
      </c>
      <c r="C1375" s="28">
        <v>89.43</v>
      </c>
      <c r="D1375" s="28">
        <v>50.962547999999998</v>
      </c>
      <c r="E1375" s="28">
        <v>55.159931</v>
      </c>
      <c r="F1375" s="28">
        <v>416.99372299999999</v>
      </c>
      <c r="G1375" s="28">
        <v>25.482388</v>
      </c>
      <c r="H1375" s="28">
        <v>39.099997999999999</v>
      </c>
      <c r="I1375" s="28">
        <v>28.158773</v>
      </c>
      <c r="J1375" s="28">
        <v>33.893582000000002</v>
      </c>
      <c r="K1375" s="28">
        <v>80.703064999999995</v>
      </c>
      <c r="L1375" s="25">
        <f t="shared" si="210"/>
        <v>0.26234569041489908</v>
      </c>
      <c r="M1375" s="25">
        <f t="shared" si="211"/>
        <v>-0.28433098018830805</v>
      </c>
      <c r="N1375" s="25">
        <f t="shared" si="212"/>
        <v>9.2825127579775124E-2</v>
      </c>
      <c r="O1375" s="25">
        <f t="shared" si="213"/>
        <v>0.38664266266896119</v>
      </c>
      <c r="P1375" s="29">
        <f t="shared" si="214"/>
        <v>0.44755603283889656</v>
      </c>
      <c r="Q1375" s="29">
        <f t="shared" si="215"/>
        <v>0.14831893615426806</v>
      </c>
      <c r="R1375" s="29">
        <f t="shared" si="216"/>
        <v>0.62442866638969674</v>
      </c>
      <c r="S1375" s="29">
        <f t="shared" si="217"/>
        <v>0.14772949364133825</v>
      </c>
      <c r="T1375" s="29">
        <f t="shared" si="218"/>
        <v>0.20447859477896491</v>
      </c>
      <c r="U1375" s="29">
        <f t="shared" si="219"/>
        <v>0.1409266426733391</v>
      </c>
    </row>
    <row r="1376" spans="1:21" x14ac:dyDescent="0.2">
      <c r="A1376" s="30">
        <v>37936</v>
      </c>
      <c r="B1376" s="28">
        <v>46.285929000000003</v>
      </c>
      <c r="C1376" s="28">
        <v>124.959999</v>
      </c>
      <c r="D1376" s="28">
        <v>46.633763000000002</v>
      </c>
      <c r="E1376" s="28">
        <v>39.779485000000001</v>
      </c>
      <c r="F1376" s="28">
        <v>288.06741399999999</v>
      </c>
      <c r="G1376" s="28">
        <v>22.191037000000001</v>
      </c>
      <c r="H1376" s="28">
        <v>24.07</v>
      </c>
      <c r="I1376" s="28">
        <v>24.534329</v>
      </c>
      <c r="J1376" s="28">
        <v>28.13963</v>
      </c>
      <c r="K1376" s="28">
        <v>70.734666000000004</v>
      </c>
      <c r="L1376" s="25">
        <f t="shared" si="210"/>
        <v>-0.53970802531217932</v>
      </c>
      <c r="M1376" s="25">
        <f t="shared" si="211"/>
        <v>-0.29032259438524999</v>
      </c>
      <c r="N1376" s="25">
        <f t="shared" si="212"/>
        <v>0.20887099730212566</v>
      </c>
      <c r="O1376" s="25">
        <f t="shared" si="213"/>
        <v>-0.58709346019713671</v>
      </c>
      <c r="P1376" s="29">
        <f t="shared" si="214"/>
        <v>-0.59587636265658306</v>
      </c>
      <c r="Q1376" s="29">
        <f t="shared" si="215"/>
        <v>-0.57067724057846481</v>
      </c>
      <c r="R1376" s="29">
        <f t="shared" si="216"/>
        <v>-0.88268836718402655</v>
      </c>
      <c r="S1376" s="29">
        <f t="shared" si="217"/>
        <v>-4.7182513287866379E-2</v>
      </c>
      <c r="T1376" s="29">
        <f t="shared" si="218"/>
        <v>-0.41547866093083197</v>
      </c>
      <c r="U1376" s="29">
        <f t="shared" si="219"/>
        <v>-0.13203768634451074</v>
      </c>
    </row>
    <row r="1377" spans="1:21" x14ac:dyDescent="0.2">
      <c r="A1377" s="30">
        <v>37910</v>
      </c>
      <c r="B1377" s="28">
        <v>100.55775800000001</v>
      </c>
      <c r="C1377" s="28">
        <v>176.08000200000001</v>
      </c>
      <c r="D1377" s="28">
        <v>38.576293999999997</v>
      </c>
      <c r="E1377" s="28">
        <v>96.340166999999994</v>
      </c>
      <c r="F1377" s="28">
        <v>712.82000700000003</v>
      </c>
      <c r="G1377" s="28">
        <v>51.688471</v>
      </c>
      <c r="H1377" s="28">
        <v>205.179993</v>
      </c>
      <c r="I1377" s="28">
        <v>25.749243</v>
      </c>
      <c r="J1377" s="28">
        <v>48.141322000000002</v>
      </c>
      <c r="K1377" s="28">
        <v>81.495088999999993</v>
      </c>
      <c r="L1377" s="25">
        <f t="shared" si="210"/>
        <v>-0.17239242019982637</v>
      </c>
      <c r="M1377" s="25">
        <f t="shared" si="211"/>
        <v>-0.16307807958114962</v>
      </c>
      <c r="N1377" s="25">
        <f t="shared" si="212"/>
        <v>-0.32874095603396403</v>
      </c>
      <c r="O1377" s="25">
        <f t="shared" si="213"/>
        <v>-4.7142743684117305E-2</v>
      </c>
      <c r="P1377" s="29">
        <f t="shared" si="214"/>
        <v>0.2843313586548204</v>
      </c>
      <c r="Q1377" s="29">
        <f t="shared" si="215"/>
        <v>0.27219496402146404</v>
      </c>
      <c r="R1377" s="29">
        <f t="shared" si="216"/>
        <v>7.8078948368260681E-2</v>
      </c>
      <c r="S1377" s="29">
        <f t="shared" si="217"/>
        <v>-0.45109738238658925</v>
      </c>
      <c r="T1377" s="29">
        <f t="shared" si="218"/>
        <v>-6.4018519714584388E-2</v>
      </c>
      <c r="U1377" s="29">
        <f t="shared" si="219"/>
        <v>1.0322610862686155E-2</v>
      </c>
    </row>
    <row r="1378" spans="1:21" x14ac:dyDescent="0.2">
      <c r="A1378" s="30">
        <v>37909</v>
      </c>
      <c r="B1378" s="28">
        <v>121.504153</v>
      </c>
      <c r="C1378" s="28">
        <v>210.38999899999999</v>
      </c>
      <c r="D1378" s="28">
        <v>57.468564999999998</v>
      </c>
      <c r="E1378" s="28">
        <v>101.10661</v>
      </c>
      <c r="F1378" s="28">
        <v>555.01253799999995</v>
      </c>
      <c r="G1378" s="28">
        <v>40.629362999999998</v>
      </c>
      <c r="H1378" s="28">
        <v>190.320007</v>
      </c>
      <c r="I1378" s="28">
        <v>46.910403000000002</v>
      </c>
      <c r="J1378" s="28">
        <v>51.434054000000003</v>
      </c>
      <c r="K1378" s="28">
        <v>80.662441999999999</v>
      </c>
      <c r="L1378" s="25">
        <f t="shared" si="210"/>
        <v>0.67277195630202646</v>
      </c>
      <c r="M1378" s="25">
        <f t="shared" si="211"/>
        <v>0.17169749021716951</v>
      </c>
      <c r="N1378" s="25">
        <f t="shared" si="212"/>
        <v>-5.4813392939524808E-2</v>
      </c>
      <c r="O1378" s="25">
        <f t="shared" si="213"/>
        <v>0.27363997118814165</v>
      </c>
      <c r="P1378" s="29">
        <f t="shared" si="214"/>
        <v>-8.2898029700831488E-2</v>
      </c>
      <c r="Q1378" s="29">
        <f t="shared" si="215"/>
        <v>0.14131454023531109</v>
      </c>
      <c r="R1378" s="29">
        <f t="shared" si="216"/>
        <v>-0.20314850867775092</v>
      </c>
      <c r="S1378" s="29">
        <f t="shared" si="217"/>
        <v>0.38296281686852263</v>
      </c>
      <c r="T1378" s="29">
        <f t="shared" si="218"/>
        <v>0.13736388808655375</v>
      </c>
      <c r="U1378" s="29">
        <f t="shared" si="219"/>
        <v>-9.2278650224331349E-2</v>
      </c>
    </row>
    <row r="1379" spans="1:21" x14ac:dyDescent="0.2">
      <c r="A1379" s="30">
        <v>37908</v>
      </c>
      <c r="B1379" s="28">
        <v>72.636412000000007</v>
      </c>
      <c r="C1379" s="28">
        <v>179.55999800000001</v>
      </c>
      <c r="D1379" s="28">
        <v>60.801290000000002</v>
      </c>
      <c r="E1379" s="28">
        <v>79.383979999999994</v>
      </c>
      <c r="F1379" s="28">
        <v>605.180837</v>
      </c>
      <c r="G1379" s="28">
        <v>35.598742999999999</v>
      </c>
      <c r="H1379" s="28">
        <v>238.83999600000001</v>
      </c>
      <c r="I1379" s="28">
        <v>33.92022</v>
      </c>
      <c r="J1379" s="28">
        <v>45.222161999999997</v>
      </c>
      <c r="K1379" s="28">
        <v>88.862559000000005</v>
      </c>
      <c r="L1379" s="25">
        <f t="shared" si="210"/>
        <v>0.59338042329724128</v>
      </c>
      <c r="M1379" s="25">
        <f t="shared" si="211"/>
        <v>0.48556294815348022</v>
      </c>
      <c r="N1379" s="25">
        <f t="shared" si="212"/>
        <v>0.32322749928758343</v>
      </c>
      <c r="O1379" s="25">
        <f t="shared" si="213"/>
        <v>1.0172156582567884</v>
      </c>
      <c r="P1379" s="29">
        <f t="shared" si="214"/>
        <v>1.0878338781762174</v>
      </c>
      <c r="Q1379" s="29">
        <f t="shared" si="215"/>
        <v>0.62124048495201145</v>
      </c>
      <c r="R1379" s="29">
        <f t="shared" si="216"/>
        <v>8.9475216992919613</v>
      </c>
      <c r="S1379" s="29">
        <f t="shared" si="217"/>
        <v>0.37190186063387531</v>
      </c>
      <c r="T1379" s="29">
        <f t="shared" si="218"/>
        <v>0.62310363566805371</v>
      </c>
      <c r="U1379" s="29">
        <f t="shared" si="219"/>
        <v>0.26770379902312014</v>
      </c>
    </row>
    <row r="1380" spans="1:21" x14ac:dyDescent="0.2">
      <c r="A1380" s="30">
        <v>37905</v>
      </c>
      <c r="B1380" s="28">
        <v>45.586359000000002</v>
      </c>
      <c r="C1380" s="28">
        <v>120.870003</v>
      </c>
      <c r="D1380" s="28">
        <v>45.949233999999997</v>
      </c>
      <c r="E1380" s="28">
        <v>39.353243999999997</v>
      </c>
      <c r="F1380" s="28">
        <v>289.86062700000002</v>
      </c>
      <c r="G1380" s="28">
        <v>21.957719000000001</v>
      </c>
      <c r="H1380" s="28">
        <v>24.01</v>
      </c>
      <c r="I1380" s="28">
        <v>24.724961</v>
      </c>
      <c r="J1380" s="28">
        <v>27.861536999999998</v>
      </c>
      <c r="K1380" s="28">
        <v>70.097256999999999</v>
      </c>
      <c r="L1380" s="25">
        <f t="shared" si="210"/>
        <v>-0.54644078562252685</v>
      </c>
      <c r="M1380" s="25">
        <f t="shared" si="211"/>
        <v>-0.31518411898016996</v>
      </c>
      <c r="N1380" s="25">
        <f t="shared" si="212"/>
        <v>0.19051612053063849</v>
      </c>
      <c r="O1380" s="25">
        <f t="shared" si="213"/>
        <v>-0.5941110795354072</v>
      </c>
      <c r="P1380" s="29">
        <f t="shared" si="214"/>
        <v>-0.58899008690644439</v>
      </c>
      <c r="Q1380" s="29">
        <f t="shared" si="215"/>
        <v>-0.58154240701191284</v>
      </c>
      <c r="R1380" s="29">
        <f t="shared" si="216"/>
        <v>-0.88496550457567313</v>
      </c>
      <c r="S1380" s="29">
        <f t="shared" si="217"/>
        <v>-4.052405901843803E-2</v>
      </c>
      <c r="T1380" s="29">
        <f t="shared" si="218"/>
        <v>-0.42457662865777457</v>
      </c>
      <c r="U1380" s="29">
        <f t="shared" si="219"/>
        <v>-0.14215563577400914</v>
      </c>
    </row>
    <row r="1381" spans="1:21" x14ac:dyDescent="0.2">
      <c r="A1381" s="30">
        <v>37880</v>
      </c>
      <c r="B1381" s="28">
        <v>100.508065</v>
      </c>
      <c r="C1381" s="28">
        <v>176.5</v>
      </c>
      <c r="D1381" s="28">
        <v>38.596062000000003</v>
      </c>
      <c r="E1381" s="28">
        <v>96.955698999999996</v>
      </c>
      <c r="F1381" s="28">
        <v>705.23999000000003</v>
      </c>
      <c r="G1381" s="28">
        <v>52.472985000000001</v>
      </c>
      <c r="H1381" s="28">
        <v>208.720001</v>
      </c>
      <c r="I1381" s="28">
        <v>25.769234999999998</v>
      </c>
      <c r="J1381" s="28">
        <v>48.419195999999999</v>
      </c>
      <c r="K1381" s="28">
        <v>81.713256999999999</v>
      </c>
      <c r="L1381" s="25">
        <f t="shared" si="210"/>
        <v>-0.1899126947485037</v>
      </c>
      <c r="M1381" s="25">
        <f t="shared" si="211"/>
        <v>-0.16595782926844882</v>
      </c>
      <c r="N1381" s="25">
        <f t="shared" si="212"/>
        <v>-0.34031829779012446</v>
      </c>
      <c r="O1381" s="25">
        <f t="shared" si="213"/>
        <v>-6.0824092124069806E-2</v>
      </c>
      <c r="P1381" s="29">
        <f t="shared" si="214"/>
        <v>0.23975884668476577</v>
      </c>
      <c r="Q1381" s="29">
        <f t="shared" si="215"/>
        <v>0.26678910069053341</v>
      </c>
      <c r="R1381" s="29">
        <f t="shared" si="216"/>
        <v>9.3461837451230156E-2</v>
      </c>
      <c r="S1381" s="29">
        <f t="shared" si="217"/>
        <v>-0.45726314256201817</v>
      </c>
      <c r="T1381" s="29">
        <f t="shared" si="218"/>
        <v>-8.237870643571743E-2</v>
      </c>
      <c r="U1381" s="29">
        <f t="shared" si="219"/>
        <v>2.3212791391278298E-3</v>
      </c>
    </row>
    <row r="1382" spans="1:21" x14ac:dyDescent="0.2">
      <c r="A1382" s="30">
        <v>37879</v>
      </c>
      <c r="B1382" s="28">
        <v>124.07065799999999</v>
      </c>
      <c r="C1382" s="28">
        <v>211.61999499999999</v>
      </c>
      <c r="D1382" s="28">
        <v>58.507097999999999</v>
      </c>
      <c r="E1382" s="28">
        <v>103.234866</v>
      </c>
      <c r="F1382" s="28">
        <v>568.85255700000005</v>
      </c>
      <c r="G1382" s="28">
        <v>41.422037000000003</v>
      </c>
      <c r="H1382" s="28">
        <v>190.88000500000001</v>
      </c>
      <c r="I1382" s="28">
        <v>47.480164000000002</v>
      </c>
      <c r="J1382" s="28">
        <v>52.765990000000002</v>
      </c>
      <c r="K1382" s="28">
        <v>81.524017000000001</v>
      </c>
      <c r="L1382" s="25">
        <f t="shared" si="210"/>
        <v>0.7306867362584939</v>
      </c>
      <c r="M1382" s="25">
        <f t="shared" si="211"/>
        <v>0.52761132265654598</v>
      </c>
      <c r="N1382" s="25">
        <f t="shared" si="212"/>
        <v>0.19587909587955377</v>
      </c>
      <c r="O1382" s="25">
        <f t="shared" si="213"/>
        <v>1.5940111595768838</v>
      </c>
      <c r="P1382" s="29">
        <f t="shared" si="214"/>
        <v>0.89727748924847872</v>
      </c>
      <c r="Q1382" s="29">
        <f t="shared" si="215"/>
        <v>0.45866988877643244</v>
      </c>
      <c r="R1382" s="29">
        <f t="shared" si="216"/>
        <v>4.4945306278335861</v>
      </c>
      <c r="S1382" s="29">
        <f t="shared" si="217"/>
        <v>0.74567262743669516</v>
      </c>
      <c r="T1382" s="29">
        <f t="shared" si="218"/>
        <v>0.88038053498236857</v>
      </c>
      <c r="U1382" s="29">
        <f t="shared" si="219"/>
        <v>9.6501559001244352E-2</v>
      </c>
    </row>
    <row r="1383" spans="1:21" x14ac:dyDescent="0.2">
      <c r="A1383" s="30">
        <v>37876</v>
      </c>
      <c r="B1383" s="28">
        <v>71.688686000000004</v>
      </c>
      <c r="C1383" s="28">
        <v>138.529999</v>
      </c>
      <c r="D1383" s="28">
        <v>48.923924</v>
      </c>
      <c r="E1383" s="28">
        <v>39.797387000000001</v>
      </c>
      <c r="F1383" s="28">
        <v>299.82570299999998</v>
      </c>
      <c r="G1383" s="28">
        <v>28.397129</v>
      </c>
      <c r="H1383" s="28">
        <v>34.740001999999997</v>
      </c>
      <c r="I1383" s="28">
        <v>27.198778999999998</v>
      </c>
      <c r="J1383" s="28">
        <v>28.061336000000001</v>
      </c>
      <c r="K1383" s="28">
        <v>74.349203000000003</v>
      </c>
      <c r="L1383" s="25">
        <f t="shared" si="210"/>
        <v>0.54671330236225368</v>
      </c>
      <c r="M1383" s="25">
        <f t="shared" si="211"/>
        <v>0.15682671398747394</v>
      </c>
      <c r="N1383" s="25">
        <f t="shared" si="212"/>
        <v>2.5718262824213189E-2</v>
      </c>
      <c r="O1383" s="25">
        <f t="shared" si="213"/>
        <v>-3.9582245666057725E-3</v>
      </c>
      <c r="P1383" s="29">
        <f t="shared" si="214"/>
        <v>1.4329944192006838E-2</v>
      </c>
      <c r="Q1383" s="29">
        <f t="shared" si="215"/>
        <v>0.26928696630082327</v>
      </c>
      <c r="R1383" s="29">
        <f t="shared" si="216"/>
        <v>0.40533994358171266</v>
      </c>
      <c r="S1383" s="29">
        <f t="shared" si="217"/>
        <v>8.04765957866036E-2</v>
      </c>
      <c r="T1383" s="29">
        <f t="shared" si="218"/>
        <v>-1.5551545368406305E-2</v>
      </c>
      <c r="U1383" s="29">
        <f t="shared" si="219"/>
        <v>2.2947764205027088E-2</v>
      </c>
    </row>
    <row r="1384" spans="1:21" x14ac:dyDescent="0.2">
      <c r="A1384" s="30">
        <v>37875</v>
      </c>
      <c r="B1384" s="28">
        <v>46.349046000000001</v>
      </c>
      <c r="C1384" s="28">
        <v>119.75</v>
      </c>
      <c r="D1384" s="28">
        <v>47.697234000000002</v>
      </c>
      <c r="E1384" s="28">
        <v>39.955539999999999</v>
      </c>
      <c r="F1384" s="28">
        <v>295.58991600000002</v>
      </c>
      <c r="G1384" s="28">
        <v>22.372505</v>
      </c>
      <c r="H1384" s="28">
        <v>24.719999000000001</v>
      </c>
      <c r="I1384" s="28">
        <v>25.172946</v>
      </c>
      <c r="J1384" s="28">
        <v>28.504626999999999</v>
      </c>
      <c r="K1384" s="28">
        <v>72.681329000000005</v>
      </c>
      <c r="L1384" s="25">
        <f t="shared" si="210"/>
        <v>-0.53844165094265495</v>
      </c>
      <c r="M1384" s="25">
        <f t="shared" si="211"/>
        <v>-0.30704240850694298</v>
      </c>
      <c r="N1384" s="25">
        <f t="shared" si="212"/>
        <v>0.24956535134209012</v>
      </c>
      <c r="O1384" s="25">
        <f t="shared" si="213"/>
        <v>-0.58857304386579967</v>
      </c>
      <c r="P1384" s="29">
        <f t="shared" si="214"/>
        <v>-0.57405950062355071</v>
      </c>
      <c r="Q1384" s="29">
        <f t="shared" si="215"/>
        <v>-0.56381441030139023</v>
      </c>
      <c r="R1384" s="29">
        <f t="shared" si="216"/>
        <v>-0.87798618821363705</v>
      </c>
      <c r="S1384" s="29">
        <f t="shared" si="217"/>
        <v>1.3750777975785056E-4</v>
      </c>
      <c r="T1384" s="29">
        <f t="shared" si="218"/>
        <v>-0.41441545787568512</v>
      </c>
      <c r="U1384" s="29">
        <f t="shared" si="219"/>
        <v>-0.11300776204088248</v>
      </c>
    </row>
    <row r="1385" spans="1:21" x14ac:dyDescent="0.2">
      <c r="A1385" s="30">
        <v>37849</v>
      </c>
      <c r="B1385" s="28">
        <v>100.418606</v>
      </c>
      <c r="C1385" s="28">
        <v>172.80999800000001</v>
      </c>
      <c r="D1385" s="28">
        <v>38.171059999999997</v>
      </c>
      <c r="E1385" s="28">
        <v>97.114541000000003</v>
      </c>
      <c r="F1385" s="28">
        <v>693.96997099999999</v>
      </c>
      <c r="G1385" s="28">
        <v>51.291252</v>
      </c>
      <c r="H1385" s="28">
        <v>202.60000600000001</v>
      </c>
      <c r="I1385" s="28">
        <v>25.169485000000002</v>
      </c>
      <c r="J1385" s="28">
        <v>48.677219000000001</v>
      </c>
      <c r="K1385" s="28">
        <v>81.941336000000007</v>
      </c>
      <c r="L1385" s="25">
        <f t="shared" si="210"/>
        <v>0.74313057369702329</v>
      </c>
      <c r="M1385" s="25">
        <f t="shared" si="211"/>
        <v>0.93689751247593023</v>
      </c>
      <c r="N1385" s="25">
        <f t="shared" si="212"/>
        <v>-0.25035643903548199</v>
      </c>
      <c r="O1385" s="25">
        <f t="shared" si="213"/>
        <v>0.76888239655071877</v>
      </c>
      <c r="P1385" s="29">
        <f t="shared" si="214"/>
        <v>0.67082627959525842</v>
      </c>
      <c r="Q1385" s="29">
        <f t="shared" si="215"/>
        <v>1.0034667057272593</v>
      </c>
      <c r="R1385" s="29">
        <f t="shared" si="216"/>
        <v>4.2664414019640908</v>
      </c>
      <c r="S1385" s="29">
        <f t="shared" si="217"/>
        <v>-9.9520929608214459E-2</v>
      </c>
      <c r="T1385" s="29">
        <f t="shared" si="218"/>
        <v>0.46096691942418166</v>
      </c>
      <c r="U1385" s="29">
        <f t="shared" si="219"/>
        <v>1.7511883765132463E-2</v>
      </c>
    </row>
    <row r="1386" spans="1:21" x14ac:dyDescent="0.2">
      <c r="A1386" s="30">
        <v>37846</v>
      </c>
      <c r="B1386" s="28">
        <v>57.608195000000002</v>
      </c>
      <c r="C1386" s="28">
        <v>89.220000999999996</v>
      </c>
      <c r="D1386" s="28">
        <v>50.918945999999998</v>
      </c>
      <c r="E1386" s="28">
        <v>54.901637999999998</v>
      </c>
      <c r="F1386" s="28">
        <v>415.34537699999998</v>
      </c>
      <c r="G1386" s="28">
        <v>25.60125</v>
      </c>
      <c r="H1386" s="28">
        <v>38.470001000000003</v>
      </c>
      <c r="I1386" s="28">
        <v>27.951215999999999</v>
      </c>
      <c r="J1386" s="28">
        <v>33.318494999999999</v>
      </c>
      <c r="K1386" s="28">
        <v>80.531085000000004</v>
      </c>
      <c r="L1386" s="25">
        <f t="shared" si="210"/>
        <v>-0.19169668714483989</v>
      </c>
      <c r="M1386" s="25">
        <f t="shared" si="211"/>
        <v>-0.34966105620437271</v>
      </c>
      <c r="N1386" s="25">
        <f t="shared" si="212"/>
        <v>3.9969497953727728E-2</v>
      </c>
      <c r="O1386" s="25">
        <f t="shared" si="213"/>
        <v>0.3867514077001255</v>
      </c>
      <c r="P1386" s="29">
        <f t="shared" si="214"/>
        <v>0.36956879430516554</v>
      </c>
      <c r="Q1386" s="29">
        <f t="shared" si="215"/>
        <v>-9.9019629890408467E-2</v>
      </c>
      <c r="R1386" s="29">
        <f t="shared" si="216"/>
        <v>0.16329002116722124</v>
      </c>
      <c r="S1386" s="29">
        <f t="shared" si="217"/>
        <v>4.7499153042899422E-2</v>
      </c>
      <c r="T1386" s="29">
        <f t="shared" si="218"/>
        <v>0.19717681314456037</v>
      </c>
      <c r="U1386" s="29">
        <f t="shared" si="219"/>
        <v>7.6379317804444069E-2</v>
      </c>
    </row>
    <row r="1387" spans="1:21" x14ac:dyDescent="0.2">
      <c r="A1387" s="30">
        <v>37845</v>
      </c>
      <c r="B1387" s="28">
        <v>71.270516999999998</v>
      </c>
      <c r="C1387" s="28">
        <v>137.19000199999999</v>
      </c>
      <c r="D1387" s="28">
        <v>48.961961000000002</v>
      </c>
      <c r="E1387" s="28">
        <v>39.590108000000001</v>
      </c>
      <c r="F1387" s="28">
        <v>303.26726100000002</v>
      </c>
      <c r="G1387" s="28">
        <v>28.414881000000001</v>
      </c>
      <c r="H1387" s="28">
        <v>33.07</v>
      </c>
      <c r="I1387" s="28">
        <v>26.683759999999999</v>
      </c>
      <c r="J1387" s="28">
        <v>27.830888999999999</v>
      </c>
      <c r="K1387" s="28">
        <v>74.816641000000004</v>
      </c>
      <c r="L1387" s="25">
        <f t="shared" si="210"/>
        <v>0.5234708248475497</v>
      </c>
      <c r="M1387" s="25">
        <f t="shared" si="211"/>
        <v>0.14153771010151428</v>
      </c>
      <c r="N1387" s="25">
        <f t="shared" si="212"/>
        <v>2.2845817036297955E-2</v>
      </c>
      <c r="O1387" s="25">
        <f t="shared" si="213"/>
        <v>-1.0980929620930446E-2</v>
      </c>
      <c r="P1387" s="29">
        <f t="shared" si="214"/>
        <v>2.5037629583787968E-2</v>
      </c>
      <c r="Q1387" s="29">
        <f t="shared" si="215"/>
        <v>0.26910004686064926</v>
      </c>
      <c r="R1387" s="29">
        <f t="shared" si="216"/>
        <v>0.34103811841038123</v>
      </c>
      <c r="S1387" s="29">
        <f t="shared" si="217"/>
        <v>7.3430179726348577E-2</v>
      </c>
      <c r="T1387" s="29">
        <f t="shared" si="218"/>
        <v>-1.4926588713734201E-2</v>
      </c>
      <c r="U1387" s="29">
        <f t="shared" si="219"/>
        <v>2.6702207545902912E-2</v>
      </c>
    </row>
    <row r="1388" spans="1:21" x14ac:dyDescent="0.2">
      <c r="A1388" s="30">
        <v>37844</v>
      </c>
      <c r="B1388" s="28">
        <v>46.781675</v>
      </c>
      <c r="C1388" s="28">
        <v>120.18</v>
      </c>
      <c r="D1388" s="28">
        <v>47.868369000000001</v>
      </c>
      <c r="E1388" s="28">
        <v>40.029671</v>
      </c>
      <c r="F1388" s="28">
        <v>295.85963700000002</v>
      </c>
      <c r="G1388" s="28">
        <v>22.389787999999999</v>
      </c>
      <c r="H1388" s="28">
        <v>24.66</v>
      </c>
      <c r="I1388" s="28">
        <v>24.858402999999999</v>
      </c>
      <c r="J1388" s="28">
        <v>28.252604000000002</v>
      </c>
      <c r="K1388" s="28">
        <v>72.870829000000001</v>
      </c>
      <c r="L1388" s="25">
        <f t="shared" si="210"/>
        <v>-0.53797485531516198</v>
      </c>
      <c r="M1388" s="25">
        <f t="shared" si="211"/>
        <v>-0.32178328422883662</v>
      </c>
      <c r="N1388" s="25">
        <f t="shared" si="212"/>
        <v>0.16983956033648817</v>
      </c>
      <c r="O1388" s="25">
        <f t="shared" si="213"/>
        <v>-0.59432081154989791</v>
      </c>
      <c r="P1388" s="29">
        <f t="shared" si="214"/>
        <v>-0.5744006437493776</v>
      </c>
      <c r="Q1388" s="29">
        <f t="shared" si="215"/>
        <v>-0.55817379799787092</v>
      </c>
      <c r="R1388" s="29">
        <f t="shared" si="216"/>
        <v>-0.87987724272561108</v>
      </c>
      <c r="S1388" s="29">
        <f t="shared" si="217"/>
        <v>-5.0447219961722078E-2</v>
      </c>
      <c r="T1388" s="29">
        <f t="shared" si="218"/>
        <v>-0.43141664208231489</v>
      </c>
      <c r="U1388" s="29">
        <f t="shared" si="219"/>
        <v>-0.12996377361759714</v>
      </c>
    </row>
    <row r="1389" spans="1:21" x14ac:dyDescent="0.2">
      <c r="A1389" s="30">
        <v>37818</v>
      </c>
      <c r="B1389" s="28">
        <v>101.25352599999999</v>
      </c>
      <c r="C1389" s="28">
        <v>177.199997</v>
      </c>
      <c r="D1389" s="28">
        <v>40.918747000000003</v>
      </c>
      <c r="E1389" s="28">
        <v>98.673218000000006</v>
      </c>
      <c r="F1389" s="28">
        <v>695.15997300000004</v>
      </c>
      <c r="G1389" s="28">
        <v>50.675555000000003</v>
      </c>
      <c r="H1389" s="28">
        <v>205.28999300000001</v>
      </c>
      <c r="I1389" s="28">
        <v>26.179064</v>
      </c>
      <c r="J1389" s="28">
        <v>49.689467</v>
      </c>
      <c r="K1389" s="28">
        <v>83.756085999999996</v>
      </c>
      <c r="L1389" s="25">
        <f t="shared" si="210"/>
        <v>0.39523883645239533</v>
      </c>
      <c r="M1389" s="25">
        <f t="shared" si="211"/>
        <v>-2.6587542222109461E-2</v>
      </c>
      <c r="N1389" s="25">
        <f t="shared" si="212"/>
        <v>-0.32316350954899642</v>
      </c>
      <c r="O1389" s="25">
        <f t="shared" si="213"/>
        <v>0.23935783738645733</v>
      </c>
      <c r="P1389" s="29">
        <f t="shared" si="214"/>
        <v>0.14563660519185162</v>
      </c>
      <c r="Q1389" s="29">
        <f t="shared" si="215"/>
        <v>0.42051605248252488</v>
      </c>
      <c r="R1389" s="29">
        <f t="shared" si="216"/>
        <v>-0.16619963785631175</v>
      </c>
      <c r="S1389" s="29">
        <f t="shared" si="217"/>
        <v>-0.22662796792866902</v>
      </c>
      <c r="T1389" s="29">
        <f t="shared" si="218"/>
        <v>0.10336880161382678</v>
      </c>
      <c r="U1389" s="29">
        <f t="shared" si="219"/>
        <v>-5.2404363067236615E-2</v>
      </c>
    </row>
    <row r="1390" spans="1:21" x14ac:dyDescent="0.2">
      <c r="A1390" s="30">
        <v>37816</v>
      </c>
      <c r="B1390" s="28">
        <v>72.570747999999995</v>
      </c>
      <c r="C1390" s="28">
        <v>182.03999300000001</v>
      </c>
      <c r="D1390" s="28">
        <v>60.455882000000003</v>
      </c>
      <c r="E1390" s="28">
        <v>79.616406999999995</v>
      </c>
      <c r="F1390" s="28">
        <v>606.78924700000005</v>
      </c>
      <c r="G1390" s="28">
        <v>35.674045999999997</v>
      </c>
      <c r="H1390" s="28">
        <v>246.21000699999999</v>
      </c>
      <c r="I1390" s="28">
        <v>33.850543999999999</v>
      </c>
      <c r="J1390" s="28">
        <v>45.034323000000001</v>
      </c>
      <c r="K1390" s="28">
        <v>88.388002999999998</v>
      </c>
      <c r="L1390" s="25">
        <f t="shared" si="210"/>
        <v>0.26306483692107396</v>
      </c>
      <c r="M1390" s="25">
        <f t="shared" si="211"/>
        <v>1.0132713672477629</v>
      </c>
      <c r="N1390" s="25">
        <f t="shared" si="212"/>
        <v>0.19817207450157182</v>
      </c>
      <c r="O1390" s="25">
        <f t="shared" si="213"/>
        <v>0.47771557431793354</v>
      </c>
      <c r="P1390" s="29">
        <f t="shared" si="214"/>
        <v>0.45903197058029677</v>
      </c>
      <c r="Q1390" s="29">
        <f t="shared" si="215"/>
        <v>0.38651681183474551</v>
      </c>
      <c r="R1390" s="29">
        <f t="shared" si="216"/>
        <v>5.4402303688202984</v>
      </c>
      <c r="S1390" s="29">
        <f t="shared" si="217"/>
        <v>0.22316864604814479</v>
      </c>
      <c r="T1390" s="29">
        <f t="shared" si="218"/>
        <v>0.35460044386202916</v>
      </c>
      <c r="U1390" s="29">
        <f t="shared" si="219"/>
        <v>0.10078067151354864</v>
      </c>
    </row>
    <row r="1391" spans="1:21" x14ac:dyDescent="0.2">
      <c r="A1391" s="30">
        <v>37815</v>
      </c>
      <c r="B1391" s="28">
        <v>57.456074999999998</v>
      </c>
      <c r="C1391" s="28">
        <v>90.419998000000007</v>
      </c>
      <c r="D1391" s="28">
        <v>50.456761</v>
      </c>
      <c r="E1391" s="28">
        <v>53.878031999999997</v>
      </c>
      <c r="F1391" s="28">
        <v>415.88481899999999</v>
      </c>
      <c r="G1391" s="28">
        <v>25.729255999999999</v>
      </c>
      <c r="H1391" s="28">
        <v>38.229999999999997</v>
      </c>
      <c r="I1391" s="28">
        <v>27.674469999999999</v>
      </c>
      <c r="J1391" s="28">
        <v>33.245466</v>
      </c>
      <c r="K1391" s="28">
        <v>80.295743999999999</v>
      </c>
      <c r="L1391" s="25">
        <f t="shared" si="210"/>
        <v>-0.1766653632271511</v>
      </c>
      <c r="M1391" s="25">
        <f t="shared" si="211"/>
        <v>-0.3299244356021277</v>
      </c>
      <c r="N1391" s="25">
        <f t="shared" si="212"/>
        <v>3.3205815892855872E-2</v>
      </c>
      <c r="O1391" s="25">
        <f t="shared" si="213"/>
        <v>0.36969736412604104</v>
      </c>
      <c r="P1391" s="29">
        <f t="shared" si="214"/>
        <v>0.37211598463507878</v>
      </c>
      <c r="Q1391" s="29">
        <f t="shared" si="215"/>
        <v>-8.9680234656298929E-2</v>
      </c>
      <c r="R1391" s="29">
        <f t="shared" si="216"/>
        <v>0.15428747446520141</v>
      </c>
      <c r="S1391" s="29">
        <f t="shared" si="217"/>
        <v>5.2847688921775715E-2</v>
      </c>
      <c r="T1391" s="29">
        <f t="shared" si="218"/>
        <v>0.23344151626923471</v>
      </c>
      <c r="U1391" s="29">
        <f t="shared" si="219"/>
        <v>6.0729563549001497E-2</v>
      </c>
    </row>
    <row r="1392" spans="1:21" x14ac:dyDescent="0.2">
      <c r="A1392" s="30">
        <v>37814</v>
      </c>
      <c r="B1392" s="28">
        <v>69.784595999999993</v>
      </c>
      <c r="C1392" s="28">
        <v>134.94000199999999</v>
      </c>
      <c r="D1392" s="28">
        <v>48.835149999999999</v>
      </c>
      <c r="E1392" s="28">
        <v>39.335720000000002</v>
      </c>
      <c r="F1392" s="28">
        <v>303.09742299999999</v>
      </c>
      <c r="G1392" s="28">
        <v>28.263976</v>
      </c>
      <c r="H1392" s="28">
        <v>33.119999</v>
      </c>
      <c r="I1392" s="28">
        <v>26.285350000000001</v>
      </c>
      <c r="J1392" s="28">
        <v>26.953419</v>
      </c>
      <c r="K1392" s="28">
        <v>75.698600999999996</v>
      </c>
      <c r="L1392" s="25">
        <f t="shared" si="210"/>
        <v>0.49338706148152922</v>
      </c>
      <c r="M1392" s="25">
        <f t="shared" si="211"/>
        <v>0.12281579297720069</v>
      </c>
      <c r="N1392" s="25">
        <f t="shared" si="212"/>
        <v>8.8611555355029292E-3</v>
      </c>
      <c r="O1392" s="25">
        <f t="shared" si="213"/>
        <v>-1.32243330135704E-2</v>
      </c>
      <c r="P1392" s="29">
        <f t="shared" si="214"/>
        <v>2.5588973753516875E-2</v>
      </c>
      <c r="Q1392" s="29">
        <f t="shared" si="215"/>
        <v>0.27168556656803111</v>
      </c>
      <c r="R1392" s="29">
        <f t="shared" si="216"/>
        <v>0.32798707586258713</v>
      </c>
      <c r="S1392" s="29">
        <f t="shared" si="217"/>
        <v>0.10000279548062863</v>
      </c>
      <c r="T1392" s="29">
        <f t="shared" si="218"/>
        <v>-2.2224467334105769E-2</v>
      </c>
      <c r="U1392" s="29">
        <f t="shared" si="219"/>
        <v>3.7333841604334728E-2</v>
      </c>
    </row>
    <row r="1393" spans="1:21" x14ac:dyDescent="0.2">
      <c r="A1393" s="30">
        <v>37813</v>
      </c>
      <c r="B1393" s="28">
        <v>46.729075000000002</v>
      </c>
      <c r="C1393" s="28">
        <v>120.18</v>
      </c>
      <c r="D1393" s="28">
        <v>48.406215000000003</v>
      </c>
      <c r="E1393" s="28">
        <v>39.862879999999997</v>
      </c>
      <c r="F1393" s="28">
        <v>295.534986</v>
      </c>
      <c r="G1393" s="28">
        <v>22.225601000000001</v>
      </c>
      <c r="H1393" s="28">
        <v>24.940000999999999</v>
      </c>
      <c r="I1393" s="28">
        <v>23.895712</v>
      </c>
      <c r="J1393" s="28">
        <v>27.56606</v>
      </c>
      <c r="K1393" s="28">
        <v>72.974193999999997</v>
      </c>
      <c r="L1393" s="25">
        <f t="shared" si="210"/>
        <v>-0.62176074014559368</v>
      </c>
      <c r="M1393" s="25">
        <f t="shared" si="211"/>
        <v>-0.43659462225488366</v>
      </c>
      <c r="N1393" s="25">
        <f t="shared" si="212"/>
        <v>-0.18344849729617818</v>
      </c>
      <c r="O1393" s="25">
        <f t="shared" si="213"/>
        <v>-0.60850644025687473</v>
      </c>
      <c r="P1393" s="29">
        <f t="shared" si="214"/>
        <v>-0.47940556062001971</v>
      </c>
      <c r="Q1393" s="29">
        <f t="shared" si="215"/>
        <v>-0.45722864950319875</v>
      </c>
      <c r="R1393" s="29">
        <f t="shared" si="216"/>
        <v>-0.87136372830194642</v>
      </c>
      <c r="S1393" s="29">
        <f t="shared" si="217"/>
        <v>-0.49883240553151731</v>
      </c>
      <c r="T1393" s="29">
        <f t="shared" si="218"/>
        <v>-0.47681344972548045</v>
      </c>
      <c r="U1393" s="29">
        <f t="shared" si="219"/>
        <v>-0.10978793456613489</v>
      </c>
    </row>
    <row r="1394" spans="1:21" x14ac:dyDescent="0.2">
      <c r="A1394" s="30">
        <v>37787</v>
      </c>
      <c r="B1394" s="28">
        <v>123.543693</v>
      </c>
      <c r="C1394" s="28">
        <v>213.30999800000001</v>
      </c>
      <c r="D1394" s="28">
        <v>59.281275999999998</v>
      </c>
      <c r="E1394" s="28">
        <v>101.822569</v>
      </c>
      <c r="F1394" s="28">
        <v>567.68755799999997</v>
      </c>
      <c r="G1394" s="28">
        <v>40.948368000000002</v>
      </c>
      <c r="H1394" s="28">
        <v>193.88000500000001</v>
      </c>
      <c r="I1394" s="28">
        <v>47.680081999999999</v>
      </c>
      <c r="J1394" s="28">
        <v>52.688777999999999</v>
      </c>
      <c r="K1394" s="28">
        <v>81.973944000000003</v>
      </c>
      <c r="L1394" s="25">
        <f t="shared" si="210"/>
        <v>0.70139547028358695</v>
      </c>
      <c r="M1394" s="25">
        <f t="shared" si="211"/>
        <v>0.15527512540768607</v>
      </c>
      <c r="N1394" s="25">
        <f t="shared" si="212"/>
        <v>-1.7656726570917103E-2</v>
      </c>
      <c r="O1394" s="25">
        <f t="shared" si="213"/>
        <v>0.26157375509092651</v>
      </c>
      <c r="P1394" s="29">
        <f t="shared" si="214"/>
        <v>-6.8137723313616005E-2</v>
      </c>
      <c r="Q1394" s="29">
        <f t="shared" si="215"/>
        <v>0.14032565824127818</v>
      </c>
      <c r="R1394" s="29">
        <f t="shared" si="216"/>
        <v>-0.23349409556816558</v>
      </c>
      <c r="S1394" s="29">
        <f t="shared" si="217"/>
        <v>0.38093633984205622</v>
      </c>
      <c r="T1394" s="29">
        <f t="shared" si="218"/>
        <v>0.18504503702918673</v>
      </c>
      <c r="U1394" s="29">
        <f t="shared" si="219"/>
        <v>-6.0400503212302503E-2</v>
      </c>
    </row>
    <row r="1395" spans="1:21" x14ac:dyDescent="0.2">
      <c r="A1395" s="30">
        <v>37786</v>
      </c>
      <c r="B1395" s="28">
        <v>72.613155000000006</v>
      </c>
      <c r="C1395" s="28">
        <v>184.63999899999999</v>
      </c>
      <c r="D1395" s="28">
        <v>60.346803000000001</v>
      </c>
      <c r="E1395" s="28">
        <v>80.710753999999994</v>
      </c>
      <c r="F1395" s="28">
        <v>609.19684400000006</v>
      </c>
      <c r="G1395" s="28">
        <v>35.909362999999999</v>
      </c>
      <c r="H1395" s="28">
        <v>252.94000199999999</v>
      </c>
      <c r="I1395" s="28">
        <v>34.527357000000002</v>
      </c>
      <c r="J1395" s="28">
        <v>44.461413999999998</v>
      </c>
      <c r="K1395" s="28">
        <v>87.243494999999996</v>
      </c>
      <c r="L1395" s="25">
        <f t="shared" si="210"/>
        <v>0.27841063191428184</v>
      </c>
      <c r="M1395" s="25">
        <f t="shared" si="211"/>
        <v>1.0531524407872785</v>
      </c>
      <c r="N1395" s="25">
        <f t="shared" si="212"/>
        <v>0.19312334264954667</v>
      </c>
      <c r="O1395" s="25">
        <f t="shared" si="213"/>
        <v>0.4969639421460279</v>
      </c>
      <c r="P1395" s="29">
        <f t="shared" si="214"/>
        <v>0.46697062172872839</v>
      </c>
      <c r="Q1395" s="29">
        <f t="shared" si="215"/>
        <v>0.3981469454755846</v>
      </c>
      <c r="R1395" s="29">
        <f t="shared" si="216"/>
        <v>5.7110641738143846</v>
      </c>
      <c r="S1395" s="29">
        <f t="shared" si="217"/>
        <v>0.2370218130904338</v>
      </c>
      <c r="T1395" s="29">
        <f t="shared" si="218"/>
        <v>0.35109380723391381</v>
      </c>
      <c r="U1395" s="29">
        <f t="shared" si="219"/>
        <v>7.6214974778486377E-2</v>
      </c>
    </row>
    <row r="1396" spans="1:21" x14ac:dyDescent="0.2">
      <c r="A1396" s="30">
        <v>37785</v>
      </c>
      <c r="B1396" s="28">
        <v>56.799554999999998</v>
      </c>
      <c r="C1396" s="28">
        <v>89.93</v>
      </c>
      <c r="D1396" s="28">
        <v>50.578847000000003</v>
      </c>
      <c r="E1396" s="28">
        <v>53.916297999999998</v>
      </c>
      <c r="F1396" s="28">
        <v>415.27542199999999</v>
      </c>
      <c r="G1396" s="28">
        <v>25.683540000000001</v>
      </c>
      <c r="H1396" s="28">
        <v>37.689999</v>
      </c>
      <c r="I1396" s="28">
        <v>27.91168</v>
      </c>
      <c r="J1396" s="28">
        <v>32.907718000000003</v>
      </c>
      <c r="K1396" s="28">
        <v>81.065118999999996</v>
      </c>
      <c r="L1396" s="25">
        <f t="shared" si="210"/>
        <v>-0.18541310398631694</v>
      </c>
      <c r="M1396" s="25">
        <f t="shared" si="211"/>
        <v>-0.32520449237774463</v>
      </c>
      <c r="N1396" s="25">
        <f t="shared" si="212"/>
        <v>4.3427846299533446E-2</v>
      </c>
      <c r="O1396" s="25">
        <f t="shared" si="213"/>
        <v>0.36251139210513972</v>
      </c>
      <c r="P1396" s="29">
        <f t="shared" si="214"/>
        <v>0.37427262986486731</v>
      </c>
      <c r="Q1396" s="29">
        <f t="shared" si="215"/>
        <v>-8.3235687713870909E-2</v>
      </c>
      <c r="R1396" s="29">
        <f t="shared" si="216"/>
        <v>0.13832672490707587</v>
      </c>
      <c r="S1396" s="29">
        <f t="shared" si="217"/>
        <v>9.5068252268765585E-2</v>
      </c>
      <c r="T1396" s="29">
        <f t="shared" si="218"/>
        <v>0.23307520642889279</v>
      </c>
      <c r="U1396" s="29">
        <f t="shared" si="219"/>
        <v>7.0519074412593863E-2</v>
      </c>
    </row>
    <row r="1397" spans="1:21" x14ac:dyDescent="0.2">
      <c r="A1397" s="30">
        <v>37784</v>
      </c>
      <c r="B1397" s="28">
        <v>69.728048999999999</v>
      </c>
      <c r="C1397" s="28">
        <v>133.270004</v>
      </c>
      <c r="D1397" s="28">
        <v>48.473737</v>
      </c>
      <c r="E1397" s="28">
        <v>39.571263999999999</v>
      </c>
      <c r="F1397" s="28">
        <v>302.17833999999999</v>
      </c>
      <c r="G1397" s="28">
        <v>28.015422999999998</v>
      </c>
      <c r="H1397" s="28">
        <v>33.110000999999997</v>
      </c>
      <c r="I1397" s="28">
        <v>25.488530000000001</v>
      </c>
      <c r="J1397" s="28">
        <v>26.687519000000002</v>
      </c>
      <c r="K1397" s="28">
        <v>75.725058000000004</v>
      </c>
      <c r="L1397" s="25">
        <f t="shared" si="210"/>
        <v>-0.43475179636292771</v>
      </c>
      <c r="M1397" s="25">
        <f t="shared" si="211"/>
        <v>-0.37791156005996474</v>
      </c>
      <c r="N1397" s="25">
        <f t="shared" si="212"/>
        <v>-0.18928175968390748</v>
      </c>
      <c r="O1397" s="25">
        <f t="shared" si="213"/>
        <v>-0.61584761172215852</v>
      </c>
      <c r="P1397" s="29">
        <f t="shared" si="214"/>
        <v>-0.47477626807000617</v>
      </c>
      <c r="Q1397" s="29">
        <f t="shared" si="215"/>
        <v>-0.32773808216877087</v>
      </c>
      <c r="R1397" s="29">
        <f t="shared" si="216"/>
        <v>-0.8349698441167861</v>
      </c>
      <c r="S1397" s="29">
        <f t="shared" si="217"/>
        <v>-0.47370118573144548</v>
      </c>
      <c r="T1397" s="29">
        <f t="shared" si="218"/>
        <v>-0.49579665215261093</v>
      </c>
      <c r="U1397" s="29">
        <f t="shared" si="219"/>
        <v>-8.8051512543536159E-2</v>
      </c>
    </row>
    <row r="1398" spans="1:21" x14ac:dyDescent="0.2">
      <c r="A1398" s="30">
        <v>37756</v>
      </c>
      <c r="B1398" s="28">
        <v>123.358285</v>
      </c>
      <c r="C1398" s="28">
        <v>214.229996</v>
      </c>
      <c r="D1398" s="28">
        <v>59.791102000000002</v>
      </c>
      <c r="E1398" s="28">
        <v>103.009288</v>
      </c>
      <c r="F1398" s="28">
        <v>575.33260900000005</v>
      </c>
      <c r="G1398" s="28">
        <v>41.673375</v>
      </c>
      <c r="H1398" s="28">
        <v>200.63000500000001</v>
      </c>
      <c r="I1398" s="28">
        <v>48.429769</v>
      </c>
      <c r="J1398" s="28">
        <v>52.930070999999998</v>
      </c>
      <c r="K1398" s="28">
        <v>83.036552</v>
      </c>
      <c r="L1398" s="25">
        <f t="shared" si="210"/>
        <v>0.69370427528700884</v>
      </c>
      <c r="M1398" s="25">
        <f t="shared" si="211"/>
        <v>0.22718672973416321</v>
      </c>
      <c r="N1398" s="25">
        <f t="shared" si="212"/>
        <v>-7.8635363100816313E-3</v>
      </c>
      <c r="O1398" s="25">
        <f t="shared" si="213"/>
        <v>0.28646503540956725</v>
      </c>
      <c r="P1398" s="29">
        <f t="shared" si="214"/>
        <v>-5.4541781774774756E-2</v>
      </c>
      <c r="Q1398" s="29">
        <f t="shared" si="215"/>
        <v>0.16173368479691419</v>
      </c>
      <c r="R1398" s="29">
        <f t="shared" si="216"/>
        <v>-0.20592890911218376</v>
      </c>
      <c r="S1398" s="29">
        <f t="shared" si="217"/>
        <v>0.40507934398757772</v>
      </c>
      <c r="T1398" s="29">
        <f t="shared" si="218"/>
        <v>0.1967922438379639</v>
      </c>
      <c r="U1398" s="29">
        <f t="shared" si="219"/>
        <v>-4.8626594676423163E-2</v>
      </c>
    </row>
    <row r="1399" spans="1:21" x14ac:dyDescent="0.2">
      <c r="A1399" s="30">
        <v>37755</v>
      </c>
      <c r="B1399" s="28">
        <v>72.833426000000003</v>
      </c>
      <c r="C1399" s="28">
        <v>174.570007</v>
      </c>
      <c r="D1399" s="28">
        <v>60.264997999999999</v>
      </c>
      <c r="E1399" s="28">
        <v>80.071579999999997</v>
      </c>
      <c r="F1399" s="28">
        <v>608.52251100000001</v>
      </c>
      <c r="G1399" s="28">
        <v>35.871710999999998</v>
      </c>
      <c r="H1399" s="28">
        <v>252.66000399999999</v>
      </c>
      <c r="I1399" s="28">
        <v>34.467640000000003</v>
      </c>
      <c r="J1399" s="28">
        <v>44.226616</v>
      </c>
      <c r="K1399" s="28">
        <v>87.280715999999998</v>
      </c>
      <c r="L1399" s="25">
        <f t="shared" si="210"/>
        <v>0.26599016989143509</v>
      </c>
      <c r="M1399" s="25">
        <f t="shared" si="211"/>
        <v>0.91058335633413523</v>
      </c>
      <c r="N1399" s="25">
        <f t="shared" si="212"/>
        <v>0.19853182680340464</v>
      </c>
      <c r="O1399" s="25">
        <f t="shared" si="213"/>
        <v>0.4819537061381729</v>
      </c>
      <c r="P1399" s="29">
        <f t="shared" si="214"/>
        <v>0.45273074031404037</v>
      </c>
      <c r="Q1399" s="29">
        <f t="shared" si="215"/>
        <v>0.38387187570236736</v>
      </c>
      <c r="R1399" s="29">
        <f t="shared" si="216"/>
        <v>5.8938605787797771</v>
      </c>
      <c r="S1399" s="29">
        <f t="shared" si="217"/>
        <v>0.25533028354961518</v>
      </c>
      <c r="T1399" s="29">
        <f t="shared" si="218"/>
        <v>0.35032637776040443</v>
      </c>
      <c r="U1399" s="29">
        <f t="shared" si="219"/>
        <v>7.6073321318430365E-2</v>
      </c>
    </row>
    <row r="1400" spans="1:21" x14ac:dyDescent="0.2">
      <c r="A1400" s="30">
        <v>37754</v>
      </c>
      <c r="B1400" s="28">
        <v>57.530799000000002</v>
      </c>
      <c r="C1400" s="28">
        <v>91.370002999999997</v>
      </c>
      <c r="D1400" s="28">
        <v>50.282350999999998</v>
      </c>
      <c r="E1400" s="28">
        <v>54.031094000000003</v>
      </c>
      <c r="F1400" s="28">
        <v>418.88182999999998</v>
      </c>
      <c r="G1400" s="28">
        <v>25.921265999999999</v>
      </c>
      <c r="H1400" s="28">
        <v>36.650002000000001</v>
      </c>
      <c r="I1400" s="28">
        <v>27.457028999999999</v>
      </c>
      <c r="J1400" s="28">
        <v>32.752538000000001</v>
      </c>
      <c r="K1400" s="28">
        <v>81.110380000000006</v>
      </c>
      <c r="L1400" s="25">
        <f t="shared" si="210"/>
        <v>-0.17941387829346356</v>
      </c>
      <c r="M1400" s="25">
        <f t="shared" si="211"/>
        <v>-0.33140640768604102</v>
      </c>
      <c r="N1400" s="25">
        <f t="shared" si="212"/>
        <v>2.2465722259969789E-2</v>
      </c>
      <c r="O1400" s="25">
        <f t="shared" si="213"/>
        <v>0.34302857873640802</v>
      </c>
      <c r="P1400" s="29">
        <f t="shared" si="214"/>
        <v>0.36524214162325452</v>
      </c>
      <c r="Q1400" s="29">
        <f t="shared" si="215"/>
        <v>-8.1733163840134737E-2</v>
      </c>
      <c r="R1400" s="29">
        <f t="shared" si="216"/>
        <v>8.528285460467866E-2</v>
      </c>
      <c r="S1400" s="29">
        <f t="shared" si="217"/>
        <v>3.3873488389466466E-2</v>
      </c>
      <c r="T1400" s="29">
        <f t="shared" si="218"/>
        <v>0.19318099808869049</v>
      </c>
      <c r="U1400" s="29">
        <f t="shared" si="219"/>
        <v>5.6959944376880456E-2</v>
      </c>
    </row>
    <row r="1401" spans="1:21" x14ac:dyDescent="0.2">
      <c r="A1401" s="30">
        <v>37753</v>
      </c>
      <c r="B1401" s="28">
        <v>70.109397999999999</v>
      </c>
      <c r="C1401" s="28">
        <v>136.66000399999999</v>
      </c>
      <c r="D1401" s="28">
        <v>49.177542000000003</v>
      </c>
      <c r="E1401" s="28">
        <v>40.230784999999997</v>
      </c>
      <c r="F1401" s="28">
        <v>306.81870800000002</v>
      </c>
      <c r="G1401" s="28">
        <v>28.228467999999999</v>
      </c>
      <c r="H1401" s="28">
        <v>33.770000000000003</v>
      </c>
      <c r="I1401" s="28">
        <v>26.557435999999999</v>
      </c>
      <c r="J1401" s="28">
        <v>27.449764999999999</v>
      </c>
      <c r="K1401" s="28">
        <v>76.739312999999996</v>
      </c>
      <c r="L1401" s="25">
        <f t="shared" si="210"/>
        <v>-0.31524848455062404</v>
      </c>
      <c r="M1401" s="25">
        <f t="shared" si="211"/>
        <v>-0.234612143915786</v>
      </c>
      <c r="N1401" s="25">
        <f t="shared" si="212"/>
        <v>0.21001779464637083</v>
      </c>
      <c r="O1401" s="25">
        <f t="shared" si="213"/>
        <v>-0.58851515322448544</v>
      </c>
      <c r="P1401" s="29">
        <f t="shared" si="214"/>
        <v>-0.56840200097619875</v>
      </c>
      <c r="Q1401" s="29">
        <f t="shared" si="215"/>
        <v>-0.4536630935816367</v>
      </c>
      <c r="R1401" s="29">
        <f t="shared" si="216"/>
        <v>-0.83202347206607796</v>
      </c>
      <c r="S1401" s="29">
        <f t="shared" si="217"/>
        <v>3.1387058640908405E-2</v>
      </c>
      <c r="T1401" s="29">
        <f t="shared" si="218"/>
        <v>-0.44801475045910688</v>
      </c>
      <c r="U1401" s="29">
        <f t="shared" si="219"/>
        <v>-5.9615333642312751E-2</v>
      </c>
    </row>
    <row r="1402" spans="1:21" x14ac:dyDescent="0.2">
      <c r="A1402" s="30">
        <v>37727</v>
      </c>
      <c r="B1402" s="28">
        <v>102.386627</v>
      </c>
      <c r="C1402" s="28">
        <v>178.550003</v>
      </c>
      <c r="D1402" s="28">
        <v>40.641998999999998</v>
      </c>
      <c r="E1402" s="28">
        <v>97.769784999999999</v>
      </c>
      <c r="F1402" s="28">
        <v>710.89001499999995</v>
      </c>
      <c r="G1402" s="28">
        <v>51.668608999999996</v>
      </c>
      <c r="H1402" s="28">
        <v>201.03999300000001</v>
      </c>
      <c r="I1402" s="28">
        <v>25.749243</v>
      </c>
      <c r="J1402" s="28">
        <v>49.729163999999997</v>
      </c>
      <c r="K1402" s="28">
        <v>81.604173000000003</v>
      </c>
      <c r="L1402" s="25">
        <f t="shared" si="210"/>
        <v>-0.18375960704499172</v>
      </c>
      <c r="M1402" s="25">
        <f t="shared" si="211"/>
        <v>-0.14030525648509551</v>
      </c>
      <c r="N1402" s="25">
        <f t="shared" si="212"/>
        <v>-0.32999988954773751</v>
      </c>
      <c r="O1402" s="25">
        <f t="shared" si="213"/>
        <v>-5.5719299702816971E-2</v>
      </c>
      <c r="P1402" s="29">
        <f t="shared" si="214"/>
        <v>0.23983956693653075</v>
      </c>
      <c r="Q1402" s="29">
        <f t="shared" si="215"/>
        <v>0.2412866514344898</v>
      </c>
      <c r="R1402" s="29">
        <f t="shared" si="216"/>
        <v>-6.9156737115620981E-3</v>
      </c>
      <c r="S1402" s="29">
        <f t="shared" si="217"/>
        <v>-0.46721818137576709</v>
      </c>
      <c r="T1402" s="29">
        <f t="shared" si="218"/>
        <v>-6.0131502910711898E-2</v>
      </c>
      <c r="U1402" s="29">
        <f t="shared" si="219"/>
        <v>-2.2209975708911811E-2</v>
      </c>
    </row>
    <row r="1403" spans="1:21" x14ac:dyDescent="0.2">
      <c r="A1403" s="30">
        <v>37726</v>
      </c>
      <c r="B1403" s="28">
        <v>125.436854</v>
      </c>
      <c r="C1403" s="28">
        <v>207.69000199999999</v>
      </c>
      <c r="D1403" s="28">
        <v>60.659689999999998</v>
      </c>
      <c r="E1403" s="28">
        <v>103.5389</v>
      </c>
      <c r="F1403" s="28">
        <v>573.37258299999996</v>
      </c>
      <c r="G1403" s="28">
        <v>41.625042000000001</v>
      </c>
      <c r="H1403" s="28">
        <v>202.44000199999999</v>
      </c>
      <c r="I1403" s="28">
        <v>48.329808</v>
      </c>
      <c r="J1403" s="28">
        <v>52.910767999999997</v>
      </c>
      <c r="K1403" s="28">
        <v>83.457768000000002</v>
      </c>
      <c r="L1403" s="25">
        <f t="shared" si="210"/>
        <v>0.72587398054928109</v>
      </c>
      <c r="M1403" s="25">
        <f t="shared" si="211"/>
        <v>0.20455866146106794</v>
      </c>
      <c r="N1403" s="25">
        <f t="shared" si="212"/>
        <v>3.5221059712187142E-3</v>
      </c>
      <c r="O1403" s="25">
        <f t="shared" si="213"/>
        <v>0.30842975249222548</v>
      </c>
      <c r="P1403" s="29">
        <f t="shared" si="214"/>
        <v>-5.5164584431783847E-2</v>
      </c>
      <c r="Q1403" s="29">
        <f t="shared" si="215"/>
        <v>0.15132315178384648</v>
      </c>
      <c r="R1403" s="29">
        <f t="shared" si="216"/>
        <v>-0.20561919173786214</v>
      </c>
      <c r="S1403" s="29">
        <f t="shared" si="217"/>
        <v>0.38814943635968735</v>
      </c>
      <c r="T1403" s="29">
        <f t="shared" si="218"/>
        <v>0.20531433166506829</v>
      </c>
      <c r="U1403" s="29">
        <f t="shared" si="219"/>
        <v>-7.07468909606217E-2</v>
      </c>
    </row>
    <row r="1404" spans="1:21" x14ac:dyDescent="0.2">
      <c r="A1404" s="30">
        <v>37725</v>
      </c>
      <c r="B1404" s="28">
        <v>72.680193000000003</v>
      </c>
      <c r="C1404" s="28">
        <v>172.41999799999999</v>
      </c>
      <c r="D1404" s="28">
        <v>60.44679</v>
      </c>
      <c r="E1404" s="28">
        <v>79.132181000000003</v>
      </c>
      <c r="F1404" s="28">
        <v>606.84916499999997</v>
      </c>
      <c r="G1404" s="28">
        <v>36.154091000000001</v>
      </c>
      <c r="H1404" s="28">
        <v>254.83999600000001</v>
      </c>
      <c r="I1404" s="28">
        <v>34.815998</v>
      </c>
      <c r="J1404" s="28">
        <v>43.8979</v>
      </c>
      <c r="K1404" s="28">
        <v>89.811663999999993</v>
      </c>
      <c r="L1404" s="25">
        <f t="shared" si="210"/>
        <v>0.29668054052880399</v>
      </c>
      <c r="M1404" s="25">
        <f t="shared" si="211"/>
        <v>0.91025918656638183</v>
      </c>
      <c r="N1404" s="25">
        <f t="shared" si="212"/>
        <v>0.2029818099491103</v>
      </c>
      <c r="O1404" s="25">
        <f t="shared" si="213"/>
        <v>0.48241521476219318</v>
      </c>
      <c r="P1404" s="29">
        <f t="shared" si="214"/>
        <v>0.47889220685804168</v>
      </c>
      <c r="Q1404" s="29">
        <f t="shared" si="215"/>
        <v>0.40467520920784539</v>
      </c>
      <c r="R1404" s="29">
        <f t="shared" si="216"/>
        <v>6.1624503000308994</v>
      </c>
      <c r="S1404" s="29">
        <f t="shared" si="217"/>
        <v>0.31684231814641417</v>
      </c>
      <c r="T1404" s="29">
        <f t="shared" si="218"/>
        <v>0.34141168668709909</v>
      </c>
      <c r="U1404" s="29">
        <f t="shared" si="219"/>
        <v>0.1154930078477534</v>
      </c>
    </row>
    <row r="1405" spans="1:21" x14ac:dyDescent="0.2">
      <c r="A1405" s="30">
        <v>37724</v>
      </c>
      <c r="B1405" s="28">
        <v>56.050963000000003</v>
      </c>
      <c r="C1405" s="28">
        <v>90.260002</v>
      </c>
      <c r="D1405" s="28">
        <v>50.247467999999998</v>
      </c>
      <c r="E1405" s="28">
        <v>53.380578</v>
      </c>
      <c r="F1405" s="28">
        <v>410.34036300000002</v>
      </c>
      <c r="G1405" s="28">
        <v>25.738399000000001</v>
      </c>
      <c r="H1405" s="28">
        <v>35.580002</v>
      </c>
      <c r="I1405" s="28">
        <v>26.439003</v>
      </c>
      <c r="J1405" s="28">
        <v>32.725150999999997</v>
      </c>
      <c r="K1405" s="28">
        <v>80.512978000000004</v>
      </c>
      <c r="L1405" s="25">
        <f t="shared" si="210"/>
        <v>0.18402789652766827</v>
      </c>
      <c r="M1405" s="25">
        <f t="shared" si="211"/>
        <v>-0.2622200020343306</v>
      </c>
      <c r="N1405" s="25">
        <f t="shared" si="212"/>
        <v>2.7914049453687806E-2</v>
      </c>
      <c r="O1405" s="25">
        <f t="shared" si="213"/>
        <v>0.3228081271975527</v>
      </c>
      <c r="P1405" s="29">
        <f t="shared" si="214"/>
        <v>0.36775331583805704</v>
      </c>
      <c r="Q1405" s="29">
        <f t="shared" si="215"/>
        <v>0.14778775789929099</v>
      </c>
      <c r="R1405" s="29">
        <f t="shared" si="216"/>
        <v>0.42605212721233965</v>
      </c>
      <c r="S1405" s="29">
        <f t="shared" si="217"/>
        <v>7.3878214937518782E-2</v>
      </c>
      <c r="T1405" s="29">
        <f t="shared" si="218"/>
        <v>0.18008509483134483</v>
      </c>
      <c r="U1405" s="29">
        <f t="shared" si="219"/>
        <v>9.863909018527206E-2</v>
      </c>
    </row>
    <row r="1406" spans="1:21" x14ac:dyDescent="0.2">
      <c r="A1406" s="30">
        <v>37722</v>
      </c>
      <c r="B1406" s="28">
        <v>47.339224999999999</v>
      </c>
      <c r="C1406" s="28">
        <v>122.339996</v>
      </c>
      <c r="D1406" s="28">
        <v>48.882947000000001</v>
      </c>
      <c r="E1406" s="28">
        <v>40.353983999999997</v>
      </c>
      <c r="F1406" s="28">
        <v>300.01050500000002</v>
      </c>
      <c r="G1406" s="28">
        <v>22.424354000000001</v>
      </c>
      <c r="H1406" s="28">
        <v>24.950001</v>
      </c>
      <c r="I1406" s="28">
        <v>24.620113</v>
      </c>
      <c r="J1406" s="28">
        <v>27.731179000000001</v>
      </c>
      <c r="K1406" s="28">
        <v>73.284283000000002</v>
      </c>
      <c r="L1406" s="25">
        <f t="shared" si="210"/>
        <v>-0.53076406826600497</v>
      </c>
      <c r="M1406" s="25">
        <f t="shared" si="211"/>
        <v>-0.30998311376227106</v>
      </c>
      <c r="N1406" s="25">
        <f t="shared" si="212"/>
        <v>0.28262108598500846</v>
      </c>
      <c r="O1406" s="25">
        <f t="shared" si="213"/>
        <v>-0.58867513353665957</v>
      </c>
      <c r="P1406" s="29">
        <f t="shared" si="214"/>
        <v>-0.57888533146325294</v>
      </c>
      <c r="Q1406" s="29">
        <f t="shared" si="215"/>
        <v>-0.56864949219589911</v>
      </c>
      <c r="R1406" s="29">
        <f t="shared" si="216"/>
        <v>-0.87253499354922359</v>
      </c>
      <c r="S1406" s="29">
        <f t="shared" si="217"/>
        <v>-4.1991476564911534E-2</v>
      </c>
      <c r="T1406" s="29">
        <f t="shared" si="218"/>
        <v>-0.4385463134449098</v>
      </c>
      <c r="U1406" s="29">
        <f t="shared" si="219"/>
        <v>-0.10315307833097387</v>
      </c>
    </row>
    <row r="1407" spans="1:21" x14ac:dyDescent="0.2">
      <c r="A1407" s="30">
        <v>37696</v>
      </c>
      <c r="B1407" s="28">
        <v>100.885763</v>
      </c>
      <c r="C1407" s="28">
        <v>177.300003</v>
      </c>
      <c r="D1407" s="28">
        <v>38.111759999999997</v>
      </c>
      <c r="E1407" s="28">
        <v>98.107328999999993</v>
      </c>
      <c r="F1407" s="28">
        <v>712.419983</v>
      </c>
      <c r="G1407" s="28">
        <v>51.986386000000003</v>
      </c>
      <c r="H1407" s="28">
        <v>195.740005</v>
      </c>
      <c r="I1407" s="28">
        <v>25.699262999999998</v>
      </c>
      <c r="J1407" s="28">
        <v>49.391748</v>
      </c>
      <c r="K1407" s="28">
        <v>81.713256999999999</v>
      </c>
      <c r="L1407" s="25">
        <f t="shared" si="210"/>
        <v>-0.20082296748581729</v>
      </c>
      <c r="M1407" s="25">
        <f t="shared" si="211"/>
        <v>-0.14073855560218196</v>
      </c>
      <c r="N1407" s="25">
        <f t="shared" si="212"/>
        <v>-0.37685227054670578</v>
      </c>
      <c r="O1407" s="25">
        <f t="shared" si="213"/>
        <v>-5.9408741909650065E-2</v>
      </c>
      <c r="P1407" s="29">
        <f t="shared" si="214"/>
        <v>0.24192305554149818</v>
      </c>
      <c r="Q1407" s="29">
        <f t="shared" si="215"/>
        <v>0.24257251377154798</v>
      </c>
      <c r="R1407" s="29">
        <f t="shared" si="216"/>
        <v>-1.9142077762498322E-2</v>
      </c>
      <c r="S1407" s="29">
        <f t="shared" si="217"/>
        <v>-0.45998741881691874</v>
      </c>
      <c r="T1407" s="29">
        <f t="shared" si="218"/>
        <v>-7.711452644505834E-2</v>
      </c>
      <c r="U1407" s="29">
        <f t="shared" si="219"/>
        <v>-2.5819661811831263E-2</v>
      </c>
    </row>
    <row r="1408" spans="1:21" x14ac:dyDescent="0.2">
      <c r="A1408" s="30">
        <v>37695</v>
      </c>
      <c r="B1408" s="28">
        <v>126.237065</v>
      </c>
      <c r="C1408" s="28">
        <v>206.33999600000001</v>
      </c>
      <c r="D1408" s="28">
        <v>61.160072</v>
      </c>
      <c r="E1408" s="28">
        <v>104.303892</v>
      </c>
      <c r="F1408" s="28">
        <v>573.64260999999999</v>
      </c>
      <c r="G1408" s="28">
        <v>41.837707999999999</v>
      </c>
      <c r="H1408" s="28">
        <v>199.55999800000001</v>
      </c>
      <c r="I1408" s="28">
        <v>47.590119000000001</v>
      </c>
      <c r="J1408" s="28">
        <v>53.518827000000002</v>
      </c>
      <c r="K1408" s="28">
        <v>83.878984000000003</v>
      </c>
      <c r="L1408" s="25">
        <f t="shared" si="210"/>
        <v>0.74833676319443976</v>
      </c>
      <c r="M1408" s="25">
        <f t="shared" si="211"/>
        <v>0.21555225920471299</v>
      </c>
      <c r="N1408" s="25">
        <f t="shared" si="212"/>
        <v>1.4699336031375188E-2</v>
      </c>
      <c r="O1408" s="25">
        <f t="shared" si="213"/>
        <v>0.35542043007587809</v>
      </c>
      <c r="P1408" s="29">
        <f t="shared" si="214"/>
        <v>-4.5115084082790746E-2</v>
      </c>
      <c r="Q1408" s="29">
        <f t="shared" si="215"/>
        <v>0.17650237446314576</v>
      </c>
      <c r="R1408" s="29">
        <f t="shared" si="216"/>
        <v>-0.20354406292739513</v>
      </c>
      <c r="S1408" s="29">
        <f t="shared" si="217"/>
        <v>0.38712768546913212</v>
      </c>
      <c r="T1408" s="29">
        <f t="shared" si="218"/>
        <v>0.23475232602605556</v>
      </c>
      <c r="U1408" s="29">
        <f t="shared" si="219"/>
        <v>-5.6081830819209255E-2</v>
      </c>
    </row>
    <row r="1409" spans="1:21" x14ac:dyDescent="0.2">
      <c r="A1409" s="30">
        <v>37694</v>
      </c>
      <c r="B1409" s="28">
        <v>72.204089999999994</v>
      </c>
      <c r="C1409" s="28">
        <v>169.75</v>
      </c>
      <c r="D1409" s="28">
        <v>60.274082999999997</v>
      </c>
      <c r="E1409" s="28">
        <v>76.953164999999998</v>
      </c>
      <c r="F1409" s="28">
        <v>600.74528399999997</v>
      </c>
      <c r="G1409" s="28">
        <v>35.561090999999998</v>
      </c>
      <c r="H1409" s="28">
        <v>250.55999800000001</v>
      </c>
      <c r="I1409" s="28">
        <v>34.308391</v>
      </c>
      <c r="J1409" s="28">
        <v>43.343775000000001</v>
      </c>
      <c r="K1409" s="28">
        <v>88.862559000000005</v>
      </c>
      <c r="L1409" s="25">
        <f t="shared" si="210"/>
        <v>0.52711507839620864</v>
      </c>
      <c r="M1409" s="25">
        <f t="shared" si="211"/>
        <v>0.39310630107683719</v>
      </c>
      <c r="N1409" s="25">
        <f t="shared" si="212"/>
        <v>0.23969393995063615</v>
      </c>
      <c r="O1409" s="25">
        <f t="shared" si="213"/>
        <v>0.88445240836703598</v>
      </c>
      <c r="P1409" s="29">
        <f t="shared" si="214"/>
        <v>0.97304612273818702</v>
      </c>
      <c r="Q1409" s="29">
        <f t="shared" si="215"/>
        <v>0.57069264890690019</v>
      </c>
      <c r="R1409" s="29">
        <f t="shared" si="216"/>
        <v>9.2857137813746391</v>
      </c>
      <c r="S1409" s="29">
        <f t="shared" si="217"/>
        <v>0.37803906809503185</v>
      </c>
      <c r="T1409" s="29">
        <f t="shared" si="218"/>
        <v>0.53888500769073722</v>
      </c>
      <c r="U1409" s="29">
        <f t="shared" si="219"/>
        <v>0.20211758968809246</v>
      </c>
    </row>
    <row r="1410" spans="1:21" x14ac:dyDescent="0.2">
      <c r="A1410" s="30">
        <v>37691</v>
      </c>
      <c r="B1410" s="28">
        <v>47.281368000000001</v>
      </c>
      <c r="C1410" s="28">
        <v>121.849998</v>
      </c>
      <c r="D1410" s="28">
        <v>48.620131999999998</v>
      </c>
      <c r="E1410" s="28">
        <v>40.835822999999998</v>
      </c>
      <c r="F1410" s="28">
        <v>304.47604699999999</v>
      </c>
      <c r="G1410" s="28">
        <v>22.640388000000002</v>
      </c>
      <c r="H1410" s="28">
        <v>24.360001</v>
      </c>
      <c r="I1410" s="28">
        <v>24.896529999999998</v>
      </c>
      <c r="J1410" s="28">
        <v>28.165700999999999</v>
      </c>
      <c r="K1410" s="28">
        <v>73.921685999999994</v>
      </c>
      <c r="L1410" s="25">
        <f t="shared" si="210"/>
        <v>-0.52784875292116407</v>
      </c>
      <c r="M1410" s="25">
        <f t="shared" si="211"/>
        <v>-0.31134849879791449</v>
      </c>
      <c r="N1410" s="25">
        <f t="shared" si="212"/>
        <v>0.34809434405531237</v>
      </c>
      <c r="O1410" s="25">
        <f t="shared" si="213"/>
        <v>-0.57595399730977381</v>
      </c>
      <c r="P1410" s="29">
        <f t="shared" si="214"/>
        <v>-0.57644006793428626</v>
      </c>
      <c r="Q1410" s="29">
        <f t="shared" si="215"/>
        <v>-0.56942883793364296</v>
      </c>
      <c r="R1410" s="29">
        <f t="shared" si="216"/>
        <v>-0.87065943762683307</v>
      </c>
      <c r="S1410" s="29">
        <f t="shared" si="217"/>
        <v>4.5192224415659066E-2</v>
      </c>
      <c r="T1410" s="29">
        <f t="shared" si="218"/>
        <v>-0.42744804893726618</v>
      </c>
      <c r="U1410" s="29">
        <f t="shared" si="219"/>
        <v>-9.8634213230967549E-2</v>
      </c>
    </row>
    <row r="1411" spans="1:21" x14ac:dyDescent="0.2">
      <c r="A1411" s="30">
        <v>37668</v>
      </c>
      <c r="B1411" s="28">
        <v>100.14030099999999</v>
      </c>
      <c r="C1411" s="28">
        <v>176.94000199999999</v>
      </c>
      <c r="D1411" s="28">
        <v>36.065823000000002</v>
      </c>
      <c r="E1411" s="28">
        <v>96.300454999999999</v>
      </c>
      <c r="F1411" s="28">
        <v>718.84997599999997</v>
      </c>
      <c r="G1411" s="28">
        <v>52.582220999999997</v>
      </c>
      <c r="H1411" s="28">
        <v>188.33999600000001</v>
      </c>
      <c r="I1411" s="28">
        <v>23.820049000000001</v>
      </c>
      <c r="J1411" s="28">
        <v>49.193266999999999</v>
      </c>
      <c r="K1411" s="28">
        <v>82.010751999999997</v>
      </c>
      <c r="L1411" s="25">
        <f t="shared" si="210"/>
        <v>-0.20506901689282009</v>
      </c>
      <c r="M1411" s="25">
        <f t="shared" si="211"/>
        <v>-0.13704639074973057</v>
      </c>
      <c r="N1411" s="25">
        <f t="shared" si="212"/>
        <v>-0.4068249022924012</v>
      </c>
      <c r="O1411" s="25">
        <f t="shared" si="213"/>
        <v>-7.2721122060300347E-2</v>
      </c>
      <c r="P1411" s="29">
        <f t="shared" si="214"/>
        <v>0.25817674849000105</v>
      </c>
      <c r="Q1411" s="29">
        <f t="shared" si="215"/>
        <v>0.23962879660066538</v>
      </c>
      <c r="R1411" s="29">
        <f t="shared" si="216"/>
        <v>-4.5558231940827754E-2</v>
      </c>
      <c r="S1411" s="29">
        <f t="shared" si="217"/>
        <v>-0.51277857267569671</v>
      </c>
      <c r="T1411" s="29">
        <f t="shared" si="218"/>
        <v>-8.2477808637725247E-2</v>
      </c>
      <c r="U1411" s="29">
        <f t="shared" si="219"/>
        <v>-2.693722966194656E-2</v>
      </c>
    </row>
    <row r="1412" spans="1:21" x14ac:dyDescent="0.2">
      <c r="A1412" s="30">
        <v>37667</v>
      </c>
      <c r="B1412" s="28">
        <v>125.973579</v>
      </c>
      <c r="C1412" s="28">
        <v>205.03999300000001</v>
      </c>
      <c r="D1412" s="28">
        <v>60.801310000000001</v>
      </c>
      <c r="E1412" s="28">
        <v>103.852743</v>
      </c>
      <c r="F1412" s="28">
        <v>571.34260099999995</v>
      </c>
      <c r="G1412" s="28">
        <v>42.417715000000001</v>
      </c>
      <c r="H1412" s="28">
        <v>197.33000200000001</v>
      </c>
      <c r="I1412" s="28">
        <v>48.889575999999998</v>
      </c>
      <c r="J1412" s="28">
        <v>53.615343000000003</v>
      </c>
      <c r="K1412" s="28">
        <v>84.281049999999993</v>
      </c>
      <c r="L1412" s="25">
        <f t="shared" ref="L1412:L1475" si="220">B1412/B1413-1</f>
        <v>0.75719875854373009</v>
      </c>
      <c r="M1412" s="25">
        <f t="shared" ref="M1412:M1475" si="221">C1412/C1413-1</f>
        <v>0.44976315596650007</v>
      </c>
      <c r="N1412" s="25">
        <f t="shared" ref="N1412:N1475" si="222">D1412/D1413-1</f>
        <v>0.23493036584876914</v>
      </c>
      <c r="O1412" s="25">
        <f t="shared" ref="O1412:O1475" si="223">E1412/E1413-1</f>
        <v>1.6021443207589234</v>
      </c>
      <c r="P1412" s="29">
        <f t="shared" ref="P1412:P1475" si="224">F1412/F1413-1</f>
        <v>0.84116844140931701</v>
      </c>
      <c r="Q1412" s="29">
        <f t="shared" ref="Q1412:Q1475" si="225">G1412/G1413-1</f>
        <v>0.48954181374723804</v>
      </c>
      <c r="R1412" s="29">
        <f t="shared" ref="R1412:R1475" si="226">H1412/H1413-1</f>
        <v>4.7970034137190547</v>
      </c>
      <c r="S1412" s="29">
        <f t="shared" ref="S1412:S1475" si="227">I1412/I1413-1</f>
        <v>0.83686712587615908</v>
      </c>
      <c r="T1412" s="29">
        <f t="shared" ref="T1412:T1475" si="228">J1412/J1413-1</f>
        <v>0.93385940176443016</v>
      </c>
      <c r="U1412" s="29">
        <f t="shared" ref="U1412:U1475" si="229">K1412/K1413-1</f>
        <v>0.10692820860151553</v>
      </c>
    </row>
    <row r="1413" spans="1:21" x14ac:dyDescent="0.2">
      <c r="A1413" s="30">
        <v>37664</v>
      </c>
      <c r="B1413" s="28">
        <v>71.69</v>
      </c>
      <c r="C1413" s="28">
        <v>141.429993</v>
      </c>
      <c r="D1413" s="28">
        <v>49.234605999999999</v>
      </c>
      <c r="E1413" s="28">
        <v>39.910446999999998</v>
      </c>
      <c r="F1413" s="28">
        <v>310.315226</v>
      </c>
      <c r="G1413" s="28">
        <v>28.477022000000002</v>
      </c>
      <c r="H1413" s="28">
        <v>34.040000999999997</v>
      </c>
      <c r="I1413" s="28">
        <v>26.615739000000001</v>
      </c>
      <c r="J1413" s="28">
        <v>27.724530000000001</v>
      </c>
      <c r="K1413" s="28">
        <v>76.139581000000007</v>
      </c>
      <c r="L1413" s="25">
        <f t="shared" si="220"/>
        <v>0.54827904000997929</v>
      </c>
      <c r="M1413" s="25">
        <f t="shared" si="221"/>
        <v>0.18361365275108632</v>
      </c>
      <c r="N1413" s="25">
        <f t="shared" si="222"/>
        <v>2.9461614344639342E-2</v>
      </c>
      <c r="O1413" s="25">
        <f t="shared" si="223"/>
        <v>-5.05119703390422E-3</v>
      </c>
      <c r="P1413" s="29">
        <f t="shared" si="224"/>
        <v>3.4055174396794508E-2</v>
      </c>
      <c r="Q1413" s="29">
        <f t="shared" si="225"/>
        <v>0.2635848803180556</v>
      </c>
      <c r="R1413" s="29">
        <f t="shared" si="226"/>
        <v>0.41715241465445452</v>
      </c>
      <c r="S1413" s="29">
        <f t="shared" si="227"/>
        <v>9.8061129137727354E-2</v>
      </c>
      <c r="T1413" s="29">
        <f t="shared" si="228"/>
        <v>1.1167969682172041E-2</v>
      </c>
      <c r="U1413" s="29">
        <f t="shared" si="229"/>
        <v>3.8961942221635848E-2</v>
      </c>
    </row>
    <row r="1414" spans="1:21" x14ac:dyDescent="0.2">
      <c r="A1414" s="30">
        <v>37663</v>
      </c>
      <c r="B1414" s="28">
        <v>46.303023000000003</v>
      </c>
      <c r="C1414" s="28">
        <v>119.489998</v>
      </c>
      <c r="D1414" s="28">
        <v>47.825586999999999</v>
      </c>
      <c r="E1414" s="28">
        <v>40.113066000000003</v>
      </c>
      <c r="F1414" s="28">
        <v>300.09542399999998</v>
      </c>
      <c r="G1414" s="28">
        <v>22.536691000000001</v>
      </c>
      <c r="H1414" s="28">
        <v>24.02</v>
      </c>
      <c r="I1414" s="28">
        <v>24.238849999999999</v>
      </c>
      <c r="J1414" s="28">
        <v>27.418323000000001</v>
      </c>
      <c r="K1414" s="28">
        <v>73.284283000000002</v>
      </c>
      <c r="L1414" s="25">
        <f t="shared" si="220"/>
        <v>-0.53660661323672754</v>
      </c>
      <c r="M1414" s="25">
        <f t="shared" si="221"/>
        <v>-0.33690344068096734</v>
      </c>
      <c r="N1414" s="25">
        <f t="shared" si="222"/>
        <v>0.40418098160103599</v>
      </c>
      <c r="O1414" s="25">
        <f t="shared" si="223"/>
        <v>-0.58623190662400126</v>
      </c>
      <c r="P1414" s="29">
        <f t="shared" si="224"/>
        <v>-0.58251078193823336</v>
      </c>
      <c r="Q1414" s="29">
        <f t="shared" si="225"/>
        <v>-0.56838493199398354</v>
      </c>
      <c r="R1414" s="29">
        <f t="shared" si="226"/>
        <v>-0.87110276776701578</v>
      </c>
      <c r="S1414" s="29">
        <f t="shared" si="227"/>
        <v>2.1870068789789698E-2</v>
      </c>
      <c r="T1414" s="29">
        <f t="shared" si="228"/>
        <v>-0.43291671810611387</v>
      </c>
      <c r="U1414" s="29">
        <f t="shared" si="229"/>
        <v>-9.0794924713894609E-2</v>
      </c>
    </row>
    <row r="1415" spans="1:21" x14ac:dyDescent="0.2">
      <c r="A1415" s="30">
        <v>37637</v>
      </c>
      <c r="B1415" s="28">
        <v>99.921631000000005</v>
      </c>
      <c r="C1415" s="28">
        <v>180.199997</v>
      </c>
      <c r="D1415" s="28">
        <v>34.059418000000001</v>
      </c>
      <c r="E1415" s="28">
        <v>96.945768999999999</v>
      </c>
      <c r="F1415" s="28">
        <v>718.80999799999995</v>
      </c>
      <c r="G1415" s="28">
        <v>52.214792000000003</v>
      </c>
      <c r="H1415" s="28">
        <v>186.35000600000001</v>
      </c>
      <c r="I1415" s="28">
        <v>23.720089999999999</v>
      </c>
      <c r="J1415" s="28">
        <v>48.349729000000004</v>
      </c>
      <c r="K1415" s="28">
        <v>80.602588999999995</v>
      </c>
      <c r="L1415" s="25">
        <f t="shared" si="220"/>
        <v>0.73954037469631229</v>
      </c>
      <c r="M1415" s="25">
        <f t="shared" si="221"/>
        <v>0.94684529919717608</v>
      </c>
      <c r="N1415" s="25">
        <f t="shared" si="222"/>
        <v>-0.32984269726592397</v>
      </c>
      <c r="O1415" s="25">
        <f t="shared" si="223"/>
        <v>0.83155134219276094</v>
      </c>
      <c r="P1415" s="29">
        <f t="shared" si="224"/>
        <v>0.78500740143222769</v>
      </c>
      <c r="Q1415" s="29">
        <f t="shared" si="225"/>
        <v>1.0431892364291819</v>
      </c>
      <c r="R1415" s="29">
        <f t="shared" si="226"/>
        <v>4.3780662408042579</v>
      </c>
      <c r="S1415" s="29">
        <f t="shared" si="227"/>
        <v>-0.10216590298697148</v>
      </c>
      <c r="T1415" s="29">
        <f t="shared" si="228"/>
        <v>0.4966525097300758</v>
      </c>
      <c r="U1415" s="29">
        <f t="shared" si="229"/>
        <v>-4.260344053073517E-3</v>
      </c>
    </row>
    <row r="1416" spans="1:21" x14ac:dyDescent="0.2">
      <c r="A1416" s="30">
        <v>37634</v>
      </c>
      <c r="B1416" s="28">
        <v>57.441398</v>
      </c>
      <c r="C1416" s="28">
        <v>92.559997999999993</v>
      </c>
      <c r="D1416" s="28">
        <v>50.82302</v>
      </c>
      <c r="E1416" s="28">
        <v>52.930959000000001</v>
      </c>
      <c r="F1416" s="28">
        <v>402.69300700000002</v>
      </c>
      <c r="G1416" s="28">
        <v>25.555534000000002</v>
      </c>
      <c r="H1416" s="28">
        <v>34.650002000000001</v>
      </c>
      <c r="I1416" s="28">
        <v>26.419235</v>
      </c>
      <c r="J1416" s="28">
        <v>32.305247000000001</v>
      </c>
      <c r="K1416" s="28">
        <v>80.947452999999996</v>
      </c>
      <c r="L1416" s="25">
        <f t="shared" si="220"/>
        <v>-0.19770809889493124</v>
      </c>
      <c r="M1416" s="25">
        <f t="shared" si="221"/>
        <v>-0.33347734332387635</v>
      </c>
      <c r="N1416" s="25">
        <f t="shared" si="222"/>
        <v>2.4739888402335541E-2</v>
      </c>
      <c r="O1416" s="25">
        <f t="shared" si="223"/>
        <v>0.32530463990187375</v>
      </c>
      <c r="P1416" s="29">
        <f t="shared" si="224"/>
        <v>0.29529244050569803</v>
      </c>
      <c r="Q1416" s="29">
        <f t="shared" si="225"/>
        <v>-0.10842740556296182</v>
      </c>
      <c r="R1416" s="29">
        <f t="shared" si="226"/>
        <v>6.9747747747748168E-3</v>
      </c>
      <c r="S1416" s="29">
        <f t="shared" si="227"/>
        <v>-2.0260247477115634E-2</v>
      </c>
      <c r="T1416" s="29">
        <f t="shared" si="228"/>
        <v>0.15561701231233349</v>
      </c>
      <c r="U1416" s="29">
        <f t="shared" si="229"/>
        <v>5.7023518762463921E-2</v>
      </c>
    </row>
    <row r="1417" spans="1:21" x14ac:dyDescent="0.2">
      <c r="A1417" s="30">
        <v>37633</v>
      </c>
      <c r="B1417" s="28">
        <v>71.596632</v>
      </c>
      <c r="C1417" s="28">
        <v>138.86999499999999</v>
      </c>
      <c r="D1417" s="28">
        <v>49.596020000000003</v>
      </c>
      <c r="E1417" s="28">
        <v>39.938710999999998</v>
      </c>
      <c r="F1417" s="28">
        <v>310.88964499999997</v>
      </c>
      <c r="G1417" s="28">
        <v>28.663436000000001</v>
      </c>
      <c r="H1417" s="28">
        <v>34.409999999999997</v>
      </c>
      <c r="I1417" s="28">
        <v>26.965564000000001</v>
      </c>
      <c r="J1417" s="28">
        <v>27.954977</v>
      </c>
      <c r="K1417" s="28">
        <v>76.580560000000006</v>
      </c>
      <c r="L1417" s="25">
        <f t="shared" si="220"/>
        <v>0.55870138740092901</v>
      </c>
      <c r="M1417" s="25">
        <f t="shared" si="221"/>
        <v>0.1785622731297245</v>
      </c>
      <c r="N1417" s="25">
        <f t="shared" si="222"/>
        <v>4.2614638319595999E-2</v>
      </c>
      <c r="O1417" s="25">
        <f t="shared" si="223"/>
        <v>2.6014254821560279E-3</v>
      </c>
      <c r="P1417" s="29">
        <f t="shared" si="224"/>
        <v>3.6021062873113907E-2</v>
      </c>
      <c r="Q1417" s="29">
        <f t="shared" si="225"/>
        <v>0.26796698655771078</v>
      </c>
      <c r="R1417" s="29">
        <f t="shared" si="226"/>
        <v>0.43734329835658725</v>
      </c>
      <c r="S1417" s="29">
        <f t="shared" si="227"/>
        <v>0.10510589225711353</v>
      </c>
      <c r="T1417" s="29">
        <f t="shared" si="228"/>
        <v>1.635143749222645E-2</v>
      </c>
      <c r="U1417" s="29">
        <f t="shared" si="229"/>
        <v>4.8429705287442504E-2</v>
      </c>
    </row>
    <row r="1418" spans="1:21" x14ac:dyDescent="0.2">
      <c r="A1418" s="30">
        <v>37632</v>
      </c>
      <c r="B1418" s="28">
        <v>45.933514000000002</v>
      </c>
      <c r="C1418" s="28">
        <v>117.83000199999999</v>
      </c>
      <c r="D1418" s="28">
        <v>47.568888999999999</v>
      </c>
      <c r="E1418" s="28">
        <v>39.835082999999997</v>
      </c>
      <c r="F1418" s="28">
        <v>300.08042899999998</v>
      </c>
      <c r="G1418" s="28">
        <v>22.605822</v>
      </c>
      <c r="H1418" s="28">
        <v>23.940000999999999</v>
      </c>
      <c r="I1418" s="28">
        <v>24.400887000000001</v>
      </c>
      <c r="J1418" s="28">
        <v>27.505227000000001</v>
      </c>
      <c r="K1418" s="28">
        <v>73.043104</v>
      </c>
      <c r="L1418" s="25">
        <f t="shared" si="220"/>
        <v>-0.50831813264499848</v>
      </c>
      <c r="M1418" s="25">
        <f t="shared" si="221"/>
        <v>-0.22850779096465113</v>
      </c>
      <c r="N1418" s="25">
        <f t="shared" si="222"/>
        <v>0.46286794932767839</v>
      </c>
      <c r="O1418" s="25">
        <f t="shared" si="223"/>
        <v>-0.55979756631273658</v>
      </c>
      <c r="P1418" s="29">
        <f t="shared" si="224"/>
        <v>-0.56025730004956742</v>
      </c>
      <c r="Q1418" s="29">
        <f t="shared" si="225"/>
        <v>-0.54599251895982182</v>
      </c>
      <c r="R1418" s="29">
        <f t="shared" si="226"/>
        <v>-0.84149892671141746</v>
      </c>
      <c r="S1418" s="29">
        <f t="shared" si="227"/>
        <v>0.1332906135458789</v>
      </c>
      <c r="T1418" s="29">
        <f t="shared" si="228"/>
        <v>-0.41416472197441367</v>
      </c>
      <c r="U1418" s="29">
        <f t="shared" si="229"/>
        <v>-9.0991199615624074E-2</v>
      </c>
    </row>
    <row r="1419" spans="1:21" x14ac:dyDescent="0.2">
      <c r="A1419" s="30">
        <v>37606</v>
      </c>
      <c r="B1419" s="28">
        <v>93.421207999999993</v>
      </c>
      <c r="C1419" s="28">
        <v>152.729996</v>
      </c>
      <c r="D1419" s="28">
        <v>32.517555000000002</v>
      </c>
      <c r="E1419" s="28">
        <v>90.492645999999993</v>
      </c>
      <c r="F1419" s="28">
        <v>682.40002400000003</v>
      </c>
      <c r="G1419" s="28">
        <v>49.791739</v>
      </c>
      <c r="H1419" s="28">
        <v>151.03999300000001</v>
      </c>
      <c r="I1419" s="28">
        <v>21.531006000000001</v>
      </c>
      <c r="J1419" s="28">
        <v>46.950445000000002</v>
      </c>
      <c r="K1419" s="28">
        <v>80.354671999999994</v>
      </c>
      <c r="L1419" s="25">
        <f t="shared" si="220"/>
        <v>-0.24298336414653188</v>
      </c>
      <c r="M1419" s="25">
        <f t="shared" si="221"/>
        <v>-0.25504832201642136</v>
      </c>
      <c r="N1419" s="25">
        <f t="shared" si="222"/>
        <v>-0.4937949019352359</v>
      </c>
      <c r="O1419" s="25">
        <f t="shared" si="223"/>
        <v>-0.10921201992518981</v>
      </c>
      <c r="P1419" s="29">
        <f t="shared" si="224"/>
        <v>0.25687826606915509</v>
      </c>
      <c r="Q1419" s="29">
        <f t="shared" si="225"/>
        <v>0.20387095186236603</v>
      </c>
      <c r="R1419" s="29">
        <f t="shared" si="226"/>
        <v>-0.25552055758279379</v>
      </c>
      <c r="S1419" s="29">
        <f t="shared" si="227"/>
        <v>-0.55050079658685502</v>
      </c>
      <c r="T1419" s="29">
        <f t="shared" si="228"/>
        <v>-0.11329557714326188</v>
      </c>
      <c r="U1419" s="29">
        <f t="shared" si="229"/>
        <v>-9.1279608496936282E-2</v>
      </c>
    </row>
    <row r="1420" spans="1:21" x14ac:dyDescent="0.2">
      <c r="A1420" s="30">
        <v>37605</v>
      </c>
      <c r="B1420" s="28">
        <v>123.40707399999999</v>
      </c>
      <c r="C1420" s="28">
        <v>205.020004</v>
      </c>
      <c r="D1420" s="28">
        <v>64.237904999999998</v>
      </c>
      <c r="E1420" s="28">
        <v>101.587188</v>
      </c>
      <c r="F1420" s="28">
        <v>542.93247199999996</v>
      </c>
      <c r="G1420" s="28">
        <v>41.359698000000002</v>
      </c>
      <c r="H1420" s="28">
        <v>202.88000500000001</v>
      </c>
      <c r="I1420" s="28">
        <v>47.899987000000003</v>
      </c>
      <c r="J1420" s="28">
        <v>52.949375000000003</v>
      </c>
      <c r="K1420" s="28">
        <v>88.426179000000005</v>
      </c>
      <c r="L1420" s="25">
        <f t="shared" si="220"/>
        <v>0.68311885595394717</v>
      </c>
      <c r="M1420" s="25">
        <f t="shared" si="221"/>
        <v>0.22729721830654492</v>
      </c>
      <c r="N1420" s="25">
        <f t="shared" si="222"/>
        <v>9.5161300579191144E-2</v>
      </c>
      <c r="O1420" s="25">
        <f t="shared" si="223"/>
        <v>0.34638041536011421</v>
      </c>
      <c r="P1420" s="29">
        <f t="shared" si="224"/>
        <v>-8.4049751468753819E-2</v>
      </c>
      <c r="Q1420" s="29">
        <f t="shared" si="225"/>
        <v>0.18147621446200879</v>
      </c>
      <c r="R1420" s="29">
        <f t="shared" si="226"/>
        <v>3.8705702073827952E-2</v>
      </c>
      <c r="S1420" s="29">
        <f t="shared" si="227"/>
        <v>0.56455202976347096</v>
      </c>
      <c r="T1420" s="29">
        <f t="shared" si="228"/>
        <v>0.22586428214149334</v>
      </c>
      <c r="U1420" s="29">
        <f t="shared" si="229"/>
        <v>4.3379698066401629E-2</v>
      </c>
    </row>
    <row r="1421" spans="1:21" x14ac:dyDescent="0.2">
      <c r="A1421" s="30">
        <v>37604</v>
      </c>
      <c r="B1421" s="28">
        <v>73.320475000000002</v>
      </c>
      <c r="C1421" s="28">
        <v>167.050003</v>
      </c>
      <c r="D1421" s="28">
        <v>58.656112999999998</v>
      </c>
      <c r="E1421" s="28">
        <v>75.452068999999995</v>
      </c>
      <c r="F1421" s="28">
        <v>592.75323400000002</v>
      </c>
      <c r="G1421" s="28">
        <v>35.006796999999999</v>
      </c>
      <c r="H1421" s="28">
        <v>195.320007</v>
      </c>
      <c r="I1421" s="28">
        <v>30.615784000000001</v>
      </c>
      <c r="J1421" s="28">
        <v>43.193505000000002</v>
      </c>
      <c r="K1421" s="28">
        <v>84.749759999999995</v>
      </c>
      <c r="L1421" s="25">
        <f t="shared" si="220"/>
        <v>0.17432990714285057</v>
      </c>
      <c r="M1421" s="25">
        <f t="shared" si="221"/>
        <v>0.74866539043929015</v>
      </c>
      <c r="N1421" s="25">
        <f t="shared" si="222"/>
        <v>0.16787053307206024</v>
      </c>
      <c r="O1421" s="25">
        <f t="shared" si="223"/>
        <v>0.43533860839890681</v>
      </c>
      <c r="P1421" s="29">
        <f t="shared" si="224"/>
        <v>0.52003323247641964</v>
      </c>
      <c r="Q1421" s="29">
        <f t="shared" si="225"/>
        <v>0.38464154773817416</v>
      </c>
      <c r="R1421" s="29">
        <f t="shared" si="226"/>
        <v>4.1549224638406557</v>
      </c>
      <c r="S1421" s="29">
        <f t="shared" si="227"/>
        <v>6.3733203156894458E-2</v>
      </c>
      <c r="T1421" s="29">
        <f t="shared" si="228"/>
        <v>0.33252476200213077</v>
      </c>
      <c r="U1421" s="29">
        <f t="shared" si="229"/>
        <v>5.8453037841882605E-2</v>
      </c>
    </row>
    <row r="1422" spans="1:21" x14ac:dyDescent="0.2">
      <c r="A1422" s="30">
        <v>37603</v>
      </c>
      <c r="B1422" s="28">
        <v>62.436011000000001</v>
      </c>
      <c r="C1422" s="28">
        <v>95.529999000000004</v>
      </c>
      <c r="D1422" s="28">
        <v>50.224842000000002</v>
      </c>
      <c r="E1422" s="28">
        <v>52.567435000000003</v>
      </c>
      <c r="F1422" s="28">
        <v>389.96070700000001</v>
      </c>
      <c r="G1422" s="28">
        <v>25.282209000000002</v>
      </c>
      <c r="H1422" s="28">
        <v>37.889999000000003</v>
      </c>
      <c r="I1422" s="28">
        <v>28.78145</v>
      </c>
      <c r="J1422" s="28">
        <v>32.414785999999999</v>
      </c>
      <c r="K1422" s="28">
        <v>80.069457</v>
      </c>
      <c r="L1422" s="25">
        <f t="shared" si="220"/>
        <v>-0.32960350815428807</v>
      </c>
      <c r="M1422" s="25">
        <f t="shared" si="221"/>
        <v>-0.32348987844749555</v>
      </c>
      <c r="N1422" s="25">
        <f t="shared" si="222"/>
        <v>0.59396326367266172</v>
      </c>
      <c r="O1422" s="25">
        <f t="shared" si="223"/>
        <v>-0.41369398619431241</v>
      </c>
      <c r="P1422" s="29">
        <f t="shared" si="224"/>
        <v>-0.42913920808813832</v>
      </c>
      <c r="Q1422" s="29">
        <f t="shared" si="225"/>
        <v>-0.48396386364463007</v>
      </c>
      <c r="R1422" s="29">
        <f t="shared" si="226"/>
        <v>-0.74818901609497557</v>
      </c>
      <c r="S1422" s="29">
        <f t="shared" si="227"/>
        <v>0.40046081500766806</v>
      </c>
      <c r="T1422" s="29">
        <f t="shared" si="228"/>
        <v>-0.27672662270292803</v>
      </c>
      <c r="U1422" s="29">
        <f t="shared" si="229"/>
        <v>1.4351608043874364E-2</v>
      </c>
    </row>
    <row r="1423" spans="1:21" x14ac:dyDescent="0.2">
      <c r="A1423" s="30">
        <v>37576</v>
      </c>
      <c r="B1423" s="28">
        <v>93.132962000000006</v>
      </c>
      <c r="C1423" s="28">
        <v>141.21000699999999</v>
      </c>
      <c r="D1423" s="28">
        <v>31.509409999999999</v>
      </c>
      <c r="E1423" s="28">
        <v>89.658699999999996</v>
      </c>
      <c r="F1423" s="28">
        <v>683.10998500000005</v>
      </c>
      <c r="G1423" s="28">
        <v>48.993098000000003</v>
      </c>
      <c r="H1423" s="28">
        <v>150.470001</v>
      </c>
      <c r="I1423" s="28">
        <v>20.551414000000001</v>
      </c>
      <c r="J1423" s="28">
        <v>44.816783000000001</v>
      </c>
      <c r="K1423" s="28">
        <v>78.936589999999995</v>
      </c>
      <c r="L1423" s="25">
        <f t="shared" si="220"/>
        <v>-0.23577074885561067</v>
      </c>
      <c r="M1423" s="25">
        <f t="shared" si="221"/>
        <v>-0.34219961654818665</v>
      </c>
      <c r="N1423" s="25">
        <f t="shared" si="222"/>
        <v>-0.50298762712559775</v>
      </c>
      <c r="O1423" s="25">
        <f t="shared" si="223"/>
        <v>-0.10260613522830653</v>
      </c>
      <c r="P1423" s="29">
        <f t="shared" si="224"/>
        <v>0.27452454385221592</v>
      </c>
      <c r="Q1423" s="29">
        <f t="shared" si="225"/>
        <v>0.20440643774640033</v>
      </c>
      <c r="R1423" s="29">
        <f t="shared" si="226"/>
        <v>-0.29290414060755443</v>
      </c>
      <c r="S1423" s="29">
        <f t="shared" si="227"/>
        <v>-0.56969442617371013</v>
      </c>
      <c r="T1423" s="29">
        <f t="shared" si="228"/>
        <v>-0.13851668143262541</v>
      </c>
      <c r="U1423" s="29">
        <f t="shared" si="229"/>
        <v>-8.9876617957166505E-2</v>
      </c>
    </row>
    <row r="1424" spans="1:21" x14ac:dyDescent="0.2">
      <c r="A1424" s="30">
        <v>37575</v>
      </c>
      <c r="B1424" s="28">
        <v>121.86521500000001</v>
      </c>
      <c r="C1424" s="28">
        <v>214.66999799999999</v>
      </c>
      <c r="D1424" s="28">
        <v>63.397637000000003</v>
      </c>
      <c r="E1424" s="28">
        <v>99.910088000000002</v>
      </c>
      <c r="F1424" s="28">
        <v>535.97240499999998</v>
      </c>
      <c r="G1424" s="28">
        <v>40.67821</v>
      </c>
      <c r="H1424" s="28">
        <v>212.800003</v>
      </c>
      <c r="I1424" s="28">
        <v>47.760046000000003</v>
      </c>
      <c r="J1424" s="28">
        <v>52.02281</v>
      </c>
      <c r="K1424" s="28">
        <v>86.731746000000001</v>
      </c>
      <c r="L1424" s="25">
        <f t="shared" si="220"/>
        <v>0.66196578409004392</v>
      </c>
      <c r="M1424" s="25">
        <f t="shared" si="221"/>
        <v>0.29093756110748026</v>
      </c>
      <c r="N1424" s="25">
        <f t="shared" si="222"/>
        <v>7.5066720211732996E-2</v>
      </c>
      <c r="O1424" s="25">
        <f t="shared" si="223"/>
        <v>0.32619576665835015</v>
      </c>
      <c r="P1424" s="29">
        <f t="shared" si="224"/>
        <v>-9.8443182518392347E-2</v>
      </c>
      <c r="Q1424" s="29">
        <f t="shared" si="225"/>
        <v>0.17138759327310593</v>
      </c>
      <c r="R1424" s="29">
        <f t="shared" si="226"/>
        <v>8.2290755830809692E-2</v>
      </c>
      <c r="S1424" s="29">
        <f t="shared" si="227"/>
        <v>0.56711362721126135</v>
      </c>
      <c r="T1424" s="29">
        <f t="shared" si="228"/>
        <v>0.20493682414153458</v>
      </c>
      <c r="U1424" s="29">
        <f t="shared" si="229"/>
        <v>2.6090192967442638E-2</v>
      </c>
    </row>
    <row r="1425" spans="1:21" x14ac:dyDescent="0.2">
      <c r="A1425" s="30">
        <v>37574</v>
      </c>
      <c r="B1425" s="28">
        <v>73.325946999999999</v>
      </c>
      <c r="C1425" s="28">
        <v>166.28999300000001</v>
      </c>
      <c r="D1425" s="28">
        <v>58.970886</v>
      </c>
      <c r="E1425" s="28">
        <v>75.335852000000003</v>
      </c>
      <c r="F1425" s="28">
        <v>594.49653599999999</v>
      </c>
      <c r="G1425" s="28">
        <v>34.726515999999997</v>
      </c>
      <c r="H1425" s="28">
        <v>196.61999499999999</v>
      </c>
      <c r="I1425" s="28">
        <v>30.476441000000001</v>
      </c>
      <c r="J1425" s="28">
        <v>43.174720000000001</v>
      </c>
      <c r="K1425" s="28">
        <v>84.526435000000006</v>
      </c>
      <c r="L1425" s="25">
        <f t="shared" si="220"/>
        <v>0.14497937439790798</v>
      </c>
      <c r="M1425" s="25">
        <f t="shared" si="221"/>
        <v>0.72553686648738624</v>
      </c>
      <c r="N1425" s="25">
        <f t="shared" si="222"/>
        <v>0.187593804554963</v>
      </c>
      <c r="O1425" s="25">
        <f t="shared" si="223"/>
        <v>0.43836298177646116</v>
      </c>
      <c r="P1425" s="29">
        <f t="shared" si="224"/>
        <v>0.52115239205575548</v>
      </c>
      <c r="Q1425" s="29">
        <f t="shared" si="225"/>
        <v>0.37454141402530716</v>
      </c>
      <c r="R1425" s="29">
        <f t="shared" si="226"/>
        <v>4.1176471950883498</v>
      </c>
      <c r="S1425" s="29">
        <f t="shared" si="227"/>
        <v>0.12167808062001595</v>
      </c>
      <c r="T1425" s="29">
        <f t="shared" si="228"/>
        <v>0.34138898957786035</v>
      </c>
      <c r="U1425" s="29">
        <f t="shared" si="229"/>
        <v>5.7816363693930839E-2</v>
      </c>
    </row>
    <row r="1426" spans="1:21" x14ac:dyDescent="0.2">
      <c r="A1426" s="30">
        <v>37573</v>
      </c>
      <c r="B1426" s="28">
        <v>64.041281999999995</v>
      </c>
      <c r="C1426" s="28">
        <v>96.370002999999997</v>
      </c>
      <c r="D1426" s="28">
        <v>49.655771000000001</v>
      </c>
      <c r="E1426" s="28">
        <v>52.376106</v>
      </c>
      <c r="F1426" s="28">
        <v>390.819841</v>
      </c>
      <c r="G1426" s="28">
        <v>25.264074000000001</v>
      </c>
      <c r="H1426" s="28">
        <v>38.419998</v>
      </c>
      <c r="I1426" s="28">
        <v>27.170399</v>
      </c>
      <c r="J1426" s="28">
        <v>32.186577</v>
      </c>
      <c r="K1426" s="28">
        <v>79.906530000000004</v>
      </c>
      <c r="L1426" s="25">
        <f t="shared" si="220"/>
        <v>0.36475798300309359</v>
      </c>
      <c r="M1426" s="25">
        <f t="shared" si="221"/>
        <v>-0.25628953918367747</v>
      </c>
      <c r="N1426" s="25">
        <f t="shared" si="222"/>
        <v>0.1450998776557435</v>
      </c>
      <c r="O1426" s="25">
        <f t="shared" si="223"/>
        <v>0.3021024451935832</v>
      </c>
      <c r="P1426" s="29">
        <f t="shared" si="224"/>
        <v>0.25287425474115732</v>
      </c>
      <c r="Q1426" s="29">
        <f t="shared" si="225"/>
        <v>7.9229267497920919E-2</v>
      </c>
      <c r="R1426" s="29">
        <f t="shared" si="226"/>
        <v>0.65247303225806452</v>
      </c>
      <c r="S1426" s="29">
        <f t="shared" si="227"/>
        <v>7.9758056677047051E-2</v>
      </c>
      <c r="T1426" s="29">
        <f t="shared" si="228"/>
        <v>9.7061178964125139E-2</v>
      </c>
      <c r="U1426" s="29">
        <f t="shared" si="229"/>
        <v>0.12011778246466154</v>
      </c>
    </row>
    <row r="1427" spans="1:21" x14ac:dyDescent="0.2">
      <c r="A1427" s="30">
        <v>37571</v>
      </c>
      <c r="B1427" s="28">
        <v>46.92501</v>
      </c>
      <c r="C1427" s="28">
        <v>129.58000200000001</v>
      </c>
      <c r="D1427" s="28">
        <v>43.363703000000001</v>
      </c>
      <c r="E1427" s="28">
        <v>40.224259000000004</v>
      </c>
      <c r="F1427" s="28">
        <v>311.93860000000001</v>
      </c>
      <c r="G1427" s="28">
        <v>23.409367</v>
      </c>
      <c r="H1427" s="28">
        <v>23.25</v>
      </c>
      <c r="I1427" s="28">
        <v>25.163414</v>
      </c>
      <c r="J1427" s="28">
        <v>29.338908</v>
      </c>
      <c r="K1427" s="28">
        <v>71.337614000000002</v>
      </c>
      <c r="L1427" s="25">
        <f t="shared" si="220"/>
        <v>-0.49919685814372228</v>
      </c>
      <c r="M1427" s="25">
        <f t="shared" si="221"/>
        <v>-9.8761977317860405E-2</v>
      </c>
      <c r="N1427" s="25">
        <f t="shared" si="222"/>
        <v>0.36720833466805525</v>
      </c>
      <c r="O1427" s="25">
        <f t="shared" si="223"/>
        <v>-0.54399036245980148</v>
      </c>
      <c r="P1427" s="29">
        <f t="shared" si="224"/>
        <v>-0.54402940671248756</v>
      </c>
      <c r="Q1427" s="29">
        <f t="shared" si="225"/>
        <v>-0.52238275709835746</v>
      </c>
      <c r="R1427" s="29">
        <f t="shared" si="226"/>
        <v>-0.83817080584910986</v>
      </c>
      <c r="S1427" s="29">
        <f t="shared" si="227"/>
        <v>0.1233345008593949</v>
      </c>
      <c r="T1427" s="29">
        <f t="shared" si="228"/>
        <v>-0.35967960614508709</v>
      </c>
      <c r="U1427" s="29">
        <f t="shared" si="229"/>
        <v>-9.3419531931870248E-2</v>
      </c>
    </row>
    <row r="1428" spans="1:21" x14ac:dyDescent="0.2">
      <c r="A1428" s="30">
        <v>37545</v>
      </c>
      <c r="B1428" s="28">
        <v>93.699511999999999</v>
      </c>
      <c r="C1428" s="28">
        <v>143.779999</v>
      </c>
      <c r="D1428" s="28">
        <v>31.716968000000001</v>
      </c>
      <c r="E1428" s="28">
        <v>88.209230000000005</v>
      </c>
      <c r="F1428" s="28">
        <v>684.11999500000002</v>
      </c>
      <c r="G1428" s="28">
        <v>49.012818000000003</v>
      </c>
      <c r="H1428" s="28">
        <v>143.66999799999999</v>
      </c>
      <c r="I1428" s="28">
        <v>22.400642000000001</v>
      </c>
      <c r="J1428" s="28">
        <v>45.819105999999998</v>
      </c>
      <c r="K1428" s="28">
        <v>78.688672999999994</v>
      </c>
      <c r="L1428" s="25">
        <f t="shared" si="220"/>
        <v>-0.2131001881775304</v>
      </c>
      <c r="M1428" s="25">
        <f t="shared" si="221"/>
        <v>-0.34478674038655899</v>
      </c>
      <c r="N1428" s="25">
        <f t="shared" si="222"/>
        <v>-0.50052312291141976</v>
      </c>
      <c r="O1428" s="25">
        <f t="shared" si="223"/>
        <v>-0.11754697085074428</v>
      </c>
      <c r="P1428" s="29">
        <f t="shared" si="224"/>
        <v>0.27410310623776923</v>
      </c>
      <c r="Q1428" s="29">
        <f t="shared" si="225"/>
        <v>0.19866885706464621</v>
      </c>
      <c r="R1428" s="29">
        <f t="shared" si="226"/>
        <v>-0.33575291206375879</v>
      </c>
      <c r="S1428" s="29">
        <f t="shared" si="227"/>
        <v>-0.53107344845652638</v>
      </c>
      <c r="T1428" s="29">
        <f t="shared" si="228"/>
        <v>-0.13006334561078026</v>
      </c>
      <c r="U1428" s="29">
        <f t="shared" si="229"/>
        <v>-9.6822325404369414E-2</v>
      </c>
    </row>
    <row r="1429" spans="1:21" x14ac:dyDescent="0.2">
      <c r="A1429" s="30">
        <v>37544</v>
      </c>
      <c r="B1429" s="28">
        <v>119.074259</v>
      </c>
      <c r="C1429" s="28">
        <v>219.44000199999999</v>
      </c>
      <c r="D1429" s="28">
        <v>63.500373000000003</v>
      </c>
      <c r="E1429" s="28">
        <v>99.959121999999994</v>
      </c>
      <c r="F1429" s="28">
        <v>536.94241199999999</v>
      </c>
      <c r="G1429" s="28">
        <v>40.889372999999999</v>
      </c>
      <c r="H1429" s="28">
        <v>216.28999300000001</v>
      </c>
      <c r="I1429" s="28">
        <v>47.770043999999999</v>
      </c>
      <c r="J1429" s="28">
        <v>52.669474000000001</v>
      </c>
      <c r="K1429" s="28">
        <v>87.124245000000002</v>
      </c>
      <c r="L1429" s="25">
        <f t="shared" si="220"/>
        <v>0.64530004939592489</v>
      </c>
      <c r="M1429" s="25">
        <f t="shared" si="221"/>
        <v>0.33609349317786497</v>
      </c>
      <c r="N1429" s="25">
        <f t="shared" si="222"/>
        <v>9.3316117464780524E-2</v>
      </c>
      <c r="O1429" s="25">
        <f t="shared" si="223"/>
        <v>0.33941609922882532</v>
      </c>
      <c r="P1429" s="29">
        <f t="shared" si="224"/>
        <v>-8.3528495706958639E-2</v>
      </c>
      <c r="Q1429" s="29">
        <f t="shared" si="225"/>
        <v>0.18930698028320436</v>
      </c>
      <c r="R1429" s="29">
        <f t="shared" si="226"/>
        <v>0.10037645096028136</v>
      </c>
      <c r="S1429" s="29">
        <f t="shared" si="227"/>
        <v>0.56744168388953287</v>
      </c>
      <c r="T1429" s="29">
        <f t="shared" si="228"/>
        <v>0.2319744513969062</v>
      </c>
      <c r="U1429" s="29">
        <f t="shared" si="229"/>
        <v>4.5932181133661931E-2</v>
      </c>
    </row>
    <row r="1430" spans="1:21" x14ac:dyDescent="0.2">
      <c r="A1430" s="30">
        <v>37543</v>
      </c>
      <c r="B1430" s="28">
        <v>72.372366999999997</v>
      </c>
      <c r="C1430" s="28">
        <v>164.240005</v>
      </c>
      <c r="D1430" s="28">
        <v>58.080523999999997</v>
      </c>
      <c r="E1430" s="28">
        <v>74.628878999999998</v>
      </c>
      <c r="F1430" s="28">
        <v>585.88009499999998</v>
      </c>
      <c r="G1430" s="28">
        <v>34.380839999999999</v>
      </c>
      <c r="H1430" s="28">
        <v>196.55999800000001</v>
      </c>
      <c r="I1430" s="28">
        <v>30.476441000000001</v>
      </c>
      <c r="J1430" s="28">
        <v>42.752082999999999</v>
      </c>
      <c r="K1430" s="28">
        <v>83.298177999999993</v>
      </c>
      <c r="L1430" s="25">
        <f t="shared" si="220"/>
        <v>0.11541728450317312</v>
      </c>
      <c r="M1430" s="25">
        <f t="shared" si="221"/>
        <v>0.2024307036365971</v>
      </c>
      <c r="N1430" s="25">
        <f t="shared" si="222"/>
        <v>0.27933340986943955</v>
      </c>
      <c r="O1430" s="25">
        <f t="shared" si="223"/>
        <v>0.91096067251462354</v>
      </c>
      <c r="P1430" s="29">
        <f t="shared" si="224"/>
        <v>0.93581538937697051</v>
      </c>
      <c r="Q1430" s="29">
        <f t="shared" si="225"/>
        <v>0.27822163933236532</v>
      </c>
      <c r="R1430" s="29">
        <f t="shared" si="226"/>
        <v>5.3202571704180066</v>
      </c>
      <c r="S1430" s="29">
        <f t="shared" si="227"/>
        <v>0.21562059433158698</v>
      </c>
      <c r="T1430" s="29">
        <f t="shared" si="228"/>
        <v>0.59400952309968935</v>
      </c>
      <c r="U1430" s="29">
        <f t="shared" si="229"/>
        <v>0.12704883829978098</v>
      </c>
    </row>
    <row r="1431" spans="1:21" x14ac:dyDescent="0.2">
      <c r="A1431" s="30">
        <v>37541</v>
      </c>
      <c r="B1431" s="28">
        <v>64.883669999999995</v>
      </c>
      <c r="C1431" s="28">
        <v>136.58999600000001</v>
      </c>
      <c r="D1431" s="28">
        <v>45.399051999999998</v>
      </c>
      <c r="E1431" s="28">
        <v>39.053069000000001</v>
      </c>
      <c r="F1431" s="28">
        <v>302.65287599999999</v>
      </c>
      <c r="G1431" s="28">
        <v>26.897400999999999</v>
      </c>
      <c r="H1431" s="28">
        <v>31.1</v>
      </c>
      <c r="I1431" s="28">
        <v>25.070685000000001</v>
      </c>
      <c r="J1431" s="28">
        <v>26.820468999999999</v>
      </c>
      <c r="K1431" s="28">
        <v>73.908224000000004</v>
      </c>
      <c r="L1431" s="25">
        <f t="shared" si="220"/>
        <v>0.39171885746173052</v>
      </c>
      <c r="M1431" s="25">
        <f t="shared" si="221"/>
        <v>8.585734091853614E-2</v>
      </c>
      <c r="N1431" s="25">
        <f t="shared" si="222"/>
        <v>6.9345513197518471E-2</v>
      </c>
      <c r="O1431" s="25">
        <f t="shared" si="223"/>
        <v>-2.6874832473034571E-2</v>
      </c>
      <c r="P1431" s="29">
        <f t="shared" si="224"/>
        <v>-1.7081927500229743E-2</v>
      </c>
      <c r="Q1431" s="29">
        <f t="shared" si="225"/>
        <v>0.13855615943900079</v>
      </c>
      <c r="R1431" s="29">
        <f t="shared" si="226"/>
        <v>0.33936267611381021</v>
      </c>
      <c r="S1431" s="29">
        <f t="shared" si="227"/>
        <v>8.5991499608889077E-2</v>
      </c>
      <c r="T1431" s="29">
        <f t="shared" si="228"/>
        <v>-6.4786203822272626E-2</v>
      </c>
      <c r="U1431" s="29">
        <f t="shared" si="229"/>
        <v>3.1302578456543939E-2</v>
      </c>
    </row>
    <row r="1432" spans="1:21" x14ac:dyDescent="0.2">
      <c r="A1432" s="30">
        <v>37540</v>
      </c>
      <c r="B1432" s="28">
        <v>46.621248000000001</v>
      </c>
      <c r="C1432" s="28">
        <v>125.790001</v>
      </c>
      <c r="D1432" s="28">
        <v>42.454988999999998</v>
      </c>
      <c r="E1432" s="28">
        <v>40.131599000000001</v>
      </c>
      <c r="F1432" s="28">
        <v>307.91261700000001</v>
      </c>
      <c r="G1432" s="28">
        <v>23.624131999999999</v>
      </c>
      <c r="H1432" s="28">
        <v>23.219999000000001</v>
      </c>
      <c r="I1432" s="28">
        <v>23.085526000000002</v>
      </c>
      <c r="J1432" s="28">
        <v>28.678436000000001</v>
      </c>
      <c r="K1432" s="28">
        <v>71.664927000000006</v>
      </c>
      <c r="L1432" s="25">
        <f t="shared" si="220"/>
        <v>-0.50621012584038938</v>
      </c>
      <c r="M1432" s="25">
        <f t="shared" si="221"/>
        <v>-0.10584299645223894</v>
      </c>
      <c r="N1432" s="25">
        <f t="shared" si="222"/>
        <v>0.2891289764234326</v>
      </c>
      <c r="O1432" s="25">
        <f t="shared" si="223"/>
        <v>-0.5621412180473202</v>
      </c>
      <c r="P1432" s="29">
        <f t="shared" si="224"/>
        <v>-0.54592525724274654</v>
      </c>
      <c r="Q1432" s="29">
        <f t="shared" si="225"/>
        <v>-0.51379518197262053</v>
      </c>
      <c r="R1432" s="29">
        <f t="shared" si="226"/>
        <v>-0.8433726880269814</v>
      </c>
      <c r="S1432" s="29">
        <f t="shared" si="227"/>
        <v>5.8872584024749486E-3</v>
      </c>
      <c r="T1432" s="29">
        <f t="shared" si="228"/>
        <v>-0.37786735703727226</v>
      </c>
      <c r="U1432" s="29">
        <f t="shared" si="229"/>
        <v>-9.7562183871769514E-2</v>
      </c>
    </row>
    <row r="1433" spans="1:21" x14ac:dyDescent="0.2">
      <c r="A1433" s="30">
        <v>37515</v>
      </c>
      <c r="B1433" s="28">
        <v>94.415155999999996</v>
      </c>
      <c r="C1433" s="28">
        <v>140.679993</v>
      </c>
      <c r="D1433" s="28">
        <v>32.933081000000001</v>
      </c>
      <c r="E1433" s="28">
        <v>91.654206000000002</v>
      </c>
      <c r="F1433" s="28">
        <v>678.10998500000005</v>
      </c>
      <c r="G1433" s="28">
        <v>48.588847999999999</v>
      </c>
      <c r="H1433" s="28">
        <v>148.25</v>
      </c>
      <c r="I1433" s="28">
        <v>22.950410999999999</v>
      </c>
      <c r="J1433" s="28">
        <v>46.096980000000002</v>
      </c>
      <c r="K1433" s="28">
        <v>79.412593000000001</v>
      </c>
      <c r="L1433" s="25">
        <f t="shared" si="220"/>
        <v>-0.19185717265996272</v>
      </c>
      <c r="M1433" s="25">
        <f t="shared" si="221"/>
        <v>-0.3457657366217074</v>
      </c>
      <c r="N1433" s="25">
        <f t="shared" si="222"/>
        <v>-0.48030173575763491</v>
      </c>
      <c r="O1433" s="25">
        <f t="shared" si="223"/>
        <v>-8.1370657967914983E-2</v>
      </c>
      <c r="P1433" s="29">
        <f t="shared" si="224"/>
        <v>0.28470699656132914</v>
      </c>
      <c r="Q1433" s="29">
        <f t="shared" si="225"/>
        <v>0.19503267811819924</v>
      </c>
      <c r="R1433" s="29">
        <f t="shared" si="226"/>
        <v>-0.31832810958852509</v>
      </c>
      <c r="S1433" s="29">
        <f t="shared" si="227"/>
        <v>-0.50559863436509211</v>
      </c>
      <c r="T1433" s="29">
        <f t="shared" si="228"/>
        <v>-0.11897539414195313</v>
      </c>
      <c r="U1433" s="29">
        <f t="shared" si="229"/>
        <v>-9.3988509420403488E-2</v>
      </c>
    </row>
    <row r="1434" spans="1:21" x14ac:dyDescent="0.2">
      <c r="A1434" s="30">
        <v>37514</v>
      </c>
      <c r="B1434" s="28">
        <v>116.82978900000001</v>
      </c>
      <c r="C1434" s="28">
        <v>215.029999</v>
      </c>
      <c r="D1434" s="28">
        <v>63.369619</v>
      </c>
      <c r="E1434" s="28">
        <v>99.772783000000004</v>
      </c>
      <c r="F1434" s="28">
        <v>527.83240599999999</v>
      </c>
      <c r="G1434" s="28">
        <v>40.659011999999997</v>
      </c>
      <c r="H1434" s="28">
        <v>217.479996</v>
      </c>
      <c r="I1434" s="28">
        <v>46.420605999999999</v>
      </c>
      <c r="J1434" s="28">
        <v>52.322012000000001</v>
      </c>
      <c r="K1434" s="28">
        <v>87.650756999999999</v>
      </c>
      <c r="L1434" s="25">
        <f t="shared" si="220"/>
        <v>0.80151665370460523</v>
      </c>
      <c r="M1434" s="25">
        <f t="shared" si="221"/>
        <v>0.58752309902229083</v>
      </c>
      <c r="N1434" s="25">
        <f t="shared" si="222"/>
        <v>0.40949163199115501</v>
      </c>
      <c r="O1434" s="25">
        <f t="shared" si="223"/>
        <v>1.5498788208812102</v>
      </c>
      <c r="P1434" s="29">
        <f t="shared" si="224"/>
        <v>0.72818941537576154</v>
      </c>
      <c r="Q1434" s="29">
        <f t="shared" si="225"/>
        <v>0.49836918487988613</v>
      </c>
      <c r="R1434" s="29">
        <f t="shared" si="226"/>
        <v>5.6752603637040906</v>
      </c>
      <c r="S1434" s="29">
        <f t="shared" si="227"/>
        <v>0.81984741550933538</v>
      </c>
      <c r="T1434" s="29">
        <f t="shared" si="228"/>
        <v>0.93040978013064901</v>
      </c>
      <c r="U1434" s="29">
        <f t="shared" si="229"/>
        <v>0.17085087395949272</v>
      </c>
    </row>
    <row r="1435" spans="1:21" x14ac:dyDescent="0.2">
      <c r="A1435" s="30">
        <v>37511</v>
      </c>
      <c r="B1435" s="28">
        <v>64.850796000000003</v>
      </c>
      <c r="C1435" s="28">
        <v>135.449997</v>
      </c>
      <c r="D1435" s="28">
        <v>44.959201999999998</v>
      </c>
      <c r="E1435" s="28">
        <v>39.128441000000002</v>
      </c>
      <c r="F1435" s="28">
        <v>305.42508900000001</v>
      </c>
      <c r="G1435" s="28">
        <v>27.13551</v>
      </c>
      <c r="H1435" s="28">
        <v>32.580002</v>
      </c>
      <c r="I1435" s="28">
        <v>25.507966</v>
      </c>
      <c r="J1435" s="28">
        <v>27.104095999999998</v>
      </c>
      <c r="K1435" s="28">
        <v>74.860735000000005</v>
      </c>
      <c r="L1435" s="25">
        <f t="shared" si="220"/>
        <v>0.37695446041776948</v>
      </c>
      <c r="M1435" s="25">
        <f t="shared" si="221"/>
        <v>0.10112994714039591</v>
      </c>
      <c r="N1435" s="25">
        <f t="shared" si="222"/>
        <v>5.0292499738882279E-2</v>
      </c>
      <c r="O1435" s="25">
        <f t="shared" si="223"/>
        <v>-2.6121007879724156E-2</v>
      </c>
      <c r="P1435" s="29">
        <f t="shared" si="224"/>
        <v>-8.1751832848211414E-3</v>
      </c>
      <c r="Q1435" s="29">
        <f t="shared" si="225"/>
        <v>0.12933391693294416</v>
      </c>
      <c r="R1435" s="29">
        <f t="shared" si="226"/>
        <v>0.40370544608812775</v>
      </c>
      <c r="S1435" s="29">
        <f t="shared" si="227"/>
        <v>0.11832359964943828</v>
      </c>
      <c r="T1435" s="29">
        <f t="shared" si="228"/>
        <v>-5.8604869444927932E-2</v>
      </c>
      <c r="U1435" s="29">
        <f t="shared" si="229"/>
        <v>5.2818822291806233E-2</v>
      </c>
    </row>
    <row r="1436" spans="1:21" x14ac:dyDescent="0.2">
      <c r="A1436" s="30">
        <v>37510</v>
      </c>
      <c r="B1436" s="28">
        <v>47.097270000000002</v>
      </c>
      <c r="C1436" s="28">
        <v>123.010002</v>
      </c>
      <c r="D1436" s="28">
        <v>42.806362999999997</v>
      </c>
      <c r="E1436" s="28">
        <v>40.177928999999999</v>
      </c>
      <c r="F1436" s="28">
        <v>307.94257599999997</v>
      </c>
      <c r="G1436" s="28">
        <v>24.027888999999998</v>
      </c>
      <c r="H1436" s="28">
        <v>23.209999</v>
      </c>
      <c r="I1436" s="28">
        <v>22.80911</v>
      </c>
      <c r="J1436" s="28">
        <v>28.791412999999999</v>
      </c>
      <c r="K1436" s="28">
        <v>71.105050000000006</v>
      </c>
      <c r="L1436" s="25">
        <f t="shared" si="220"/>
        <v>-0.50127336209102036</v>
      </c>
      <c r="M1436" s="25">
        <f t="shared" si="221"/>
        <v>-0.15194760802590268</v>
      </c>
      <c r="N1436" s="25">
        <f t="shared" si="222"/>
        <v>0.26770924991672262</v>
      </c>
      <c r="O1436" s="25">
        <f t="shared" si="223"/>
        <v>-0.56068401940520873</v>
      </c>
      <c r="P1436" s="29">
        <f t="shared" si="224"/>
        <v>-0.54896068706917256</v>
      </c>
      <c r="Q1436" s="29">
        <f t="shared" si="225"/>
        <v>-0.50678662117018392</v>
      </c>
      <c r="R1436" s="29">
        <f t="shared" si="226"/>
        <v>-0.84316509077758328</v>
      </c>
      <c r="S1436" s="29">
        <f t="shared" si="227"/>
        <v>-4.0830668846756013E-2</v>
      </c>
      <c r="T1436" s="29">
        <f t="shared" si="228"/>
        <v>-0.37608809749797389</v>
      </c>
      <c r="U1436" s="29">
        <f t="shared" si="229"/>
        <v>-0.10850882436475207</v>
      </c>
    </row>
    <row r="1437" spans="1:21" x14ac:dyDescent="0.2">
      <c r="A1437" s="30">
        <v>37484</v>
      </c>
      <c r="B1437" s="28">
        <v>94.435040000000001</v>
      </c>
      <c r="C1437" s="28">
        <v>145.050003</v>
      </c>
      <c r="D1437" s="28">
        <v>33.766703999999997</v>
      </c>
      <c r="E1437" s="28">
        <v>91.455651000000003</v>
      </c>
      <c r="F1437" s="28">
        <v>682.73999000000003</v>
      </c>
      <c r="G1437" s="28">
        <v>48.717025999999997</v>
      </c>
      <c r="H1437" s="28">
        <v>147.990005</v>
      </c>
      <c r="I1437" s="28">
        <v>23.780066000000001</v>
      </c>
      <c r="J1437" s="28">
        <v>46.146599999999999</v>
      </c>
      <c r="K1437" s="28">
        <v>79.759679000000006</v>
      </c>
      <c r="L1437" s="25">
        <f t="shared" si="220"/>
        <v>0.4899638783114586</v>
      </c>
      <c r="M1437" s="25">
        <f t="shared" si="221"/>
        <v>0.49752221249718964</v>
      </c>
      <c r="N1437" s="25">
        <f t="shared" si="222"/>
        <v>-0.32327449114673668</v>
      </c>
      <c r="O1437" s="25">
        <f t="shared" si="223"/>
        <v>0.74900816614906618</v>
      </c>
      <c r="P1437" s="29">
        <f t="shared" si="224"/>
        <v>0.74038106596600817</v>
      </c>
      <c r="Q1437" s="29">
        <f t="shared" si="225"/>
        <v>0.95001032303700783</v>
      </c>
      <c r="R1437" s="29">
        <f t="shared" si="226"/>
        <v>2.7714066630271836</v>
      </c>
      <c r="S1437" s="29">
        <f t="shared" si="227"/>
        <v>-0.11087260694344503</v>
      </c>
      <c r="T1437" s="29">
        <f t="shared" si="228"/>
        <v>0.44934145426361094</v>
      </c>
      <c r="U1437" s="29">
        <f t="shared" si="229"/>
        <v>-5.5551488904755919E-3</v>
      </c>
    </row>
    <row r="1438" spans="1:21" x14ac:dyDescent="0.2">
      <c r="A1438" s="30">
        <v>37481</v>
      </c>
      <c r="B1438" s="28">
        <v>63.380758</v>
      </c>
      <c r="C1438" s="28">
        <v>96.860000999999997</v>
      </c>
      <c r="D1438" s="28">
        <v>49.897193999999999</v>
      </c>
      <c r="E1438" s="28">
        <v>52.290008</v>
      </c>
      <c r="F1438" s="28">
        <v>392.29339099999999</v>
      </c>
      <c r="G1438" s="28">
        <v>24.982958</v>
      </c>
      <c r="H1438" s="28">
        <v>39.240001999999997</v>
      </c>
      <c r="I1438" s="28">
        <v>26.745398000000002</v>
      </c>
      <c r="J1438" s="28">
        <v>31.839701999999999</v>
      </c>
      <c r="K1438" s="28">
        <v>80.205230999999998</v>
      </c>
      <c r="L1438" s="25">
        <f t="shared" si="220"/>
        <v>1.11412457449378E-2</v>
      </c>
      <c r="M1438" s="25">
        <f t="shared" si="221"/>
        <v>-0.25998929070203447</v>
      </c>
      <c r="N1438" s="25">
        <f t="shared" si="222"/>
        <v>9.9080086518106292E-2</v>
      </c>
      <c r="O1438" s="25">
        <f t="shared" si="223"/>
        <v>0.34478731557912612</v>
      </c>
      <c r="P1438" s="29">
        <f t="shared" si="224"/>
        <v>0.28780846281618055</v>
      </c>
      <c r="Q1438" s="29">
        <f t="shared" si="225"/>
        <v>-7.6022850674197895E-2</v>
      </c>
      <c r="R1438" s="29">
        <f t="shared" si="226"/>
        <v>0.22893836517381772</v>
      </c>
      <c r="S1438" s="29">
        <f t="shared" si="227"/>
        <v>8.4026422370859777E-2</v>
      </c>
      <c r="T1438" s="29">
        <f t="shared" si="228"/>
        <v>0.17280163569051465</v>
      </c>
      <c r="U1438" s="29">
        <f t="shared" si="229"/>
        <v>6.586725723024478E-2</v>
      </c>
    </row>
    <row r="1439" spans="1:21" x14ac:dyDescent="0.2">
      <c r="A1439" s="30">
        <v>37480</v>
      </c>
      <c r="B1439" s="28">
        <v>62.682397999999999</v>
      </c>
      <c r="C1439" s="28">
        <v>130.88999899999999</v>
      </c>
      <c r="D1439" s="28">
        <v>45.399051999999998</v>
      </c>
      <c r="E1439" s="28">
        <v>38.883477999999997</v>
      </c>
      <c r="F1439" s="28">
        <v>304.62091400000003</v>
      </c>
      <c r="G1439" s="28">
        <v>27.038502000000001</v>
      </c>
      <c r="H1439" s="28">
        <v>31.93</v>
      </c>
      <c r="I1439" s="28">
        <v>24.672274999999999</v>
      </c>
      <c r="J1439" s="28">
        <v>27.148412</v>
      </c>
      <c r="K1439" s="28">
        <v>75.248799000000005</v>
      </c>
      <c r="L1439" s="25">
        <f t="shared" si="220"/>
        <v>0.34200451750938443</v>
      </c>
      <c r="M1439" s="25">
        <f t="shared" si="221"/>
        <v>9.2206303144402479E-2</v>
      </c>
      <c r="N1439" s="25">
        <f t="shared" si="222"/>
        <v>4.082959427363031E-2</v>
      </c>
      <c r="O1439" s="25">
        <f t="shared" si="223"/>
        <v>1.9014797795676053E-2</v>
      </c>
      <c r="P1439" s="29">
        <f t="shared" si="224"/>
        <v>-1.3794044172408371E-2</v>
      </c>
      <c r="Q1439" s="29">
        <f t="shared" si="225"/>
        <v>0.11296124642759375</v>
      </c>
      <c r="R1439" s="29">
        <f t="shared" si="226"/>
        <v>0.30379746835443044</v>
      </c>
      <c r="S1439" s="29">
        <f t="shared" si="227"/>
        <v>4.1638828512197801E-2</v>
      </c>
      <c r="T1439" s="29">
        <f t="shared" si="228"/>
        <v>-8.3888063402568491E-2</v>
      </c>
      <c r="U1439" s="29">
        <f t="shared" si="229"/>
        <v>5.279247412474608E-2</v>
      </c>
    </row>
    <row r="1440" spans="1:21" x14ac:dyDescent="0.2">
      <c r="A1440" s="30">
        <v>37479</v>
      </c>
      <c r="B1440" s="28">
        <v>46.708038000000002</v>
      </c>
      <c r="C1440" s="28">
        <v>119.839996</v>
      </c>
      <c r="D1440" s="28">
        <v>43.618141000000001</v>
      </c>
      <c r="E1440" s="28">
        <v>38.157913000000001</v>
      </c>
      <c r="F1440" s="28">
        <v>308.881641</v>
      </c>
      <c r="G1440" s="28">
        <v>24.294198999999999</v>
      </c>
      <c r="H1440" s="28">
        <v>24.49</v>
      </c>
      <c r="I1440" s="28">
        <v>23.686017</v>
      </c>
      <c r="J1440" s="28">
        <v>29.634383</v>
      </c>
      <c r="K1440" s="28">
        <v>71.475434000000007</v>
      </c>
      <c r="L1440" s="25">
        <f t="shared" si="220"/>
        <v>-0.34305303126530828</v>
      </c>
      <c r="M1440" s="25">
        <f t="shared" si="221"/>
        <v>-0.25629889075523693</v>
      </c>
      <c r="N1440" s="25">
        <f t="shared" si="222"/>
        <v>-0.25351376479509524</v>
      </c>
      <c r="O1440" s="25">
        <f t="shared" si="223"/>
        <v>-0.47930553407861487</v>
      </c>
      <c r="P1440" s="29">
        <f t="shared" si="224"/>
        <v>-0.4748097448982993</v>
      </c>
      <c r="Q1440" s="29">
        <f t="shared" si="225"/>
        <v>-0.28874110754346038</v>
      </c>
      <c r="R1440" s="29">
        <f t="shared" si="226"/>
        <v>-0.86870744581947923</v>
      </c>
      <c r="S1440" s="29">
        <f t="shared" si="227"/>
        <v>-0.1791103594978346</v>
      </c>
      <c r="T1440" s="29">
        <f t="shared" si="228"/>
        <v>-0.30454008314527248</v>
      </c>
      <c r="U1440" s="29">
        <f t="shared" si="229"/>
        <v>-0.15197426962588645</v>
      </c>
    </row>
    <row r="1441" spans="1:21" x14ac:dyDescent="0.2">
      <c r="A1441" s="30">
        <v>37451</v>
      </c>
      <c r="B1441" s="28">
        <v>71.098642999999996</v>
      </c>
      <c r="C1441" s="28">
        <v>161.13999899999999</v>
      </c>
      <c r="D1441" s="28">
        <v>58.431272999999997</v>
      </c>
      <c r="E1441" s="28">
        <v>73.282731999999996</v>
      </c>
      <c r="F1441" s="28">
        <v>588.13284899999996</v>
      </c>
      <c r="G1441" s="28">
        <v>34.156618999999999</v>
      </c>
      <c r="H1441" s="28">
        <v>186.529999</v>
      </c>
      <c r="I1441" s="28">
        <v>28.854081999999998</v>
      </c>
      <c r="J1441" s="28">
        <v>42.611201999999999</v>
      </c>
      <c r="K1441" s="28">
        <v>84.284510999999995</v>
      </c>
      <c r="L1441" s="25">
        <f t="shared" si="220"/>
        <v>0.13796588828527701</v>
      </c>
      <c r="M1441" s="25">
        <f t="shared" si="221"/>
        <v>0.67383405029087085</v>
      </c>
      <c r="N1441" s="25">
        <f t="shared" si="222"/>
        <v>0.17590996352383814</v>
      </c>
      <c r="O1441" s="25">
        <f t="shared" si="223"/>
        <v>0.40920157400101553</v>
      </c>
      <c r="P1441" s="29">
        <f t="shared" si="224"/>
        <v>0.52133852215735033</v>
      </c>
      <c r="Q1441" s="29">
        <f t="shared" si="225"/>
        <v>0.38072833110135273</v>
      </c>
      <c r="R1441" s="29">
        <f t="shared" si="226"/>
        <v>3.72467069402229</v>
      </c>
      <c r="S1441" s="29">
        <f t="shared" si="227"/>
        <v>7.3289938629147677E-2</v>
      </c>
      <c r="T1441" s="29">
        <f t="shared" si="228"/>
        <v>0.34679877080344013</v>
      </c>
      <c r="U1441" s="29">
        <f t="shared" si="229"/>
        <v>5.5147325447968853E-2</v>
      </c>
    </row>
    <row r="1442" spans="1:21" x14ac:dyDescent="0.2">
      <c r="A1442" s="30">
        <v>37450</v>
      </c>
      <c r="B1442" s="28">
        <v>62.478712000000002</v>
      </c>
      <c r="C1442" s="28">
        <v>96.269997000000004</v>
      </c>
      <c r="D1442" s="28">
        <v>49.690261</v>
      </c>
      <c r="E1442" s="28">
        <v>52.003016000000002</v>
      </c>
      <c r="F1442" s="28">
        <v>386.58907299999998</v>
      </c>
      <c r="G1442" s="28">
        <v>24.738116999999999</v>
      </c>
      <c r="H1442" s="28">
        <v>39.479999999999997</v>
      </c>
      <c r="I1442" s="28">
        <v>26.883772</v>
      </c>
      <c r="J1442" s="28">
        <v>31.638877999999998</v>
      </c>
      <c r="K1442" s="28">
        <v>79.879377000000005</v>
      </c>
      <c r="L1442" s="25">
        <f t="shared" si="220"/>
        <v>1.3439921035701241E-2</v>
      </c>
      <c r="M1442" s="25">
        <f t="shared" si="221"/>
        <v>-0.25654495881747774</v>
      </c>
      <c r="N1442" s="25">
        <f t="shared" si="222"/>
        <v>9.9544062254268928E-2</v>
      </c>
      <c r="O1442" s="25">
        <f t="shared" si="223"/>
        <v>0.34687084493398856</v>
      </c>
      <c r="P1442" s="29">
        <f t="shared" si="224"/>
        <v>0.27552453486349915</v>
      </c>
      <c r="Q1442" s="29">
        <f t="shared" si="225"/>
        <v>-7.5732971708438845E-2</v>
      </c>
      <c r="R1442" s="29">
        <f t="shared" si="226"/>
        <v>0.24936708860759471</v>
      </c>
      <c r="S1442" s="29">
        <f t="shared" si="227"/>
        <v>8.7920892054136335E-2</v>
      </c>
      <c r="T1442" s="29">
        <f t="shared" si="228"/>
        <v>0.17965416637568854</v>
      </c>
      <c r="U1442" s="29">
        <f t="shared" si="229"/>
        <v>5.4737765032328856E-2</v>
      </c>
    </row>
    <row r="1443" spans="1:21" x14ac:dyDescent="0.2">
      <c r="A1443" s="30">
        <v>37449</v>
      </c>
      <c r="B1443" s="28">
        <v>61.650139000000003</v>
      </c>
      <c r="C1443" s="28">
        <v>129.490005</v>
      </c>
      <c r="D1443" s="28">
        <v>45.191696</v>
      </c>
      <c r="E1443" s="28">
        <v>38.610247000000001</v>
      </c>
      <c r="F1443" s="28">
        <v>303.08242799999999</v>
      </c>
      <c r="G1443" s="28">
        <v>26.765118999999999</v>
      </c>
      <c r="H1443" s="28">
        <v>31.6</v>
      </c>
      <c r="I1443" s="28">
        <v>24.711145999999999</v>
      </c>
      <c r="J1443" s="28">
        <v>26.820468999999999</v>
      </c>
      <c r="K1443" s="28">
        <v>75.733874</v>
      </c>
      <c r="L1443" s="25">
        <f t="shared" si="220"/>
        <v>0.3323576779925892</v>
      </c>
      <c r="M1443" s="25">
        <f t="shared" si="221"/>
        <v>8.8517199802599089E-2</v>
      </c>
      <c r="N1443" s="25">
        <f t="shared" si="222"/>
        <v>3.1919410187139841E-2</v>
      </c>
      <c r="O1443" s="25">
        <f t="shared" si="223"/>
        <v>1.7786046661699029E-2</v>
      </c>
      <c r="P1443" s="29">
        <f t="shared" si="224"/>
        <v>-1.2241816661901939E-2</v>
      </c>
      <c r="Q1443" s="29">
        <f t="shared" si="225"/>
        <v>0.10483365567996739</v>
      </c>
      <c r="R1443" s="29">
        <f t="shared" si="226"/>
        <v>0.3697442566103164</v>
      </c>
      <c r="S1443" s="29">
        <f t="shared" si="227"/>
        <v>3.453737684301128E-2</v>
      </c>
      <c r="T1443" s="29">
        <f t="shared" si="228"/>
        <v>-7.3767851327489864E-2</v>
      </c>
      <c r="U1443" s="29">
        <f t="shared" si="229"/>
        <v>5.3106663568738277E-2</v>
      </c>
    </row>
    <row r="1444" spans="1:21" x14ac:dyDescent="0.2">
      <c r="A1444" s="30">
        <v>37448</v>
      </c>
      <c r="B1444" s="28">
        <v>46.271462999999997</v>
      </c>
      <c r="C1444" s="28">
        <v>118.959999</v>
      </c>
      <c r="D1444" s="28">
        <v>43.793823000000003</v>
      </c>
      <c r="E1444" s="28">
        <v>37.935524000000001</v>
      </c>
      <c r="F1444" s="28">
        <v>306.83869099999998</v>
      </c>
      <c r="G1444" s="28">
        <v>24.225473999999998</v>
      </c>
      <c r="H1444" s="28">
        <v>23.07</v>
      </c>
      <c r="I1444" s="28">
        <v>23.88618</v>
      </c>
      <c r="J1444" s="28">
        <v>28.956530000000001</v>
      </c>
      <c r="K1444" s="28">
        <v>71.914722999999995</v>
      </c>
      <c r="L1444" s="25">
        <f t="shared" si="220"/>
        <v>-0.60131037819947575</v>
      </c>
      <c r="M1444" s="25">
        <f t="shared" si="221"/>
        <v>-0.43828501481860904</v>
      </c>
      <c r="N1444" s="25">
        <f t="shared" si="222"/>
        <v>-0.30522818144478658</v>
      </c>
      <c r="O1444" s="25">
        <f t="shared" si="223"/>
        <v>-0.62086161578162136</v>
      </c>
      <c r="P1444" s="29">
        <f t="shared" si="224"/>
        <v>-0.42215198588126956</v>
      </c>
      <c r="Q1444" s="29">
        <f t="shared" si="225"/>
        <v>-0.40488192154843916</v>
      </c>
      <c r="R1444" s="29">
        <f t="shared" si="226"/>
        <v>-0.89386271671943907</v>
      </c>
      <c r="S1444" s="29">
        <f t="shared" si="227"/>
        <v>-0.4879760047205487</v>
      </c>
      <c r="T1444" s="29">
        <f t="shared" si="228"/>
        <v>-0.44901015923630805</v>
      </c>
      <c r="U1444" s="29">
        <f t="shared" si="229"/>
        <v>-0.17899308579711137</v>
      </c>
    </row>
    <row r="1445" spans="1:21" x14ac:dyDescent="0.2">
      <c r="A1445" s="30">
        <v>37422</v>
      </c>
      <c r="B1445" s="28">
        <v>116.05886</v>
      </c>
      <c r="C1445" s="28">
        <v>211.779999</v>
      </c>
      <c r="D1445" s="28">
        <v>63.033389999999997</v>
      </c>
      <c r="E1445" s="28">
        <v>100.057197</v>
      </c>
      <c r="F1445" s="28">
        <v>531.00241500000004</v>
      </c>
      <c r="G1445" s="28">
        <v>40.707003999999998</v>
      </c>
      <c r="H1445" s="28">
        <v>217.36000100000001</v>
      </c>
      <c r="I1445" s="28">
        <v>46.650509</v>
      </c>
      <c r="J1445" s="28">
        <v>52.553654999999999</v>
      </c>
      <c r="K1445" s="28">
        <v>87.593322000000001</v>
      </c>
      <c r="L1445" s="25">
        <f t="shared" si="220"/>
        <v>0.65520063629013259</v>
      </c>
      <c r="M1445" s="25">
        <f t="shared" si="221"/>
        <v>0.3658819406794851</v>
      </c>
      <c r="N1445" s="25">
        <f t="shared" si="222"/>
        <v>9.0001756048315507E-2</v>
      </c>
      <c r="O1445" s="25">
        <f t="shared" si="223"/>
        <v>0.3673461352913614</v>
      </c>
      <c r="P1445" s="29">
        <f t="shared" si="224"/>
        <v>-8.3533039521805574E-2</v>
      </c>
      <c r="Q1445" s="29">
        <f t="shared" si="225"/>
        <v>0.20429225848161781</v>
      </c>
      <c r="R1445" s="29">
        <f t="shared" si="226"/>
        <v>0.21852222730905302</v>
      </c>
      <c r="S1445" s="29">
        <f t="shared" si="227"/>
        <v>0.62631011969755912</v>
      </c>
      <c r="T1445" s="29">
        <f t="shared" si="228"/>
        <v>0.24957932170180741</v>
      </c>
      <c r="U1445" s="29">
        <f t="shared" si="229"/>
        <v>4.8284581272447502E-2</v>
      </c>
    </row>
    <row r="1446" spans="1:21" x14ac:dyDescent="0.2">
      <c r="A1446" s="30">
        <v>37421</v>
      </c>
      <c r="B1446" s="28">
        <v>70.117699000000002</v>
      </c>
      <c r="C1446" s="28">
        <v>155.050003</v>
      </c>
      <c r="D1446" s="28">
        <v>57.828704999999999</v>
      </c>
      <c r="E1446" s="28">
        <v>73.176202000000004</v>
      </c>
      <c r="F1446" s="28">
        <v>579.40159100000005</v>
      </c>
      <c r="G1446" s="28">
        <v>33.801599000000003</v>
      </c>
      <c r="H1446" s="28">
        <v>178.38000500000001</v>
      </c>
      <c r="I1446" s="28">
        <v>28.684878999999999</v>
      </c>
      <c r="J1446" s="28">
        <v>42.057077999999997</v>
      </c>
      <c r="K1446" s="28">
        <v>83.558723999999998</v>
      </c>
      <c r="L1446" s="25">
        <f t="shared" si="220"/>
        <v>0.15563470671477786</v>
      </c>
      <c r="M1446" s="25">
        <f t="shared" si="221"/>
        <v>0.57619191086128163</v>
      </c>
      <c r="N1446" s="25">
        <f t="shared" si="222"/>
        <v>0.16459182559062469</v>
      </c>
      <c r="O1446" s="25">
        <f t="shared" si="223"/>
        <v>0.40302345197383427</v>
      </c>
      <c r="P1446" s="29">
        <f t="shared" si="224"/>
        <v>0.50610900987443852</v>
      </c>
      <c r="Q1446" s="29">
        <f t="shared" si="225"/>
        <v>0.36337858433626358</v>
      </c>
      <c r="R1446" s="29">
        <f t="shared" si="226"/>
        <v>3.5539957648197991</v>
      </c>
      <c r="S1446" s="29">
        <f t="shared" si="227"/>
        <v>6.6996067367332213E-2</v>
      </c>
      <c r="T1446" s="29">
        <f t="shared" si="228"/>
        <v>0.31750094245767269</v>
      </c>
      <c r="U1446" s="29">
        <f t="shared" si="229"/>
        <v>3.4688485966476446E-2</v>
      </c>
    </row>
    <row r="1447" spans="1:21" x14ac:dyDescent="0.2">
      <c r="A1447" s="30">
        <v>37420</v>
      </c>
      <c r="B1447" s="28">
        <v>60.674621999999999</v>
      </c>
      <c r="C1447" s="28">
        <v>98.370002999999997</v>
      </c>
      <c r="D1447" s="28">
        <v>49.655771000000001</v>
      </c>
      <c r="E1447" s="28">
        <v>52.156078999999998</v>
      </c>
      <c r="F1447" s="28">
        <v>384.70096599999999</v>
      </c>
      <c r="G1447" s="28">
        <v>24.792525999999999</v>
      </c>
      <c r="H1447" s="28">
        <v>39.169998</v>
      </c>
      <c r="I1447" s="28">
        <v>26.883772</v>
      </c>
      <c r="J1447" s="28">
        <v>31.921858</v>
      </c>
      <c r="K1447" s="28">
        <v>80.757373000000001</v>
      </c>
      <c r="L1447" s="25">
        <f t="shared" si="220"/>
        <v>-5.5142957288641936E-3</v>
      </c>
      <c r="M1447" s="25">
        <f t="shared" si="221"/>
        <v>-0.25119885252336349</v>
      </c>
      <c r="N1447" s="25">
        <f t="shared" si="222"/>
        <v>0.10802466959487389</v>
      </c>
      <c r="O1447" s="25">
        <f t="shared" si="223"/>
        <v>0.36819639690290074</v>
      </c>
      <c r="P1447" s="29">
        <f t="shared" si="224"/>
        <v>0.26446015100653364</v>
      </c>
      <c r="Q1447" s="29">
        <f t="shared" si="225"/>
        <v>-6.9099322764600735E-2</v>
      </c>
      <c r="R1447" s="29">
        <f t="shared" si="226"/>
        <v>0.23176098213084839</v>
      </c>
      <c r="S1447" s="29">
        <f t="shared" si="227"/>
        <v>6.6531559886251035E-2</v>
      </c>
      <c r="T1447" s="29">
        <f t="shared" si="228"/>
        <v>0.19256970700320064</v>
      </c>
      <c r="U1447" s="29">
        <f t="shared" si="229"/>
        <v>7.3667742523122026E-2</v>
      </c>
    </row>
    <row r="1448" spans="1:21" x14ac:dyDescent="0.2">
      <c r="A1448" s="30">
        <v>37419</v>
      </c>
      <c r="B1448" s="28">
        <v>61.011054999999999</v>
      </c>
      <c r="C1448" s="28">
        <v>131.36999499999999</v>
      </c>
      <c r="D1448" s="28">
        <v>44.814680000000003</v>
      </c>
      <c r="E1448" s="28">
        <v>38.120316000000003</v>
      </c>
      <c r="F1448" s="28">
        <v>304.24127299999998</v>
      </c>
      <c r="G1448" s="28">
        <v>26.632836999999999</v>
      </c>
      <c r="H1448" s="28">
        <v>31.799999</v>
      </c>
      <c r="I1448" s="28">
        <v>25.206728999999999</v>
      </c>
      <c r="J1448" s="28">
        <v>26.767289000000002</v>
      </c>
      <c r="K1448" s="28">
        <v>75.216353999999995</v>
      </c>
      <c r="L1448" s="25">
        <f t="shared" si="220"/>
        <v>-0.347133378151818</v>
      </c>
      <c r="M1448" s="25">
        <f t="shared" si="221"/>
        <v>-9.6119453587985682E-2</v>
      </c>
      <c r="N1448" s="25">
        <f t="shared" si="222"/>
        <v>0.38890561606903518</v>
      </c>
      <c r="O1448" s="25">
        <f t="shared" si="223"/>
        <v>-0.59108382623038846</v>
      </c>
      <c r="P1448" s="29">
        <f t="shared" si="224"/>
        <v>-0.55492302195172238</v>
      </c>
      <c r="Q1448" s="29">
        <f t="shared" si="225"/>
        <v>-0.46148972874287308</v>
      </c>
      <c r="R1448" s="29">
        <f t="shared" si="226"/>
        <v>-0.80442805764718117</v>
      </c>
      <c r="S1448" s="29">
        <f t="shared" si="227"/>
        <v>2.4259073244230267E-2</v>
      </c>
      <c r="T1448" s="29">
        <f t="shared" si="228"/>
        <v>-0.43643380035111812</v>
      </c>
      <c r="U1448" s="29">
        <f t="shared" si="229"/>
        <v>-4.4244367582425115E-2</v>
      </c>
    </row>
    <row r="1449" spans="1:21" x14ac:dyDescent="0.2">
      <c r="A1449" s="30">
        <v>37392</v>
      </c>
      <c r="B1449" s="28">
        <v>93.451025000000001</v>
      </c>
      <c r="C1449" s="28">
        <v>145.33999600000001</v>
      </c>
      <c r="D1449" s="28">
        <v>32.266181000000003</v>
      </c>
      <c r="E1449" s="28">
        <v>93.222813000000002</v>
      </c>
      <c r="F1449" s="28">
        <v>683.57000700000003</v>
      </c>
      <c r="G1449" s="28">
        <v>49.456507000000002</v>
      </c>
      <c r="H1449" s="28">
        <v>162.60000600000001</v>
      </c>
      <c r="I1449" s="28">
        <v>24.609719999999999</v>
      </c>
      <c r="J1449" s="28">
        <v>47.496263999999996</v>
      </c>
      <c r="K1449" s="28">
        <v>78.698311000000004</v>
      </c>
      <c r="L1449" s="25">
        <f t="shared" si="220"/>
        <v>-0.20157682106475094</v>
      </c>
      <c r="M1449" s="25">
        <f t="shared" si="221"/>
        <v>-0.32961257385222453</v>
      </c>
      <c r="N1449" s="25">
        <f t="shared" si="222"/>
        <v>-0.4887157686819612</v>
      </c>
      <c r="O1449" s="25">
        <f t="shared" si="223"/>
        <v>-7.3932727007708587E-2</v>
      </c>
      <c r="P1449" s="29">
        <f t="shared" si="224"/>
        <v>0.29566494003777311</v>
      </c>
      <c r="Q1449" s="29">
        <f t="shared" si="225"/>
        <v>0.21379369027147566</v>
      </c>
      <c r="R1449" s="29">
        <f t="shared" si="226"/>
        <v>-0.26422008995384194</v>
      </c>
      <c r="S1449" s="29">
        <f t="shared" si="227"/>
        <v>-0.48547540762948083</v>
      </c>
      <c r="T1449" s="29">
        <f t="shared" si="228"/>
        <v>-8.309816812348747E-2</v>
      </c>
      <c r="U1449" s="29">
        <f t="shared" si="229"/>
        <v>-0.1032151339055597</v>
      </c>
    </row>
    <row r="1450" spans="1:21" x14ac:dyDescent="0.2">
      <c r="A1450" s="30">
        <v>37391</v>
      </c>
      <c r="B1450" s="28">
        <v>117.044479</v>
      </c>
      <c r="C1450" s="28">
        <v>216.800003</v>
      </c>
      <c r="D1450" s="28">
        <v>63.108108999999999</v>
      </c>
      <c r="E1450" s="28">
        <v>100.665271</v>
      </c>
      <c r="F1450" s="28">
        <v>527.58239100000003</v>
      </c>
      <c r="G1450" s="28">
        <v>40.745398000000002</v>
      </c>
      <c r="H1450" s="28">
        <v>220.990005</v>
      </c>
      <c r="I1450" s="28">
        <v>47.830016999999998</v>
      </c>
      <c r="J1450" s="28">
        <v>51.800817000000002</v>
      </c>
      <c r="K1450" s="28">
        <v>87.756065000000007</v>
      </c>
      <c r="L1450" s="25">
        <f t="shared" si="220"/>
        <v>0.67898685627666522</v>
      </c>
      <c r="M1450" s="25">
        <f t="shared" si="221"/>
        <v>0.42537800425859285</v>
      </c>
      <c r="N1450" s="25">
        <f t="shared" si="222"/>
        <v>0.10573900998543251</v>
      </c>
      <c r="O1450" s="25">
        <f t="shared" si="223"/>
        <v>0.44850265676817225</v>
      </c>
      <c r="P1450" s="29">
        <f t="shared" si="224"/>
        <v>-7.6086324521093873E-2</v>
      </c>
      <c r="Q1450" s="29">
        <f t="shared" si="225"/>
        <v>0.21754300220072986</v>
      </c>
      <c r="R1450" s="29">
        <f t="shared" si="226"/>
        <v>0.26699924053433377</v>
      </c>
      <c r="S1450" s="29">
        <f t="shared" si="227"/>
        <v>0.71564873756383762</v>
      </c>
      <c r="T1450" s="29">
        <f t="shared" si="228"/>
        <v>0.24699484999249655</v>
      </c>
      <c r="U1450" s="29">
        <f t="shared" si="229"/>
        <v>6.0268158383618875E-2</v>
      </c>
    </row>
    <row r="1451" spans="1:21" x14ac:dyDescent="0.2">
      <c r="A1451" s="30">
        <v>37390</v>
      </c>
      <c r="B1451" s="28">
        <v>69.711372999999995</v>
      </c>
      <c r="C1451" s="28">
        <v>152.10000600000001</v>
      </c>
      <c r="D1451" s="28">
        <v>57.073241000000003</v>
      </c>
      <c r="E1451" s="28">
        <v>69.496089999999995</v>
      </c>
      <c r="F1451" s="28">
        <v>571.02996199999995</v>
      </c>
      <c r="G1451" s="28">
        <v>33.465263999999998</v>
      </c>
      <c r="H1451" s="28">
        <v>174.41999799999999</v>
      </c>
      <c r="I1451" s="28">
        <v>27.878677</v>
      </c>
      <c r="J1451" s="28">
        <v>41.540522000000003</v>
      </c>
      <c r="K1451" s="28">
        <v>82.767802000000003</v>
      </c>
      <c r="L1451" s="25">
        <f t="shared" si="220"/>
        <v>0.14770826387017033</v>
      </c>
      <c r="M1451" s="25">
        <f t="shared" si="221"/>
        <v>0.57829201271271113</v>
      </c>
      <c r="N1451" s="25">
        <f t="shared" si="222"/>
        <v>0.14678908649923517</v>
      </c>
      <c r="O1451" s="25">
        <f t="shared" si="223"/>
        <v>0.33810886006716223</v>
      </c>
      <c r="P1451" s="29">
        <f t="shared" si="224"/>
        <v>0.49293493586861881</v>
      </c>
      <c r="Q1451" s="29">
        <f t="shared" si="225"/>
        <v>0.34195917757498639</v>
      </c>
      <c r="R1451" s="29">
        <f t="shared" si="226"/>
        <v>3.5743507323799966</v>
      </c>
      <c r="S1451" s="29">
        <f t="shared" si="227"/>
        <v>2.9438310991160233E-2</v>
      </c>
      <c r="T1451" s="29">
        <f t="shared" si="228"/>
        <v>0.30580003372907627</v>
      </c>
      <c r="U1451" s="29">
        <f t="shared" si="229"/>
        <v>2.5465752474217007E-2</v>
      </c>
    </row>
    <row r="1452" spans="1:21" x14ac:dyDescent="0.2">
      <c r="A1452" s="30">
        <v>37389</v>
      </c>
      <c r="B1452" s="28">
        <v>60.739628000000003</v>
      </c>
      <c r="C1452" s="28">
        <v>96.370002999999997</v>
      </c>
      <c r="D1452" s="28">
        <v>49.767862000000001</v>
      </c>
      <c r="E1452" s="28">
        <v>51.936050999999999</v>
      </c>
      <c r="F1452" s="28">
        <v>382.48817700000001</v>
      </c>
      <c r="G1452" s="28">
        <v>24.937616999999999</v>
      </c>
      <c r="H1452" s="28">
        <v>38.130001</v>
      </c>
      <c r="I1452" s="28">
        <v>27.081444999999999</v>
      </c>
      <c r="J1452" s="28">
        <v>31.812315000000002</v>
      </c>
      <c r="K1452" s="28">
        <v>80.712400000000002</v>
      </c>
      <c r="L1452" s="25">
        <f t="shared" si="220"/>
        <v>-0.36739711396755526</v>
      </c>
      <c r="M1452" s="25">
        <f t="shared" si="221"/>
        <v>-0.36843826249264733</v>
      </c>
      <c r="N1452" s="25">
        <f t="shared" si="222"/>
        <v>0.4367349029107126</v>
      </c>
      <c r="O1452" s="25">
        <f t="shared" si="223"/>
        <v>-0.45181468939711056</v>
      </c>
      <c r="P1452" s="29">
        <f t="shared" si="224"/>
        <v>-0.4597700998605937</v>
      </c>
      <c r="Q1452" s="29">
        <f t="shared" si="225"/>
        <v>-0.51360881529589386</v>
      </c>
      <c r="R1452" s="29">
        <f t="shared" si="226"/>
        <v>-0.78252437937005215</v>
      </c>
      <c r="S1452" s="29">
        <f t="shared" si="227"/>
        <v>9.7317065165729355E-2</v>
      </c>
      <c r="T1452" s="29">
        <f t="shared" si="228"/>
        <v>-0.33562818352118584</v>
      </c>
      <c r="U1452" s="29">
        <f t="shared" si="229"/>
        <v>2.8804326177741091E-2</v>
      </c>
    </row>
    <row r="1453" spans="1:21" x14ac:dyDescent="0.2">
      <c r="A1453" s="30">
        <v>37362</v>
      </c>
      <c r="B1453" s="28">
        <v>96.015414000000007</v>
      </c>
      <c r="C1453" s="28">
        <v>152.58999600000001</v>
      </c>
      <c r="D1453" s="28">
        <v>34.639558000000001</v>
      </c>
      <c r="E1453" s="28">
        <v>94.741777999999996</v>
      </c>
      <c r="F1453" s="28">
        <v>708.01000999999997</v>
      </c>
      <c r="G1453" s="28">
        <v>51.270701000000003</v>
      </c>
      <c r="H1453" s="28">
        <v>175.33000200000001</v>
      </c>
      <c r="I1453" s="28">
        <v>24.679690000000001</v>
      </c>
      <c r="J1453" s="28">
        <v>47.883299999999998</v>
      </c>
      <c r="K1453" s="28">
        <v>78.452624999999998</v>
      </c>
      <c r="L1453" s="25">
        <f t="shared" si="220"/>
        <v>-0.1738121888003834</v>
      </c>
      <c r="M1453" s="25">
        <f t="shared" si="221"/>
        <v>-0.29759716218014254</v>
      </c>
      <c r="N1453" s="25">
        <f t="shared" si="222"/>
        <v>-0.43694164123105306</v>
      </c>
      <c r="O1453" s="25">
        <f t="shared" si="223"/>
        <v>-4.6205493294187328E-2</v>
      </c>
      <c r="P1453" s="29">
        <f t="shared" si="224"/>
        <v>0.35436305111560351</v>
      </c>
      <c r="Q1453" s="29">
        <f t="shared" si="225"/>
        <v>0.27666428294517642</v>
      </c>
      <c r="R1453" s="29">
        <f t="shared" si="226"/>
        <v>-0.19775795198685031</v>
      </c>
      <c r="S1453" s="29">
        <f t="shared" si="227"/>
        <v>-0.5114760623430884</v>
      </c>
      <c r="T1453" s="29">
        <f t="shared" si="228"/>
        <v>-6.4470645276171967E-2</v>
      </c>
      <c r="U1453" s="29">
        <f t="shared" si="229"/>
        <v>-9.7217617681082058E-2</v>
      </c>
    </row>
    <row r="1454" spans="1:21" x14ac:dyDescent="0.2">
      <c r="A1454" s="30">
        <v>37361</v>
      </c>
      <c r="B1454" s="28">
        <v>116.214997</v>
      </c>
      <c r="C1454" s="28">
        <v>217.240005</v>
      </c>
      <c r="D1454" s="28">
        <v>61.520369000000002</v>
      </c>
      <c r="E1454" s="28">
        <v>99.331435999999997</v>
      </c>
      <c r="F1454" s="28">
        <v>522.76234899999997</v>
      </c>
      <c r="G1454" s="28">
        <v>40.159892999999997</v>
      </c>
      <c r="H1454" s="28">
        <v>218.550003</v>
      </c>
      <c r="I1454" s="28">
        <v>50.518895999999998</v>
      </c>
      <c r="J1454" s="28">
        <v>51.183107999999997</v>
      </c>
      <c r="K1454" s="28">
        <v>86.900925999999998</v>
      </c>
      <c r="L1454" s="25">
        <f t="shared" si="220"/>
        <v>0.67953897026215149</v>
      </c>
      <c r="M1454" s="25">
        <f t="shared" si="221"/>
        <v>0.39417273290200794</v>
      </c>
      <c r="N1454" s="25">
        <f t="shared" si="222"/>
        <v>7.3689867554203037E-2</v>
      </c>
      <c r="O1454" s="25">
        <f t="shared" si="223"/>
        <v>0.44359273107141273</v>
      </c>
      <c r="P1454" s="29">
        <f t="shared" si="224"/>
        <v>-8.0473341265203113E-2</v>
      </c>
      <c r="Q1454" s="29">
        <f t="shared" si="225"/>
        <v>0.18254991597424541</v>
      </c>
      <c r="R1454" s="29">
        <f t="shared" si="226"/>
        <v>0.22279420293838093</v>
      </c>
      <c r="S1454" s="29">
        <f t="shared" si="227"/>
        <v>0.82578658986823128</v>
      </c>
      <c r="T1454" s="29">
        <f t="shared" si="228"/>
        <v>0.22547514745811115</v>
      </c>
      <c r="U1454" s="29">
        <f t="shared" si="229"/>
        <v>4.480455311594489E-2</v>
      </c>
    </row>
    <row r="1455" spans="1:21" x14ac:dyDescent="0.2">
      <c r="A1455" s="30">
        <v>37360</v>
      </c>
      <c r="B1455" s="28">
        <v>69.194581999999997</v>
      </c>
      <c r="C1455" s="28">
        <v>155.820007</v>
      </c>
      <c r="D1455" s="28">
        <v>57.298081000000003</v>
      </c>
      <c r="E1455" s="28">
        <v>68.808490000000006</v>
      </c>
      <c r="F1455" s="28">
        <v>568.51244499999996</v>
      </c>
      <c r="G1455" s="28">
        <v>33.960420999999997</v>
      </c>
      <c r="H1455" s="28">
        <v>178.729996</v>
      </c>
      <c r="I1455" s="28">
        <v>27.669661000000001</v>
      </c>
      <c r="J1455" s="28">
        <v>41.765929</v>
      </c>
      <c r="K1455" s="28">
        <v>83.174336999999994</v>
      </c>
      <c r="L1455" s="25">
        <f t="shared" si="220"/>
        <v>0.1791719233677278</v>
      </c>
      <c r="M1455" s="25">
        <f t="shared" si="221"/>
        <v>0.45354488209547261</v>
      </c>
      <c r="N1455" s="25">
        <f t="shared" si="222"/>
        <v>0.14515655204078448</v>
      </c>
      <c r="O1455" s="25">
        <f t="shared" si="223"/>
        <v>0.334455728125161</v>
      </c>
      <c r="P1455" s="29">
        <f t="shared" si="224"/>
        <v>0.49951252534780077</v>
      </c>
      <c r="Q1455" s="29">
        <f t="shared" si="225"/>
        <v>0.36479271483001696</v>
      </c>
      <c r="R1455" s="29">
        <f t="shared" si="226"/>
        <v>3.7358237023940806</v>
      </c>
      <c r="S1455" s="29">
        <f t="shared" si="227"/>
        <v>2.2840110979696737E-2</v>
      </c>
      <c r="T1455" s="29">
        <f t="shared" si="228"/>
        <v>0.31628485327524336</v>
      </c>
      <c r="U1455" s="29">
        <f t="shared" si="229"/>
        <v>3.7322480656603263E-2</v>
      </c>
    </row>
    <row r="1456" spans="1:21" x14ac:dyDescent="0.2">
      <c r="A1456" s="30">
        <v>37359</v>
      </c>
      <c r="B1456" s="28">
        <v>58.680655999999999</v>
      </c>
      <c r="C1456" s="28">
        <v>107.199997</v>
      </c>
      <c r="D1456" s="28">
        <v>50.035150999999999</v>
      </c>
      <c r="E1456" s="28">
        <v>51.562961999999999</v>
      </c>
      <c r="F1456" s="28">
        <v>379.131508</v>
      </c>
      <c r="G1456" s="28">
        <v>24.883208</v>
      </c>
      <c r="H1456" s="28">
        <v>37.740001999999997</v>
      </c>
      <c r="I1456" s="28">
        <v>27.051794999999998</v>
      </c>
      <c r="J1456" s="28">
        <v>31.730160000000001</v>
      </c>
      <c r="K1456" s="28">
        <v>80.181754999999995</v>
      </c>
      <c r="L1456" s="25">
        <f t="shared" si="220"/>
        <v>0.28787306366345411</v>
      </c>
      <c r="M1456" s="25">
        <f t="shared" si="221"/>
        <v>-8.9055090074779186E-2</v>
      </c>
      <c r="N1456" s="25">
        <f t="shared" si="222"/>
        <v>0.15239965573905967</v>
      </c>
      <c r="O1456" s="25">
        <f t="shared" si="223"/>
        <v>0.36690551323293197</v>
      </c>
      <c r="P1456" s="29">
        <f t="shared" si="224"/>
        <v>0.24229926689758585</v>
      </c>
      <c r="Q1456" s="29">
        <f t="shared" si="225"/>
        <v>4.3055275054013409E-2</v>
      </c>
      <c r="R1456" s="29">
        <f t="shared" si="226"/>
        <v>0.60869580599726358</v>
      </c>
      <c r="S1456" s="29">
        <f t="shared" si="227"/>
        <v>0.13615615033175033</v>
      </c>
      <c r="T1456" s="29">
        <f t="shared" si="228"/>
        <v>0.11451740287493473</v>
      </c>
      <c r="U1456" s="29">
        <f t="shared" si="229"/>
        <v>0.12365829965491892</v>
      </c>
    </row>
    <row r="1457" spans="1:21" x14ac:dyDescent="0.2">
      <c r="A1457" s="30">
        <v>37357</v>
      </c>
      <c r="B1457" s="28">
        <v>45.564005999999999</v>
      </c>
      <c r="C1457" s="28">
        <v>117.68</v>
      </c>
      <c r="D1457" s="28">
        <v>43.418227999999999</v>
      </c>
      <c r="E1457" s="28">
        <v>37.722403999999997</v>
      </c>
      <c r="F1457" s="28">
        <v>305.18532699999997</v>
      </c>
      <c r="G1457" s="28">
        <v>23.856078</v>
      </c>
      <c r="H1457" s="28">
        <v>23.459999</v>
      </c>
      <c r="I1457" s="28">
        <v>23.809926999999998</v>
      </c>
      <c r="J1457" s="28">
        <v>28.469864999999999</v>
      </c>
      <c r="K1457" s="28">
        <v>71.357774000000006</v>
      </c>
      <c r="L1457" s="25">
        <f t="shared" si="220"/>
        <v>-0.521638118990707</v>
      </c>
      <c r="M1457" s="25">
        <f t="shared" si="221"/>
        <v>-0.23125164317674884</v>
      </c>
      <c r="N1457" s="25">
        <f t="shared" si="222"/>
        <v>0.14602930829583816</v>
      </c>
      <c r="O1457" s="25">
        <f t="shared" si="223"/>
        <v>-0.60062615964017485</v>
      </c>
      <c r="P1457" s="29">
        <f t="shared" si="224"/>
        <v>-0.58018388890266648</v>
      </c>
      <c r="Q1457" s="29">
        <f t="shared" si="225"/>
        <v>-0.53613078455766239</v>
      </c>
      <c r="R1457" s="29">
        <f t="shared" si="226"/>
        <v>-0.86476827564602898</v>
      </c>
      <c r="S1457" s="29">
        <f t="shared" si="227"/>
        <v>-1.6520441959968046E-2</v>
      </c>
      <c r="T1457" s="29">
        <f t="shared" si="228"/>
        <v>-0.39731314703143672</v>
      </c>
      <c r="U1457" s="29">
        <f t="shared" si="229"/>
        <v>-7.4788671237745463E-2</v>
      </c>
    </row>
    <row r="1458" spans="1:21" x14ac:dyDescent="0.2">
      <c r="A1458" s="30">
        <v>37331</v>
      </c>
      <c r="B1458" s="28">
        <v>95.250077000000005</v>
      </c>
      <c r="C1458" s="28">
        <v>153.08000200000001</v>
      </c>
      <c r="D1458" s="28">
        <v>37.885792000000002</v>
      </c>
      <c r="E1458" s="28">
        <v>94.453868</v>
      </c>
      <c r="F1458" s="28">
        <v>726.95001200000002</v>
      </c>
      <c r="G1458" s="28">
        <v>51.428457000000002</v>
      </c>
      <c r="H1458" s="28">
        <v>173.479996</v>
      </c>
      <c r="I1458" s="28">
        <v>24.209885</v>
      </c>
      <c r="J1458" s="28">
        <v>47.238238000000003</v>
      </c>
      <c r="K1458" s="28">
        <v>77.125918999999996</v>
      </c>
      <c r="L1458" s="25">
        <f t="shared" si="220"/>
        <v>-0.17411171190931074</v>
      </c>
      <c r="M1458" s="25">
        <f t="shared" si="221"/>
        <v>-0.29508197098762246</v>
      </c>
      <c r="N1458" s="25">
        <f t="shared" si="222"/>
        <v>-0.40117497808727165</v>
      </c>
      <c r="O1458" s="25">
        <f t="shared" si="223"/>
        <v>2.3451121358518678E-2</v>
      </c>
      <c r="P1458" s="29">
        <f t="shared" si="224"/>
        <v>0.3735672198599358</v>
      </c>
      <c r="Q1458" s="29">
        <f t="shared" si="225"/>
        <v>0.28798058920205638</v>
      </c>
      <c r="R1458" s="29">
        <f t="shared" si="226"/>
        <v>-0.20553217070190433</v>
      </c>
      <c r="S1458" s="29">
        <f t="shared" si="227"/>
        <v>-0.52943465338197948</v>
      </c>
      <c r="T1458" s="29">
        <f t="shared" si="228"/>
        <v>-7.8290368563362467E-2</v>
      </c>
      <c r="U1458" s="29">
        <f t="shared" si="229"/>
        <v>-0.12008491852305914</v>
      </c>
    </row>
    <row r="1459" spans="1:21" x14ac:dyDescent="0.2">
      <c r="A1459" s="30">
        <v>37330</v>
      </c>
      <c r="B1459" s="28">
        <v>115.330461</v>
      </c>
      <c r="C1459" s="28">
        <v>217.16000399999999</v>
      </c>
      <c r="D1459" s="28">
        <v>63.266882000000003</v>
      </c>
      <c r="E1459" s="28">
        <v>92.289574000000002</v>
      </c>
      <c r="F1459" s="28">
        <v>529.24239999999998</v>
      </c>
      <c r="G1459" s="28">
        <v>39.929527999999998</v>
      </c>
      <c r="H1459" s="28">
        <v>218.36000100000001</v>
      </c>
      <c r="I1459" s="28">
        <v>51.448507999999997</v>
      </c>
      <c r="J1459" s="28">
        <v>51.250672000000002</v>
      </c>
      <c r="K1459" s="28">
        <v>87.651548000000005</v>
      </c>
      <c r="L1459" s="25">
        <f t="shared" si="220"/>
        <v>0.69088322454965567</v>
      </c>
      <c r="M1459" s="25">
        <f t="shared" si="221"/>
        <v>0.44273185110996938</v>
      </c>
      <c r="N1459" s="25">
        <f t="shared" si="222"/>
        <v>0.10157744540741809</v>
      </c>
      <c r="O1459" s="25">
        <f t="shared" si="223"/>
        <v>0.36156610006086143</v>
      </c>
      <c r="P1459" s="29">
        <f t="shared" si="224"/>
        <v>-6.5190219821525952E-2</v>
      </c>
      <c r="Q1459" s="29">
        <f t="shared" si="225"/>
        <v>0.17157655372091152</v>
      </c>
      <c r="R1459" s="29">
        <f t="shared" si="226"/>
        <v>0.23290610223642871</v>
      </c>
      <c r="S1459" s="29">
        <f t="shared" si="227"/>
        <v>0.93309116327782249</v>
      </c>
      <c r="T1459" s="29">
        <f t="shared" si="228"/>
        <v>0.23648314256478176</v>
      </c>
      <c r="U1459" s="29">
        <f t="shared" si="229"/>
        <v>5.3478086318078155E-2</v>
      </c>
    </row>
    <row r="1460" spans="1:21" x14ac:dyDescent="0.2">
      <c r="A1460" s="30">
        <v>37329</v>
      </c>
      <c r="B1460" s="28">
        <v>68.207229999999996</v>
      </c>
      <c r="C1460" s="28">
        <v>150.520004</v>
      </c>
      <c r="D1460" s="28">
        <v>57.432986</v>
      </c>
      <c r="E1460" s="28">
        <v>67.781926999999996</v>
      </c>
      <c r="F1460" s="28">
        <v>566.14983199999995</v>
      </c>
      <c r="G1460" s="28">
        <v>34.081876999999999</v>
      </c>
      <c r="H1460" s="28">
        <v>177.11000100000001</v>
      </c>
      <c r="I1460" s="28">
        <v>26.614630999999999</v>
      </c>
      <c r="J1460" s="28">
        <v>41.448743</v>
      </c>
      <c r="K1460" s="28">
        <v>83.202061</v>
      </c>
      <c r="L1460" s="25">
        <f t="shared" si="220"/>
        <v>0.12838199960256036</v>
      </c>
      <c r="M1460" s="25">
        <f t="shared" si="221"/>
        <v>0.11885828528103981</v>
      </c>
      <c r="N1460" s="25">
        <f t="shared" si="222"/>
        <v>0.29720874976583467</v>
      </c>
      <c r="O1460" s="25">
        <f t="shared" si="223"/>
        <v>0.79855320087463766</v>
      </c>
      <c r="P1460" s="29">
        <f t="shared" si="224"/>
        <v>0.9006758508555146</v>
      </c>
      <c r="Q1460" s="29">
        <f t="shared" si="225"/>
        <v>0.27800111983930464</v>
      </c>
      <c r="R1460" s="29">
        <f t="shared" si="226"/>
        <v>4.6857143178170153</v>
      </c>
      <c r="S1460" s="29">
        <f t="shared" si="227"/>
        <v>6.5714300358371558E-2</v>
      </c>
      <c r="T1460" s="29">
        <f t="shared" si="228"/>
        <v>0.52674649994261169</v>
      </c>
      <c r="U1460" s="29">
        <f t="shared" si="229"/>
        <v>0.11698145655338399</v>
      </c>
    </row>
    <row r="1461" spans="1:21" x14ac:dyDescent="0.2">
      <c r="A1461" s="30">
        <v>37327</v>
      </c>
      <c r="B1461" s="28">
        <v>60.446931999999997</v>
      </c>
      <c r="C1461" s="28">
        <v>134.529999</v>
      </c>
      <c r="D1461" s="28">
        <v>44.274281999999999</v>
      </c>
      <c r="E1461" s="28">
        <v>37.686917999999999</v>
      </c>
      <c r="F1461" s="28">
        <v>297.86764099999999</v>
      </c>
      <c r="G1461" s="28">
        <v>26.668112000000001</v>
      </c>
      <c r="H1461" s="28">
        <v>31.15</v>
      </c>
      <c r="I1461" s="28">
        <v>24.973514000000002</v>
      </c>
      <c r="J1461" s="28">
        <v>27.148412</v>
      </c>
      <c r="K1461" s="28">
        <v>74.488309999999998</v>
      </c>
      <c r="L1461" s="25">
        <f t="shared" si="220"/>
        <v>0.33845792034533395</v>
      </c>
      <c r="M1461" s="25">
        <f t="shared" si="221"/>
        <v>0.13527425316455699</v>
      </c>
      <c r="N1461" s="25">
        <f t="shared" si="222"/>
        <v>1.462009337864556E-2</v>
      </c>
      <c r="O1461" s="25">
        <f t="shared" si="223"/>
        <v>4.2395752526604991E-3</v>
      </c>
      <c r="P1461" s="29">
        <f t="shared" si="224"/>
        <v>-2.2650133745287127E-2</v>
      </c>
      <c r="Q1461" s="29">
        <f t="shared" si="225"/>
        <v>0.1227265283233816</v>
      </c>
      <c r="R1461" s="29">
        <f t="shared" si="226"/>
        <v>0.31823958181293177</v>
      </c>
      <c r="S1461" s="29">
        <f t="shared" si="227"/>
        <v>1.98819594545947E-2</v>
      </c>
      <c r="T1461" s="29">
        <f t="shared" si="228"/>
        <v>-4.6124727945183963E-2</v>
      </c>
      <c r="U1461" s="29">
        <f t="shared" si="229"/>
        <v>4.1869268609922017E-2</v>
      </c>
    </row>
    <row r="1462" spans="1:21" x14ac:dyDescent="0.2">
      <c r="A1462" s="30">
        <v>37326</v>
      </c>
      <c r="B1462" s="28">
        <v>45.161622999999999</v>
      </c>
      <c r="C1462" s="28">
        <v>118.5</v>
      </c>
      <c r="D1462" s="28">
        <v>43.636315000000003</v>
      </c>
      <c r="E1462" s="28">
        <v>37.527816000000001</v>
      </c>
      <c r="F1462" s="28">
        <v>304.77073899999999</v>
      </c>
      <c r="G1462" s="28">
        <v>23.75299</v>
      </c>
      <c r="H1462" s="28">
        <v>23.629999000000002</v>
      </c>
      <c r="I1462" s="28">
        <v>24.486671000000001</v>
      </c>
      <c r="J1462" s="28">
        <v>28.461175999999998</v>
      </c>
      <c r="K1462" s="28">
        <v>71.494872000000001</v>
      </c>
      <c r="L1462" s="25">
        <f t="shared" si="220"/>
        <v>-0.51647824360374606</v>
      </c>
      <c r="M1462" s="25">
        <f t="shared" si="221"/>
        <v>-0.23459504817100285</v>
      </c>
      <c r="N1462" s="25">
        <f t="shared" si="222"/>
        <v>0.21600120183612748</v>
      </c>
      <c r="O1462" s="25">
        <f t="shared" si="223"/>
        <v>-0.59406761217387771</v>
      </c>
      <c r="P1462" s="29">
        <f t="shared" si="224"/>
        <v>-0.60142453484052982</v>
      </c>
      <c r="Q1462" s="29">
        <f t="shared" si="225"/>
        <v>-0.54545539789021402</v>
      </c>
      <c r="R1462" s="29">
        <f t="shared" si="226"/>
        <v>-0.87071890179844025</v>
      </c>
      <c r="S1462" s="29">
        <f t="shared" si="227"/>
        <v>1.4364425061148767E-2</v>
      </c>
      <c r="T1462" s="29">
        <f t="shared" si="228"/>
        <v>-0.40812843157208634</v>
      </c>
      <c r="U1462" s="29">
        <f t="shared" si="229"/>
        <v>-2.4666893032934678E-2</v>
      </c>
    </row>
    <row r="1463" spans="1:21" x14ac:dyDescent="0.2">
      <c r="A1463" s="30">
        <v>37303</v>
      </c>
      <c r="B1463" s="28">
        <v>93.401428999999993</v>
      </c>
      <c r="C1463" s="28">
        <v>154.820007</v>
      </c>
      <c r="D1463" s="28">
        <v>35.885092</v>
      </c>
      <c r="E1463" s="28">
        <v>92.448440000000005</v>
      </c>
      <c r="F1463" s="28">
        <v>764.65002400000003</v>
      </c>
      <c r="G1463" s="28">
        <v>52.256675999999999</v>
      </c>
      <c r="H1463" s="28">
        <v>182.779999</v>
      </c>
      <c r="I1463" s="28">
        <v>24.139914999999998</v>
      </c>
      <c r="J1463" s="28">
        <v>48.086742999999998</v>
      </c>
      <c r="K1463" s="28">
        <v>73.303030000000007</v>
      </c>
      <c r="L1463" s="25">
        <f t="shared" si="220"/>
        <v>-0.19000428371908551</v>
      </c>
      <c r="M1463" s="25">
        <f t="shared" si="221"/>
        <v>-0.28851101686090952</v>
      </c>
      <c r="N1463" s="25">
        <f t="shared" si="222"/>
        <v>-0.41580882546260178</v>
      </c>
      <c r="O1463" s="25">
        <f t="shared" si="223"/>
        <v>2.5366918687142137E-2</v>
      </c>
      <c r="P1463" s="29">
        <f t="shared" si="224"/>
        <v>0.4468789338882424</v>
      </c>
      <c r="Q1463" s="29">
        <f t="shared" si="225"/>
        <v>0.31886770352683769</v>
      </c>
      <c r="R1463" s="29">
        <f t="shared" si="226"/>
        <v>-0.13349769002088085</v>
      </c>
      <c r="S1463" s="29">
        <f t="shared" si="227"/>
        <v>-0.52423166247069974</v>
      </c>
      <c r="T1463" s="29">
        <f t="shared" si="228"/>
        <v>-5.0363640173282764E-2</v>
      </c>
      <c r="U1463" s="29">
        <f t="shared" si="229"/>
        <v>-0.1387729841033345</v>
      </c>
    </row>
    <row r="1464" spans="1:21" x14ac:dyDescent="0.2">
      <c r="A1464" s="30">
        <v>37302</v>
      </c>
      <c r="B1464" s="28">
        <v>115.311016</v>
      </c>
      <c r="C1464" s="28">
        <v>217.60000600000001</v>
      </c>
      <c r="D1464" s="28">
        <v>61.426966999999998</v>
      </c>
      <c r="E1464" s="28">
        <v>90.161325000000005</v>
      </c>
      <c r="F1464" s="28">
        <v>528.48238100000003</v>
      </c>
      <c r="G1464" s="28">
        <v>39.622379000000002</v>
      </c>
      <c r="H1464" s="28">
        <v>210.94000199999999</v>
      </c>
      <c r="I1464" s="28">
        <v>50.738801000000002</v>
      </c>
      <c r="J1464" s="28">
        <v>50.637006999999997</v>
      </c>
      <c r="K1464" s="28">
        <v>85.114643000000001</v>
      </c>
      <c r="L1464" s="25">
        <f t="shared" si="220"/>
        <v>0.92675375864472964</v>
      </c>
      <c r="M1464" s="25">
        <f t="shared" si="221"/>
        <v>0.66373589453437765</v>
      </c>
      <c r="N1464" s="25">
        <f t="shared" si="222"/>
        <v>0.39833374946231026</v>
      </c>
      <c r="O1464" s="25">
        <f t="shared" si="223"/>
        <v>1.4593958109434362</v>
      </c>
      <c r="P1464" s="29">
        <f t="shared" si="224"/>
        <v>0.80824105088605824</v>
      </c>
      <c r="Q1464" s="29">
        <f t="shared" si="225"/>
        <v>0.50014495103751977</v>
      </c>
      <c r="R1464" s="29">
        <f t="shared" si="226"/>
        <v>5.9732232066115696</v>
      </c>
      <c r="S1464" s="29">
        <f t="shared" si="227"/>
        <v>1.0902646117542467</v>
      </c>
      <c r="T1464" s="29">
        <f t="shared" si="228"/>
        <v>0.91073037382042021</v>
      </c>
      <c r="U1464" s="29">
        <f t="shared" si="229"/>
        <v>0.16167237576133786</v>
      </c>
    </row>
    <row r="1465" spans="1:21" x14ac:dyDescent="0.2">
      <c r="A1465" s="30">
        <v>37299</v>
      </c>
      <c r="B1465" s="28">
        <v>59.847302999999997</v>
      </c>
      <c r="C1465" s="28">
        <v>130.78999300000001</v>
      </c>
      <c r="D1465" s="28">
        <v>43.928688000000001</v>
      </c>
      <c r="E1465" s="28">
        <v>36.659948999999997</v>
      </c>
      <c r="F1465" s="28">
        <v>292.26323600000001</v>
      </c>
      <c r="G1465" s="28">
        <v>26.412367</v>
      </c>
      <c r="H1465" s="28">
        <v>30.25</v>
      </c>
      <c r="I1465" s="28">
        <v>24.273865000000001</v>
      </c>
      <c r="J1465" s="28">
        <v>26.501387999999999</v>
      </c>
      <c r="K1465" s="28">
        <v>73.269059999999996</v>
      </c>
      <c r="L1465" s="25">
        <f t="shared" si="220"/>
        <v>0.32179367600230768</v>
      </c>
      <c r="M1465" s="25">
        <f t="shared" si="221"/>
        <v>0.10820196851894526</v>
      </c>
      <c r="N1465" s="25">
        <f t="shared" si="222"/>
        <v>5.5832943018165881E-3</v>
      </c>
      <c r="O1465" s="25">
        <f t="shared" si="223"/>
        <v>-2.2884732408775754E-2</v>
      </c>
      <c r="P1465" s="29">
        <f t="shared" si="224"/>
        <v>-4.3937948053032194E-2</v>
      </c>
      <c r="Q1465" s="29">
        <f t="shared" si="225"/>
        <v>0.10041817976230272</v>
      </c>
      <c r="R1465" s="29">
        <f t="shared" si="226"/>
        <v>0.26357555289993528</v>
      </c>
      <c r="S1465" s="29">
        <f t="shared" si="227"/>
        <v>5.4960102390023469E-2</v>
      </c>
      <c r="T1465" s="29">
        <f t="shared" si="228"/>
        <v>-6.8004566890117024E-2</v>
      </c>
      <c r="U1465" s="29">
        <f t="shared" si="229"/>
        <v>2.518417452404087E-2</v>
      </c>
    </row>
    <row r="1466" spans="1:21" x14ac:dyDescent="0.2">
      <c r="A1466" s="30">
        <v>37298</v>
      </c>
      <c r="B1466" s="28">
        <v>45.277341</v>
      </c>
      <c r="C1466" s="28">
        <v>118.019997</v>
      </c>
      <c r="D1466" s="28">
        <v>43.684783000000003</v>
      </c>
      <c r="E1466" s="28">
        <v>37.518551000000002</v>
      </c>
      <c r="F1466" s="28">
        <v>305.69484</v>
      </c>
      <c r="G1466" s="28">
        <v>24.002117999999999</v>
      </c>
      <c r="H1466" s="28">
        <v>23.940000999999999</v>
      </c>
      <c r="I1466" s="28">
        <v>23.009273</v>
      </c>
      <c r="J1466" s="28">
        <v>28.435105</v>
      </c>
      <c r="K1466" s="28">
        <v>71.469167999999996</v>
      </c>
      <c r="L1466" s="25">
        <f t="shared" si="220"/>
        <v>-0.52504208968997057</v>
      </c>
      <c r="M1466" s="25">
        <f t="shared" si="221"/>
        <v>-0.26741159153029459</v>
      </c>
      <c r="N1466" s="25">
        <f t="shared" si="222"/>
        <v>0.15396131382602052</v>
      </c>
      <c r="O1466" s="25">
        <f t="shared" si="223"/>
        <v>-0.60282614298442661</v>
      </c>
      <c r="P1466" s="29">
        <f t="shared" si="224"/>
        <v>-0.59349090425531914</v>
      </c>
      <c r="Q1466" s="29">
        <f t="shared" si="225"/>
        <v>-0.55504412803417136</v>
      </c>
      <c r="R1466" s="29">
        <f t="shared" si="226"/>
        <v>-0.87844013020777767</v>
      </c>
      <c r="S1466" s="29">
        <f t="shared" si="227"/>
        <v>-9.7298593440060532E-2</v>
      </c>
      <c r="T1466" s="29">
        <f t="shared" si="228"/>
        <v>-0.4218138430857975</v>
      </c>
      <c r="U1466" s="29">
        <f t="shared" si="229"/>
        <v>-4.6743522858941677E-2</v>
      </c>
    </row>
    <row r="1467" spans="1:21" x14ac:dyDescent="0.2">
      <c r="A1467" s="30">
        <v>37272</v>
      </c>
      <c r="B1467" s="28">
        <v>95.329165000000003</v>
      </c>
      <c r="C1467" s="28">
        <v>161.10000600000001</v>
      </c>
      <c r="D1467" s="28">
        <v>37.856366999999999</v>
      </c>
      <c r="E1467" s="28">
        <v>94.463797999999997</v>
      </c>
      <c r="F1467" s="28">
        <v>752</v>
      </c>
      <c r="G1467" s="28">
        <v>53.942692999999998</v>
      </c>
      <c r="H1467" s="28">
        <v>196.94000199999999</v>
      </c>
      <c r="I1467" s="28">
        <v>25.489350999999999</v>
      </c>
      <c r="J1467" s="28">
        <v>49.179844000000003</v>
      </c>
      <c r="K1467" s="28">
        <v>74.973703</v>
      </c>
      <c r="L1467" s="25">
        <f t="shared" si="220"/>
        <v>0.58407308488364795</v>
      </c>
      <c r="M1467" s="25">
        <f t="shared" si="221"/>
        <v>0.48328887318581293</v>
      </c>
      <c r="N1467" s="25">
        <f t="shared" si="222"/>
        <v>-0.25356624906006575</v>
      </c>
      <c r="O1467" s="25">
        <f t="shared" si="223"/>
        <v>0.80885280851979457</v>
      </c>
      <c r="P1467" s="29">
        <f t="shared" si="224"/>
        <v>0.94107965757011103</v>
      </c>
      <c r="Q1467" s="29">
        <f t="shared" si="225"/>
        <v>1.129802956472183</v>
      </c>
      <c r="R1467" s="29">
        <f t="shared" si="226"/>
        <v>4.1420367400009592</v>
      </c>
      <c r="S1467" s="29">
        <f t="shared" si="227"/>
        <v>-7.432959455620769E-2</v>
      </c>
      <c r="T1467" s="29">
        <f t="shared" si="228"/>
        <v>0.53361545752075967</v>
      </c>
      <c r="U1467" s="29">
        <f t="shared" si="229"/>
        <v>-7.4195542890937993E-2</v>
      </c>
    </row>
    <row r="1468" spans="1:21" x14ac:dyDescent="0.2">
      <c r="A1468" s="30">
        <v>37269</v>
      </c>
      <c r="B1468" s="28">
        <v>60.179777000000001</v>
      </c>
      <c r="C1468" s="28">
        <v>108.610001</v>
      </c>
      <c r="D1468" s="28">
        <v>50.716312000000002</v>
      </c>
      <c r="E1468" s="28">
        <v>52.223042999999997</v>
      </c>
      <c r="F1468" s="28">
        <v>387.41326099999998</v>
      </c>
      <c r="G1468" s="28">
        <v>25.327551</v>
      </c>
      <c r="H1468" s="28">
        <v>38.299999</v>
      </c>
      <c r="I1468" s="28">
        <v>27.536097999999999</v>
      </c>
      <c r="J1468" s="28">
        <v>32.067911000000002</v>
      </c>
      <c r="K1468" s="28">
        <v>80.982223000000005</v>
      </c>
      <c r="L1468" s="25">
        <f t="shared" si="220"/>
        <v>3.1968725479993854E-3</v>
      </c>
      <c r="M1468" s="25">
        <f t="shared" si="221"/>
        <v>-0.14969076607631493</v>
      </c>
      <c r="N1468" s="25">
        <f t="shared" si="222"/>
        <v>0.1643410064669244</v>
      </c>
      <c r="O1468" s="25">
        <f t="shared" si="223"/>
        <v>0.40931337784150879</v>
      </c>
      <c r="P1468" s="29">
        <f t="shared" si="224"/>
        <v>0.33533056538042727</v>
      </c>
      <c r="Q1468" s="29">
        <f t="shared" si="225"/>
        <v>-3.9147322214918456E-2</v>
      </c>
      <c r="R1468" s="29">
        <f t="shared" si="226"/>
        <v>0.29479374577417183</v>
      </c>
      <c r="S1468" s="29">
        <f t="shared" si="227"/>
        <v>0.13167452258986678</v>
      </c>
      <c r="T1468" s="29">
        <f t="shared" si="228"/>
        <v>0.21045128767454213</v>
      </c>
      <c r="U1468" s="29">
        <f t="shared" si="229"/>
        <v>9.9480141283528667E-2</v>
      </c>
    </row>
    <row r="1469" spans="1:21" x14ac:dyDescent="0.2">
      <c r="A1469" s="30">
        <v>37268</v>
      </c>
      <c r="B1469" s="28">
        <v>59.988002999999999</v>
      </c>
      <c r="C1469" s="28">
        <v>127.730003</v>
      </c>
      <c r="D1469" s="28">
        <v>43.557954000000002</v>
      </c>
      <c r="E1469" s="28">
        <v>37.055664</v>
      </c>
      <c r="F1469" s="28">
        <v>290.12536</v>
      </c>
      <c r="G1469" s="28">
        <v>26.359452999999998</v>
      </c>
      <c r="H1469" s="28">
        <v>29.58</v>
      </c>
      <c r="I1469" s="28">
        <v>24.332170999999999</v>
      </c>
      <c r="J1469" s="28">
        <v>26.492525000000001</v>
      </c>
      <c r="K1469" s="28">
        <v>73.655011999999999</v>
      </c>
      <c r="L1469" s="25">
        <f t="shared" si="220"/>
        <v>0.32217480420460731</v>
      </c>
      <c r="M1469" s="25">
        <f t="shared" si="221"/>
        <v>7.5802238462000293E-2</v>
      </c>
      <c r="N1469" s="25">
        <f t="shared" si="222"/>
        <v>2.6585741843021538E-3</v>
      </c>
      <c r="O1469" s="25">
        <f t="shared" si="223"/>
        <v>2.7696295842671859E-3</v>
      </c>
      <c r="P1469" s="29">
        <f t="shared" si="224"/>
        <v>-4.9440362946923555E-2</v>
      </c>
      <c r="Q1469" s="29">
        <f t="shared" si="225"/>
        <v>9.6251826413820796E-2</v>
      </c>
      <c r="R1469" s="29">
        <f t="shared" si="226"/>
        <v>0.23713927227101617</v>
      </c>
      <c r="S1469" s="29">
        <f t="shared" si="227"/>
        <v>4.2380890549104988E-2</v>
      </c>
      <c r="T1469" s="29">
        <f t="shared" si="228"/>
        <v>-8.7011220627540853E-2</v>
      </c>
      <c r="U1469" s="29">
        <f t="shared" si="229"/>
        <v>2.4443420487994416E-2</v>
      </c>
    </row>
    <row r="1470" spans="1:21" x14ac:dyDescent="0.2">
      <c r="A1470" s="30">
        <v>37267</v>
      </c>
      <c r="B1470" s="28">
        <v>45.370705000000001</v>
      </c>
      <c r="C1470" s="28">
        <v>118.730003</v>
      </c>
      <c r="D1470" s="28">
        <v>43.442458999999999</v>
      </c>
      <c r="E1470" s="28">
        <v>36.953316999999998</v>
      </c>
      <c r="F1470" s="28">
        <v>305.21531599999997</v>
      </c>
      <c r="G1470" s="28">
        <v>24.045071</v>
      </c>
      <c r="H1470" s="28">
        <v>23.91</v>
      </c>
      <c r="I1470" s="28">
        <v>23.342879</v>
      </c>
      <c r="J1470" s="28">
        <v>29.017361000000001</v>
      </c>
      <c r="K1470" s="28">
        <v>71.897588999999996</v>
      </c>
      <c r="L1470" s="25">
        <f t="shared" si="220"/>
        <v>-0.54087000957894005</v>
      </c>
      <c r="M1470" s="25">
        <f t="shared" si="221"/>
        <v>-0.3133421996797825</v>
      </c>
      <c r="N1470" s="25">
        <f t="shared" si="222"/>
        <v>0.10051726450200293</v>
      </c>
      <c r="O1470" s="25">
        <f t="shared" si="223"/>
        <v>-0.63313864092340544</v>
      </c>
      <c r="P1470" s="29">
        <f t="shared" si="224"/>
        <v>-0.57963376388304666</v>
      </c>
      <c r="Q1470" s="29">
        <f t="shared" si="225"/>
        <v>-0.53794808934652871</v>
      </c>
      <c r="R1470" s="29">
        <f t="shared" si="226"/>
        <v>-0.8861265900551194</v>
      </c>
      <c r="S1470" s="29">
        <f t="shared" si="227"/>
        <v>-0.12863315904164152</v>
      </c>
      <c r="T1470" s="29">
        <f t="shared" si="228"/>
        <v>-0.42628755785690564</v>
      </c>
      <c r="U1470" s="29">
        <f t="shared" si="229"/>
        <v>-2.7129215347582503E-2</v>
      </c>
    </row>
    <row r="1471" spans="1:21" x14ac:dyDescent="0.2">
      <c r="A1471" s="30">
        <v>37241</v>
      </c>
      <c r="B1471" s="28">
        <v>98.818866</v>
      </c>
      <c r="C1471" s="28">
        <v>172.91000399999999</v>
      </c>
      <c r="D1471" s="28">
        <v>39.474581999999998</v>
      </c>
      <c r="E1471" s="28">
        <v>100.728289</v>
      </c>
      <c r="F1471" s="28">
        <v>726.07000700000003</v>
      </c>
      <c r="G1471" s="28">
        <v>52.039760999999999</v>
      </c>
      <c r="H1471" s="28">
        <v>209.970001</v>
      </c>
      <c r="I1471" s="28">
        <v>26.788808</v>
      </c>
      <c r="J1471" s="28">
        <v>50.578232</v>
      </c>
      <c r="K1471" s="28">
        <v>73.902506000000002</v>
      </c>
      <c r="L1471" s="25">
        <f t="shared" si="220"/>
        <v>-6.9444801628017583E-2</v>
      </c>
      <c r="M1471" s="25">
        <f t="shared" si="221"/>
        <v>-0.21721216540908217</v>
      </c>
      <c r="N1471" s="25">
        <f t="shared" si="222"/>
        <v>-0.32986320746228781</v>
      </c>
      <c r="O1471" s="25">
        <f t="shared" si="223"/>
        <v>8.7277728856824943E-2</v>
      </c>
      <c r="P1471" s="29">
        <f t="shared" si="224"/>
        <v>0.47409746522337914</v>
      </c>
      <c r="Q1471" s="29">
        <f t="shared" si="225"/>
        <v>0.16345213842434347</v>
      </c>
      <c r="R1471" s="29">
        <f t="shared" si="226"/>
        <v>3.8375914798321586E-2</v>
      </c>
      <c r="S1471" s="29">
        <f t="shared" si="227"/>
        <v>-0.38602523931298327</v>
      </c>
      <c r="T1471" s="29">
        <f t="shared" si="228"/>
        <v>1.3423725287090127E-2</v>
      </c>
      <c r="U1471" s="29">
        <f t="shared" si="229"/>
        <v>-0.13893897366427543</v>
      </c>
    </row>
    <row r="1472" spans="1:21" x14ac:dyDescent="0.2">
      <c r="A1472" s="30">
        <v>37240</v>
      </c>
      <c r="B1472" s="28">
        <v>106.193449</v>
      </c>
      <c r="C1472" s="28">
        <v>220.88999899999999</v>
      </c>
      <c r="D1472" s="28">
        <v>58.905259999999998</v>
      </c>
      <c r="E1472" s="28">
        <v>92.642649000000006</v>
      </c>
      <c r="F1472" s="28">
        <v>492.55223899999999</v>
      </c>
      <c r="G1472" s="28">
        <v>44.728751000000003</v>
      </c>
      <c r="H1472" s="28">
        <v>202.21000699999999</v>
      </c>
      <c r="I1472" s="28">
        <v>43.631774</v>
      </c>
      <c r="J1472" s="28">
        <v>49.908276999999998</v>
      </c>
      <c r="K1472" s="28">
        <v>85.827257000000003</v>
      </c>
      <c r="L1472" s="25">
        <f t="shared" si="220"/>
        <v>0.91643833265426711</v>
      </c>
      <c r="M1472" s="25">
        <f t="shared" si="221"/>
        <v>0.7216679176539067</v>
      </c>
      <c r="N1472" s="25">
        <f t="shared" si="222"/>
        <v>0.32482128823339651</v>
      </c>
      <c r="O1472" s="25">
        <f t="shared" si="223"/>
        <v>1.538825434379131</v>
      </c>
      <c r="P1472" s="29">
        <f t="shared" si="224"/>
        <v>0.56611382162088852</v>
      </c>
      <c r="Q1472" s="29">
        <f t="shared" si="225"/>
        <v>0.8114162584757858</v>
      </c>
      <c r="R1472" s="29">
        <f t="shared" si="226"/>
        <v>6.1578763539823003</v>
      </c>
      <c r="S1472" s="29">
        <f t="shared" si="227"/>
        <v>1.2723195804478054</v>
      </c>
      <c r="T1472" s="29">
        <f t="shared" si="228"/>
        <v>0.9095215567021413</v>
      </c>
      <c r="U1472" s="29">
        <f t="shared" si="229"/>
        <v>0.15467201510939921</v>
      </c>
    </row>
    <row r="1473" spans="1:21" x14ac:dyDescent="0.2">
      <c r="A1473" s="30">
        <v>37237</v>
      </c>
      <c r="B1473" s="28">
        <v>55.411878999999999</v>
      </c>
      <c r="C1473" s="28">
        <v>128.300003</v>
      </c>
      <c r="D1473" s="28">
        <v>44.462797000000002</v>
      </c>
      <c r="E1473" s="28">
        <v>36.490358000000001</v>
      </c>
      <c r="F1473" s="28">
        <v>314.50602900000001</v>
      </c>
      <c r="G1473" s="28">
        <v>24.692696000000002</v>
      </c>
      <c r="H1473" s="28">
        <v>28.25</v>
      </c>
      <c r="I1473" s="28">
        <v>19.201425</v>
      </c>
      <c r="J1473" s="28">
        <v>26.136534999999999</v>
      </c>
      <c r="K1473" s="28">
        <v>74.330421000000001</v>
      </c>
      <c r="L1473" s="25">
        <f t="shared" si="220"/>
        <v>0.22347710913533692</v>
      </c>
      <c r="M1473" s="25">
        <f t="shared" si="221"/>
        <v>0.21117722080619283</v>
      </c>
      <c r="N1473" s="25">
        <f t="shared" si="222"/>
        <v>6.8485465702872839E-2</v>
      </c>
      <c r="O1473" s="25">
        <f t="shared" si="223"/>
        <v>5.370898184148265E-3</v>
      </c>
      <c r="P1473" s="29">
        <f t="shared" si="224"/>
        <v>2.0701245116111266E-2</v>
      </c>
      <c r="Q1473" s="29">
        <f t="shared" si="225"/>
        <v>6.7908353955206113E-3</v>
      </c>
      <c r="R1473" s="29">
        <f t="shared" si="226"/>
        <v>4.7848703555219085E-2</v>
      </c>
      <c r="S1473" s="29">
        <f t="shared" si="227"/>
        <v>-0.26904841239390243</v>
      </c>
      <c r="T1473" s="29">
        <f t="shared" si="228"/>
        <v>-5.9041015517909079E-2</v>
      </c>
      <c r="U1473" s="29">
        <f t="shared" si="229"/>
        <v>0.13279319739058826</v>
      </c>
    </row>
    <row r="1474" spans="1:21" x14ac:dyDescent="0.2">
      <c r="A1474" s="30">
        <v>37236</v>
      </c>
      <c r="B1474" s="28">
        <v>45.290491000000003</v>
      </c>
      <c r="C1474" s="28">
        <v>105.93</v>
      </c>
      <c r="D1474" s="28">
        <v>41.612917000000003</v>
      </c>
      <c r="E1474" s="28">
        <v>36.295419000000003</v>
      </c>
      <c r="F1474" s="28">
        <v>308.127408</v>
      </c>
      <c r="G1474" s="28">
        <v>24.526143000000001</v>
      </c>
      <c r="H1474" s="28">
        <v>26.959999</v>
      </c>
      <c r="I1474" s="28">
        <v>26.269079000000001</v>
      </c>
      <c r="J1474" s="28">
        <v>27.776486999999999</v>
      </c>
      <c r="K1474" s="28">
        <v>65.616938000000005</v>
      </c>
      <c r="L1474" s="25">
        <f t="shared" si="220"/>
        <v>-0.53503000199476025</v>
      </c>
      <c r="M1474" s="25">
        <f t="shared" si="221"/>
        <v>-0.37823558661253698</v>
      </c>
      <c r="N1474" s="25">
        <f t="shared" si="222"/>
        <v>3.1866265024987683E-2</v>
      </c>
      <c r="O1474" s="25">
        <f t="shared" si="223"/>
        <v>-0.63411652863407075</v>
      </c>
      <c r="P1474" s="29">
        <f t="shared" si="224"/>
        <v>-0.5696725060116159</v>
      </c>
      <c r="Q1474" s="29">
        <f t="shared" si="225"/>
        <v>-0.52437830123526141</v>
      </c>
      <c r="R1474" s="29">
        <f t="shared" si="226"/>
        <v>-0.87029108385014919</v>
      </c>
      <c r="S1474" s="29">
        <f t="shared" si="227"/>
        <v>-6.4252537051765479E-3</v>
      </c>
      <c r="T1474" s="29">
        <f t="shared" si="228"/>
        <v>-0.43689722593628288</v>
      </c>
      <c r="U1474" s="29">
        <f t="shared" si="229"/>
        <v>-9.392102831533633E-2</v>
      </c>
    </row>
    <row r="1475" spans="1:21" x14ac:dyDescent="0.2">
      <c r="A1475" s="30">
        <v>37211</v>
      </c>
      <c r="B1475" s="28">
        <v>97.405190000000005</v>
      </c>
      <c r="C1475" s="28">
        <v>170.36999499999999</v>
      </c>
      <c r="D1475" s="28">
        <v>40.327820000000003</v>
      </c>
      <c r="E1475" s="28">
        <v>99.199394999999996</v>
      </c>
      <c r="F1475" s="28">
        <v>716.03002900000001</v>
      </c>
      <c r="G1475" s="28">
        <v>51.566493000000001</v>
      </c>
      <c r="H1475" s="28">
        <v>207.85000600000001</v>
      </c>
      <c r="I1475" s="28">
        <v>26.438956000000001</v>
      </c>
      <c r="J1475" s="28">
        <v>49.327562</v>
      </c>
      <c r="K1475" s="28">
        <v>72.418564000000003</v>
      </c>
      <c r="L1475" s="25">
        <f t="shared" si="220"/>
        <v>0.41113924096112053</v>
      </c>
      <c r="M1475" s="25">
        <f t="shared" si="221"/>
        <v>0.50809943783217282</v>
      </c>
      <c r="N1475" s="25">
        <f t="shared" si="222"/>
        <v>-0.1973299198339431</v>
      </c>
      <c r="O1475" s="25">
        <f t="shared" si="223"/>
        <v>1.0501285740190003</v>
      </c>
      <c r="P1475" s="29">
        <f t="shared" si="224"/>
        <v>0.93717439046847995</v>
      </c>
      <c r="Q1475" s="29">
        <f t="shared" si="225"/>
        <v>1.1194572751732572</v>
      </c>
      <c r="R1475" s="29">
        <f t="shared" si="226"/>
        <v>5.3157096931024013</v>
      </c>
      <c r="S1475" s="29">
        <f t="shared" si="227"/>
        <v>-0.12323984028141788</v>
      </c>
      <c r="T1475" s="29">
        <f t="shared" si="228"/>
        <v>0.55052704808562525</v>
      </c>
      <c r="U1475" s="29">
        <f t="shared" si="229"/>
        <v>-0.10145626032626143</v>
      </c>
    </row>
    <row r="1476" spans="1:21" x14ac:dyDescent="0.2">
      <c r="A1476" s="30">
        <v>37208</v>
      </c>
      <c r="B1476" s="28">
        <v>69.025924000000003</v>
      </c>
      <c r="C1476" s="28">
        <v>112.970001</v>
      </c>
      <c r="D1476" s="28">
        <v>50.242086999999998</v>
      </c>
      <c r="E1476" s="28">
        <v>48.386913999999997</v>
      </c>
      <c r="F1476" s="28">
        <v>369.62600400000002</v>
      </c>
      <c r="G1476" s="28">
        <v>24.330045999999999</v>
      </c>
      <c r="H1476" s="28">
        <v>32.909999999999997</v>
      </c>
      <c r="I1476" s="28">
        <v>30.155289</v>
      </c>
      <c r="J1476" s="28">
        <v>31.813416</v>
      </c>
      <c r="K1476" s="28">
        <v>80.595479999999995</v>
      </c>
      <c r="L1476" s="25">
        <f t="shared" ref="L1476:L1514" si="230">B1476/B1477-1</f>
        <v>0.24226850508066167</v>
      </c>
      <c r="M1476" s="25">
        <f t="shared" ref="M1476:M1514" si="231">C1476/C1477-1</f>
        <v>-0.11873001608971034</v>
      </c>
      <c r="N1476" s="25">
        <f t="shared" ref="N1476:N1514" si="232">D1476/D1477-1</f>
        <v>0.11036528240616406</v>
      </c>
      <c r="O1476" s="25">
        <f t="shared" ref="O1476:O1514" si="233">E1476/E1477-1</f>
        <v>0.32704704233388227</v>
      </c>
      <c r="P1476" s="29">
        <f t="shared" ref="P1476:P1514" si="234">F1476/F1477-1</f>
        <v>0.18216819743959434</v>
      </c>
      <c r="Q1476" s="29">
        <f t="shared" ref="Q1476:Q1514" si="235">G1476/G1477-1</f>
        <v>-4.7338662162764722E-3</v>
      </c>
      <c r="R1476" s="29">
        <f t="shared" ref="R1476:R1514" si="236">H1476/H1477-1</f>
        <v>0.1657810839532412</v>
      </c>
      <c r="S1476" s="29">
        <f t="shared" ref="S1476:S1514" si="237">I1476/I1477-1</f>
        <v>0.55317901613709464</v>
      </c>
      <c r="T1476" s="29">
        <f t="shared" ref="T1476:T1514" si="238">J1476/J1477-1</f>
        <v>0.21679003717753087</v>
      </c>
      <c r="U1476" s="29">
        <f t="shared" ref="U1476:U1514" si="239">K1476/K1477-1</f>
        <v>7.9953480069901772E-2</v>
      </c>
    </row>
    <row r="1477" spans="1:21" x14ac:dyDescent="0.2">
      <c r="A1477" s="30">
        <v>37207</v>
      </c>
      <c r="B1477" s="28">
        <v>55.564416000000001</v>
      </c>
      <c r="C1477" s="28">
        <v>128.19000199999999</v>
      </c>
      <c r="D1477" s="28">
        <v>45.248251000000003</v>
      </c>
      <c r="E1477" s="28">
        <v>36.462094</v>
      </c>
      <c r="F1477" s="28">
        <v>312.66786300000001</v>
      </c>
      <c r="G1477" s="28">
        <v>24.445768999999999</v>
      </c>
      <c r="H1477" s="28">
        <v>28.23</v>
      </c>
      <c r="I1477" s="28">
        <v>19.415205</v>
      </c>
      <c r="J1477" s="28">
        <v>26.145361999999999</v>
      </c>
      <c r="K1477" s="28">
        <v>74.628658999999999</v>
      </c>
      <c r="L1477" s="25">
        <f t="shared" si="230"/>
        <v>0.23682824178337514</v>
      </c>
      <c r="M1477" s="25">
        <f t="shared" si="231"/>
        <v>0.20615358680987561</v>
      </c>
      <c r="N1477" s="25">
        <f t="shared" si="232"/>
        <v>9.5655009092472154E-2</v>
      </c>
      <c r="O1477" s="25">
        <f t="shared" si="233"/>
        <v>-1.2722775598029701E-3</v>
      </c>
      <c r="P1477" s="29">
        <f t="shared" si="234"/>
        <v>1.6152333868463264E-2</v>
      </c>
      <c r="Q1477" s="29">
        <f t="shared" si="235"/>
        <v>1.232437687379706E-2</v>
      </c>
      <c r="R1477" s="29">
        <f t="shared" si="236"/>
        <v>4.7106863765091322E-2</v>
      </c>
      <c r="S1477" s="29">
        <f t="shared" si="237"/>
        <v>-0.23624629422078414</v>
      </c>
      <c r="T1477" s="29">
        <f t="shared" si="238"/>
        <v>-4.0437309365481178E-2</v>
      </c>
      <c r="U1477" s="29">
        <f t="shared" si="239"/>
        <v>0.15071171248669857</v>
      </c>
    </row>
    <row r="1478" spans="1:21" x14ac:dyDescent="0.2">
      <c r="A1478" s="30">
        <v>37206</v>
      </c>
      <c r="B1478" s="28">
        <v>44.924925000000002</v>
      </c>
      <c r="C1478" s="28">
        <v>106.279999</v>
      </c>
      <c r="D1478" s="28">
        <v>41.297899999999998</v>
      </c>
      <c r="E1478" s="28">
        <v>36.508543000000003</v>
      </c>
      <c r="F1478" s="28">
        <v>307.69782500000002</v>
      </c>
      <c r="G1478" s="28">
        <v>24.148157999999999</v>
      </c>
      <c r="H1478" s="28">
        <v>26.959999</v>
      </c>
      <c r="I1478" s="28">
        <v>25.420767000000001</v>
      </c>
      <c r="J1478" s="28">
        <v>27.247164000000001</v>
      </c>
      <c r="K1478" s="28">
        <v>64.854348999999999</v>
      </c>
      <c r="L1478" s="25">
        <f t="shared" si="230"/>
        <v>-0.38016579381999216</v>
      </c>
      <c r="M1478" s="25">
        <f t="shared" si="231"/>
        <v>-0.40843817970748786</v>
      </c>
      <c r="N1478" s="25">
        <f t="shared" si="232"/>
        <v>-0.3332463657253768</v>
      </c>
      <c r="O1478" s="25">
        <f t="shared" si="233"/>
        <v>-0.49996220461889274</v>
      </c>
      <c r="P1478" s="29">
        <f t="shared" si="234"/>
        <v>-0.45494522341457222</v>
      </c>
      <c r="Q1478" s="29">
        <f t="shared" si="235"/>
        <v>-0.28281609440677735</v>
      </c>
      <c r="R1478" s="29">
        <f t="shared" si="236"/>
        <v>-0.81498765567535236</v>
      </c>
      <c r="S1478" s="29">
        <f t="shared" si="237"/>
        <v>-0.15791253943356376</v>
      </c>
      <c r="T1478" s="29">
        <f t="shared" si="238"/>
        <v>-0.36423695126771505</v>
      </c>
      <c r="U1478" s="29">
        <f t="shared" si="239"/>
        <v>-0.30170925803815496</v>
      </c>
    </row>
    <row r="1479" spans="1:21" x14ac:dyDescent="0.2">
      <c r="A1479" s="30">
        <v>37178</v>
      </c>
      <c r="B1479" s="28">
        <v>72.478937999999999</v>
      </c>
      <c r="C1479" s="28">
        <v>179.66000399999999</v>
      </c>
      <c r="D1479" s="28">
        <v>61.938769999999998</v>
      </c>
      <c r="E1479" s="28">
        <v>73.011566999999999</v>
      </c>
      <c r="F1479" s="28">
        <v>564.52642600000001</v>
      </c>
      <c r="G1479" s="28">
        <v>33.670802999999999</v>
      </c>
      <c r="H1479" s="28">
        <v>145.720001</v>
      </c>
      <c r="I1479" s="28">
        <v>30.187798999999998</v>
      </c>
      <c r="J1479" s="28">
        <v>42.857419999999998</v>
      </c>
      <c r="K1479" s="28">
        <v>92.875854000000004</v>
      </c>
      <c r="L1479" s="25">
        <f t="shared" si="230"/>
        <v>4.358656123024307E-2</v>
      </c>
      <c r="M1479" s="25">
        <f t="shared" si="231"/>
        <v>0.62485307045310656</v>
      </c>
      <c r="N1479" s="25">
        <f t="shared" si="232"/>
        <v>0.22795955678304614</v>
      </c>
      <c r="O1479" s="25">
        <f t="shared" si="233"/>
        <v>0.50267261496284443</v>
      </c>
      <c r="P1479" s="29">
        <f t="shared" si="234"/>
        <v>0.52422180030269749</v>
      </c>
      <c r="Q1479" s="29">
        <f t="shared" si="235"/>
        <v>0.40327047995665355</v>
      </c>
      <c r="R1479" s="29">
        <f t="shared" si="236"/>
        <v>3.3459590022654044</v>
      </c>
      <c r="S1479" s="29">
        <f t="shared" si="237"/>
        <v>-3.8195531248902403E-3</v>
      </c>
      <c r="T1479" s="29">
        <f t="shared" si="238"/>
        <v>0.33573264390502722</v>
      </c>
      <c r="U1479" s="29">
        <f t="shared" si="239"/>
        <v>0.15896658841421196</v>
      </c>
    </row>
    <row r="1480" spans="1:21" x14ac:dyDescent="0.2">
      <c r="A1480" s="30">
        <v>37177</v>
      </c>
      <c r="B1480" s="28">
        <v>69.451774</v>
      </c>
      <c r="C1480" s="28">
        <v>110.57</v>
      </c>
      <c r="D1480" s="28">
        <v>50.440398999999999</v>
      </c>
      <c r="E1480" s="28">
        <v>48.587806999999998</v>
      </c>
      <c r="F1480" s="28">
        <v>370.37026100000003</v>
      </c>
      <c r="G1480" s="28">
        <v>23.994520999999999</v>
      </c>
      <c r="H1480" s="28">
        <v>33.529998999999997</v>
      </c>
      <c r="I1480" s="28">
        <v>30.303545</v>
      </c>
      <c r="J1480" s="28">
        <v>32.085327999999997</v>
      </c>
      <c r="K1480" s="28">
        <v>80.136782999999994</v>
      </c>
      <c r="L1480" s="25">
        <f t="shared" si="230"/>
        <v>0.24789483093658005</v>
      </c>
      <c r="M1480" s="25">
        <f t="shared" si="231"/>
        <v>-0.12854663765479135</v>
      </c>
      <c r="N1480" s="25">
        <f t="shared" si="232"/>
        <v>9.5428626168544861E-2</v>
      </c>
      <c r="O1480" s="25">
        <f t="shared" si="233"/>
        <v>0.3012854757907526</v>
      </c>
      <c r="P1480" s="29">
        <f t="shared" si="234"/>
        <v>0.18990914002599113</v>
      </c>
      <c r="Q1480" s="29">
        <f t="shared" si="235"/>
        <v>-2.2689931142966469E-2</v>
      </c>
      <c r="R1480" s="29">
        <f t="shared" si="236"/>
        <v>0.21397530000089415</v>
      </c>
      <c r="S1480" s="29">
        <f t="shared" si="237"/>
        <v>0.5686662595858627</v>
      </c>
      <c r="T1480" s="29">
        <f t="shared" si="238"/>
        <v>0.23595273281243934</v>
      </c>
      <c r="U1480" s="29">
        <f t="shared" si="239"/>
        <v>6.5789870573283338E-2</v>
      </c>
    </row>
    <row r="1481" spans="1:21" x14ac:dyDescent="0.2">
      <c r="A1481" s="30">
        <v>37176</v>
      </c>
      <c r="B1481" s="28">
        <v>55.655149999999999</v>
      </c>
      <c r="C1481" s="28">
        <v>126.879997</v>
      </c>
      <c r="D1481" s="28">
        <v>46.046267</v>
      </c>
      <c r="E1481" s="28">
        <v>37.338315000000001</v>
      </c>
      <c r="F1481" s="28">
        <v>311.25927899999999</v>
      </c>
      <c r="G1481" s="28">
        <v>24.551594999999999</v>
      </c>
      <c r="H1481" s="28">
        <v>27.620000999999998</v>
      </c>
      <c r="I1481" s="28">
        <v>19.318031999999999</v>
      </c>
      <c r="J1481" s="28">
        <v>25.959996</v>
      </c>
      <c r="K1481" s="28">
        <v>75.190039999999996</v>
      </c>
      <c r="L1481" s="25">
        <f t="shared" si="230"/>
        <v>0.23591764411525906</v>
      </c>
      <c r="M1481" s="25">
        <f t="shared" si="231"/>
        <v>0.19720695799565147</v>
      </c>
      <c r="N1481" s="25">
        <f t="shared" si="232"/>
        <v>0.13648448976446725</v>
      </c>
      <c r="O1481" s="25">
        <f t="shared" si="233"/>
        <v>2.01390101849932E-2</v>
      </c>
      <c r="P1481" s="29">
        <f t="shared" si="234"/>
        <v>1.4539023915435045E-2</v>
      </c>
      <c r="Q1481" s="29">
        <f t="shared" si="235"/>
        <v>1.2743695471626015E-2</v>
      </c>
      <c r="R1481" s="29">
        <f t="shared" si="236"/>
        <v>-2.9173988429736841E-2</v>
      </c>
      <c r="S1481" s="29">
        <f t="shared" si="237"/>
        <v>-0.2249574365206769</v>
      </c>
      <c r="T1481" s="29">
        <f t="shared" si="238"/>
        <v>-4.1133035202981394E-2</v>
      </c>
      <c r="U1481" s="29">
        <f t="shared" si="239"/>
        <v>0.1680094574074682</v>
      </c>
    </row>
    <row r="1482" spans="1:21" x14ac:dyDescent="0.2">
      <c r="A1482" s="30">
        <v>37175</v>
      </c>
      <c r="B1482" s="28">
        <v>45.031438999999999</v>
      </c>
      <c r="C1482" s="28">
        <v>105.980003</v>
      </c>
      <c r="D1482" s="28">
        <v>40.516406000000003</v>
      </c>
      <c r="E1482" s="28">
        <v>36.601202999999998</v>
      </c>
      <c r="F1482" s="28">
        <v>306.79872499999999</v>
      </c>
      <c r="G1482" s="28">
        <v>24.242654000000002</v>
      </c>
      <c r="H1482" s="28">
        <v>28.450001</v>
      </c>
      <c r="I1482" s="28">
        <v>24.925124</v>
      </c>
      <c r="J1482" s="28">
        <v>27.073616000000001</v>
      </c>
      <c r="K1482" s="28">
        <v>64.374512999999993</v>
      </c>
      <c r="L1482" s="25">
        <f t="shared" si="230"/>
        <v>-0.58639789640774953</v>
      </c>
      <c r="M1482" s="25">
        <f t="shared" si="231"/>
        <v>-0.53292196649419044</v>
      </c>
      <c r="N1482" s="25">
        <f t="shared" si="232"/>
        <v>-0.33177739543800633</v>
      </c>
      <c r="O1482" s="25">
        <f t="shared" si="233"/>
        <v>-0.60404031126601354</v>
      </c>
      <c r="P1482" s="29">
        <f t="shared" si="234"/>
        <v>-0.38166890891220429</v>
      </c>
      <c r="Q1482" s="29">
        <f t="shared" si="235"/>
        <v>-0.46478369748894688</v>
      </c>
      <c r="R1482" s="29">
        <f t="shared" si="236"/>
        <v>-0.86233426667310042</v>
      </c>
      <c r="S1482" s="29">
        <f t="shared" si="237"/>
        <v>-0.43108519941214785</v>
      </c>
      <c r="T1482" s="29">
        <f t="shared" si="238"/>
        <v>-0.46401992146277871</v>
      </c>
      <c r="U1482" s="29">
        <f t="shared" si="239"/>
        <v>-0.26436713846068205</v>
      </c>
    </row>
    <row r="1483" spans="1:21" x14ac:dyDescent="0.2">
      <c r="A1483" s="30">
        <v>37149</v>
      </c>
      <c r="B1483" s="28">
        <v>108.876233</v>
      </c>
      <c r="C1483" s="28">
        <v>226.89999399999999</v>
      </c>
      <c r="D1483" s="28">
        <v>60.633096999999999</v>
      </c>
      <c r="E1483" s="28">
        <v>92.436689999999999</v>
      </c>
      <c r="F1483" s="28">
        <v>496.17224399999998</v>
      </c>
      <c r="G1483" s="28">
        <v>45.295059000000002</v>
      </c>
      <c r="H1483" s="28">
        <v>206.66000399999999</v>
      </c>
      <c r="I1483" s="28">
        <v>43.811698999999997</v>
      </c>
      <c r="J1483" s="28">
        <v>50.512354999999999</v>
      </c>
      <c r="K1483" s="28">
        <v>87.509022999999999</v>
      </c>
      <c r="L1483" s="25">
        <f t="shared" si="230"/>
        <v>0.49215406524907857</v>
      </c>
      <c r="M1483" s="25">
        <f t="shared" si="231"/>
        <v>0.29273010955491996</v>
      </c>
      <c r="N1483" s="25">
        <f t="shared" si="232"/>
        <v>-2.9395053462025311E-2</v>
      </c>
      <c r="O1483" s="25">
        <f t="shared" si="233"/>
        <v>0.27433798362954698</v>
      </c>
      <c r="P1483" s="29">
        <f t="shared" si="234"/>
        <v>-0.12112903168210565</v>
      </c>
      <c r="Q1483" s="29">
        <f t="shared" si="235"/>
        <v>0.36454217011238099</v>
      </c>
      <c r="R1483" s="29">
        <f t="shared" si="236"/>
        <v>0.40079987392936922</v>
      </c>
      <c r="S1483" s="29">
        <f t="shared" si="237"/>
        <v>0.4692282068937832</v>
      </c>
      <c r="T1483" s="29">
        <f t="shared" si="238"/>
        <v>0.17299665587301516</v>
      </c>
      <c r="U1483" s="29">
        <f t="shared" si="239"/>
        <v>-5.060698797945018E-2</v>
      </c>
    </row>
    <row r="1484" spans="1:21" x14ac:dyDescent="0.2">
      <c r="A1484" s="30">
        <v>37148</v>
      </c>
      <c r="B1484" s="28">
        <v>72.965812</v>
      </c>
      <c r="C1484" s="28">
        <v>175.520004</v>
      </c>
      <c r="D1484" s="28">
        <v>62.469388000000002</v>
      </c>
      <c r="E1484" s="28">
        <v>72.537028000000007</v>
      </c>
      <c r="F1484" s="28">
        <v>564.55641600000001</v>
      </c>
      <c r="G1484" s="28">
        <v>33.194327000000001</v>
      </c>
      <c r="H1484" s="28">
        <v>147.529999</v>
      </c>
      <c r="I1484" s="28">
        <v>29.819533</v>
      </c>
      <c r="J1484" s="28">
        <v>43.062658999999996</v>
      </c>
      <c r="K1484" s="28">
        <v>92.173653999999999</v>
      </c>
      <c r="L1484" s="25">
        <f t="shared" si="230"/>
        <v>6.3620007355244423E-2</v>
      </c>
      <c r="M1484" s="25">
        <f t="shared" si="231"/>
        <v>0.68219293395410907</v>
      </c>
      <c r="N1484" s="25">
        <f t="shared" si="232"/>
        <v>0.24379461462516905</v>
      </c>
      <c r="O1484" s="25">
        <f t="shared" si="233"/>
        <v>0.49320003139677415</v>
      </c>
      <c r="P1484" s="29">
        <f t="shared" si="234"/>
        <v>0.53124160359291395</v>
      </c>
      <c r="Q1484" s="29">
        <f t="shared" si="235"/>
        <v>0.37097751708232551</v>
      </c>
      <c r="R1484" s="29">
        <f t="shared" si="236"/>
        <v>3.3855530138392691</v>
      </c>
      <c r="S1484" s="29">
        <f t="shared" si="237"/>
        <v>-9.5109694392145894E-3</v>
      </c>
      <c r="T1484" s="29">
        <f t="shared" si="238"/>
        <v>0.36880957855792063</v>
      </c>
      <c r="U1484" s="29">
        <f t="shared" si="239"/>
        <v>0.16273181164763839</v>
      </c>
    </row>
    <row r="1485" spans="1:21" x14ac:dyDescent="0.2">
      <c r="A1485" s="30">
        <v>37147</v>
      </c>
      <c r="B1485" s="28">
        <v>68.601391000000007</v>
      </c>
      <c r="C1485" s="28">
        <v>104.339996</v>
      </c>
      <c r="D1485" s="28">
        <v>50.224842000000002</v>
      </c>
      <c r="E1485" s="28">
        <v>48.578239000000004</v>
      </c>
      <c r="F1485" s="28">
        <v>368.69192600000002</v>
      </c>
      <c r="G1485" s="28">
        <v>24.212160000000001</v>
      </c>
      <c r="H1485" s="28">
        <v>33.639999000000003</v>
      </c>
      <c r="I1485" s="28">
        <v>30.105868999999998</v>
      </c>
      <c r="J1485" s="28">
        <v>31.459934000000001</v>
      </c>
      <c r="K1485" s="28">
        <v>79.273357000000004</v>
      </c>
      <c r="L1485" s="25">
        <f t="shared" si="230"/>
        <v>0.23702867841366881</v>
      </c>
      <c r="M1485" s="25">
        <f t="shared" si="231"/>
        <v>-0.13129635224963487</v>
      </c>
      <c r="N1485" s="25">
        <f t="shared" si="232"/>
        <v>9.5831717944661499E-2</v>
      </c>
      <c r="O1485" s="25">
        <f t="shared" si="233"/>
        <v>0.29710161509423894</v>
      </c>
      <c r="P1485" s="29">
        <f t="shared" si="234"/>
        <v>0.1858111269175553</v>
      </c>
      <c r="Q1485" s="29">
        <f t="shared" si="235"/>
        <v>-1.0270319256839411E-2</v>
      </c>
      <c r="R1485" s="29">
        <f t="shared" si="236"/>
        <v>0.23449537614678917</v>
      </c>
      <c r="S1485" s="29">
        <f t="shared" si="237"/>
        <v>0.61953260793492659</v>
      </c>
      <c r="T1485" s="29">
        <f t="shared" si="238"/>
        <v>0.21641174100397653</v>
      </c>
      <c r="U1485" s="29">
        <f t="shared" si="239"/>
        <v>5.7019472122268766E-2</v>
      </c>
    </row>
    <row r="1486" spans="1:21" x14ac:dyDescent="0.2">
      <c r="A1486" s="30">
        <v>37146</v>
      </c>
      <c r="B1486" s="28">
        <v>55.456589000000001</v>
      </c>
      <c r="C1486" s="28">
        <v>120.110001</v>
      </c>
      <c r="D1486" s="28">
        <v>45.832622999999998</v>
      </c>
      <c r="E1486" s="28">
        <v>37.451374999999999</v>
      </c>
      <c r="F1486" s="28">
        <v>310.91960399999999</v>
      </c>
      <c r="G1486" s="28">
        <v>24.463407</v>
      </c>
      <c r="H1486" s="28">
        <v>27.25</v>
      </c>
      <c r="I1486" s="28">
        <v>18.589233</v>
      </c>
      <c r="J1486" s="28">
        <v>25.862898999999999</v>
      </c>
      <c r="K1486" s="28">
        <v>74.997063999999995</v>
      </c>
      <c r="L1486" s="25">
        <f t="shared" si="230"/>
        <v>-0.42144196796778044</v>
      </c>
      <c r="M1486" s="25">
        <f t="shared" si="231"/>
        <v>-0.29899612580824397</v>
      </c>
      <c r="N1486" s="25">
        <f t="shared" si="232"/>
        <v>7.9531859995251031E-2</v>
      </c>
      <c r="O1486" s="25">
        <f t="shared" si="233"/>
        <v>-0.61991507154244918</v>
      </c>
      <c r="P1486" s="29">
        <f t="shared" si="234"/>
        <v>-0.56482481193040934</v>
      </c>
      <c r="Q1486" s="29">
        <f t="shared" si="235"/>
        <v>-0.52586689975933254</v>
      </c>
      <c r="R1486" s="29">
        <f t="shared" si="236"/>
        <v>-0.87085308056872035</v>
      </c>
      <c r="S1486" s="29">
        <f t="shared" si="237"/>
        <v>-0.2729867491968303</v>
      </c>
      <c r="T1486" s="29">
        <f t="shared" si="238"/>
        <v>-0.47008370816883815</v>
      </c>
      <c r="U1486" s="29">
        <f t="shared" si="239"/>
        <v>2.1740129706131928E-2</v>
      </c>
    </row>
    <row r="1487" spans="1:21" x14ac:dyDescent="0.2">
      <c r="A1487" s="30">
        <v>37119</v>
      </c>
      <c r="B1487" s="28">
        <v>95.853114000000005</v>
      </c>
      <c r="C1487" s="28">
        <v>171.33999600000001</v>
      </c>
      <c r="D1487" s="28">
        <v>42.456017000000003</v>
      </c>
      <c r="E1487" s="28">
        <v>98.534227999999999</v>
      </c>
      <c r="F1487" s="28">
        <v>714.46997099999999</v>
      </c>
      <c r="G1487" s="28">
        <v>51.596074999999999</v>
      </c>
      <c r="H1487" s="28">
        <v>211</v>
      </c>
      <c r="I1487" s="28">
        <v>25.569317999999999</v>
      </c>
      <c r="J1487" s="28">
        <v>48.805630999999998</v>
      </c>
      <c r="K1487" s="28">
        <v>73.401309999999995</v>
      </c>
      <c r="L1487" s="25">
        <f t="shared" si="230"/>
        <v>-0.11866975000557878</v>
      </c>
      <c r="M1487" s="25">
        <f t="shared" si="231"/>
        <v>-0.25247593574742999</v>
      </c>
      <c r="N1487" s="25">
        <f t="shared" si="232"/>
        <v>-0.29989595240389322</v>
      </c>
      <c r="O1487" s="25">
        <f t="shared" si="233"/>
        <v>7.1192569275642992E-2</v>
      </c>
      <c r="P1487" s="29">
        <f t="shared" si="234"/>
        <v>0.42131519713291676</v>
      </c>
      <c r="Q1487" s="29">
        <f t="shared" si="235"/>
        <v>0.1295360506813219</v>
      </c>
      <c r="R1487" s="29">
        <f t="shared" si="236"/>
        <v>1.804220914543242E-3</v>
      </c>
      <c r="S1487" s="29">
        <f t="shared" si="237"/>
        <v>-0.42825214971857162</v>
      </c>
      <c r="T1487" s="29">
        <f t="shared" si="238"/>
        <v>-4.9663286649274774E-2</v>
      </c>
      <c r="U1487" s="29">
        <f t="shared" si="239"/>
        <v>-0.1623967158868872</v>
      </c>
    </row>
    <row r="1488" spans="1:21" x14ac:dyDescent="0.2">
      <c r="A1488" s="30">
        <v>37118</v>
      </c>
      <c r="B1488" s="28">
        <v>108.759587</v>
      </c>
      <c r="C1488" s="28">
        <v>229.21000699999999</v>
      </c>
      <c r="D1488" s="28">
        <v>60.642439000000003</v>
      </c>
      <c r="E1488" s="28">
        <v>91.985540999999998</v>
      </c>
      <c r="F1488" s="28">
        <v>502.68228499999998</v>
      </c>
      <c r="G1488" s="28">
        <v>45.678998</v>
      </c>
      <c r="H1488" s="28">
        <v>210.61999499999999</v>
      </c>
      <c r="I1488" s="28">
        <v>44.721319000000001</v>
      </c>
      <c r="J1488" s="28">
        <v>51.356146000000003</v>
      </c>
      <c r="K1488" s="28">
        <v>87.632548</v>
      </c>
      <c r="L1488" s="25">
        <f t="shared" si="230"/>
        <v>0.47152091545725749</v>
      </c>
      <c r="M1488" s="25">
        <f t="shared" si="231"/>
        <v>0.26085051887317023</v>
      </c>
      <c r="N1488" s="25">
        <f t="shared" si="232"/>
        <v>-3.2449360437893482E-2</v>
      </c>
      <c r="O1488" s="25">
        <f t="shared" si="233"/>
        <v>0.26272361065253924</v>
      </c>
      <c r="P1488" s="29">
        <f t="shared" si="234"/>
        <v>-0.11817233124313276</v>
      </c>
      <c r="Q1488" s="29">
        <f t="shared" si="235"/>
        <v>0.36725777418182948</v>
      </c>
      <c r="R1488" s="29">
        <f t="shared" si="236"/>
        <v>0.39225275246068714</v>
      </c>
      <c r="S1488" s="29">
        <f t="shared" si="237"/>
        <v>0.49275680484429363</v>
      </c>
      <c r="T1488" s="29">
        <f t="shared" si="238"/>
        <v>0.19882426104713913</v>
      </c>
      <c r="U1488" s="29">
        <f t="shared" si="239"/>
        <v>-5.8515558671184409E-2</v>
      </c>
    </row>
    <row r="1489" spans="1:21" x14ac:dyDescent="0.2">
      <c r="A1489" s="30">
        <v>37117</v>
      </c>
      <c r="B1489" s="28">
        <v>73.909644</v>
      </c>
      <c r="C1489" s="28">
        <v>181.78999300000001</v>
      </c>
      <c r="D1489" s="28">
        <v>62.676242999999999</v>
      </c>
      <c r="E1489" s="28">
        <v>72.846931999999995</v>
      </c>
      <c r="F1489" s="28">
        <v>570.04594299999997</v>
      </c>
      <c r="G1489" s="28">
        <v>33.409207000000002</v>
      </c>
      <c r="H1489" s="28">
        <v>151.279999</v>
      </c>
      <c r="I1489" s="28">
        <v>29.958877999999999</v>
      </c>
      <c r="J1489" s="28">
        <v>42.838760999999998</v>
      </c>
      <c r="K1489" s="28">
        <v>93.079125000000005</v>
      </c>
      <c r="L1489" s="25">
        <f t="shared" si="230"/>
        <v>6.0539977154443925E-2</v>
      </c>
      <c r="M1489" s="25">
        <f t="shared" si="231"/>
        <v>0.79829854776134335</v>
      </c>
      <c r="N1489" s="25">
        <f t="shared" si="232"/>
        <v>0.24534768295115983</v>
      </c>
      <c r="O1489" s="25">
        <f t="shared" si="233"/>
        <v>0.50017036969337925</v>
      </c>
      <c r="P1489" s="29">
        <f t="shared" si="234"/>
        <v>0.55629356177015143</v>
      </c>
      <c r="Q1489" s="29">
        <f t="shared" si="235"/>
        <v>0.38764826663415874</v>
      </c>
      <c r="R1489" s="29">
        <f t="shared" si="236"/>
        <v>3.4916864311163893</v>
      </c>
      <c r="S1489" s="29">
        <f t="shared" si="237"/>
        <v>5.687860239856235E-2</v>
      </c>
      <c r="T1489" s="29">
        <f t="shared" si="238"/>
        <v>0.36169265326494315</v>
      </c>
      <c r="U1489" s="29">
        <f t="shared" si="239"/>
        <v>0.16964200814542441</v>
      </c>
    </row>
    <row r="1490" spans="1:21" x14ac:dyDescent="0.2">
      <c r="A1490" s="30">
        <v>37116</v>
      </c>
      <c r="B1490" s="28">
        <v>69.690578000000002</v>
      </c>
      <c r="C1490" s="28">
        <v>101.089996</v>
      </c>
      <c r="D1490" s="28">
        <v>50.328308999999997</v>
      </c>
      <c r="E1490" s="28">
        <v>48.559106</v>
      </c>
      <c r="F1490" s="28">
        <v>366.28432900000001</v>
      </c>
      <c r="G1490" s="28">
        <v>24.076135000000001</v>
      </c>
      <c r="H1490" s="28">
        <v>33.68</v>
      </c>
      <c r="I1490" s="28">
        <v>28.346564999999998</v>
      </c>
      <c r="J1490" s="28">
        <v>31.459934000000001</v>
      </c>
      <c r="K1490" s="28">
        <v>79.579156999999995</v>
      </c>
      <c r="L1490" s="25">
        <f t="shared" si="230"/>
        <v>-0.26909955805064378</v>
      </c>
      <c r="M1490" s="25">
        <f t="shared" si="231"/>
        <v>-0.42025578425921273</v>
      </c>
      <c r="N1490" s="25">
        <f t="shared" si="232"/>
        <v>0.16470565038684537</v>
      </c>
      <c r="O1490" s="25">
        <f t="shared" si="233"/>
        <v>-0.50842362900080662</v>
      </c>
      <c r="P1490" s="29">
        <f t="shared" si="234"/>
        <v>-0.49574702097192236</v>
      </c>
      <c r="Q1490" s="29">
        <f t="shared" si="235"/>
        <v>-0.53194160811838409</v>
      </c>
      <c r="R1490" s="29">
        <f t="shared" si="236"/>
        <v>-0.84382100191479714</v>
      </c>
      <c r="S1490" s="29">
        <f t="shared" si="237"/>
        <v>0.12221632871787214</v>
      </c>
      <c r="T1490" s="29">
        <f t="shared" si="238"/>
        <v>-0.36614687310388916</v>
      </c>
      <c r="U1490" s="29">
        <f t="shared" si="239"/>
        <v>6.226300725331213E-2</v>
      </c>
    </row>
    <row r="1491" spans="1:21" x14ac:dyDescent="0.2">
      <c r="A1491" s="30">
        <v>37088</v>
      </c>
      <c r="B1491" s="28">
        <v>95.348934</v>
      </c>
      <c r="C1491" s="28">
        <v>174.36999499999999</v>
      </c>
      <c r="D1491" s="28">
        <v>43.211182999999998</v>
      </c>
      <c r="E1491" s="28">
        <v>98.782425000000003</v>
      </c>
      <c r="F1491" s="28">
        <v>726.39001499999995</v>
      </c>
      <c r="G1491" s="28">
        <v>51.438315000000003</v>
      </c>
      <c r="H1491" s="28">
        <v>215.64999399999999</v>
      </c>
      <c r="I1491" s="28">
        <v>25.259447999999999</v>
      </c>
      <c r="J1491" s="28">
        <v>49.632845000000003</v>
      </c>
      <c r="K1491" s="28">
        <v>74.914739999999995</v>
      </c>
      <c r="L1491" s="25">
        <f t="shared" si="230"/>
        <v>-8.9620888980102897E-2</v>
      </c>
      <c r="M1491" s="25">
        <f t="shared" si="231"/>
        <v>-0.22277695414904519</v>
      </c>
      <c r="N1491" s="25">
        <f t="shared" si="232"/>
        <v>-0.26967142198230531</v>
      </c>
      <c r="O1491" s="25">
        <f t="shared" si="233"/>
        <v>8.4996409044412635E-2</v>
      </c>
      <c r="P1491" s="29">
        <f t="shared" si="234"/>
        <v>0.44958436907334054</v>
      </c>
      <c r="Q1491" s="29">
        <f t="shared" si="235"/>
        <v>0.15920963291491574</v>
      </c>
      <c r="R1491" s="29">
        <f t="shared" si="236"/>
        <v>2.2280147271108941E-2</v>
      </c>
      <c r="S1491" s="29">
        <f t="shared" si="237"/>
        <v>-0.40302387070433976</v>
      </c>
      <c r="T1491" s="29">
        <f t="shared" si="238"/>
        <v>-1.2161322662261775E-2</v>
      </c>
      <c r="U1491" s="29">
        <f t="shared" si="239"/>
        <v>-0.13089746960642257</v>
      </c>
    </row>
    <row r="1492" spans="1:21" x14ac:dyDescent="0.2">
      <c r="A1492" s="30">
        <v>37087</v>
      </c>
      <c r="B1492" s="28">
        <v>104.735415</v>
      </c>
      <c r="C1492" s="28">
        <v>224.35000600000001</v>
      </c>
      <c r="D1492" s="28">
        <v>59.16677</v>
      </c>
      <c r="E1492" s="28">
        <v>91.044010999999998</v>
      </c>
      <c r="F1492" s="28">
        <v>501.10226799999998</v>
      </c>
      <c r="G1492" s="28">
        <v>44.373609000000002</v>
      </c>
      <c r="H1492" s="28">
        <v>210.949997</v>
      </c>
      <c r="I1492" s="28">
        <v>42.312325000000001</v>
      </c>
      <c r="J1492" s="28">
        <v>50.243876999999998</v>
      </c>
      <c r="K1492" s="28">
        <v>86.197816000000003</v>
      </c>
      <c r="L1492" s="25">
        <f t="shared" si="230"/>
        <v>0.42604786224379132</v>
      </c>
      <c r="M1492" s="25">
        <f t="shared" si="231"/>
        <v>0.25461356234037047</v>
      </c>
      <c r="N1492" s="25">
        <f t="shared" si="232"/>
        <v>-6.5115798136532121E-2</v>
      </c>
      <c r="O1492" s="25">
        <f t="shared" si="233"/>
        <v>0.23146286053920129</v>
      </c>
      <c r="P1492" s="29">
        <f t="shared" si="234"/>
        <v>-0.11911468258556634</v>
      </c>
      <c r="Q1492" s="29">
        <f t="shared" si="235"/>
        <v>0.30447393760165298</v>
      </c>
      <c r="R1492" s="29">
        <f t="shared" si="236"/>
        <v>0.41235937056534966</v>
      </c>
      <c r="S1492" s="29">
        <f t="shared" si="237"/>
        <v>0.43960844393683085</v>
      </c>
      <c r="T1492" s="29">
        <f t="shared" si="238"/>
        <v>0.1862937124886288</v>
      </c>
      <c r="U1492" s="29">
        <f t="shared" si="239"/>
        <v>-7.6953370357793038E-2</v>
      </c>
    </row>
    <row r="1493" spans="1:21" x14ac:dyDescent="0.2">
      <c r="A1493" s="30">
        <v>37086</v>
      </c>
      <c r="B1493" s="28">
        <v>73.44453</v>
      </c>
      <c r="C1493" s="28">
        <v>178.820007</v>
      </c>
      <c r="D1493" s="28">
        <v>63.287806000000003</v>
      </c>
      <c r="E1493" s="28">
        <v>73.931593000000007</v>
      </c>
      <c r="F1493" s="28">
        <v>568.86209599999995</v>
      </c>
      <c r="G1493" s="28">
        <v>34.016477999999999</v>
      </c>
      <c r="H1493" s="28">
        <v>149.36000100000001</v>
      </c>
      <c r="I1493" s="28">
        <v>29.391551</v>
      </c>
      <c r="J1493" s="28">
        <v>42.353656999999998</v>
      </c>
      <c r="K1493" s="28">
        <v>93.384032000000005</v>
      </c>
      <c r="L1493" s="25">
        <f t="shared" si="230"/>
        <v>5.6702353637730241E-2</v>
      </c>
      <c r="M1493" s="25">
        <f t="shared" si="231"/>
        <v>0.74816702758659659</v>
      </c>
      <c r="N1493" s="25">
        <f t="shared" si="232"/>
        <v>0.24049733652323457</v>
      </c>
      <c r="O1493" s="25">
        <f t="shared" si="233"/>
        <v>0.51623438169189639</v>
      </c>
      <c r="P1493" s="29">
        <f t="shared" si="234"/>
        <v>0.54999649408792917</v>
      </c>
      <c r="Q1493" s="29">
        <f t="shared" si="235"/>
        <v>0.40546007119503868</v>
      </c>
      <c r="R1493" s="29">
        <f t="shared" si="236"/>
        <v>3.3494467384973792</v>
      </c>
      <c r="S1493" s="29">
        <f t="shared" si="237"/>
        <v>3.29030254695033E-2</v>
      </c>
      <c r="T1493" s="29">
        <f t="shared" si="238"/>
        <v>0.34394970387586055</v>
      </c>
      <c r="U1493" s="29">
        <f t="shared" si="239"/>
        <v>0.18081358640227818</v>
      </c>
    </row>
    <row r="1494" spans="1:21" x14ac:dyDescent="0.2">
      <c r="A1494" s="30">
        <v>37085</v>
      </c>
      <c r="B1494" s="28">
        <v>69.503517000000002</v>
      </c>
      <c r="C1494" s="28">
        <v>102.290001</v>
      </c>
      <c r="D1494" s="28">
        <v>51.018090999999998</v>
      </c>
      <c r="E1494" s="28">
        <v>48.760002999999998</v>
      </c>
      <c r="F1494" s="28">
        <v>367.00863399999997</v>
      </c>
      <c r="G1494" s="28">
        <v>24.203091000000001</v>
      </c>
      <c r="H1494" s="28">
        <v>34.340000000000003</v>
      </c>
      <c r="I1494" s="28">
        <v>28.455286000000001</v>
      </c>
      <c r="J1494" s="28">
        <v>31.514316999999998</v>
      </c>
      <c r="K1494" s="28">
        <v>79.084483000000006</v>
      </c>
      <c r="L1494" s="25">
        <f t="shared" si="230"/>
        <v>0.57251127388280532</v>
      </c>
      <c r="M1494" s="25">
        <f t="shared" si="231"/>
        <v>-4.3571726327397586E-2</v>
      </c>
      <c r="N1494" s="25">
        <f t="shared" si="232"/>
        <v>0.25488036240687384</v>
      </c>
      <c r="O1494" s="25">
        <f t="shared" si="233"/>
        <v>0.33388517038480736</v>
      </c>
      <c r="P1494" s="29">
        <f t="shared" si="234"/>
        <v>0.19192463620287437</v>
      </c>
      <c r="Q1494" s="29">
        <f t="shared" si="235"/>
        <v>-1.4897006593282525E-2</v>
      </c>
      <c r="R1494" s="29">
        <f t="shared" si="236"/>
        <v>0.21600566572237989</v>
      </c>
      <c r="S1494" s="29">
        <f t="shared" si="237"/>
        <v>0.10528105008374111</v>
      </c>
      <c r="T1494" s="29">
        <f t="shared" si="238"/>
        <v>0.15293726967050003</v>
      </c>
      <c r="U1494" s="29">
        <f t="shared" si="239"/>
        <v>0.22103009387564931</v>
      </c>
    </row>
    <row r="1495" spans="1:21" x14ac:dyDescent="0.2">
      <c r="A1495" s="30">
        <v>37083</v>
      </c>
      <c r="B1495" s="28">
        <v>44.199058000000001</v>
      </c>
      <c r="C1495" s="28">
        <v>106.949997</v>
      </c>
      <c r="D1495" s="28">
        <v>40.655740999999999</v>
      </c>
      <c r="E1495" s="28">
        <v>36.554873000000001</v>
      </c>
      <c r="F1495" s="28">
        <v>307.91261700000001</v>
      </c>
      <c r="G1495" s="28">
        <v>24.569096999999999</v>
      </c>
      <c r="H1495" s="28">
        <v>28.24</v>
      </c>
      <c r="I1495" s="28">
        <v>25.744841999999998</v>
      </c>
      <c r="J1495" s="28">
        <v>27.333939000000001</v>
      </c>
      <c r="K1495" s="28">
        <v>64.768659999999997</v>
      </c>
      <c r="L1495" s="25">
        <f t="shared" si="230"/>
        <v>-0.55601332695586114</v>
      </c>
      <c r="M1495" s="25">
        <f t="shared" si="231"/>
        <v>-0.42379184082866317</v>
      </c>
      <c r="N1495" s="25">
        <f t="shared" si="232"/>
        <v>-8.590158342208476E-2</v>
      </c>
      <c r="O1495" s="25">
        <f t="shared" si="233"/>
        <v>-0.63311663637514004</v>
      </c>
      <c r="P1495" s="29">
        <f t="shared" si="234"/>
        <v>-0.58592746420165853</v>
      </c>
      <c r="Q1495" s="29">
        <f t="shared" si="235"/>
        <v>-0.53897169345410889</v>
      </c>
      <c r="R1495" s="29">
        <f t="shared" si="236"/>
        <v>-0.87107377235900474</v>
      </c>
      <c r="S1495" s="29">
        <f t="shared" si="237"/>
        <v>-4.3254205814545421E-2</v>
      </c>
      <c r="T1495" s="29">
        <f t="shared" si="238"/>
        <v>-0.46498787627408922</v>
      </c>
      <c r="U1495" s="29">
        <f t="shared" si="239"/>
        <v>-0.149273400486302</v>
      </c>
    </row>
    <row r="1496" spans="1:21" x14ac:dyDescent="0.2">
      <c r="A1496" s="30">
        <v>37058</v>
      </c>
      <c r="B1496" s="28">
        <v>99.550415999999998</v>
      </c>
      <c r="C1496" s="28">
        <v>185.61000100000001</v>
      </c>
      <c r="D1496" s="28">
        <v>44.476328000000002</v>
      </c>
      <c r="E1496" s="28">
        <v>99.636223999999999</v>
      </c>
      <c r="F1496" s="28">
        <v>743.61999500000002</v>
      </c>
      <c r="G1496" s="28">
        <v>53.291949000000002</v>
      </c>
      <c r="H1496" s="28">
        <v>219.03999300000001</v>
      </c>
      <c r="I1496" s="28">
        <v>26.908759</v>
      </c>
      <c r="J1496" s="28">
        <v>51.090316999999999</v>
      </c>
      <c r="K1496" s="28">
        <v>76.133342999999996</v>
      </c>
      <c r="L1496" s="25">
        <f t="shared" si="230"/>
        <v>-3.617768196889326E-2</v>
      </c>
      <c r="M1496" s="25">
        <f t="shared" si="231"/>
        <v>-0.15700787128283711</v>
      </c>
      <c r="N1496" s="25">
        <f t="shared" si="232"/>
        <v>-0.24327176820507856</v>
      </c>
      <c r="O1496" s="25">
        <f t="shared" si="233"/>
        <v>0.10556934018865549</v>
      </c>
      <c r="P1496" s="29">
        <f t="shared" si="234"/>
        <v>0.48142609772525091</v>
      </c>
      <c r="Q1496" s="29">
        <f t="shared" si="235"/>
        <v>0.21624182832460415</v>
      </c>
      <c r="R1496" s="29">
        <f t="shared" si="236"/>
        <v>3.6728483702804349E-2</v>
      </c>
      <c r="S1496" s="29">
        <f t="shared" si="237"/>
        <v>-0.3403577725176109</v>
      </c>
      <c r="T1496" s="29">
        <f t="shared" si="238"/>
        <v>2.2898140559307389E-2</v>
      </c>
      <c r="U1496" s="29">
        <f t="shared" si="239"/>
        <v>-0.10781072083408039</v>
      </c>
    </row>
    <row r="1497" spans="1:21" x14ac:dyDescent="0.2">
      <c r="A1497" s="30">
        <v>37057</v>
      </c>
      <c r="B1497" s="28">
        <v>103.287104</v>
      </c>
      <c r="C1497" s="28">
        <v>220.179993</v>
      </c>
      <c r="D1497" s="28">
        <v>58.774506000000002</v>
      </c>
      <c r="E1497" s="28">
        <v>90.122094000000004</v>
      </c>
      <c r="F1497" s="28">
        <v>501.96226200000001</v>
      </c>
      <c r="G1497" s="28">
        <v>43.816901999999999</v>
      </c>
      <c r="H1497" s="28">
        <v>211.279999</v>
      </c>
      <c r="I1497" s="28">
        <v>40.792960000000001</v>
      </c>
      <c r="J1497" s="28">
        <v>49.946632000000001</v>
      </c>
      <c r="K1497" s="28">
        <v>85.333174</v>
      </c>
      <c r="L1497" s="25">
        <f t="shared" si="230"/>
        <v>0.39627057824810086</v>
      </c>
      <c r="M1497" s="25">
        <f t="shared" si="231"/>
        <v>0.24656053200021133</v>
      </c>
      <c r="N1497" s="25">
        <f t="shared" si="232"/>
        <v>-6.9859922812996356E-2</v>
      </c>
      <c r="O1497" s="25">
        <f t="shared" si="233"/>
        <v>0.22735322727905949</v>
      </c>
      <c r="P1497" s="29">
        <f t="shared" si="234"/>
        <v>-0.10059188495537663</v>
      </c>
      <c r="Q1497" s="29">
        <f t="shared" si="235"/>
        <v>0.29809065271321011</v>
      </c>
      <c r="R1497" s="29">
        <f t="shared" si="236"/>
        <v>0.43727890476190479</v>
      </c>
      <c r="S1497" s="29">
        <f t="shared" si="237"/>
        <v>0.39121239096622662</v>
      </c>
      <c r="T1497" s="29">
        <f t="shared" si="238"/>
        <v>0.17875638173240049</v>
      </c>
      <c r="U1497" s="29">
        <f t="shared" si="239"/>
        <v>-7.3284031951778239E-2</v>
      </c>
    </row>
    <row r="1498" spans="1:21" x14ac:dyDescent="0.2">
      <c r="A1498" s="30">
        <v>37056</v>
      </c>
      <c r="B1498" s="28">
        <v>73.973558999999995</v>
      </c>
      <c r="C1498" s="28">
        <v>176.63000500000001</v>
      </c>
      <c r="D1498" s="28">
        <v>63.188876</v>
      </c>
      <c r="E1498" s="28">
        <v>73.428000999999995</v>
      </c>
      <c r="F1498" s="28">
        <v>558.10288300000002</v>
      </c>
      <c r="G1498" s="28">
        <v>33.754885999999999</v>
      </c>
      <c r="H1498" s="28">
        <v>147</v>
      </c>
      <c r="I1498" s="28">
        <v>29.321878000000002</v>
      </c>
      <c r="J1498" s="28">
        <v>42.372311000000003</v>
      </c>
      <c r="K1498" s="28">
        <v>92.08126</v>
      </c>
      <c r="L1498" s="25">
        <f t="shared" si="230"/>
        <v>0.33178446048842125</v>
      </c>
      <c r="M1498" s="25">
        <f t="shared" si="231"/>
        <v>0.45866719658657851</v>
      </c>
      <c r="N1498" s="25">
        <f t="shared" si="232"/>
        <v>0.38400067635228829</v>
      </c>
      <c r="O1498" s="25">
        <f t="shared" si="233"/>
        <v>0.95276216060359542</v>
      </c>
      <c r="P1498" s="29">
        <f t="shared" si="234"/>
        <v>0.71890107689165972</v>
      </c>
      <c r="Q1498" s="29">
        <f t="shared" si="235"/>
        <v>0.3616494170321678</v>
      </c>
      <c r="R1498" s="29">
        <f t="shared" si="236"/>
        <v>4.4626532887402455</v>
      </c>
      <c r="S1498" s="29">
        <f t="shared" si="237"/>
        <v>0.58398225448470042</v>
      </c>
      <c r="T1498" s="29">
        <f t="shared" si="238"/>
        <v>0.65872357436726392</v>
      </c>
      <c r="U1498" s="29">
        <f t="shared" si="239"/>
        <v>0.23327940175945638</v>
      </c>
    </row>
    <row r="1499" spans="1:21" x14ac:dyDescent="0.2">
      <c r="A1499" s="30">
        <v>37054</v>
      </c>
      <c r="B1499" s="28">
        <v>55.544693000000002</v>
      </c>
      <c r="C1499" s="28">
        <v>121.089996</v>
      </c>
      <c r="D1499" s="28">
        <v>45.656680000000001</v>
      </c>
      <c r="E1499" s="28">
        <v>37.602122000000001</v>
      </c>
      <c r="F1499" s="28">
        <v>324.68586499999998</v>
      </c>
      <c r="G1499" s="28">
        <v>24.789704</v>
      </c>
      <c r="H1499" s="28">
        <v>26.91</v>
      </c>
      <c r="I1499" s="28">
        <v>18.511493999999999</v>
      </c>
      <c r="J1499" s="28">
        <v>25.545131000000001</v>
      </c>
      <c r="K1499" s="28">
        <v>74.663746000000003</v>
      </c>
      <c r="L1499" s="25">
        <f t="shared" si="230"/>
        <v>0.26569389348142058</v>
      </c>
      <c r="M1499" s="25">
        <f t="shared" si="231"/>
        <v>0.15148337194814099</v>
      </c>
      <c r="N1499" s="25">
        <f t="shared" si="232"/>
        <v>0.12535450566811002</v>
      </c>
      <c r="O1499" s="25">
        <f t="shared" si="233"/>
        <v>2.3460027268227046E-2</v>
      </c>
      <c r="P1499" s="29">
        <f t="shared" si="234"/>
        <v>5.9527270692792067E-2</v>
      </c>
      <c r="Q1499" s="29">
        <f t="shared" si="235"/>
        <v>1.27691594949364E-3</v>
      </c>
      <c r="R1499" s="29">
        <f t="shared" si="236"/>
        <v>-3.4791930946626026E-2</v>
      </c>
      <c r="S1499" s="29">
        <f t="shared" si="237"/>
        <v>-0.30983687180231123</v>
      </c>
      <c r="T1499" s="29">
        <f t="shared" si="238"/>
        <v>-8.4337414609390593E-2</v>
      </c>
      <c r="U1499" s="29">
        <f t="shared" si="239"/>
        <v>0.15906253094080647</v>
      </c>
    </row>
    <row r="1500" spans="1:21" x14ac:dyDescent="0.2">
      <c r="A1500" s="30">
        <v>37053</v>
      </c>
      <c r="B1500" s="28">
        <v>43.884776000000002</v>
      </c>
      <c r="C1500" s="28">
        <v>105.160004</v>
      </c>
      <c r="D1500" s="28">
        <v>40.570931000000002</v>
      </c>
      <c r="E1500" s="28">
        <v>36.740195999999997</v>
      </c>
      <c r="F1500" s="28">
        <v>306.44408499999997</v>
      </c>
      <c r="G1500" s="28">
        <v>24.758089999999999</v>
      </c>
      <c r="H1500" s="28">
        <v>27.879999000000002</v>
      </c>
      <c r="I1500" s="28">
        <v>26.821911</v>
      </c>
      <c r="J1500" s="28">
        <v>27.897974000000001</v>
      </c>
      <c r="K1500" s="28">
        <v>64.417357999999993</v>
      </c>
      <c r="L1500" s="25">
        <f t="shared" si="230"/>
        <v>-0.56779723647246205</v>
      </c>
      <c r="M1500" s="25">
        <f t="shared" si="231"/>
        <v>-0.43875750223508303</v>
      </c>
      <c r="N1500" s="25">
        <f t="shared" si="232"/>
        <v>-0.12725982782481349</v>
      </c>
      <c r="O1500" s="25">
        <f t="shared" si="233"/>
        <v>-0.63323009457801382</v>
      </c>
      <c r="P1500" s="29">
        <f t="shared" si="234"/>
        <v>-0.5873251663328829</v>
      </c>
      <c r="Q1500" s="29">
        <f t="shared" si="235"/>
        <v>-0.54386446320238779</v>
      </c>
      <c r="R1500" s="29">
        <f t="shared" si="236"/>
        <v>-0.87521818970830834</v>
      </c>
      <c r="S1500" s="29">
        <f t="shared" si="237"/>
        <v>-3.0245156587798028E-2</v>
      </c>
      <c r="T1500" s="29">
        <f t="shared" si="238"/>
        <v>-0.46437544271432607</v>
      </c>
      <c r="U1500" s="29">
        <f t="shared" si="239"/>
        <v>-0.16092782628279312</v>
      </c>
    </row>
    <row r="1501" spans="1:21" x14ac:dyDescent="0.2">
      <c r="A1501" s="30">
        <v>37027</v>
      </c>
      <c r="B1501" s="28">
        <v>101.53747199999999</v>
      </c>
      <c r="C1501" s="28">
        <v>187.36999499999999</v>
      </c>
      <c r="D1501" s="28">
        <v>46.486837999999999</v>
      </c>
      <c r="E1501" s="28">
        <v>100.17233</v>
      </c>
      <c r="F1501" s="28">
        <v>742.580017</v>
      </c>
      <c r="G1501" s="28">
        <v>54.277923999999999</v>
      </c>
      <c r="H1501" s="28">
        <v>223.429993</v>
      </c>
      <c r="I1501" s="28">
        <v>27.658445</v>
      </c>
      <c r="J1501" s="28">
        <v>52.084941999999998</v>
      </c>
      <c r="K1501" s="28">
        <v>76.772130000000004</v>
      </c>
      <c r="L1501" s="25">
        <f t="shared" si="230"/>
        <v>-1.6846960741123462E-2</v>
      </c>
      <c r="M1501" s="25">
        <f t="shared" si="231"/>
        <v>-0.14750443165080773</v>
      </c>
      <c r="N1501" s="25">
        <f t="shared" si="232"/>
        <v>-0.24171898030641725</v>
      </c>
      <c r="O1501" s="25">
        <f t="shared" si="233"/>
        <v>0.10562233461896509</v>
      </c>
      <c r="P1501" s="29">
        <f t="shared" si="234"/>
        <v>0.44506720508110043</v>
      </c>
      <c r="Q1501" s="29">
        <f t="shared" si="235"/>
        <v>0.22056256144085484</v>
      </c>
      <c r="R1501" s="29">
        <f t="shared" si="236"/>
        <v>6.3496583625999969E-2</v>
      </c>
      <c r="S1501" s="29">
        <f t="shared" si="237"/>
        <v>-0.35755746525586463</v>
      </c>
      <c r="T1501" s="29">
        <f t="shared" si="238"/>
        <v>2.1053986086675636E-2</v>
      </c>
      <c r="U1501" s="29">
        <f t="shared" si="239"/>
        <v>-0.10510780779643125</v>
      </c>
    </row>
    <row r="1502" spans="1:21" x14ac:dyDescent="0.2">
      <c r="A1502" s="30">
        <v>37026</v>
      </c>
      <c r="B1502" s="28">
        <v>103.277382</v>
      </c>
      <c r="C1502" s="28">
        <v>219.78999300000001</v>
      </c>
      <c r="D1502" s="28">
        <v>61.305554000000001</v>
      </c>
      <c r="E1502" s="28">
        <v>90.602665000000002</v>
      </c>
      <c r="F1502" s="28">
        <v>513.87230599999998</v>
      </c>
      <c r="G1502" s="28">
        <v>44.469596000000003</v>
      </c>
      <c r="H1502" s="28">
        <v>210.08999600000001</v>
      </c>
      <c r="I1502" s="28">
        <v>43.052014</v>
      </c>
      <c r="J1502" s="28">
        <v>51.010958000000002</v>
      </c>
      <c r="K1502" s="28">
        <v>85.789249999999996</v>
      </c>
      <c r="L1502" s="25">
        <f t="shared" si="230"/>
        <v>0.87879380708540777</v>
      </c>
      <c r="M1502" s="25">
        <f t="shared" si="231"/>
        <v>0.78299666057426776</v>
      </c>
      <c r="N1502" s="25">
        <f t="shared" si="232"/>
        <v>0.33229947857044828</v>
      </c>
      <c r="O1502" s="25">
        <f t="shared" si="233"/>
        <v>1.4345194656542803</v>
      </c>
      <c r="P1502" s="29">
        <f t="shared" si="234"/>
        <v>0.56108499984771076</v>
      </c>
      <c r="Q1502" s="29">
        <f t="shared" si="235"/>
        <v>0.82174092830730916</v>
      </c>
      <c r="R1502" s="29">
        <f t="shared" si="236"/>
        <v>6.7466809827920002</v>
      </c>
      <c r="S1502" s="29">
        <f t="shared" si="237"/>
        <v>1.3196025750317264</v>
      </c>
      <c r="T1502" s="29">
        <f t="shared" si="238"/>
        <v>0.99139068602569691</v>
      </c>
      <c r="U1502" s="29">
        <f t="shared" si="239"/>
        <v>0.14043343522703511</v>
      </c>
    </row>
    <row r="1503" spans="1:21" x14ac:dyDescent="0.2">
      <c r="A1503" s="30">
        <v>37023</v>
      </c>
      <c r="B1503" s="28">
        <v>54.970046000000004</v>
      </c>
      <c r="C1503" s="28">
        <v>123.269997</v>
      </c>
      <c r="D1503" s="28">
        <v>46.014845000000001</v>
      </c>
      <c r="E1503" s="28">
        <v>37.215831000000001</v>
      </c>
      <c r="F1503" s="28">
        <v>329.176378</v>
      </c>
      <c r="G1503" s="28">
        <v>24.410494</v>
      </c>
      <c r="H1503" s="28">
        <v>27.120000999999998</v>
      </c>
      <c r="I1503" s="28">
        <v>18.560082000000001</v>
      </c>
      <c r="J1503" s="28">
        <v>25.615746000000001</v>
      </c>
      <c r="K1503" s="28">
        <v>75.225127000000001</v>
      </c>
      <c r="L1503" s="25">
        <f t="shared" si="230"/>
        <v>0.25158678963885572</v>
      </c>
      <c r="M1503" s="25">
        <f t="shared" si="231"/>
        <v>0.17815158687235755</v>
      </c>
      <c r="N1503" s="25">
        <f t="shared" si="232"/>
        <v>0.12444436157736605</v>
      </c>
      <c r="O1503" s="25">
        <f t="shared" si="233"/>
        <v>5.0877667926525483E-3</v>
      </c>
      <c r="P1503" s="29">
        <f t="shared" si="234"/>
        <v>8.1993802892672107E-2</v>
      </c>
      <c r="Q1503" s="29">
        <f t="shared" si="235"/>
        <v>1.4834872745566496E-2</v>
      </c>
      <c r="R1503" s="29">
        <f t="shared" si="236"/>
        <v>1.0808833395452799E-2</v>
      </c>
      <c r="S1503" s="29">
        <f t="shared" si="237"/>
        <v>-0.32923993209307112</v>
      </c>
      <c r="T1503" s="29">
        <f t="shared" si="238"/>
        <v>-8.8046566478721555E-2</v>
      </c>
      <c r="U1503" s="29">
        <f t="shared" si="239"/>
        <v>0.1752811229422282</v>
      </c>
    </row>
    <row r="1504" spans="1:21" x14ac:dyDescent="0.2">
      <c r="A1504" s="30">
        <v>37022</v>
      </c>
      <c r="B1504" s="28">
        <v>43.920282999999998</v>
      </c>
      <c r="C1504" s="28">
        <v>104.629997</v>
      </c>
      <c r="D1504" s="28">
        <v>40.922296000000003</v>
      </c>
      <c r="E1504" s="28">
        <v>37.027444000000003</v>
      </c>
      <c r="F1504" s="28">
        <v>304.23129699999998</v>
      </c>
      <c r="G1504" s="28">
        <v>24.053661000000002</v>
      </c>
      <c r="H1504" s="28">
        <v>26.83</v>
      </c>
      <c r="I1504" s="28">
        <v>27.670224999999999</v>
      </c>
      <c r="J1504" s="28">
        <v>28.088875000000002</v>
      </c>
      <c r="K1504" s="28">
        <v>64.006071000000006</v>
      </c>
      <c r="L1504" s="25">
        <f t="shared" si="230"/>
        <v>-0.57828701596912702</v>
      </c>
      <c r="M1504" s="25">
        <f t="shared" si="231"/>
        <v>-0.43145140700674567</v>
      </c>
      <c r="N1504" s="25">
        <f t="shared" si="232"/>
        <v>-0.1099370324481741</v>
      </c>
      <c r="O1504" s="25">
        <f t="shared" si="233"/>
        <v>-0.63782853801388317</v>
      </c>
      <c r="P1504" s="29">
        <f t="shared" si="234"/>
        <v>-0.58989635780329763</v>
      </c>
      <c r="Q1504" s="29">
        <f t="shared" si="235"/>
        <v>-0.5548209522712807</v>
      </c>
      <c r="R1504" s="29">
        <f t="shared" si="236"/>
        <v>-0.87990689978233916</v>
      </c>
      <c r="S1504" s="29">
        <f t="shared" si="237"/>
        <v>-2.2880892374048223E-2</v>
      </c>
      <c r="T1504" s="29">
        <f t="shared" si="238"/>
        <v>-0.46091411286649764</v>
      </c>
      <c r="U1504" s="29">
        <f t="shared" si="239"/>
        <v>-0.15918134047253774</v>
      </c>
    </row>
    <row r="1505" spans="1:22" x14ac:dyDescent="0.2">
      <c r="A1505" s="30">
        <v>36997</v>
      </c>
      <c r="B1505" s="28">
        <v>104.147334</v>
      </c>
      <c r="C1505" s="28">
        <v>184.029999</v>
      </c>
      <c r="D1505" s="28">
        <v>45.976855</v>
      </c>
      <c r="E1505" s="28">
        <v>102.23733199999999</v>
      </c>
      <c r="F1505" s="28">
        <v>741.84002699999996</v>
      </c>
      <c r="G1505" s="28">
        <v>54.031430999999998</v>
      </c>
      <c r="H1505" s="28">
        <v>223.41000399999999</v>
      </c>
      <c r="I1505" s="28">
        <v>28.318169999999999</v>
      </c>
      <c r="J1505" s="28">
        <v>52.104638000000001</v>
      </c>
      <c r="K1505" s="28">
        <v>76.123514</v>
      </c>
      <c r="L1505" s="25">
        <f t="shared" si="230"/>
        <v>0.48963259971114281</v>
      </c>
      <c r="M1505" s="25">
        <f t="shared" si="231"/>
        <v>0.75852838493017893</v>
      </c>
      <c r="N1505" s="25">
        <f t="shared" si="232"/>
        <v>-0.10875400676206948</v>
      </c>
      <c r="O1505" s="25">
        <f t="shared" si="233"/>
        <v>1.0477321105532598</v>
      </c>
      <c r="P1505" s="29">
        <f t="shared" si="234"/>
        <v>1.0124953510691723</v>
      </c>
      <c r="Q1505" s="29">
        <f t="shared" si="235"/>
        <v>1.2282443252413184</v>
      </c>
      <c r="R1505" s="29">
        <f t="shared" si="236"/>
        <v>5.494476482879274</v>
      </c>
      <c r="S1505" s="29">
        <f t="shared" si="237"/>
        <v>-6.1993723771549547E-3</v>
      </c>
      <c r="T1505" s="29">
        <f t="shared" si="238"/>
        <v>0.64531971731944626</v>
      </c>
      <c r="U1505" s="29">
        <f t="shared" si="239"/>
        <v>-4.8585312792573609E-2</v>
      </c>
    </row>
    <row r="1506" spans="1:22" x14ac:dyDescent="0.2">
      <c r="A1506" s="30">
        <v>36994</v>
      </c>
      <c r="B1506" s="28">
        <v>69.914778999999996</v>
      </c>
      <c r="C1506" s="28">
        <v>104.650002</v>
      </c>
      <c r="D1506" s="28">
        <v>51.587166000000003</v>
      </c>
      <c r="E1506" s="28">
        <v>49.927103000000002</v>
      </c>
      <c r="F1506" s="28">
        <v>368.61701399999998</v>
      </c>
      <c r="G1506" s="28">
        <v>24.248432000000001</v>
      </c>
      <c r="H1506" s="28">
        <v>34.400002000000001</v>
      </c>
      <c r="I1506" s="28">
        <v>28.494820000000001</v>
      </c>
      <c r="J1506" s="28">
        <v>31.668396999999999</v>
      </c>
      <c r="K1506" s="28">
        <v>80.010867000000005</v>
      </c>
      <c r="L1506" s="25">
        <f t="shared" si="230"/>
        <v>0.2859907060735758</v>
      </c>
      <c r="M1506" s="25">
        <f t="shared" si="231"/>
        <v>-0.14214276813087579</v>
      </c>
      <c r="N1506" s="25">
        <f t="shared" si="232"/>
        <v>0.11213794838232283</v>
      </c>
      <c r="O1506" s="25">
        <f t="shared" si="233"/>
        <v>0.36400115322566751</v>
      </c>
      <c r="P1506" s="29">
        <f t="shared" si="234"/>
        <v>0.10428261835432528</v>
      </c>
      <c r="Q1506" s="29">
        <f t="shared" si="235"/>
        <v>3.5121056423499386E-3</v>
      </c>
      <c r="R1506" s="29">
        <f t="shared" si="236"/>
        <v>0.24142920394908707</v>
      </c>
      <c r="S1506" s="29">
        <f t="shared" si="237"/>
        <v>0.56060355621598457</v>
      </c>
      <c r="T1506" s="29">
        <f t="shared" si="238"/>
        <v>0.25619858478317825</v>
      </c>
      <c r="U1506" s="29">
        <f t="shared" si="239"/>
        <v>6.0404131658700289E-2</v>
      </c>
    </row>
    <row r="1507" spans="1:22" x14ac:dyDescent="0.2">
      <c r="A1507" s="30">
        <v>36993</v>
      </c>
      <c r="B1507" s="28">
        <v>54.366472999999999</v>
      </c>
      <c r="C1507" s="28">
        <v>121.989998</v>
      </c>
      <c r="D1507" s="28">
        <v>46.385581999999999</v>
      </c>
      <c r="E1507" s="28">
        <v>36.603417</v>
      </c>
      <c r="F1507" s="28">
        <v>333.80676999999997</v>
      </c>
      <c r="G1507" s="28">
        <v>24.163567</v>
      </c>
      <c r="H1507" s="28">
        <v>27.709999</v>
      </c>
      <c r="I1507" s="28">
        <v>18.258845999999998</v>
      </c>
      <c r="J1507" s="28">
        <v>25.209706000000001</v>
      </c>
      <c r="K1507" s="28">
        <v>75.453182999999996</v>
      </c>
      <c r="L1507" s="25">
        <f t="shared" si="230"/>
        <v>0.24797003483960633</v>
      </c>
      <c r="M1507" s="25">
        <f t="shared" si="231"/>
        <v>0.20818061594354154</v>
      </c>
      <c r="N1507" s="25">
        <f t="shared" si="232"/>
        <v>0.12799319336325699</v>
      </c>
      <c r="O1507" s="25">
        <f t="shared" si="233"/>
        <v>1.3141516124939301E-2</v>
      </c>
      <c r="P1507" s="29">
        <f t="shared" si="234"/>
        <v>0.10987846611788976</v>
      </c>
      <c r="Q1507" s="29">
        <f t="shared" si="235"/>
        <v>1.3505462294376436E-3</v>
      </c>
      <c r="R1507" s="29">
        <f t="shared" si="236"/>
        <v>3.8995088113985776E-2</v>
      </c>
      <c r="S1507" s="29">
        <f t="shared" si="237"/>
        <v>-0.34531353808291176</v>
      </c>
      <c r="T1507" s="29">
        <f t="shared" si="238"/>
        <v>-8.2085122032034441E-2</v>
      </c>
      <c r="U1507" s="29">
        <f t="shared" si="239"/>
        <v>0.17569631124131879</v>
      </c>
    </row>
    <row r="1508" spans="1:22" x14ac:dyDescent="0.2">
      <c r="A1508" s="30">
        <v>36992</v>
      </c>
      <c r="B1508" s="28">
        <v>43.563924999999998</v>
      </c>
      <c r="C1508" s="28">
        <v>100.970001</v>
      </c>
      <c r="D1508" s="28">
        <v>41.122217999999997</v>
      </c>
      <c r="E1508" s="28">
        <v>36.128632000000003</v>
      </c>
      <c r="F1508" s="28">
        <v>300.75975</v>
      </c>
      <c r="G1508" s="28">
        <v>24.130977000000001</v>
      </c>
      <c r="H1508" s="28">
        <v>26.67</v>
      </c>
      <c r="I1508" s="28">
        <v>27.889451000000001</v>
      </c>
      <c r="J1508" s="28">
        <v>27.464099999999998</v>
      </c>
      <c r="K1508" s="28">
        <v>64.177442999999997</v>
      </c>
      <c r="L1508" s="25">
        <f t="shared" si="230"/>
        <v>-0.40787654136672613</v>
      </c>
      <c r="M1508" s="25">
        <f t="shared" si="231"/>
        <v>-0.42395024203531639</v>
      </c>
      <c r="N1508" s="25">
        <f t="shared" si="232"/>
        <v>-0.34642675719312177</v>
      </c>
      <c r="O1508" s="25">
        <f t="shared" si="233"/>
        <v>-0.50984677512211451</v>
      </c>
      <c r="P1508" s="29">
        <f t="shared" si="234"/>
        <v>-0.45509503496717085</v>
      </c>
      <c r="Q1508" s="29">
        <f t="shared" si="235"/>
        <v>-0.30021892430110775</v>
      </c>
      <c r="R1508" s="29">
        <f t="shared" si="236"/>
        <v>-0.82167691657765329</v>
      </c>
      <c r="S1508" s="29">
        <f t="shared" si="237"/>
        <v>-6.1278893842319326E-2</v>
      </c>
      <c r="T1508" s="29">
        <f t="shared" si="238"/>
        <v>-0.3506948997984074</v>
      </c>
      <c r="U1508" s="29">
        <f t="shared" si="239"/>
        <v>-0.30198409735040754</v>
      </c>
    </row>
    <row r="1509" spans="1:22" x14ac:dyDescent="0.2">
      <c r="A1509" s="30">
        <v>36964</v>
      </c>
      <c r="B1509" s="28">
        <v>73.572367999999997</v>
      </c>
      <c r="C1509" s="28">
        <v>175.279999</v>
      </c>
      <c r="D1509" s="28">
        <v>62.919066000000001</v>
      </c>
      <c r="E1509" s="28">
        <v>73.708853000000005</v>
      </c>
      <c r="F1509" s="28">
        <v>551.94899899999996</v>
      </c>
      <c r="G1509" s="28">
        <v>34.483609000000001</v>
      </c>
      <c r="H1509" s="28">
        <v>149.55999800000001</v>
      </c>
      <c r="I1509" s="28">
        <v>29.710049999999999</v>
      </c>
      <c r="J1509" s="28">
        <v>42.297680999999997</v>
      </c>
      <c r="K1509" s="28">
        <v>91.942666000000003</v>
      </c>
      <c r="L1509" s="25">
        <f t="shared" si="230"/>
        <v>2.3003105062805451E-2</v>
      </c>
      <c r="M1509" s="25">
        <f t="shared" si="231"/>
        <v>0.66965130492518665</v>
      </c>
      <c r="N1509" s="25">
        <f t="shared" si="232"/>
        <v>0.233269704270197</v>
      </c>
      <c r="O1509" s="25">
        <f t="shared" si="233"/>
        <v>0.50458179946170212</v>
      </c>
      <c r="P1509" s="29">
        <f t="shared" si="234"/>
        <v>0.52693904361416655</v>
      </c>
      <c r="Q1509" s="29">
        <f t="shared" si="235"/>
        <v>0.39548103283278246</v>
      </c>
      <c r="R1509" s="29">
        <f t="shared" si="236"/>
        <v>3.3014092033362088</v>
      </c>
      <c r="S1509" s="29">
        <f t="shared" si="237"/>
        <v>2.6272568070582869E-2</v>
      </c>
      <c r="T1509" s="29">
        <f t="shared" si="238"/>
        <v>0.34255972123504086</v>
      </c>
      <c r="U1509" s="29">
        <f t="shared" si="239"/>
        <v>0.15444781947340291</v>
      </c>
    </row>
    <row r="1510" spans="1:22" x14ac:dyDescent="0.2">
      <c r="A1510" s="30">
        <v>36963</v>
      </c>
      <c r="B1510" s="28">
        <v>71.918030000000002</v>
      </c>
      <c r="C1510" s="28">
        <v>104.980003</v>
      </c>
      <c r="D1510" s="28">
        <v>51.018090999999998</v>
      </c>
      <c r="E1510" s="28">
        <v>48.989595000000001</v>
      </c>
      <c r="F1510" s="28">
        <v>361.474154</v>
      </c>
      <c r="G1510" s="28">
        <v>24.710912</v>
      </c>
      <c r="H1510" s="28">
        <v>34.770000000000003</v>
      </c>
      <c r="I1510" s="28">
        <v>28.949473000000001</v>
      </c>
      <c r="J1510" s="28">
        <v>31.505251000000001</v>
      </c>
      <c r="K1510" s="28">
        <v>79.642115000000004</v>
      </c>
      <c r="L1510" s="25">
        <f t="shared" si="230"/>
        <v>0.32994701647006597</v>
      </c>
      <c r="M1510" s="25">
        <f t="shared" si="231"/>
        <v>-0.15536244142439104</v>
      </c>
      <c r="N1510" s="25">
        <f t="shared" si="232"/>
        <v>9.4679478429007924E-2</v>
      </c>
      <c r="O1510" s="25">
        <f t="shared" si="233"/>
        <v>0.35725375011978922</v>
      </c>
      <c r="P1510" s="29">
        <f t="shared" si="234"/>
        <v>8.7555101391362022E-2</v>
      </c>
      <c r="Q1510" s="29">
        <f t="shared" si="235"/>
        <v>4.6718520879929448E-2</v>
      </c>
      <c r="R1510" s="29">
        <f t="shared" si="236"/>
        <v>0.23824786324786351</v>
      </c>
      <c r="S1510" s="29">
        <f t="shared" si="237"/>
        <v>0.64503709413084964</v>
      </c>
      <c r="T1510" s="29">
        <f t="shared" si="238"/>
        <v>0.25544152157742284</v>
      </c>
      <c r="U1510" s="29">
        <f t="shared" si="239"/>
        <v>5.5762393382131181E-2</v>
      </c>
    </row>
    <row r="1511" spans="1:22" x14ac:dyDescent="0.2">
      <c r="A1511" s="30">
        <v>36962</v>
      </c>
      <c r="B1511" s="28">
        <v>54.075861000000003</v>
      </c>
      <c r="C1511" s="28">
        <v>124.290001</v>
      </c>
      <c r="D1511" s="28">
        <v>46.605505999999998</v>
      </c>
      <c r="E1511" s="28">
        <v>36.094647000000002</v>
      </c>
      <c r="F1511" s="28">
        <v>332.37318599999998</v>
      </c>
      <c r="G1511" s="28">
        <v>23.607982</v>
      </c>
      <c r="H1511" s="28">
        <v>28.08</v>
      </c>
      <c r="I1511" s="28">
        <v>17.598067</v>
      </c>
      <c r="J1511" s="28">
        <v>25.094957000000001</v>
      </c>
      <c r="K1511" s="28">
        <v>75.435642999999999</v>
      </c>
      <c r="L1511" s="25">
        <f t="shared" si="230"/>
        <v>0.24777739368869356</v>
      </c>
      <c r="M1511" s="25">
        <f t="shared" si="231"/>
        <v>0.24626488780913802</v>
      </c>
      <c r="N1511" s="25">
        <f t="shared" si="232"/>
        <v>0.12736241302525464</v>
      </c>
      <c r="O1511" s="25">
        <f t="shared" si="233"/>
        <v>2.9966305975663632E-2</v>
      </c>
      <c r="P1511" s="29">
        <f t="shared" si="234"/>
        <v>0.10103414428290525</v>
      </c>
      <c r="Q1511" s="29">
        <f t="shared" si="235"/>
        <v>-1.7826986314135929E-2</v>
      </c>
      <c r="R1511" s="29">
        <f t="shared" si="236"/>
        <v>5.484594083974681E-2</v>
      </c>
      <c r="S1511" s="29">
        <f t="shared" si="237"/>
        <v>-0.38579922824176394</v>
      </c>
      <c r="T1511" s="29">
        <f t="shared" si="238"/>
        <v>-8.4237887925997956E-2</v>
      </c>
      <c r="U1511" s="29">
        <f t="shared" si="239"/>
        <v>0.18094139490321726</v>
      </c>
    </row>
    <row r="1512" spans="1:22" x14ac:dyDescent="0.2">
      <c r="A1512" s="30">
        <v>36961</v>
      </c>
      <c r="B1512" s="28">
        <v>43.337747</v>
      </c>
      <c r="C1512" s="28">
        <v>99.730002999999996</v>
      </c>
      <c r="D1512" s="28">
        <v>41.340305000000001</v>
      </c>
      <c r="E1512" s="28">
        <v>35.044493000000003</v>
      </c>
      <c r="F1512" s="28">
        <v>301.87364100000002</v>
      </c>
      <c r="G1512" s="28">
        <v>24.036480000000001</v>
      </c>
      <c r="H1512" s="28">
        <v>26.620000999999998</v>
      </c>
      <c r="I1512" s="28">
        <v>28.651978</v>
      </c>
      <c r="J1512" s="28">
        <v>27.403358000000001</v>
      </c>
      <c r="K1512" s="28">
        <v>63.877549999999999</v>
      </c>
      <c r="L1512" s="25">
        <f t="shared" si="230"/>
        <v>-0.59219673715587251</v>
      </c>
      <c r="M1512" s="25">
        <f t="shared" si="231"/>
        <v>-0.55294063965446805</v>
      </c>
      <c r="N1512" s="25">
        <f t="shared" si="232"/>
        <v>-0.35776026650856974</v>
      </c>
      <c r="O1512" s="25">
        <f t="shared" si="233"/>
        <v>-0.6188591648632682</v>
      </c>
      <c r="P1512" s="29">
        <f t="shared" si="234"/>
        <v>-0.42479705376780685</v>
      </c>
      <c r="Q1512" s="29">
        <f t="shared" si="235"/>
        <v>-0.46445556319875214</v>
      </c>
      <c r="R1512" s="29">
        <f t="shared" si="236"/>
        <v>-0.87861930033850988</v>
      </c>
      <c r="S1512" s="29">
        <f t="shared" si="237"/>
        <v>-0.34616907658040508</v>
      </c>
      <c r="T1512" s="29">
        <f t="shared" si="238"/>
        <v>-0.47752608870172886</v>
      </c>
      <c r="U1512" s="29">
        <f t="shared" si="239"/>
        <v>-0.27578639994871801</v>
      </c>
    </row>
    <row r="1513" spans="1:22" x14ac:dyDescent="0.2">
      <c r="A1513" s="30">
        <v>36937</v>
      </c>
      <c r="B1513" s="28">
        <v>106.27121200000001</v>
      </c>
      <c r="C1513" s="28">
        <v>223.08000200000001</v>
      </c>
      <c r="D1513" s="28">
        <v>64.368961999999996</v>
      </c>
      <c r="E1513" s="28">
        <v>91.946308999999999</v>
      </c>
      <c r="F1513" s="28">
        <v>524.81240400000002</v>
      </c>
      <c r="G1513" s="28">
        <v>44.882325999999999</v>
      </c>
      <c r="H1513" s="28">
        <v>219.30999800000001</v>
      </c>
      <c r="I1513" s="28">
        <v>43.821693000000003</v>
      </c>
      <c r="J1513" s="28">
        <v>52.449236999999997</v>
      </c>
      <c r="K1513" s="28">
        <v>88.202637999999993</v>
      </c>
      <c r="L1513" s="25">
        <f t="shared" si="230"/>
        <v>0.41271618568374513</v>
      </c>
      <c r="M1513" s="25">
        <f t="shared" si="231"/>
        <v>0.2394021656924783</v>
      </c>
      <c r="N1513" s="25">
        <f t="shared" si="232"/>
        <v>2.5682797548175484E-2</v>
      </c>
      <c r="O1513" s="25">
        <f t="shared" si="233"/>
        <v>0.24480877656419575</v>
      </c>
      <c r="P1513" s="29">
        <f t="shared" si="234"/>
        <v>-5.610123932488853E-2</v>
      </c>
      <c r="Q1513" s="29">
        <f t="shared" si="235"/>
        <v>0.29279891004956493</v>
      </c>
      <c r="R1513" s="29">
        <f t="shared" si="236"/>
        <v>0.46109253320083132</v>
      </c>
      <c r="S1513" s="29">
        <f t="shared" si="237"/>
        <v>0.48894546572462416</v>
      </c>
      <c r="T1513" s="29">
        <f t="shared" si="238"/>
        <v>0.24881651187545351</v>
      </c>
      <c r="U1513" s="29">
        <f t="shared" si="239"/>
        <v>-4.2985941254635285E-2</v>
      </c>
    </row>
    <row r="1514" spans="1:22" x14ac:dyDescent="0.2">
      <c r="A1514" s="30">
        <v>36936</v>
      </c>
      <c r="B1514" s="28">
        <v>75.224743000000004</v>
      </c>
      <c r="C1514" s="28">
        <v>179.990005</v>
      </c>
      <c r="D1514" s="28">
        <v>62.757182</v>
      </c>
      <c r="E1514" s="28">
        <v>73.863802000000007</v>
      </c>
      <c r="F1514" s="28">
        <v>556.00497199999995</v>
      </c>
      <c r="G1514" s="28">
        <v>34.717174999999997</v>
      </c>
      <c r="H1514" s="28">
        <v>150.10000600000001</v>
      </c>
      <c r="I1514" s="28">
        <v>29.431362</v>
      </c>
      <c r="J1514" s="28">
        <v>41.999153999999997</v>
      </c>
      <c r="K1514" s="28">
        <v>92.164411999999999</v>
      </c>
      <c r="L1514" s="25">
        <f t="shared" si="230"/>
        <v>3.2776320505999434E-2</v>
      </c>
      <c r="M1514" s="25">
        <f t="shared" si="231"/>
        <v>0.72867844615793942</v>
      </c>
      <c r="N1514" s="25">
        <f t="shared" si="232"/>
        <v>0.22926560755077197</v>
      </c>
      <c r="O1514" s="25">
        <f t="shared" si="233"/>
        <v>0.51099034447906511</v>
      </c>
      <c r="P1514" s="29">
        <f t="shared" si="234"/>
        <v>0.53905296899887034</v>
      </c>
      <c r="Q1514" s="29">
        <f t="shared" si="235"/>
        <v>0.3861123240802673</v>
      </c>
      <c r="R1514" s="29">
        <f t="shared" si="236"/>
        <v>3.2449095518973552</v>
      </c>
      <c r="S1514" s="29">
        <f t="shared" si="237"/>
        <v>1.2628664233922393E-3</v>
      </c>
      <c r="T1514" s="29">
        <f t="shared" si="238"/>
        <v>0.32205440816759001</v>
      </c>
      <c r="U1514" s="29">
        <f t="shared" si="239"/>
        <v>0.15514493166321275</v>
      </c>
    </row>
    <row r="1515" spans="1:22" x14ac:dyDescent="0.2">
      <c r="A1515" s="30">
        <v>36935</v>
      </c>
      <c r="B1515" s="28">
        <v>72.837401</v>
      </c>
      <c r="C1515" s="28">
        <v>104.120003</v>
      </c>
      <c r="D1515" s="28">
        <v>51.052581000000004</v>
      </c>
      <c r="E1515" s="28">
        <v>48.884363999999998</v>
      </c>
      <c r="F1515" s="28">
        <v>361.26435099999998</v>
      </c>
      <c r="G1515" s="28">
        <v>25.046437000000001</v>
      </c>
      <c r="H1515" s="28">
        <v>35.360000999999997</v>
      </c>
      <c r="I1515" s="28">
        <v>29.394241000000001</v>
      </c>
      <c r="J1515" s="28">
        <v>31.768097999999998</v>
      </c>
      <c r="K1515" s="28">
        <v>79.786016000000004</v>
      </c>
      <c r="L1515" s="25"/>
      <c r="M1515" s="25"/>
      <c r="N1515" s="25"/>
      <c r="O1515" s="25"/>
      <c r="P1515" s="29"/>
      <c r="Q1515" s="29"/>
      <c r="R1515" s="29"/>
      <c r="S1515" s="29"/>
      <c r="T1515" s="29"/>
      <c r="U1515" s="29"/>
    </row>
    <row r="1516" spans="1:22" ht="17" thickBot="1" x14ac:dyDescent="0.25"/>
    <row r="1517" spans="1:22" ht="17" thickBot="1" x14ac:dyDescent="0.25">
      <c r="K1517" s="5" t="s">
        <v>25</v>
      </c>
      <c r="L1517" s="6">
        <f>AVERAGE(L5:L1514)</f>
        <v>0.12643168490899012</v>
      </c>
      <c r="M1517" s="6">
        <f>AVERAGE(M5:M1514)</f>
        <v>8.5731728524907971E-2</v>
      </c>
      <c r="N1517" s="6">
        <f>AVERAGE(N4:N1514)</f>
        <v>3.8967972664495192E-2</v>
      </c>
      <c r="O1517" s="6">
        <f t="shared" ref="O1517:U1517" si="240">AVERAGE(O5:O1514)</f>
        <v>0.16204685428457621</v>
      </c>
      <c r="P1517" s="6">
        <f t="shared" si="240"/>
        <v>0.11141284130109699</v>
      </c>
      <c r="Q1517" s="6">
        <f t="shared" si="240"/>
        <v>8.3811142958742507E-2</v>
      </c>
      <c r="R1517" s="6">
        <f t="shared" si="240"/>
        <v>1.0552708159539075</v>
      </c>
      <c r="S1517" s="6">
        <f t="shared" si="240"/>
        <v>7.4273663983968674E-2</v>
      </c>
      <c r="T1517" s="6">
        <f t="shared" si="240"/>
        <v>8.3728698132204182E-2</v>
      </c>
      <c r="U1517" s="18">
        <f t="shared" si="240"/>
        <v>1.7555379119085231E-2</v>
      </c>
      <c r="V1517" s="17"/>
    </row>
    <row r="1518" spans="1:22" ht="17" thickBot="1" x14ac:dyDescent="0.25">
      <c r="K1518" s="5" t="s">
        <v>11</v>
      </c>
      <c r="L1518" s="6">
        <f>_xlfn.VAR.P(L5:L1515)</f>
        <v>0.24058752725250246</v>
      </c>
      <c r="M1518" s="6">
        <f t="shared" ref="M1518:U1518" si="241">_xlfn.VAR.P(M5:M1515)</f>
        <v>0.1907221992588008</v>
      </c>
      <c r="N1518" s="6">
        <f t="shared" si="241"/>
        <v>7.5297931998044951E-2</v>
      </c>
      <c r="O1518" s="6">
        <f t="shared" si="241"/>
        <v>0.31561796385034352</v>
      </c>
      <c r="P1518" s="6">
        <f>_xlfn.VAR.P(P5:P1515)</f>
        <v>0.2046459850169792</v>
      </c>
      <c r="Q1518" s="6">
        <f>_xlfn.VAR.P(Q5:Q1514)</f>
        <v>0.15295909875440061</v>
      </c>
      <c r="R1518" s="6">
        <f t="shared" si="241"/>
        <v>5.3629755177258129</v>
      </c>
      <c r="S1518" s="6">
        <f t="shared" si="241"/>
        <v>0.17411975772753305</v>
      </c>
      <c r="T1518" s="6">
        <f>_xlfn.VAR.P(T5:T1514)</f>
        <v>0.16200154979245862</v>
      </c>
      <c r="U1518" s="20">
        <f t="shared" si="241"/>
        <v>3.4120528440102882E-2</v>
      </c>
      <c r="V1518" s="17"/>
    </row>
    <row r="1519" spans="1:22" ht="17" thickBot="1" x14ac:dyDescent="0.25">
      <c r="K1519" s="5" t="s">
        <v>12</v>
      </c>
      <c r="L1519" s="3">
        <f>SQRT(L1518)</f>
        <v>0.4904972245104986</v>
      </c>
      <c r="M1519" s="3">
        <f t="shared" ref="M1519:U1519" si="242">SQRT(M1518)</f>
        <v>0.43671752799584401</v>
      </c>
      <c r="N1519" s="3">
        <f t="shared" si="242"/>
        <v>0.27440468654533756</v>
      </c>
      <c r="O1519" s="3">
        <f>SQRT(O1518)</f>
        <v>0.56179886423020076</v>
      </c>
      <c r="P1519" s="3">
        <f>SQRT(P1518)</f>
        <v>0.45237814383210334</v>
      </c>
      <c r="Q1519" s="3">
        <f t="shared" si="242"/>
        <v>0.39109985777854817</v>
      </c>
      <c r="R1519" s="3">
        <f t="shared" si="242"/>
        <v>2.3158099053518648</v>
      </c>
      <c r="S1519" s="3">
        <f t="shared" si="242"/>
        <v>0.41727659618954555</v>
      </c>
      <c r="T1519" s="3">
        <f t="shared" si="242"/>
        <v>0.4024941611905179</v>
      </c>
      <c r="U1519" s="19">
        <f t="shared" si="242"/>
        <v>0.18471742863114698</v>
      </c>
    </row>
    <row r="1520" spans="1:22" ht="17" thickBot="1" x14ac:dyDescent="0.25">
      <c r="K1520" s="2" t="s">
        <v>30</v>
      </c>
      <c r="Q1520" t="s">
        <v>29</v>
      </c>
      <c r="T1520" t="s">
        <v>32</v>
      </c>
    </row>
    <row r="1521" spans="8:23" ht="17" thickBot="1" x14ac:dyDescent="0.25">
      <c r="K1521" s="5" t="s">
        <v>13</v>
      </c>
      <c r="L1521" s="24">
        <f>_xlfn.COVARIANCE.P(Q4:Q1514,T4:T1514)</f>
        <v>0.14233769420288492</v>
      </c>
      <c r="M1521" s="5" t="s">
        <v>26</v>
      </c>
      <c r="N1521" s="13">
        <f>Q1517*Q1521+T1517*R1521</f>
        <v>8.3782229352060478E-2</v>
      </c>
      <c r="O1521" s="14" t="s">
        <v>33</v>
      </c>
      <c r="Q1521" s="11">
        <v>0.64928775293202401</v>
      </c>
      <c r="R1521" s="11">
        <v>0.35071225666674399</v>
      </c>
      <c r="T1521" s="9">
        <f>SUM(R1521,Q1521)</f>
        <v>1.000000009598768</v>
      </c>
    </row>
    <row r="1522" spans="8:23" ht="17" thickBot="1" x14ac:dyDescent="0.25">
      <c r="K1522" s="5" t="s">
        <v>14</v>
      </c>
      <c r="L1522" s="4">
        <f>CORREL(Q4:Q1514,U4:U1514)</f>
        <v>0.59475214513655639</v>
      </c>
      <c r="M1522" s="5" t="s">
        <v>31</v>
      </c>
      <c r="N1522" s="24">
        <f>Q1521^2*Q1518+R1521^2*T1518+2*Q1521*R1521*L1521</f>
        <v>0.14923404744705465</v>
      </c>
      <c r="O1522" s="15">
        <f>N1521/SQRT(N1522)</f>
        <v>0.21687922534314594</v>
      </c>
    </row>
    <row r="1523" spans="8:23" x14ac:dyDescent="0.2">
      <c r="L1523" t="s">
        <v>15</v>
      </c>
    </row>
    <row r="1524" spans="8:23" ht="17" thickBot="1" x14ac:dyDescent="0.25">
      <c r="K1524" s="2" t="s">
        <v>16</v>
      </c>
    </row>
    <row r="1525" spans="8:23" x14ac:dyDescent="0.2">
      <c r="K1525" s="33"/>
      <c r="L1525" s="33" t="s">
        <v>17</v>
      </c>
      <c r="M1525" s="33" t="s">
        <v>18</v>
      </c>
      <c r="N1525" s="33" t="s">
        <v>19</v>
      </c>
      <c r="O1525" s="33" t="s">
        <v>20</v>
      </c>
      <c r="P1525" s="33" t="s">
        <v>34</v>
      </c>
      <c r="Q1525" s="33" t="s">
        <v>35</v>
      </c>
      <c r="R1525" s="33" t="s">
        <v>36</v>
      </c>
      <c r="S1525" s="33" t="s">
        <v>21</v>
      </c>
      <c r="T1525" s="33" t="s">
        <v>22</v>
      </c>
      <c r="U1525" s="33" t="s">
        <v>37</v>
      </c>
      <c r="V1525" s="21" t="s">
        <v>23</v>
      </c>
      <c r="W1525" s="8"/>
    </row>
    <row r="1526" spans="8:23" x14ac:dyDescent="0.2">
      <c r="K1526" t="s">
        <v>17</v>
      </c>
      <c r="L1526">
        <f>VARP(Practise!$L$4:$L$1514)</f>
        <v>0.24042841373933724</v>
      </c>
      <c r="V1526" s="22">
        <v>0.1</v>
      </c>
      <c r="W1526" s="10"/>
    </row>
    <row r="1527" spans="8:23" x14ac:dyDescent="0.2">
      <c r="K1527" t="s">
        <v>18</v>
      </c>
      <c r="L1527">
        <v>0.13759999092143377</v>
      </c>
      <c r="M1527">
        <f>VARP(Practise!$M$4:$M$1515)</f>
        <v>0.19073354569715803</v>
      </c>
      <c r="V1527" s="22">
        <v>0.1</v>
      </c>
      <c r="W1527" s="10"/>
    </row>
    <row r="1528" spans="8:23" x14ac:dyDescent="0.2">
      <c r="H1528" s="2"/>
      <c r="I1528" s="2"/>
      <c r="K1528" t="s">
        <v>19</v>
      </c>
      <c r="L1528">
        <v>6.1122262669778112E-2</v>
      </c>
      <c r="M1528">
        <v>6.6608848813283564E-2</v>
      </c>
      <c r="N1528">
        <f>VARP(Practise!$N$4:$N$1515)</f>
        <v>7.534533353147152E-2</v>
      </c>
      <c r="V1528" s="22">
        <v>0.1</v>
      </c>
      <c r="W1528" s="10"/>
    </row>
    <row r="1529" spans="8:23" x14ac:dyDescent="0.2">
      <c r="H1529" s="2"/>
      <c r="I1529" s="2"/>
      <c r="K1529" t="s">
        <v>20</v>
      </c>
      <c r="L1529">
        <v>0.20747797407719287</v>
      </c>
      <c r="M1529">
        <v>0.14651573481800917</v>
      </c>
      <c r="N1529">
        <v>7.8944723774092118E-2</v>
      </c>
      <c r="O1529">
        <f>VARP(Practise!$O$4:$O$1515)</f>
        <v>0.31540911825509726</v>
      </c>
      <c r="V1529" s="22">
        <v>0.1</v>
      </c>
      <c r="W1529" s="10"/>
    </row>
    <row r="1530" spans="8:23" x14ac:dyDescent="0.2">
      <c r="H1530" s="2"/>
      <c r="I1530" s="2" t="s">
        <v>953</v>
      </c>
      <c r="J1530" s="34" t="s">
        <v>955</v>
      </c>
      <c r="K1530" t="s">
        <v>34</v>
      </c>
      <c r="L1530">
        <v>0.14032152914896823</v>
      </c>
      <c r="M1530">
        <v>0.11397206362378692</v>
      </c>
      <c r="N1530">
        <v>5.4182040636416844E-2</v>
      </c>
      <c r="O1530">
        <v>0.23133507859269223</v>
      </c>
      <c r="P1530">
        <f>VARP(Practise!$P$4:$P$1515)</f>
        <v>0.20451274345380616</v>
      </c>
      <c r="V1530" s="22">
        <v>0.1</v>
      </c>
      <c r="W1530" s="10"/>
    </row>
    <row r="1531" spans="8:23" x14ac:dyDescent="0.2">
      <c r="H1531" s="2"/>
      <c r="I1531" s="2" t="s">
        <v>954</v>
      </c>
      <c r="J1531" s="34" t="s">
        <v>955</v>
      </c>
      <c r="K1531" t="s">
        <v>35</v>
      </c>
      <c r="L1531">
        <v>0.14853716529425898</v>
      </c>
      <c r="M1531">
        <v>0.12052041147589586</v>
      </c>
      <c r="N1531">
        <v>4.0847879705462678E-2</v>
      </c>
      <c r="O1531">
        <v>0.1975680192487286</v>
      </c>
      <c r="P1531">
        <v>0.16241424235659463</v>
      </c>
      <c r="Q1531">
        <f>VARP(Practise!$Q$4:$Q$1515)</f>
        <v>0.15286495869537625</v>
      </c>
      <c r="V1531" s="22">
        <v>0.1</v>
      </c>
      <c r="W1531" s="10"/>
    </row>
    <row r="1532" spans="8:23" x14ac:dyDescent="0.2">
      <c r="H1532" s="2"/>
      <c r="I1532" s="2"/>
      <c r="K1532" t="s">
        <v>36</v>
      </c>
      <c r="L1532">
        <v>0.46305488123588529</v>
      </c>
      <c r="M1532">
        <v>0.59382955802864312</v>
      </c>
      <c r="N1532">
        <v>0.34326531018823919</v>
      </c>
      <c r="O1532">
        <v>1.0210340980397747</v>
      </c>
      <c r="P1532">
        <v>0.81401004834068336</v>
      </c>
      <c r="Q1532">
        <v>0.65732605775420505</v>
      </c>
      <c r="R1532">
        <f>VARP(Practise!$R$4:$R$1515)</f>
        <v>5.360130200937073</v>
      </c>
      <c r="V1532" s="22">
        <v>0.1</v>
      </c>
      <c r="W1532" s="10"/>
    </row>
    <row r="1533" spans="8:23" x14ac:dyDescent="0.2">
      <c r="H1533" s="2"/>
      <c r="I1533" s="2"/>
      <c r="K1533" t="s">
        <v>21</v>
      </c>
      <c r="L1533">
        <v>0.1148757504517872</v>
      </c>
      <c r="M1533">
        <v>0.10339998672860871</v>
      </c>
      <c r="N1533">
        <v>7.5671020033107328E-2</v>
      </c>
      <c r="O1533">
        <v>0.1556186848481117</v>
      </c>
      <c r="P1533">
        <v>9.2868845200509226E-2</v>
      </c>
      <c r="Q1533">
        <v>9.2347248166811918E-2</v>
      </c>
      <c r="R1533">
        <v>0.54216919311516265</v>
      </c>
      <c r="S1533">
        <f>VARP(Practise!$S$4:$S$1515)</f>
        <v>0.17421157286459249</v>
      </c>
      <c r="V1533" s="22">
        <v>0.1</v>
      </c>
      <c r="W1533" s="10"/>
    </row>
    <row r="1534" spans="8:23" x14ac:dyDescent="0.2">
      <c r="K1534" t="s">
        <v>22</v>
      </c>
      <c r="L1534">
        <v>0.15181112628123478</v>
      </c>
      <c r="M1534">
        <v>0.10911836632793438</v>
      </c>
      <c r="N1534">
        <v>6.4671134605674072E-2</v>
      </c>
      <c r="O1534">
        <v>0.22094993323808543</v>
      </c>
      <c r="P1534">
        <v>0.16483663824864309</v>
      </c>
      <c r="Q1534">
        <v>0.14233769420288492</v>
      </c>
      <c r="R1534">
        <v>0.74373086356133</v>
      </c>
      <c r="S1534">
        <v>0.11826899275073655</v>
      </c>
      <c r="T1534">
        <f>VARP(Practise!$T$4:$T$1515)</f>
        <v>0.16189732599981432</v>
      </c>
      <c r="V1534" s="22">
        <v>0.1</v>
      </c>
      <c r="W1534" s="10"/>
    </row>
    <row r="1535" spans="8:23" ht="17" thickBot="1" x14ac:dyDescent="0.25">
      <c r="K1535" s="32" t="s">
        <v>37</v>
      </c>
      <c r="L1535" s="32">
        <v>5.9948545890462217E-2</v>
      </c>
      <c r="M1535" s="32">
        <v>4.5758748774886462E-2</v>
      </c>
      <c r="N1535" s="32">
        <v>4.0174557325386849E-2</v>
      </c>
      <c r="O1535" s="32">
        <v>6.4172793954770962E-2</v>
      </c>
      <c r="P1535" s="32">
        <v>5.3699967670739014E-2</v>
      </c>
      <c r="Q1535" s="32">
        <v>4.2956055442896171E-2</v>
      </c>
      <c r="R1535" s="32">
        <v>0.1966456570464164</v>
      </c>
      <c r="S1535" s="32">
        <v>4.1740779642233848E-2</v>
      </c>
      <c r="T1535" s="32">
        <v>5.02861021669797E-2</v>
      </c>
      <c r="U1535" s="32">
        <f>VARP(Practise!$U$4:$U$1515)</f>
        <v>3.4124697556845211E-2</v>
      </c>
      <c r="V1535" s="22">
        <v>0.1</v>
      </c>
      <c r="W1535" s="10"/>
    </row>
    <row r="1536" spans="8:23" x14ac:dyDescent="0.2">
      <c r="L1536" s="7"/>
      <c r="M1536" s="7"/>
      <c r="N1536" s="7"/>
      <c r="O1536" s="7"/>
      <c r="P1536" s="7"/>
      <c r="Q1536" s="7"/>
      <c r="R1536" s="7"/>
      <c r="S1536" s="7"/>
      <c r="T1536" s="7"/>
      <c r="U1536" s="7"/>
      <c r="V1536" s="23">
        <v>0.99999999999999989</v>
      </c>
      <c r="W1536" s="10"/>
    </row>
    <row r="1537" spans="11:23" x14ac:dyDescent="0.2">
      <c r="W1537" s="10"/>
    </row>
    <row r="1538" spans="11:23" x14ac:dyDescent="0.2">
      <c r="K1538" s="2" t="s">
        <v>24</v>
      </c>
      <c r="L1538" s="27" cm="1">
        <f t="array" ref="L1538">SUMPRODUCT(L1517:U1517, TRANSPOSE(V1526:V1535))</f>
        <v>0.18392307818319745</v>
      </c>
    </row>
    <row r="1539" spans="11:23" x14ac:dyDescent="0.2">
      <c r="K1539" s="2" t="s">
        <v>27</v>
      </c>
      <c r="L1539" s="12">
        <f>(V1526^2*L1518+V1527^2*M1518+V1528^2*N1518+V1529^2*O1518+V1530^2*P1518+V1531^2*Q1518+V1532^2*R1518+V1533^2*S1518+V1534^2*T1518+V1535^2*U1518)+(2*V1526*V1527*L1527+2*V1526*V1527*L1528+2*V1526*V1527*L1529+2*V1526*V1527*L1530+2*V1526*V1527*L1531+2*V1526*V1527*L1532+2*V1526*V1527*L1533+2*V1526*V1527*L1534+2*V1526*V1527*L1535+2*V1526*V1527*M1528+2*V1526*V1527*M1529+2*V1526*V1527*M1530+2*V1526*V1527*M1531+2*V1526*V1527*M1532+2*V1526*V1527*M1533+2*V1526*V1527*M1534+2*V1526*V1527*M1535+2*V1526*V1527*N1529+2*V1526*V1527*N1530+2*V1526*V1527*N1531+2*V1526*V1527*N1532+2*V1526*V1527*N1533+2*V1526*V1527*N1534+2*V1526*V1527*N1535+2*V1526*V1527*O1530+2*V1526*V1527*O1531+2*V1526*V1527*O1532+2*V1526*V1527*O1533+2*V1526*V1527*O1534+2*V1526*V1527*O1535+2*V1526*V1527*P1531+2*V1526*V1527*P1532+2*V1526*V1527*P1533+2*V1526*V1527*P1534+2*V1526*V1527*P1535+2*V1526*V1527*Q1532+2*V1526*V1527*Q1533+2*V1526*V1527*Q1534+2*V1526*V1527*Q1535+2*V1526*V1527*R1533+2*V1526*V1527*R1534+2*V1526*V1527*R1535+2*V1526*V1527*S1534+2*V1526*V1527*S1535+2*V1526*V1527*T1535)</f>
        <v>0.25490141268655825</v>
      </c>
    </row>
    <row r="1540" spans="11:23" x14ac:dyDescent="0.2">
      <c r="K1540" s="2" t="s">
        <v>28</v>
      </c>
      <c r="L1540">
        <f>SQRT(L1539)</f>
        <v>0.50487762149510873</v>
      </c>
    </row>
    <row r="1541" spans="11:23" x14ac:dyDescent="0.2">
      <c r="K1541" s="2" t="s">
        <v>33</v>
      </c>
      <c r="L1541">
        <f>L1538/L1540</f>
        <v>0.36429239552852571</v>
      </c>
    </row>
    <row r="1545" spans="11:23" x14ac:dyDescent="0.2">
      <c r="K1545" s="25"/>
      <c r="L1545" s="25"/>
      <c r="M1545" s="25"/>
      <c r="N1545" s="25"/>
      <c r="O1545" s="25"/>
      <c r="P1545" s="25"/>
      <c r="Q1545" s="25"/>
      <c r="R1545" s="25"/>
      <c r="S1545" s="25"/>
    </row>
    <row r="1546" spans="11:23" x14ac:dyDescent="0.2">
      <c r="K1546" s="26"/>
      <c r="L1546" s="25"/>
      <c r="M1546" s="25"/>
      <c r="N1546" s="25"/>
      <c r="O1546" s="25"/>
      <c r="P1546" s="25"/>
      <c r="Q1546" s="25"/>
      <c r="R1546" s="25"/>
      <c r="S1546" s="25"/>
    </row>
  </sheetData>
  <autoFilter ref="A3:U1515" xr:uid="{A261C8AF-BAE1-E246-8CF0-66A5FD20B2B4}">
    <sortState xmlns:xlrd2="http://schemas.microsoft.com/office/spreadsheetml/2017/richdata2" ref="A4:U1515">
      <sortCondition descending="1" ref="A3:A1515"/>
    </sortState>
  </autoFilter>
  <sortState xmlns:xlrd2="http://schemas.microsoft.com/office/spreadsheetml/2017/richdata2" ref="A4:U1515">
    <sortCondition descending="1" ref="A4:A151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9098C3-1526-CC48-90C7-88E4A8A7AA92}">
  <dimension ref="A1:AP1516"/>
  <sheetViews>
    <sheetView topLeftCell="Y21" zoomScale="125" workbookViewId="0">
      <selection activeCell="AE31" sqref="AE31"/>
    </sheetView>
  </sheetViews>
  <sheetFormatPr baseColWidth="10" defaultRowHeight="16" x14ac:dyDescent="0.2"/>
  <cols>
    <col min="1" max="1" width="13.6640625" customWidth="1"/>
    <col min="27" max="27" width="24.83203125" customWidth="1"/>
    <col min="28" max="28" width="16.6640625" customWidth="1"/>
    <col min="29" max="30" width="12.83203125" bestFit="1" customWidth="1"/>
    <col min="31" max="31" width="18.5" customWidth="1"/>
    <col min="32" max="32" width="11" bestFit="1" customWidth="1"/>
    <col min="33" max="33" width="12.83203125" bestFit="1" customWidth="1"/>
    <col min="34" max="37" width="11" bestFit="1" customWidth="1"/>
    <col min="38" max="38" width="13" customWidth="1"/>
    <col min="42" max="42" width="20.83203125" customWidth="1"/>
    <col min="43" max="43" width="26.33203125" customWidth="1"/>
    <col min="44" max="45" width="22.33203125" customWidth="1"/>
  </cols>
  <sheetData>
    <row r="1" spans="1:42" x14ac:dyDescent="0.2">
      <c r="A1" s="2"/>
    </row>
    <row r="2" spans="1:42" ht="20" thickBot="1" x14ac:dyDescent="0.3">
      <c r="A2" s="32"/>
      <c r="B2" s="32"/>
      <c r="C2" s="46" t="s">
        <v>979</v>
      </c>
      <c r="D2" s="32"/>
      <c r="E2" s="32"/>
      <c r="F2" s="32"/>
      <c r="G2" s="32"/>
      <c r="H2" s="32"/>
      <c r="I2" s="32"/>
      <c r="J2" s="32"/>
      <c r="K2" s="32"/>
      <c r="L2" s="32"/>
      <c r="M2" s="32"/>
      <c r="N2" s="32"/>
      <c r="O2" s="46" t="s">
        <v>956</v>
      </c>
      <c r="P2" s="32"/>
      <c r="Q2" s="32"/>
      <c r="R2" s="32"/>
      <c r="S2" s="32"/>
      <c r="T2" s="32"/>
      <c r="U2" s="32"/>
      <c r="V2" s="32"/>
      <c r="W2" s="32"/>
      <c r="AA2" s="2" t="s">
        <v>958</v>
      </c>
      <c r="AL2" t="s">
        <v>980</v>
      </c>
    </row>
    <row r="3" spans="1:42" x14ac:dyDescent="0.2">
      <c r="A3" s="2" t="s">
        <v>38</v>
      </c>
      <c r="B3" s="2" t="s">
        <v>0</v>
      </c>
      <c r="C3" s="2" t="s">
        <v>957</v>
      </c>
      <c r="D3" s="2" t="s">
        <v>8</v>
      </c>
      <c r="E3" s="2" t="s">
        <v>7</v>
      </c>
      <c r="F3" s="2" t="s">
        <v>5</v>
      </c>
      <c r="G3" s="2" t="s">
        <v>3</v>
      </c>
      <c r="H3" s="2" t="s">
        <v>2</v>
      </c>
      <c r="I3" s="2" t="s">
        <v>1</v>
      </c>
      <c r="J3" s="2" t="s">
        <v>6</v>
      </c>
      <c r="K3" s="2" t="s">
        <v>9</v>
      </c>
      <c r="L3" s="44" t="s">
        <v>978</v>
      </c>
      <c r="M3" s="2" t="s">
        <v>0</v>
      </c>
      <c r="N3" s="2" t="s">
        <v>957</v>
      </c>
      <c r="O3" s="2" t="s">
        <v>8</v>
      </c>
      <c r="P3" s="2" t="s">
        <v>7</v>
      </c>
      <c r="Q3" s="2" t="s">
        <v>5</v>
      </c>
      <c r="R3" s="2" t="s">
        <v>3</v>
      </c>
      <c r="S3" s="2" t="s">
        <v>2</v>
      </c>
      <c r="T3" s="2" t="s">
        <v>1</v>
      </c>
      <c r="U3" s="2" t="s">
        <v>6</v>
      </c>
      <c r="V3" s="2" t="s">
        <v>9</v>
      </c>
      <c r="W3" s="2" t="s">
        <v>978</v>
      </c>
      <c r="AB3" s="2" t="s">
        <v>0</v>
      </c>
      <c r="AC3" s="2" t="s">
        <v>957</v>
      </c>
      <c r="AD3" s="2" t="s">
        <v>8</v>
      </c>
      <c r="AE3" s="2" t="s">
        <v>7</v>
      </c>
      <c r="AF3" s="2" t="s">
        <v>5</v>
      </c>
      <c r="AG3" s="2" t="s">
        <v>3</v>
      </c>
      <c r="AH3" s="2" t="s">
        <v>2</v>
      </c>
      <c r="AI3" s="2" t="s">
        <v>1</v>
      </c>
      <c r="AJ3" s="2" t="s">
        <v>6</v>
      </c>
      <c r="AK3" s="2" t="s">
        <v>9</v>
      </c>
      <c r="AL3" s="2" t="s">
        <v>977</v>
      </c>
      <c r="AO3" s="2"/>
      <c r="AP3" s="10"/>
    </row>
    <row r="4" spans="1:42" x14ac:dyDescent="0.2">
      <c r="A4" s="28" t="s">
        <v>840</v>
      </c>
      <c r="B4" s="1">
        <v>108.576059</v>
      </c>
      <c r="C4" s="1">
        <v>72.435717999999994</v>
      </c>
      <c r="D4" s="1">
        <v>22.490604000000001</v>
      </c>
      <c r="E4" s="1">
        <v>248.39999399999999</v>
      </c>
      <c r="F4" s="1">
        <v>692.09997599999997</v>
      </c>
      <c r="G4" s="1">
        <v>100.816693</v>
      </c>
      <c r="H4" s="1">
        <v>46.408447000000002</v>
      </c>
      <c r="I4" s="1">
        <v>137.41000399999999</v>
      </c>
      <c r="J4" s="1">
        <v>43.347081000000003</v>
      </c>
      <c r="K4" s="1">
        <v>50.22316</v>
      </c>
      <c r="L4" s="45">
        <v>12226.639649999999</v>
      </c>
      <c r="M4" s="11">
        <f>B4/B5-1</f>
        <v>0.1135042156350774</v>
      </c>
      <c r="N4" s="11">
        <f t="shared" ref="N4:N67" si="0">C4/C5-1</f>
        <v>-0.18355859874413438</v>
      </c>
      <c r="O4" s="11">
        <f t="shared" ref="O4:O67" si="1">D4/D5-1</f>
        <v>-0.48524364304415757</v>
      </c>
      <c r="P4" s="11">
        <f t="shared" ref="P4:P67" si="2">E4/E5-1</f>
        <v>2.3570138309670918E-2</v>
      </c>
      <c r="Q4" s="11">
        <f t="shared" ref="Q4:Q67" si="3">F4/F5-1</f>
        <v>1.1679395382600433E-2</v>
      </c>
      <c r="R4" s="11">
        <f t="shared" ref="R4:R67" si="4">G4/G5-1</f>
        <v>0.16927900809969754</v>
      </c>
      <c r="S4" s="11">
        <f t="shared" ref="S4:S67" si="5">H4/H5-1</f>
        <v>-0.34420876761879682</v>
      </c>
      <c r="T4" s="11">
        <f t="shared" ref="T4:T67" si="6">I4/I5-1</f>
        <v>-0.37034318600271621</v>
      </c>
      <c r="U4" s="11">
        <f t="shared" ref="U4:U67" si="7">J4/J5-1</f>
        <v>-1.9729016310636505E-2</v>
      </c>
      <c r="V4" s="11">
        <f t="shared" ref="V4:V67" si="8">K4/K5-1</f>
        <v>1.6479965159315491E-2</v>
      </c>
      <c r="W4" s="11">
        <f t="shared" ref="W4:W67" si="9">J4/J5-1</f>
        <v>-1.9729016310636505E-2</v>
      </c>
      <c r="AA4" t="s">
        <v>959</v>
      </c>
      <c r="AB4" s="35">
        <f>AVERAGE(M4:M1514)</f>
        <v>0.12689903653335502</v>
      </c>
      <c r="AC4" s="35">
        <f t="shared" ref="AC4:AK4" si="10">AVERAGE(N4:N1514)</f>
        <v>1.7616457133127997E-2</v>
      </c>
      <c r="AD4" s="35">
        <f t="shared" si="10"/>
        <v>7.4181561622072151E-2</v>
      </c>
      <c r="AE4" s="35">
        <f t="shared" si="10"/>
        <v>1.0558682924033436</v>
      </c>
      <c r="AF4" s="35">
        <f>AVERAGE(Q4:Q1514)</f>
        <v>8.795612642555782E-4</v>
      </c>
      <c r="AG4" s="35">
        <f t="shared" si="10"/>
        <v>0.16256880009448546</v>
      </c>
      <c r="AH4" s="35">
        <f t="shared" si="10"/>
        <v>3.923070659772239E-2</v>
      </c>
      <c r="AI4" s="35">
        <f t="shared" si="10"/>
        <v>8.5852653990902514E-2</v>
      </c>
      <c r="AJ4" s="35">
        <f t="shared" si="10"/>
        <v>8.4105663850721393E-2</v>
      </c>
      <c r="AK4" s="35">
        <f t="shared" si="10"/>
        <v>8.4055854459264487E-2</v>
      </c>
      <c r="AL4" s="35">
        <f>AVERAGE(W4:W1514)</f>
        <v>8.4105663850721393E-2</v>
      </c>
      <c r="AO4" s="2"/>
      <c r="AP4" s="10"/>
    </row>
    <row r="5" spans="1:42" x14ac:dyDescent="0.2">
      <c r="A5" s="28" t="s">
        <v>687</v>
      </c>
      <c r="B5" s="1">
        <v>97.508439999999993</v>
      </c>
      <c r="C5" s="1">
        <v>88.721270000000004</v>
      </c>
      <c r="D5" s="1">
        <v>43.691746000000002</v>
      </c>
      <c r="E5" s="1">
        <v>242.679993</v>
      </c>
      <c r="F5" s="1">
        <v>684.10998500000005</v>
      </c>
      <c r="G5" s="1">
        <v>86.221245999999994</v>
      </c>
      <c r="H5" s="1">
        <v>70.767105000000001</v>
      </c>
      <c r="I5" s="1">
        <v>218.229996</v>
      </c>
      <c r="J5" s="1">
        <v>44.219487999999998</v>
      </c>
      <c r="K5" s="1">
        <v>49.408903000000002</v>
      </c>
      <c r="L5" s="45">
        <v>12105.780269999999</v>
      </c>
      <c r="M5" s="11">
        <f>B5/B6-1</f>
        <v>0.5126771071342815</v>
      </c>
      <c r="N5" s="11">
        <f t="shared" si="0"/>
        <v>0.12362661662124941</v>
      </c>
      <c r="O5" s="11">
        <f t="shared" si="1"/>
        <v>0.64904413800313621</v>
      </c>
      <c r="P5" s="11">
        <f t="shared" si="2"/>
        <v>0.25500335768225058</v>
      </c>
      <c r="Q5" s="11">
        <f t="shared" si="3"/>
        <v>5.9849525493631539E-3</v>
      </c>
      <c r="R5" s="11">
        <f t="shared" si="4"/>
        <v>0.39756768708110934</v>
      </c>
      <c r="S5" s="11">
        <f t="shared" si="5"/>
        <v>0.14332064529931565</v>
      </c>
      <c r="T5" s="11">
        <f t="shared" si="6"/>
        <v>0.40630239621160436</v>
      </c>
      <c r="U5" s="11">
        <f t="shared" si="7"/>
        <v>0.43298945185055948</v>
      </c>
      <c r="V5" s="11">
        <f t="shared" si="8"/>
        <v>0.29085338615786749</v>
      </c>
      <c r="W5" s="11">
        <f t="shared" si="9"/>
        <v>0.43298945185055948</v>
      </c>
      <c r="X5" s="1"/>
      <c r="AA5" t="s">
        <v>960</v>
      </c>
      <c r="AB5">
        <f>_xlfn.STDEV.S(M4:M1514)</f>
        <v>0.49031074163296917</v>
      </c>
      <c r="AC5">
        <f t="shared" ref="AC5:AK5" si="11">_xlfn.STDEV.S(N4:N1514)</f>
        <v>0.18469682094934312</v>
      </c>
      <c r="AD5">
        <f t="shared" si="11"/>
        <v>0.41752299721049524</v>
      </c>
      <c r="AE5">
        <f t="shared" si="11"/>
        <v>2.316194315834641</v>
      </c>
      <c r="AF5">
        <f t="shared" si="11"/>
        <v>1.6003464362499747E-2</v>
      </c>
      <c r="AG5">
        <f t="shared" si="11"/>
        <v>0.56162511058437015</v>
      </c>
      <c r="AH5">
        <f t="shared" si="11"/>
        <v>0.27448282767431625</v>
      </c>
      <c r="AI5">
        <f t="shared" si="11"/>
        <v>0.43671054929560066</v>
      </c>
      <c r="AJ5">
        <f t="shared" si="11"/>
        <v>0.3909837318137413</v>
      </c>
      <c r="AK5">
        <f t="shared" si="11"/>
        <v>0.40237177388247375</v>
      </c>
      <c r="AL5">
        <f>_xlfn.STDEV.P(W4:W1514)</f>
        <v>0.39085424556021048</v>
      </c>
      <c r="AO5" s="2"/>
      <c r="AP5" s="10"/>
    </row>
    <row r="6" spans="1:42" x14ac:dyDescent="0.2">
      <c r="A6" s="28" t="s">
        <v>535</v>
      </c>
      <c r="B6" s="1">
        <v>64.460842</v>
      </c>
      <c r="C6" s="1">
        <v>78.959744000000001</v>
      </c>
      <c r="D6" s="1">
        <v>26.495194999999999</v>
      </c>
      <c r="E6" s="1">
        <v>193.36999499999999</v>
      </c>
      <c r="F6" s="1">
        <v>680.03997800000002</v>
      </c>
      <c r="G6" s="1">
        <v>61.693789000000002</v>
      </c>
      <c r="H6" s="1">
        <v>61.896113999999997</v>
      </c>
      <c r="I6" s="1">
        <v>155.179993</v>
      </c>
      <c r="J6" s="1">
        <v>30.858208999999999</v>
      </c>
      <c r="K6" s="1">
        <v>38.276153999999998</v>
      </c>
      <c r="L6" s="45">
        <v>12066.79981</v>
      </c>
      <c r="M6" s="11">
        <f t="shared" ref="M6:M67" si="12">B6/B7-1</f>
        <v>0.28554634806699908</v>
      </c>
      <c r="N6" s="11">
        <f t="shared" si="0"/>
        <v>0.2467850140439829</v>
      </c>
      <c r="O6" s="11">
        <f t="shared" si="1"/>
        <v>0.77281842063549444</v>
      </c>
      <c r="P6" s="11">
        <f t="shared" si="2"/>
        <v>6.9282494025522503</v>
      </c>
      <c r="Q6" s="11">
        <f t="shared" si="3"/>
        <v>1.762782124281248E-2</v>
      </c>
      <c r="R6" s="11">
        <f t="shared" si="4"/>
        <v>1.2075565792524614</v>
      </c>
      <c r="S6" s="11">
        <f t="shared" si="5"/>
        <v>0.5709371776790988</v>
      </c>
      <c r="T6" s="11">
        <f t="shared" si="6"/>
        <v>0.45150114296132648</v>
      </c>
      <c r="U6" s="11">
        <f t="shared" si="7"/>
        <v>0.41642438941611615</v>
      </c>
      <c r="V6" s="11">
        <f t="shared" si="8"/>
        <v>0.80655198597204514</v>
      </c>
      <c r="W6" s="11">
        <f t="shared" si="9"/>
        <v>0.41642438941611615</v>
      </c>
      <c r="X6" s="1"/>
      <c r="AA6" t="s">
        <v>961</v>
      </c>
      <c r="AB6">
        <f>_xlfn.VAR.S(M4:M1514)</f>
        <v>0.24040462336067225</v>
      </c>
      <c r="AC6">
        <f t="shared" ref="AC6:AK6" si="13">_xlfn.VAR.S(N4:N1514)</f>
        <v>3.4112915668793709E-2</v>
      </c>
      <c r="AD6">
        <f t="shared" si="13"/>
        <v>0.17432545319963522</v>
      </c>
      <c r="AE6">
        <f t="shared" si="13"/>
        <v>5.3647561087047002</v>
      </c>
      <c r="AF6">
        <f t="shared" si="13"/>
        <v>2.5611087160179946E-4</v>
      </c>
      <c r="AG6">
        <f t="shared" si="13"/>
        <v>0.31542276483890602</v>
      </c>
      <c r="AH6">
        <f t="shared" si="13"/>
        <v>7.5340822688088407E-2</v>
      </c>
      <c r="AI6">
        <f t="shared" si="13"/>
        <v>0.19071610386606527</v>
      </c>
      <c r="AJ6">
        <f t="shared" si="13"/>
        <v>0.15286827854299959</v>
      </c>
      <c r="AK6">
        <f t="shared" si="13"/>
        <v>0.16190304441732858</v>
      </c>
      <c r="AL6">
        <f>_xlfn.VAR.P(W4:W1514)</f>
        <v>0.15276704127244131</v>
      </c>
      <c r="AO6" s="2"/>
      <c r="AP6" s="10"/>
    </row>
    <row r="7" spans="1:42" x14ac:dyDescent="0.2">
      <c r="A7" s="28" t="s">
        <v>232</v>
      </c>
      <c r="B7" s="1">
        <v>50.142760000000003</v>
      </c>
      <c r="C7" s="1">
        <v>63.330680999999998</v>
      </c>
      <c r="D7" s="1">
        <v>14.945239000000001</v>
      </c>
      <c r="E7" s="1">
        <v>24.389999</v>
      </c>
      <c r="F7" s="1">
        <v>668.26000999999997</v>
      </c>
      <c r="G7" s="1">
        <v>27.946639999999999</v>
      </c>
      <c r="H7" s="1">
        <v>39.400756999999999</v>
      </c>
      <c r="I7" s="1">
        <v>106.910004</v>
      </c>
      <c r="J7" s="1">
        <v>21.785990999999999</v>
      </c>
      <c r="K7" s="1">
        <v>21.187408000000001</v>
      </c>
      <c r="L7" s="45">
        <v>12214.37988</v>
      </c>
      <c r="M7" s="11">
        <f t="shared" si="12"/>
        <v>0.3438590602605871</v>
      </c>
      <c r="N7" s="11">
        <f t="shared" si="0"/>
        <v>0.20370846559079636</v>
      </c>
      <c r="O7" s="11">
        <f t="shared" si="1"/>
        <v>-0.38535158108734224</v>
      </c>
      <c r="P7" s="11">
        <f t="shared" si="2"/>
        <v>0.1950024007839295</v>
      </c>
      <c r="Q7" s="11">
        <f t="shared" si="3"/>
        <v>-1.0307694231395881E-2</v>
      </c>
      <c r="R7" s="11">
        <f t="shared" si="4"/>
        <v>-7.8855312268676814E-2</v>
      </c>
      <c r="S7" s="11">
        <f t="shared" si="5"/>
        <v>0.14272245086866397</v>
      </c>
      <c r="T7" s="11">
        <f t="shared" si="6"/>
        <v>4.1804724952112959E-2</v>
      </c>
      <c r="U7" s="11">
        <f t="shared" si="7"/>
        <v>4.1899180311091078E-2</v>
      </c>
      <c r="V7" s="11">
        <f t="shared" si="8"/>
        <v>-2.6124431845995666E-2</v>
      </c>
      <c r="W7" s="11">
        <f t="shared" si="9"/>
        <v>4.1899180311091078E-2</v>
      </c>
      <c r="AA7" t="s">
        <v>962</v>
      </c>
      <c r="AB7">
        <f>AB4/AB5</f>
        <v>0.25881349470484893</v>
      </c>
      <c r="AC7">
        <f t="shared" ref="AC7:AK7" si="14">AC4/AC5</f>
        <v>9.5380402556899835E-2</v>
      </c>
      <c r="AD7">
        <f t="shared" si="14"/>
        <v>0.17767060046436994</v>
      </c>
      <c r="AE7">
        <f t="shared" si="14"/>
        <v>0.45586343303966759</v>
      </c>
      <c r="AF7">
        <f t="shared" si="14"/>
        <v>5.4960678783814929E-2</v>
      </c>
      <c r="AG7">
        <f t="shared" si="14"/>
        <v>0.28946141657614427</v>
      </c>
      <c r="AH7">
        <f t="shared" si="14"/>
        <v>0.14292590516544457</v>
      </c>
      <c r="AI7">
        <f t="shared" si="14"/>
        <v>0.19658937511214222</v>
      </c>
      <c r="AJ7">
        <f t="shared" si="14"/>
        <v>0.21511294973978112</v>
      </c>
      <c r="AK7">
        <f t="shared" si="14"/>
        <v>0.20890097147772557</v>
      </c>
      <c r="AL7">
        <f>AL4/AL5</f>
        <v>0.21518421459174109</v>
      </c>
      <c r="AO7" s="2"/>
      <c r="AP7" s="10"/>
    </row>
    <row r="8" spans="1:42" x14ac:dyDescent="0.2">
      <c r="A8" s="28" t="s">
        <v>80</v>
      </c>
      <c r="B8" s="1">
        <v>37.312514</v>
      </c>
      <c r="C8" s="1">
        <v>52.612972999999997</v>
      </c>
      <c r="D8" s="1">
        <v>24.315102</v>
      </c>
      <c r="E8" s="1">
        <v>20.41</v>
      </c>
      <c r="F8" s="1">
        <v>675.21997099999999</v>
      </c>
      <c r="G8" s="1">
        <v>30.339034000000002</v>
      </c>
      <c r="H8" s="1">
        <v>34.479725999999999</v>
      </c>
      <c r="I8" s="1">
        <v>102.620003</v>
      </c>
      <c r="J8" s="1">
        <v>20.909884000000002</v>
      </c>
      <c r="K8" s="1">
        <v>21.755765</v>
      </c>
      <c r="L8" s="45">
        <v>12169.87988</v>
      </c>
      <c r="M8" s="11">
        <f t="shared" si="12"/>
        <v>-0.65243945031753636</v>
      </c>
      <c r="N8" s="11">
        <f t="shared" si="0"/>
        <v>-0.25992337650662534</v>
      </c>
      <c r="O8" s="11">
        <f t="shared" si="1"/>
        <v>0.11532601510066653</v>
      </c>
      <c r="P8" s="11">
        <f t="shared" si="2"/>
        <v>-0.91725116360635306</v>
      </c>
      <c r="Q8" s="11">
        <f t="shared" si="3"/>
        <v>-3.7970028908273834E-2</v>
      </c>
      <c r="R8" s="11">
        <f t="shared" si="4"/>
        <v>-0.69065262882314271</v>
      </c>
      <c r="S8" s="11">
        <f t="shared" si="5"/>
        <v>-0.23486213295503378</v>
      </c>
      <c r="T8" s="11">
        <f t="shared" si="6"/>
        <v>-0.24919514006706156</v>
      </c>
      <c r="U8" s="11">
        <f t="shared" si="7"/>
        <v>-0.50851149518308025</v>
      </c>
      <c r="V8" s="11">
        <f t="shared" si="8"/>
        <v>-0.5629025065770763</v>
      </c>
      <c r="W8" s="11">
        <f t="shared" si="9"/>
        <v>-0.50851149518308025</v>
      </c>
      <c r="AA8" t="s">
        <v>963</v>
      </c>
      <c r="AB8">
        <v>1511</v>
      </c>
      <c r="AC8">
        <v>1511</v>
      </c>
      <c r="AD8">
        <v>1511</v>
      </c>
      <c r="AE8">
        <v>1511</v>
      </c>
      <c r="AF8">
        <v>1511</v>
      </c>
      <c r="AG8">
        <v>1511</v>
      </c>
      <c r="AH8">
        <v>1511</v>
      </c>
      <c r="AI8">
        <v>1511</v>
      </c>
      <c r="AJ8">
        <v>1511</v>
      </c>
      <c r="AK8">
        <v>1511</v>
      </c>
      <c r="AL8">
        <v>1511</v>
      </c>
      <c r="AO8" s="2"/>
      <c r="AP8" s="10"/>
    </row>
    <row r="9" spans="1:42" x14ac:dyDescent="0.2">
      <c r="A9" s="28" t="s">
        <v>839</v>
      </c>
      <c r="B9" s="1">
        <v>107.355435</v>
      </c>
      <c r="C9" s="1">
        <v>71.091251</v>
      </c>
      <c r="D9" s="1">
        <v>21.800892000000001</v>
      </c>
      <c r="E9" s="1">
        <v>246.64999399999999</v>
      </c>
      <c r="F9" s="1">
        <v>701.86999500000002</v>
      </c>
      <c r="G9" s="1">
        <v>98.074323000000007</v>
      </c>
      <c r="H9" s="1">
        <v>45.063415999999997</v>
      </c>
      <c r="I9" s="1">
        <v>136.679993</v>
      </c>
      <c r="J9" s="1">
        <v>42.543993999999998</v>
      </c>
      <c r="K9" s="1">
        <v>49.773254999999999</v>
      </c>
      <c r="L9" s="45">
        <v>11731.900390000001</v>
      </c>
      <c r="M9" s="11">
        <f t="shared" si="12"/>
        <v>0.10802464204617102</v>
      </c>
      <c r="N9" s="11">
        <f t="shared" si="0"/>
        <v>-0.20193690960339383</v>
      </c>
      <c r="O9" s="11">
        <f t="shared" si="1"/>
        <v>-0.49896622345454122</v>
      </c>
      <c r="P9" s="11">
        <f t="shared" si="2"/>
        <v>5.6674509840057841E-3</v>
      </c>
      <c r="Q9" s="11">
        <f t="shared" si="3"/>
        <v>6.3229043398849161E-3</v>
      </c>
      <c r="R9" s="11">
        <f t="shared" si="4"/>
        <v>0.14003377685050911</v>
      </c>
      <c r="S9" s="11">
        <f t="shared" si="5"/>
        <v>-0.37401371745085099</v>
      </c>
      <c r="T9" s="11">
        <f t="shared" si="6"/>
        <v>-0.38005174227762628</v>
      </c>
      <c r="U9" s="11">
        <f t="shared" si="7"/>
        <v>-3.9547729499903705E-2</v>
      </c>
      <c r="V9" s="11">
        <f t="shared" si="8"/>
        <v>1.0882206047946097E-2</v>
      </c>
      <c r="W9" s="11">
        <f t="shared" si="9"/>
        <v>-3.9547729499903705E-2</v>
      </c>
      <c r="AO9" s="2"/>
      <c r="AP9" s="10"/>
    </row>
    <row r="10" spans="1:42" x14ac:dyDescent="0.2">
      <c r="A10" s="28" t="s">
        <v>686</v>
      </c>
      <c r="B10" s="1">
        <v>96.889032</v>
      </c>
      <c r="C10" s="1">
        <v>89.079738000000006</v>
      </c>
      <c r="D10" s="1">
        <v>43.511820999999998</v>
      </c>
      <c r="E10" s="1">
        <v>245.259995</v>
      </c>
      <c r="F10" s="1">
        <v>697.46002199999998</v>
      </c>
      <c r="G10" s="1">
        <v>86.027558999999997</v>
      </c>
      <c r="H10" s="1">
        <v>71.987864999999999</v>
      </c>
      <c r="I10" s="1">
        <v>220.470001</v>
      </c>
      <c r="J10" s="1">
        <v>44.295791999999999</v>
      </c>
      <c r="K10" s="1">
        <v>49.237442999999999</v>
      </c>
      <c r="L10" s="45">
        <v>11891.929690000001</v>
      </c>
      <c r="M10" s="11">
        <f t="shared" si="12"/>
        <v>0.88650112500960643</v>
      </c>
      <c r="N10" s="11">
        <f t="shared" si="0"/>
        <v>0.38278267514748965</v>
      </c>
      <c r="O10" s="11">
        <f t="shared" si="1"/>
        <v>1.7760442954166815</v>
      </c>
      <c r="P10" s="11">
        <f t="shared" si="2"/>
        <v>9.1683244125901986</v>
      </c>
      <c r="Q10" s="11">
        <f t="shared" si="3"/>
        <v>2.1841250619760721E-3</v>
      </c>
      <c r="R10" s="11">
        <f t="shared" si="4"/>
        <v>2.0290668744551184</v>
      </c>
      <c r="S10" s="11">
        <f t="shared" si="5"/>
        <v>0.79726470120118709</v>
      </c>
      <c r="T10" s="11">
        <f t="shared" si="6"/>
        <v>0.99900262037353671</v>
      </c>
      <c r="U10" s="11">
        <f t="shared" si="7"/>
        <v>0.98848463749691096</v>
      </c>
      <c r="V10" s="11">
        <f t="shared" si="8"/>
        <v>1.2429972281328188</v>
      </c>
      <c r="W10" s="11">
        <f t="shared" si="9"/>
        <v>0.98848463749691096</v>
      </c>
      <c r="AO10" s="2"/>
      <c r="AP10" s="10"/>
    </row>
    <row r="11" spans="1:42" x14ac:dyDescent="0.2">
      <c r="A11" s="28" t="s">
        <v>231</v>
      </c>
      <c r="B11" s="1">
        <v>51.359116999999998</v>
      </c>
      <c r="C11" s="1">
        <v>64.420635000000004</v>
      </c>
      <c r="D11" s="1">
        <v>15.674037</v>
      </c>
      <c r="E11" s="1">
        <v>24.120000999999998</v>
      </c>
      <c r="F11" s="1">
        <v>695.94000200000005</v>
      </c>
      <c r="G11" s="1">
        <v>28.400680000000001</v>
      </c>
      <c r="H11" s="1">
        <v>40.054124999999999</v>
      </c>
      <c r="I11" s="1">
        <v>110.290001</v>
      </c>
      <c r="J11" s="1">
        <v>22.276154999999999</v>
      </c>
      <c r="K11" s="1">
        <v>21.951629000000001</v>
      </c>
      <c r="L11" s="45">
        <v>12041.969730000001</v>
      </c>
      <c r="M11" s="11">
        <f t="shared" si="12"/>
        <v>0.35911895715888664</v>
      </c>
      <c r="N11" s="11">
        <f t="shared" si="0"/>
        <v>0.22840098777568119</v>
      </c>
      <c r="O11" s="11">
        <f t="shared" si="1"/>
        <v>-0.35563112686505371</v>
      </c>
      <c r="P11" s="11">
        <f t="shared" si="2"/>
        <v>9.7361282984531394E-2</v>
      </c>
      <c r="Q11" s="11">
        <f t="shared" si="3"/>
        <v>3.2145708282704799E-3</v>
      </c>
      <c r="R11" s="11">
        <f t="shared" si="4"/>
        <v>-6.1337513762726448E-2</v>
      </c>
      <c r="S11" s="11">
        <f t="shared" si="5"/>
        <v>0.16308940018963525</v>
      </c>
      <c r="T11" s="11">
        <f t="shared" si="6"/>
        <v>6.3343616820829007E-2</v>
      </c>
      <c r="U11" s="11">
        <f t="shared" si="7"/>
        <v>6.4906040001198928E-2</v>
      </c>
      <c r="V11" s="11">
        <f t="shared" si="8"/>
        <v>1.2226512196839456E-2</v>
      </c>
      <c r="W11" s="11">
        <f t="shared" si="9"/>
        <v>6.4906040001198928E-2</v>
      </c>
      <c r="AO11" s="2"/>
      <c r="AP11" s="10"/>
    </row>
    <row r="12" spans="1:42" x14ac:dyDescent="0.2">
      <c r="A12" s="28" t="s">
        <v>79</v>
      </c>
      <c r="B12" s="1">
        <v>37.788536999999998</v>
      </c>
      <c r="C12" s="1">
        <v>52.442675999999999</v>
      </c>
      <c r="D12" s="1">
        <v>24.324634</v>
      </c>
      <c r="E12" s="1">
        <v>21.98</v>
      </c>
      <c r="F12" s="1">
        <v>693.71002199999998</v>
      </c>
      <c r="G12" s="1">
        <v>30.256540999999999</v>
      </c>
      <c r="H12" s="1">
        <v>34.437700999999997</v>
      </c>
      <c r="I12" s="1">
        <v>103.720001</v>
      </c>
      <c r="J12" s="1">
        <v>20.918423000000001</v>
      </c>
      <c r="K12" s="1">
        <v>21.686478999999999</v>
      </c>
      <c r="L12" s="45">
        <v>12229.29004</v>
      </c>
      <c r="M12" s="11">
        <f t="shared" si="12"/>
        <v>-0.65858650551711317</v>
      </c>
      <c r="N12" s="11">
        <f t="shared" si="0"/>
        <v>-0.25855929049271686</v>
      </c>
      <c r="O12" s="11">
        <f t="shared" si="1"/>
        <v>0.11987099996892381</v>
      </c>
      <c r="P12" s="11">
        <f t="shared" si="2"/>
        <v>-0.91152437056986113</v>
      </c>
      <c r="Q12" s="11">
        <f t="shared" si="3"/>
        <v>2.8769604513847469E-3</v>
      </c>
      <c r="R12" s="11">
        <f t="shared" si="4"/>
        <v>-0.68858065782454381</v>
      </c>
      <c r="S12" s="11">
        <f t="shared" si="5"/>
        <v>-0.22379407153206121</v>
      </c>
      <c r="T12" s="11">
        <f t="shared" si="6"/>
        <v>-0.22050200992788238</v>
      </c>
      <c r="U12" s="11">
        <f t="shared" si="7"/>
        <v>-0.50660711604010755</v>
      </c>
      <c r="V12" s="11">
        <f t="shared" si="8"/>
        <v>-0.55979647887588402</v>
      </c>
      <c r="W12" s="11">
        <f t="shared" si="9"/>
        <v>-0.50660711604010755</v>
      </c>
      <c r="AO12" s="2"/>
      <c r="AP12" s="10"/>
    </row>
    <row r="13" spans="1:42" ht="17" thickBot="1" x14ac:dyDescent="0.25">
      <c r="A13" s="28" t="s">
        <v>838</v>
      </c>
      <c r="B13" s="1">
        <v>110.68261099999999</v>
      </c>
      <c r="C13" s="1">
        <v>70.730774999999994</v>
      </c>
      <c r="D13" s="1">
        <v>21.720925000000001</v>
      </c>
      <c r="E13" s="1">
        <v>248.429993</v>
      </c>
      <c r="F13" s="1">
        <v>691.71997099999999</v>
      </c>
      <c r="G13" s="1">
        <v>97.156909999999996</v>
      </c>
      <c r="H13" s="1">
        <v>44.366706999999998</v>
      </c>
      <c r="I13" s="1">
        <v>133.05999800000001</v>
      </c>
      <c r="J13" s="1">
        <v>42.397091000000003</v>
      </c>
      <c r="K13" s="1">
        <v>49.264665000000001</v>
      </c>
      <c r="L13" s="45">
        <v>12288.16992</v>
      </c>
      <c r="M13" s="11">
        <f t="shared" si="12"/>
        <v>0.25634565299051038</v>
      </c>
      <c r="N13" s="11">
        <f t="shared" si="0"/>
        <v>-0.13467122160892042</v>
      </c>
      <c r="O13" s="11">
        <f t="shared" si="1"/>
        <v>-0.14422024784012477</v>
      </c>
      <c r="P13" s="11">
        <f t="shared" si="2"/>
        <v>7.4846306186943092</v>
      </c>
      <c r="Q13" s="11">
        <f t="shared" si="3"/>
        <v>-2.624023649079843E-2</v>
      </c>
      <c r="R13" s="11">
        <f t="shared" si="4"/>
        <v>0.97245679784314043</v>
      </c>
      <c r="S13" s="11">
        <f t="shared" si="5"/>
        <v>-8.9610874460312795E-2</v>
      </c>
      <c r="T13" s="11">
        <f t="shared" si="6"/>
        <v>0.13833517955629371</v>
      </c>
      <c r="U13" s="11">
        <f t="shared" si="7"/>
        <v>0.58392628170283478</v>
      </c>
      <c r="V13" s="11">
        <f t="shared" si="8"/>
        <v>0.58426803585573639</v>
      </c>
      <c r="W13" s="11">
        <f t="shared" si="9"/>
        <v>0.58392628170283478</v>
      </c>
      <c r="Y13" t="s">
        <v>981</v>
      </c>
      <c r="AB13" s="2" t="s">
        <v>964</v>
      </c>
      <c r="AP13" s="10"/>
    </row>
    <row r="14" spans="1:42" x14ac:dyDescent="0.2">
      <c r="A14" s="28" t="s">
        <v>386</v>
      </c>
      <c r="B14" s="1">
        <v>88.098853000000005</v>
      </c>
      <c r="C14" s="1">
        <v>81.738613999999998</v>
      </c>
      <c r="D14" s="1">
        <v>25.381443000000001</v>
      </c>
      <c r="E14" s="1">
        <v>29.280000999999999</v>
      </c>
      <c r="F14" s="1">
        <v>710.35998500000005</v>
      </c>
      <c r="G14" s="1">
        <v>49.256799999999998</v>
      </c>
      <c r="H14" s="1">
        <v>48.733784</v>
      </c>
      <c r="I14" s="1">
        <v>116.889999</v>
      </c>
      <c r="J14" s="1">
        <v>26.767085999999999</v>
      </c>
      <c r="K14" s="1">
        <v>31.096167999999999</v>
      </c>
      <c r="L14" s="45">
        <v>11533.160159999999</v>
      </c>
      <c r="M14" s="11">
        <f t="shared" si="12"/>
        <v>0.68752478284998908</v>
      </c>
      <c r="N14" s="11">
        <f t="shared" si="0"/>
        <v>0.30069246419251794</v>
      </c>
      <c r="O14" s="11">
        <f t="shared" si="1"/>
        <v>0.69060170809004839</v>
      </c>
      <c r="P14" s="11">
        <f t="shared" si="2"/>
        <v>0.19072797885319237</v>
      </c>
      <c r="Q14" s="11">
        <f t="shared" si="3"/>
        <v>-1.1906746512010624E-2</v>
      </c>
      <c r="R14" s="11">
        <f t="shared" si="4"/>
        <v>0.74402605714460512</v>
      </c>
      <c r="S14" s="11">
        <f t="shared" si="5"/>
        <v>0.23863461164156985</v>
      </c>
      <c r="T14" s="11">
        <f t="shared" si="6"/>
        <v>-3.7308508273900642E-2</v>
      </c>
      <c r="U14" s="11">
        <f t="shared" si="7"/>
        <v>0.19549599547868413</v>
      </c>
      <c r="V14" s="11">
        <f t="shared" si="8"/>
        <v>0.44786307952797566</v>
      </c>
      <c r="W14" s="11">
        <f t="shared" si="9"/>
        <v>0.19549599547868413</v>
      </c>
      <c r="AB14" s="33"/>
      <c r="AC14" s="33" t="s">
        <v>0</v>
      </c>
      <c r="AD14" s="33" t="s">
        <v>957</v>
      </c>
      <c r="AE14" s="33" t="s">
        <v>8</v>
      </c>
      <c r="AF14" s="33" t="s">
        <v>7</v>
      </c>
      <c r="AG14" s="33" t="s">
        <v>5</v>
      </c>
      <c r="AH14" s="33" t="s">
        <v>3</v>
      </c>
      <c r="AI14" s="33" t="s">
        <v>2</v>
      </c>
      <c r="AJ14" s="33" t="s">
        <v>1</v>
      </c>
      <c r="AK14" s="33" t="s">
        <v>6</v>
      </c>
      <c r="AL14" s="33" t="s">
        <v>9</v>
      </c>
      <c r="AM14" s="33" t="s">
        <v>978</v>
      </c>
      <c r="AP14" s="10"/>
    </row>
    <row r="15" spans="1:42" x14ac:dyDescent="0.2">
      <c r="A15" s="28" t="s">
        <v>230</v>
      </c>
      <c r="B15" s="1">
        <v>52.205961000000002</v>
      </c>
      <c r="C15" s="1">
        <v>62.842382999999998</v>
      </c>
      <c r="D15" s="1">
        <v>15.013260000000001</v>
      </c>
      <c r="E15" s="1">
        <v>24.59</v>
      </c>
      <c r="F15" s="1">
        <v>718.919983</v>
      </c>
      <c r="G15" s="1">
        <v>28.243155999999999</v>
      </c>
      <c r="H15" s="1">
        <v>39.344762000000003</v>
      </c>
      <c r="I15" s="1">
        <v>121.41999800000001</v>
      </c>
      <c r="J15" s="1">
        <v>22.389942000000001</v>
      </c>
      <c r="K15" s="1">
        <v>21.477284999999998</v>
      </c>
      <c r="L15" s="45">
        <v>11283.099609999999</v>
      </c>
      <c r="M15" s="11">
        <f t="shared" si="12"/>
        <v>0.3839852171202327</v>
      </c>
      <c r="N15" s="11">
        <f t="shared" si="0"/>
        <v>0.18923100566466178</v>
      </c>
      <c r="O15" s="11">
        <f t="shared" si="1"/>
        <v>-0.36333690666480523</v>
      </c>
      <c r="P15" s="11">
        <f t="shared" si="2"/>
        <v>0.14906542056074779</v>
      </c>
      <c r="Q15" s="11">
        <f t="shared" si="3"/>
        <v>9.0490063889903105E-4</v>
      </c>
      <c r="R15" s="11">
        <f t="shared" si="4"/>
        <v>-7.2444712272743628E-2</v>
      </c>
      <c r="S15" s="11">
        <f t="shared" si="5"/>
        <v>0.14789432107905576</v>
      </c>
      <c r="T15" s="11">
        <f t="shared" si="6"/>
        <v>0.18992548814263532</v>
      </c>
      <c r="U15" s="11">
        <f t="shared" si="7"/>
        <v>6.2539207632230864E-2</v>
      </c>
      <c r="V15" s="11">
        <f t="shared" si="8"/>
        <v>-2.1757131713550648E-2</v>
      </c>
      <c r="W15" s="11">
        <f t="shared" si="9"/>
        <v>6.2539207632230864E-2</v>
      </c>
      <c r="AB15" t="s">
        <v>0</v>
      </c>
      <c r="AC15">
        <f>VARP('Second Practise'!$M$4:$M$1514)</f>
        <v>0.24024541500083074</v>
      </c>
    </row>
    <row r="16" spans="1:42" x14ac:dyDescent="0.2">
      <c r="A16" s="28" t="s">
        <v>78</v>
      </c>
      <c r="B16" s="1">
        <v>37.721473000000003</v>
      </c>
      <c r="C16" s="1">
        <v>52.842872999999997</v>
      </c>
      <c r="D16" s="1">
        <v>23.581168999999999</v>
      </c>
      <c r="E16" s="1">
        <v>21.4</v>
      </c>
      <c r="F16" s="1">
        <v>718.27002000000005</v>
      </c>
      <c r="G16" s="1">
        <v>30.449027000000001</v>
      </c>
      <c r="H16" s="1">
        <v>34.275596</v>
      </c>
      <c r="I16" s="1">
        <v>102.040001</v>
      </c>
      <c r="J16" s="1">
        <v>21.072109000000001</v>
      </c>
      <c r="K16" s="1">
        <v>21.954961999999998</v>
      </c>
      <c r="L16" s="45">
        <v>11181.23047</v>
      </c>
      <c r="M16" s="11">
        <f t="shared" si="12"/>
        <v>-0.42208887104903925</v>
      </c>
      <c r="N16" s="11">
        <f t="shared" si="0"/>
        <v>-0.33738492563697531</v>
      </c>
      <c r="O16" s="11">
        <f t="shared" si="1"/>
        <v>-0.12896146362680183</v>
      </c>
      <c r="P16" s="11">
        <f t="shared" si="2"/>
        <v>-0.88789942025875601</v>
      </c>
      <c r="Q16" s="11">
        <f t="shared" si="3"/>
        <v>-1.2523665276265028E-4</v>
      </c>
      <c r="R16" s="11">
        <f t="shared" si="4"/>
        <v>-0.51174877422577159</v>
      </c>
      <c r="S16" s="11">
        <f t="shared" si="5"/>
        <v>-0.45254067819566934</v>
      </c>
      <c r="T16" s="11">
        <f t="shared" si="6"/>
        <v>-0.33671344479234133</v>
      </c>
      <c r="U16" s="11">
        <f t="shared" si="7"/>
        <v>-0.3169259727214605</v>
      </c>
      <c r="V16" s="11">
        <f t="shared" si="8"/>
        <v>-0.43013000170481108</v>
      </c>
      <c r="W16" s="11">
        <f t="shared" si="9"/>
        <v>-0.3169259727214605</v>
      </c>
      <c r="AB16" t="s">
        <v>957</v>
      </c>
      <c r="AC16">
        <v>8.6722043371655552E-2</v>
      </c>
      <c r="AD16">
        <f>VARP('Second Practise'!$N$4:$N$1514)</f>
        <v>3.4090324333913714E-2</v>
      </c>
    </row>
    <row r="17" spans="1:39" x14ac:dyDescent="0.2">
      <c r="A17" s="28" t="s">
        <v>534</v>
      </c>
      <c r="B17" s="1">
        <v>65.272099999999995</v>
      </c>
      <c r="C17" s="1">
        <v>79.748975000000002</v>
      </c>
      <c r="D17" s="1">
        <v>27.072475000000001</v>
      </c>
      <c r="E17" s="1">
        <v>190.89999399999999</v>
      </c>
      <c r="F17" s="1">
        <v>718.35998500000005</v>
      </c>
      <c r="G17" s="1">
        <v>62.363441999999999</v>
      </c>
      <c r="H17" s="1">
        <v>62.60848</v>
      </c>
      <c r="I17" s="1">
        <v>153.83999600000001</v>
      </c>
      <c r="J17" s="1">
        <v>30.848939000000001</v>
      </c>
      <c r="K17" s="1">
        <v>38.526263999999998</v>
      </c>
      <c r="L17" s="45">
        <v>11007.87988</v>
      </c>
      <c r="M17" s="11">
        <f t="shared" si="12"/>
        <v>-0.27456726667852016</v>
      </c>
      <c r="N17" s="11">
        <f t="shared" si="0"/>
        <v>-2.806138031536598E-2</v>
      </c>
      <c r="O17" s="11">
        <f t="shared" si="1"/>
        <v>0.11029281039372019</v>
      </c>
      <c r="P17" s="11">
        <f t="shared" si="2"/>
        <v>5.7005964899964905</v>
      </c>
      <c r="Q17" s="11">
        <f t="shared" si="3"/>
        <v>-1.4595127109809924E-3</v>
      </c>
      <c r="R17" s="11">
        <f t="shared" si="4"/>
        <v>0.2588641114441006</v>
      </c>
      <c r="S17" s="11">
        <f t="shared" si="5"/>
        <v>0.28000290476326373</v>
      </c>
      <c r="T17" s="11">
        <f t="shared" si="6"/>
        <v>0.34240836548705711</v>
      </c>
      <c r="U17" s="11">
        <f t="shared" si="7"/>
        <v>0.13721017745586317</v>
      </c>
      <c r="V17" s="11">
        <f t="shared" si="8"/>
        <v>0.23074149222949214</v>
      </c>
      <c r="W17" s="11">
        <f t="shared" si="9"/>
        <v>0.13721017745586317</v>
      </c>
      <c r="AB17" t="s">
        <v>8</v>
      </c>
      <c r="AC17">
        <v>0.15788643979797123</v>
      </c>
      <c r="AD17">
        <v>5.2525481837755919E-2</v>
      </c>
      <c r="AE17">
        <f>VARP('Second Practise'!$O$4:$O$1514)</f>
        <v>0.17421000587963545</v>
      </c>
    </row>
    <row r="18" spans="1:39" x14ac:dyDescent="0.2">
      <c r="A18" s="28" t="s">
        <v>385</v>
      </c>
      <c r="B18" s="1">
        <v>89.976777999999996</v>
      </c>
      <c r="C18" s="1">
        <v>82.051451999999998</v>
      </c>
      <c r="D18" s="1">
        <v>24.383185000000001</v>
      </c>
      <c r="E18" s="1">
        <v>28.49</v>
      </c>
      <c r="F18" s="1">
        <v>719.40997300000004</v>
      </c>
      <c r="G18" s="1">
        <v>49.539454999999997</v>
      </c>
      <c r="H18" s="1">
        <v>48.912764000000003</v>
      </c>
      <c r="I18" s="1">
        <v>114.599998</v>
      </c>
      <c r="J18" s="1">
        <v>27.126857999999999</v>
      </c>
      <c r="K18" s="1">
        <v>31.303294999999999</v>
      </c>
      <c r="L18" s="45">
        <v>11357.04004</v>
      </c>
      <c r="M18" s="11">
        <f t="shared" si="12"/>
        <v>0.71378355494750068</v>
      </c>
      <c r="N18" s="11">
        <f t="shared" si="0"/>
        <v>0.29062782010165145</v>
      </c>
      <c r="O18" s="11">
        <f t="shared" si="1"/>
        <v>0.5692619929405307</v>
      </c>
      <c r="P18" s="11">
        <f t="shared" si="2"/>
        <v>8.7819737005737419E-2</v>
      </c>
      <c r="Q18" s="11">
        <f t="shared" si="3"/>
        <v>-1.2586186535500254E-2</v>
      </c>
      <c r="R18" s="11">
        <f t="shared" si="4"/>
        <v>0.71575592815953226</v>
      </c>
      <c r="S18" s="11">
        <f t="shared" si="5"/>
        <v>0.2232571789772213</v>
      </c>
      <c r="T18" s="11">
        <f t="shared" si="6"/>
        <v>-0.10272473298837503</v>
      </c>
      <c r="U18" s="11">
        <f t="shared" si="7"/>
        <v>0.2073166791269534</v>
      </c>
      <c r="V18" s="11">
        <f t="shared" si="8"/>
        <v>0.42772638301109644</v>
      </c>
      <c r="W18" s="11">
        <f t="shared" si="9"/>
        <v>0.2073166791269534</v>
      </c>
      <c r="AB18" t="s">
        <v>7</v>
      </c>
      <c r="AC18">
        <v>1.4284369460375534</v>
      </c>
      <c r="AD18">
        <v>0.41245630565262009</v>
      </c>
      <c r="AE18">
        <v>0.84119304007370099</v>
      </c>
      <c r="AF18">
        <f>VARP('Second Practise'!$P$4:$P$1514)</f>
        <v>5.361203290089664</v>
      </c>
    </row>
    <row r="19" spans="1:39" x14ac:dyDescent="0.2">
      <c r="A19" s="28" t="s">
        <v>229</v>
      </c>
      <c r="B19" s="1">
        <v>52.501832999999998</v>
      </c>
      <c r="C19" s="1">
        <v>63.574835999999998</v>
      </c>
      <c r="D19" s="1">
        <v>15.537995</v>
      </c>
      <c r="E19" s="1">
        <v>26.190000999999999</v>
      </c>
      <c r="F19" s="1">
        <v>728.580017</v>
      </c>
      <c r="G19" s="1">
        <v>28.873252999999998</v>
      </c>
      <c r="H19" s="1">
        <v>39.985675000000001</v>
      </c>
      <c r="I19" s="1">
        <v>127.720001</v>
      </c>
      <c r="J19" s="1">
        <v>22.468717999999999</v>
      </c>
      <c r="K19" s="1">
        <v>21.925276</v>
      </c>
      <c r="L19" s="45">
        <v>11096.08008</v>
      </c>
      <c r="M19" s="11">
        <f t="shared" si="12"/>
        <v>0.37127359941502736</v>
      </c>
      <c r="N19" s="11">
        <f t="shared" si="0"/>
        <v>0.20991557441411035</v>
      </c>
      <c r="O19" s="11">
        <f t="shared" si="1"/>
        <v>-0.33867885118715857</v>
      </c>
      <c r="P19" s="11">
        <f t="shared" si="2"/>
        <v>0.27569409275722889</v>
      </c>
      <c r="Q19" s="11">
        <f t="shared" si="3"/>
        <v>4.1191298409204435E-4</v>
      </c>
      <c r="R19" s="11">
        <f t="shared" si="4"/>
        <v>-5.3745121617577385E-2</v>
      </c>
      <c r="S19" s="11">
        <f t="shared" si="5"/>
        <v>0.18380366616785038</v>
      </c>
      <c r="T19" s="11">
        <f t="shared" si="6"/>
        <v>0.23020613561934122</v>
      </c>
      <c r="U19" s="11">
        <f t="shared" si="7"/>
        <v>6.4121803858989912E-2</v>
      </c>
      <c r="V19" s="11">
        <f t="shared" si="8"/>
        <v>-8.3931173172634432E-3</v>
      </c>
      <c r="W19" s="11">
        <f t="shared" si="9"/>
        <v>6.4121803858989912E-2</v>
      </c>
      <c r="AB19" t="s">
        <v>5</v>
      </c>
      <c r="AC19">
        <v>-3.8553189404223264E-5</v>
      </c>
      <c r="AD19">
        <v>-8.9804202710936344E-6</v>
      </c>
      <c r="AE19">
        <v>-1.4441836502734555E-5</v>
      </c>
      <c r="AF19">
        <v>-1.1788462263847876E-4</v>
      </c>
      <c r="AG19">
        <f>VARP('Second Practise'!$Q$4:$Q$1514)</f>
        <v>2.5594126175305655E-4</v>
      </c>
    </row>
    <row r="20" spans="1:39" x14ac:dyDescent="0.2">
      <c r="A20" s="28" t="s">
        <v>77</v>
      </c>
      <c r="B20" s="1">
        <v>38.286912999999998</v>
      </c>
      <c r="C20" s="1">
        <v>52.544853000000003</v>
      </c>
      <c r="D20" s="1">
        <v>23.495384999999999</v>
      </c>
      <c r="E20" s="1">
        <v>20.530000999999999</v>
      </c>
      <c r="F20" s="1">
        <v>728.28002900000001</v>
      </c>
      <c r="G20" s="1">
        <v>30.513188</v>
      </c>
      <c r="H20" s="1">
        <v>33.777285999999997</v>
      </c>
      <c r="I20" s="1">
        <v>103.82</v>
      </c>
      <c r="J20" s="1">
        <v>21.114799000000001</v>
      </c>
      <c r="K20" s="1">
        <v>22.110855000000001</v>
      </c>
      <c r="L20" s="45">
        <v>11143.690430000001</v>
      </c>
      <c r="M20" s="11">
        <f t="shared" si="12"/>
        <v>-0.60734770241427305</v>
      </c>
      <c r="N20" s="11">
        <f t="shared" si="0"/>
        <v>-0.41631797552714223</v>
      </c>
      <c r="O20" s="11">
        <f t="shared" si="1"/>
        <v>-0.47392120460688347</v>
      </c>
      <c r="P20" s="11">
        <f t="shared" si="2"/>
        <v>-0.91674776763792942</v>
      </c>
      <c r="Q20" s="11">
        <f t="shared" si="3"/>
        <v>1.6228290812141166E-2</v>
      </c>
      <c r="R20" s="11">
        <f t="shared" si="4"/>
        <v>-0.64494940941334977</v>
      </c>
      <c r="S20" s="11">
        <f t="shared" si="5"/>
        <v>-0.53247373379202023</v>
      </c>
      <c r="T20" s="11">
        <f t="shared" si="6"/>
        <v>-0.52597937127240679</v>
      </c>
      <c r="U20" s="11">
        <f t="shared" si="7"/>
        <v>-0.52301456849135497</v>
      </c>
      <c r="V20" s="11">
        <f t="shared" si="8"/>
        <v>-0.55249249310392501</v>
      </c>
      <c r="W20" s="11">
        <f t="shared" si="9"/>
        <v>-0.52301456849135497</v>
      </c>
      <c r="AB20" t="s">
        <v>3</v>
      </c>
      <c r="AC20">
        <v>0.39842073384863136</v>
      </c>
      <c r="AD20">
        <v>0.10488599624190181</v>
      </c>
      <c r="AE20">
        <v>0.21637270435490993</v>
      </c>
      <c r="AF20">
        <v>2.1107758345779808</v>
      </c>
      <c r="AG20">
        <v>-2.9042514712454994E-5</v>
      </c>
      <c r="AH20">
        <f>VARP('Second Practise'!$R$4:$R$1514)</f>
        <v>0.31521387559066832</v>
      </c>
    </row>
    <row r="21" spans="1:39" x14ac:dyDescent="0.2">
      <c r="A21" s="28" t="s">
        <v>685</v>
      </c>
      <c r="B21" s="1">
        <v>97.508439999999993</v>
      </c>
      <c r="C21" s="1">
        <v>90.023078999999996</v>
      </c>
      <c r="D21" s="1">
        <v>44.661341999999998</v>
      </c>
      <c r="E21" s="1">
        <v>246.60000600000001</v>
      </c>
      <c r="F21" s="1">
        <v>716.65002400000003</v>
      </c>
      <c r="G21" s="1">
        <v>85.940394999999995</v>
      </c>
      <c r="H21" s="1">
        <v>72.24682</v>
      </c>
      <c r="I21" s="1">
        <v>219.020004</v>
      </c>
      <c r="J21" s="1">
        <v>44.267178000000001</v>
      </c>
      <c r="K21" s="1">
        <v>49.408903000000002</v>
      </c>
      <c r="L21" s="45">
        <v>11036.37012</v>
      </c>
      <c r="M21" s="11">
        <f t="shared" si="12"/>
        <v>0.4832149660381535</v>
      </c>
      <c r="N21" s="11">
        <f t="shared" si="0"/>
        <v>0.12662658189131237</v>
      </c>
      <c r="O21" s="11">
        <f t="shared" si="1"/>
        <v>0.62637623310099833</v>
      </c>
      <c r="P21" s="11">
        <f t="shared" si="2"/>
        <v>0.30725194713343917</v>
      </c>
      <c r="Q21" s="11">
        <f t="shared" si="3"/>
        <v>1.3960784547539795E-4</v>
      </c>
      <c r="R21" s="11">
        <f t="shared" si="4"/>
        <v>0.37700122109356204</v>
      </c>
      <c r="S21" s="11">
        <f t="shared" si="5"/>
        <v>0.15526062163784382</v>
      </c>
      <c r="T21" s="11">
        <f t="shared" si="6"/>
        <v>0.41962668796750502</v>
      </c>
      <c r="U21" s="11">
        <f t="shared" si="7"/>
        <v>0.45686048962321424</v>
      </c>
      <c r="V21" s="11">
        <f t="shared" si="8"/>
        <v>0.28185678106655754</v>
      </c>
      <c r="W21" s="11">
        <f t="shared" si="9"/>
        <v>0.45686048962321424</v>
      </c>
      <c r="AB21" t="s">
        <v>2</v>
      </c>
      <c r="AC21">
        <v>9.9710288100673644E-2</v>
      </c>
      <c r="AD21">
        <v>5.2849399934852617E-2</v>
      </c>
      <c r="AE21">
        <v>9.0123838781216492E-2</v>
      </c>
      <c r="AF21">
        <v>0.55516919737154191</v>
      </c>
      <c r="AG21">
        <v>-1.2146461394709044E-5</v>
      </c>
      <c r="AH21">
        <v>0.12498172871791839</v>
      </c>
      <c r="AI21">
        <f>VARP('Second Practise'!$S$4:$S$1514)</f>
        <v>7.5290928103526764E-2</v>
      </c>
    </row>
    <row r="22" spans="1:39" x14ac:dyDescent="0.2">
      <c r="A22" s="28" t="s">
        <v>533</v>
      </c>
      <c r="B22" s="1">
        <v>65.741273000000007</v>
      </c>
      <c r="C22" s="1">
        <v>79.904983999999999</v>
      </c>
      <c r="D22" s="1">
        <v>27.460646000000001</v>
      </c>
      <c r="E22" s="1">
        <v>188.63999899999999</v>
      </c>
      <c r="F22" s="1">
        <v>716.54998799999998</v>
      </c>
      <c r="G22" s="1">
        <v>62.411270000000002</v>
      </c>
      <c r="H22" s="1">
        <v>62.537247999999998</v>
      </c>
      <c r="I22" s="1">
        <v>154.279999</v>
      </c>
      <c r="J22" s="1">
        <v>30.385324000000001</v>
      </c>
      <c r="K22" s="1">
        <v>38.544792000000001</v>
      </c>
      <c r="L22" s="45">
        <v>11187.280269999999</v>
      </c>
      <c r="M22" s="11">
        <f t="shared" si="12"/>
        <v>-0.25162436714875347</v>
      </c>
      <c r="N22" s="11">
        <f t="shared" si="0"/>
        <v>-2.0075523795828332E-2</v>
      </c>
      <c r="O22" s="11">
        <f t="shared" si="1"/>
        <v>0.14713713722745903</v>
      </c>
      <c r="P22" s="11">
        <f t="shared" si="2"/>
        <v>5.8496729175863136</v>
      </c>
      <c r="Q22" s="11">
        <f t="shared" si="3"/>
        <v>-8.0156696065244448E-3</v>
      </c>
      <c r="R22" s="11">
        <f t="shared" si="4"/>
        <v>0.27535315641235281</v>
      </c>
      <c r="S22" s="11">
        <f t="shared" si="5"/>
        <v>0.28706876925414271</v>
      </c>
      <c r="T22" s="11">
        <f t="shared" si="6"/>
        <v>0.37516709376651947</v>
      </c>
      <c r="U22" s="11">
        <f t="shared" si="7"/>
        <v>0.11974825335322969</v>
      </c>
      <c r="V22" s="11">
        <f t="shared" si="8"/>
        <v>0.24349647350949488</v>
      </c>
      <c r="W22" s="11">
        <f t="shared" si="9"/>
        <v>0.11974825335322969</v>
      </c>
      <c r="AB22" t="s">
        <v>1</v>
      </c>
      <c r="AC22">
        <v>0.20761922129529742</v>
      </c>
      <c r="AD22">
        <v>5.6682862190229291E-2</v>
      </c>
      <c r="AE22">
        <v>0.12763555886843511</v>
      </c>
      <c r="AF22">
        <v>0.99746511812007199</v>
      </c>
      <c r="AG22">
        <v>-2.3764536023174735E-6</v>
      </c>
      <c r="AH22">
        <v>0.23798939967169072</v>
      </c>
      <c r="AI22">
        <v>8.1332140796483862E-2</v>
      </c>
      <c r="AJ22">
        <f>VARP('Second Practise'!$T$4:$T$1514)</f>
        <v>0.19058980181052487</v>
      </c>
    </row>
    <row r="23" spans="1:39" x14ac:dyDescent="0.2">
      <c r="A23" s="28" t="s">
        <v>384</v>
      </c>
      <c r="B23" s="1">
        <v>87.845287999999996</v>
      </c>
      <c r="C23" s="1">
        <v>81.541982000000004</v>
      </c>
      <c r="D23" s="1">
        <v>23.938416</v>
      </c>
      <c r="E23" s="1">
        <v>27.540001</v>
      </c>
      <c r="F23" s="1">
        <v>722.34002699999996</v>
      </c>
      <c r="G23" s="1">
        <v>48.936461000000001</v>
      </c>
      <c r="H23" s="1">
        <v>48.588894000000003</v>
      </c>
      <c r="I23" s="1">
        <v>112.19000200000001</v>
      </c>
      <c r="J23" s="1">
        <v>27.135853000000001</v>
      </c>
      <c r="K23" s="1">
        <v>30.997105999999999</v>
      </c>
      <c r="L23" s="45">
        <v>11434.839840000001</v>
      </c>
      <c r="M23" s="11">
        <f t="shared" si="12"/>
        <v>0.65695839419311786</v>
      </c>
      <c r="N23" s="11">
        <f t="shared" si="0"/>
        <v>0.30389567501889059</v>
      </c>
      <c r="O23" s="11">
        <f t="shared" si="1"/>
        <v>0.62605887619262401</v>
      </c>
      <c r="P23" s="11">
        <f t="shared" si="2"/>
        <v>7.9153644200627093E-2</v>
      </c>
      <c r="Q23" s="11">
        <f t="shared" si="3"/>
        <v>-1.1035044818125672E-2</v>
      </c>
      <c r="R23" s="11">
        <f t="shared" si="4"/>
        <v>0.74297709122958056</v>
      </c>
      <c r="S23" s="11">
        <f t="shared" si="5"/>
        <v>0.21762083551790878</v>
      </c>
      <c r="T23" s="11">
        <f t="shared" si="6"/>
        <v>-8.4611587542617217E-2</v>
      </c>
      <c r="U23" s="11">
        <f t="shared" si="7"/>
        <v>0.21863578876422141</v>
      </c>
      <c r="V23" s="11">
        <f t="shared" si="8"/>
        <v>0.42345616473074621</v>
      </c>
      <c r="W23" s="11">
        <f t="shared" si="9"/>
        <v>0.21863578876422141</v>
      </c>
      <c r="AB23" t="s">
        <v>6</v>
      </c>
      <c r="AC23">
        <v>0.2449116904241625</v>
      </c>
      <c r="AD23">
        <v>6.1292205979490103E-2</v>
      </c>
      <c r="AE23">
        <v>0.12485668959630643</v>
      </c>
      <c r="AF23">
        <v>1.2602386911605159</v>
      </c>
      <c r="AG23">
        <v>-1.0022249390731622E-5</v>
      </c>
      <c r="AH23">
        <v>0.33392558631505193</v>
      </c>
      <c r="AI23">
        <v>6.3464436518503545E-2</v>
      </c>
      <c r="AJ23">
        <v>0.16196898340007224</v>
      </c>
      <c r="AK23">
        <f>VARP('Second Practise'!$U$4:$U$1514)</f>
        <v>0.15276704127244131</v>
      </c>
    </row>
    <row r="24" spans="1:39" x14ac:dyDescent="0.2">
      <c r="A24" s="28" t="s">
        <v>228</v>
      </c>
      <c r="B24" s="1">
        <v>53.015988999999998</v>
      </c>
      <c r="C24" s="1">
        <v>62.537197999999997</v>
      </c>
      <c r="D24" s="1">
        <v>14.72174</v>
      </c>
      <c r="E24" s="1">
        <v>25.52</v>
      </c>
      <c r="F24" s="1">
        <v>730.40002400000003</v>
      </c>
      <c r="G24" s="1">
        <v>28.076364999999999</v>
      </c>
      <c r="H24" s="1">
        <v>39.904781999999997</v>
      </c>
      <c r="I24" s="1">
        <v>122.55999799999999</v>
      </c>
      <c r="J24" s="1">
        <v>22.267402000000001</v>
      </c>
      <c r="K24" s="1">
        <v>21.775946999999999</v>
      </c>
      <c r="L24" s="45">
        <v>11010.339840000001</v>
      </c>
      <c r="M24" s="11">
        <f t="shared" si="12"/>
        <v>-0.5304876286750082</v>
      </c>
      <c r="N24" s="11">
        <f t="shared" si="0"/>
        <v>-0.12344825062272802</v>
      </c>
      <c r="O24" s="11">
        <f t="shared" si="1"/>
        <v>-0.35629848916363449</v>
      </c>
      <c r="P24" s="11">
        <f t="shared" si="2"/>
        <v>-0.90066560428686149</v>
      </c>
      <c r="Q24" s="11">
        <f t="shared" si="3"/>
        <v>-5.107947800053414E-3</v>
      </c>
      <c r="R24" s="11">
        <f t="shared" si="4"/>
        <v>-0.71623529993445878</v>
      </c>
      <c r="S24" s="11">
        <f t="shared" si="5"/>
        <v>-0.12610932218583926</v>
      </c>
      <c r="T24" s="11">
        <f t="shared" si="6"/>
        <v>-8.7687943656035383E-2</v>
      </c>
      <c r="U24" s="11">
        <f t="shared" si="7"/>
        <v>-0.48255874276708977</v>
      </c>
      <c r="V24" s="11">
        <f t="shared" si="8"/>
        <v>-0.56751114610858</v>
      </c>
      <c r="W24" s="11">
        <f t="shared" si="9"/>
        <v>-0.48255874276708977</v>
      </c>
      <c r="AB24" t="s">
        <v>9</v>
      </c>
      <c r="AC24">
        <v>0.25487429990671756</v>
      </c>
      <c r="AD24">
        <v>7.2433533458660604E-2</v>
      </c>
      <c r="AE24">
        <v>0.15097031125537591</v>
      </c>
      <c r="AF24">
        <v>1.3498477258801254</v>
      </c>
      <c r="AG24">
        <v>-1.8450021980615551E-5</v>
      </c>
      <c r="AH24">
        <v>0.35968305681431845</v>
      </c>
      <c r="AI24">
        <v>9.2264249576439555E-2</v>
      </c>
      <c r="AJ24">
        <v>0.15797742884590102</v>
      </c>
      <c r="AK24">
        <v>0.214512382865338</v>
      </c>
      <c r="AL24">
        <f>VARP('Second Practise'!$V$4:$V$1514)</f>
        <v>0.16179582385811181</v>
      </c>
    </row>
    <row r="25" spans="1:39" ht="17" thickBot="1" x14ac:dyDescent="0.25">
      <c r="A25" s="28" t="s">
        <v>837</v>
      </c>
      <c r="B25" s="1">
        <v>112.917129</v>
      </c>
      <c r="C25" s="1">
        <v>71.344559000000004</v>
      </c>
      <c r="D25" s="1">
        <v>22.870445</v>
      </c>
      <c r="E25" s="1">
        <v>256.91000400000001</v>
      </c>
      <c r="F25" s="1">
        <v>734.15002400000003</v>
      </c>
      <c r="G25" s="1">
        <v>98.942415999999994</v>
      </c>
      <c r="H25" s="1">
        <v>45.663356999999998</v>
      </c>
      <c r="I25" s="1">
        <v>134.33999600000001</v>
      </c>
      <c r="J25" s="1">
        <v>43.033681000000001</v>
      </c>
      <c r="K25" s="1">
        <v>50.350307999999998</v>
      </c>
      <c r="L25" s="45">
        <v>10835.280269999999</v>
      </c>
      <c r="M25" s="11">
        <f t="shared" si="12"/>
        <v>0.19210105287517498</v>
      </c>
      <c r="N25" s="11">
        <f t="shared" si="0"/>
        <v>-0.19756371211424562</v>
      </c>
      <c r="O25" s="11">
        <f t="shared" si="1"/>
        <v>-0.46641793874051185</v>
      </c>
      <c r="P25" s="11">
        <f t="shared" si="2"/>
        <v>4.033207985825582E-2</v>
      </c>
      <c r="Q25" s="11">
        <f t="shared" si="3"/>
        <v>-2.1338920538830353E-3</v>
      </c>
      <c r="R25" s="11">
        <f t="shared" si="4"/>
        <v>0.16004967151839478</v>
      </c>
      <c r="S25" s="11">
        <f t="shared" si="5"/>
        <v>-0.3634719298027228</v>
      </c>
      <c r="T25" s="11">
        <f t="shared" si="6"/>
        <v>-0.38248681154925102</v>
      </c>
      <c r="U25" s="11">
        <f t="shared" si="7"/>
        <v>-2.0052300547546364E-2</v>
      </c>
      <c r="V25" s="11">
        <f t="shared" si="8"/>
        <v>2.8171481209285476E-2</v>
      </c>
      <c r="W25" s="11">
        <f t="shared" si="9"/>
        <v>-2.0052300547546364E-2</v>
      </c>
      <c r="AB25" s="32" t="s">
        <v>978</v>
      </c>
      <c r="AC25" s="32">
        <v>0.2449116904241625</v>
      </c>
      <c r="AD25" s="32">
        <v>6.1292205979490103E-2</v>
      </c>
      <c r="AE25" s="32">
        <v>0.12485668959630643</v>
      </c>
      <c r="AF25" s="32">
        <v>1.2602386911605159</v>
      </c>
      <c r="AG25" s="32">
        <v>-1.0022249390731622E-5</v>
      </c>
      <c r="AH25" s="32">
        <v>0.33392558631505193</v>
      </c>
      <c r="AI25" s="32">
        <v>6.3464436518503545E-2</v>
      </c>
      <c r="AJ25" s="32">
        <v>0.16196898340007224</v>
      </c>
      <c r="AK25" s="32">
        <v>0.22256675628727601</v>
      </c>
      <c r="AL25" s="32">
        <v>0.21451238286533841</v>
      </c>
      <c r="AM25" s="32">
        <f>VARP('Second Practise'!$W$4:$W$1514)</f>
        <v>0.15276704127244131</v>
      </c>
    </row>
    <row r="26" spans="1:39" x14ac:dyDescent="0.2">
      <c r="A26" s="28" t="s">
        <v>684</v>
      </c>
      <c r="B26" s="1">
        <v>94.721104999999994</v>
      </c>
      <c r="C26" s="1">
        <v>88.909936000000002</v>
      </c>
      <c r="D26" s="1">
        <v>42.862094999999997</v>
      </c>
      <c r="E26" s="1">
        <v>246.949997</v>
      </c>
      <c r="F26" s="1">
        <v>735.71997099999999</v>
      </c>
      <c r="G26" s="1">
        <v>85.291533999999999</v>
      </c>
      <c r="H26" s="1">
        <v>71.738167000000004</v>
      </c>
      <c r="I26" s="1">
        <v>217.550003</v>
      </c>
      <c r="J26" s="1">
        <v>43.914262999999998</v>
      </c>
      <c r="K26" s="1">
        <v>48.970730000000003</v>
      </c>
      <c r="L26" s="45">
        <v>10860.259770000001</v>
      </c>
      <c r="M26" s="11">
        <f t="shared" si="12"/>
        <v>0.45484961750357789</v>
      </c>
      <c r="N26" s="11">
        <f t="shared" si="0"/>
        <v>0.11180192409772438</v>
      </c>
      <c r="O26" s="11">
        <f t="shared" si="1"/>
        <v>0.56368906931521079</v>
      </c>
      <c r="P26" s="11">
        <f t="shared" si="2"/>
        <v>0.33313533974478138</v>
      </c>
      <c r="Q26" s="11">
        <f t="shared" si="3"/>
        <v>4.1765595402603051E-3</v>
      </c>
      <c r="R26" s="11">
        <f t="shared" si="4"/>
        <v>0.38335596282843909</v>
      </c>
      <c r="S26" s="11">
        <f t="shared" si="5"/>
        <v>0.14565890461063158</v>
      </c>
      <c r="T26" s="11">
        <f t="shared" si="6"/>
        <v>0.44378824732225741</v>
      </c>
      <c r="U26" s="11">
        <f t="shared" si="7"/>
        <v>0.45680435421132826</v>
      </c>
      <c r="V26" s="11">
        <f t="shared" si="8"/>
        <v>0.26441144848243092</v>
      </c>
      <c r="W26" s="11">
        <f t="shared" si="9"/>
        <v>0.45680435421132826</v>
      </c>
      <c r="AA26" s="40"/>
      <c r="AB26" s="36" t="s">
        <v>971</v>
      </c>
      <c r="AC26" s="37"/>
      <c r="AD26" t="s">
        <v>974</v>
      </c>
      <c r="AE26" t="s">
        <v>975</v>
      </c>
      <c r="AF26" t="s">
        <v>985</v>
      </c>
      <c r="AG26" t="s">
        <v>984</v>
      </c>
      <c r="AK26" s="37"/>
      <c r="AL26" s="38"/>
    </row>
    <row r="27" spans="1:39" ht="17" thickBot="1" x14ac:dyDescent="0.25">
      <c r="A27" s="28" t="s">
        <v>532</v>
      </c>
      <c r="B27" s="1">
        <v>65.107145000000003</v>
      </c>
      <c r="C27" s="1">
        <v>79.969223</v>
      </c>
      <c r="D27" s="1">
        <v>27.410881</v>
      </c>
      <c r="E27" s="1">
        <v>185.240005</v>
      </c>
      <c r="F27" s="1">
        <v>732.65997300000004</v>
      </c>
      <c r="G27" s="1">
        <v>61.655521999999998</v>
      </c>
      <c r="H27" s="1">
        <v>62.617387000000001</v>
      </c>
      <c r="I27" s="1">
        <v>150.679993</v>
      </c>
      <c r="J27" s="1">
        <v>30.144241999999998</v>
      </c>
      <c r="K27" s="1">
        <v>38.730058999999997</v>
      </c>
      <c r="L27" s="45">
        <v>10751.26953</v>
      </c>
      <c r="M27" s="11">
        <f t="shared" si="12"/>
        <v>-0.26804235543798438</v>
      </c>
      <c r="N27" s="11">
        <f t="shared" si="0"/>
        <v>-2.4739633623670043E-2</v>
      </c>
      <c r="O27" s="11">
        <f t="shared" si="1"/>
        <v>0.12554022449227387</v>
      </c>
      <c r="P27" s="11">
        <f t="shared" si="2"/>
        <v>5.6970356109906</v>
      </c>
      <c r="Q27" s="11">
        <f t="shared" si="3"/>
        <v>1.1793595065690665E-2</v>
      </c>
      <c r="R27" s="11">
        <f t="shared" si="4"/>
        <v>0.2455216396618729</v>
      </c>
      <c r="S27" s="11">
        <f t="shared" si="5"/>
        <v>0.27973901799332546</v>
      </c>
      <c r="T27" s="11">
        <f t="shared" si="6"/>
        <v>0.33913968198914901</v>
      </c>
      <c r="U27" s="11">
        <f t="shared" si="7"/>
        <v>0.10282223862117301</v>
      </c>
      <c r="V27" s="11">
        <f t="shared" si="8"/>
        <v>0.23867714727298739</v>
      </c>
      <c r="W27" s="11">
        <f t="shared" si="9"/>
        <v>0.10282223862117301</v>
      </c>
      <c r="AA27" s="40"/>
      <c r="AB27" s="39" t="s">
        <v>972</v>
      </c>
      <c r="AD27" s="25">
        <v>0</v>
      </c>
      <c r="AE27" s="47">
        <v>2.5000000000000001E-2</v>
      </c>
      <c r="AF27" s="32"/>
      <c r="AL27" s="40"/>
    </row>
    <row r="28" spans="1:39" ht="17" thickBot="1" x14ac:dyDescent="0.25">
      <c r="A28" s="28" t="s">
        <v>383</v>
      </c>
      <c r="B28" s="1">
        <v>88.949333999999993</v>
      </c>
      <c r="C28" s="1">
        <v>81.997819000000007</v>
      </c>
      <c r="D28" s="1">
        <v>24.353532999999999</v>
      </c>
      <c r="E28" s="1">
        <v>27.66</v>
      </c>
      <c r="F28" s="1">
        <v>724.11999500000002</v>
      </c>
      <c r="G28" s="1">
        <v>49.501767000000001</v>
      </c>
      <c r="H28" s="1">
        <v>48.929810000000003</v>
      </c>
      <c r="I28" s="1">
        <v>112.519997</v>
      </c>
      <c r="J28" s="1">
        <v>27.333727</v>
      </c>
      <c r="K28" s="1">
        <v>31.267275000000001</v>
      </c>
      <c r="L28" s="45">
        <v>11124.62012</v>
      </c>
      <c r="M28" s="11">
        <f t="shared" si="12"/>
        <v>-0.21424652475066452</v>
      </c>
      <c r="N28" s="11">
        <f t="shared" si="0"/>
        <v>0.157222545727842</v>
      </c>
      <c r="O28" s="11">
        <f t="shared" si="1"/>
        <v>6.2525367657885855E-2</v>
      </c>
      <c r="P28" s="11">
        <f t="shared" si="2"/>
        <v>-0.89487686027053925</v>
      </c>
      <c r="Q28" s="11">
        <f t="shared" si="3"/>
        <v>-1.5856508173328621E-3</v>
      </c>
      <c r="R28" s="11">
        <f t="shared" si="4"/>
        <v>-0.5012822683411633</v>
      </c>
      <c r="S28" s="11">
        <f t="shared" si="5"/>
        <v>5.8744950250587014E-2</v>
      </c>
      <c r="T28" s="11">
        <f t="shared" si="6"/>
        <v>-0.15136887853892089</v>
      </c>
      <c r="U28" s="11">
        <f t="shared" si="7"/>
        <v>-0.36439550546351163</v>
      </c>
      <c r="V28" s="11">
        <f t="shared" si="8"/>
        <v>-0.36758045737039891</v>
      </c>
      <c r="W28" s="11">
        <f t="shared" si="9"/>
        <v>-0.36439550546351163</v>
      </c>
      <c r="AA28" s="40"/>
      <c r="AB28" t="s">
        <v>0</v>
      </c>
      <c r="AD28" s="48">
        <f>AC25/AM25</f>
        <v>1.6031710006570887</v>
      </c>
      <c r="AE28" s="50">
        <f>$AE$27+AD28*($AL4-AE27)</f>
        <v>0.11975648626006252</v>
      </c>
      <c r="AF28" s="48">
        <v>0.12689903653335499</v>
      </c>
      <c r="AG28" s="56">
        <f>AF28-AE28</f>
        <v>7.1425502732924695E-3</v>
      </c>
      <c r="AH28" s="37"/>
      <c r="AI28" s="37"/>
      <c r="AJ28" s="37"/>
      <c r="AK28" s="37"/>
      <c r="AL28" s="38"/>
    </row>
    <row r="29" spans="1:39" ht="17" thickBot="1" x14ac:dyDescent="0.25">
      <c r="A29" s="28" t="s">
        <v>836</v>
      </c>
      <c r="B29" s="1">
        <v>113.202597</v>
      </c>
      <c r="C29" s="1">
        <v>70.857433</v>
      </c>
      <c r="D29" s="1">
        <v>22.920425000000002</v>
      </c>
      <c r="E29" s="1">
        <v>263.11999500000002</v>
      </c>
      <c r="F29" s="1">
        <v>725.27002000000005</v>
      </c>
      <c r="G29" s="1">
        <v>99.258084999999994</v>
      </c>
      <c r="H29" s="1">
        <v>46.214917</v>
      </c>
      <c r="I29" s="1">
        <v>132.58999600000001</v>
      </c>
      <c r="J29" s="1">
        <v>43.004300999999998</v>
      </c>
      <c r="K29" s="1">
        <v>49.440716000000002</v>
      </c>
      <c r="L29" s="45">
        <v>11126.280269999999</v>
      </c>
      <c r="M29" s="11">
        <f t="shared" si="12"/>
        <v>0.14954193125072401</v>
      </c>
      <c r="N29" s="11">
        <f t="shared" si="0"/>
        <v>-0.21610063933147661</v>
      </c>
      <c r="O29" s="11">
        <f t="shared" si="1"/>
        <v>-0.4902178579867591</v>
      </c>
      <c r="P29" s="11">
        <f t="shared" si="2"/>
        <v>4.3547219971235229E-2</v>
      </c>
      <c r="Q29" s="11">
        <f t="shared" si="3"/>
        <v>7.1935352605572156E-3</v>
      </c>
      <c r="R29" s="11">
        <f t="shared" si="4"/>
        <v>0.14579687716190204</v>
      </c>
      <c r="S29" s="11">
        <f t="shared" si="5"/>
        <v>-0.36519462248894974</v>
      </c>
      <c r="T29" s="11">
        <f t="shared" si="6"/>
        <v>-0.40266704778723672</v>
      </c>
      <c r="U29" s="11">
        <f t="shared" si="7"/>
        <v>-4.2353663727617397E-2</v>
      </c>
      <c r="V29" s="11">
        <f t="shared" si="8"/>
        <v>-4.346917323264865E-3</v>
      </c>
      <c r="W29" s="11">
        <f t="shared" si="9"/>
        <v>-4.2353663727617397E-2</v>
      </c>
      <c r="AA29" s="40"/>
      <c r="AB29" t="s">
        <v>957</v>
      </c>
      <c r="AD29" s="49">
        <f>AD25/AM25</f>
        <v>0.40121354363460476</v>
      </c>
      <c r="AE29" s="50">
        <f t="shared" ref="AE29:AE37" si="15">$AE$27+AD29*($AL5-AE28)</f>
        <v>0.1337680926802135</v>
      </c>
      <c r="AF29" s="49">
        <v>1.7616457133127997E-2</v>
      </c>
      <c r="AG29" s="56">
        <f t="shared" ref="AG29:AG37" si="16">AF29-AE29</f>
        <v>-0.1161516355470855</v>
      </c>
      <c r="AL29" s="40"/>
    </row>
    <row r="30" spans="1:39" ht="17" thickBot="1" x14ac:dyDescent="0.25">
      <c r="A30" s="28" t="s">
        <v>683</v>
      </c>
      <c r="B30" s="1">
        <v>98.476265999999995</v>
      </c>
      <c r="C30" s="1">
        <v>90.390981999999994</v>
      </c>
      <c r="D30" s="1">
        <v>44.961216</v>
      </c>
      <c r="E30" s="1">
        <v>252.13999899999999</v>
      </c>
      <c r="F30" s="1">
        <v>720.09002699999996</v>
      </c>
      <c r="G30" s="1">
        <v>86.627994000000001</v>
      </c>
      <c r="H30" s="1">
        <v>72.80171</v>
      </c>
      <c r="I30" s="1">
        <v>221.970001</v>
      </c>
      <c r="J30" s="1">
        <v>44.906244999999998</v>
      </c>
      <c r="K30" s="1">
        <v>49.656568999999998</v>
      </c>
      <c r="L30" s="45">
        <v>11346.75</v>
      </c>
      <c r="M30" s="11">
        <f t="shared" si="12"/>
        <v>0.48911627638586364</v>
      </c>
      <c r="N30" s="11">
        <f t="shared" si="0"/>
        <v>0.12747559061822278</v>
      </c>
      <c r="O30" s="11">
        <f t="shared" si="1"/>
        <v>0.66383087882976044</v>
      </c>
      <c r="P30" s="11">
        <f t="shared" si="2"/>
        <v>0.382877180026576</v>
      </c>
      <c r="Q30" s="11">
        <f t="shared" si="3"/>
        <v>2.2506584722631118E-2</v>
      </c>
      <c r="R30" s="11">
        <f t="shared" si="4"/>
        <v>0.40787190074518653</v>
      </c>
      <c r="S30" s="11">
        <f t="shared" si="5"/>
        <v>0.16132247020376544</v>
      </c>
      <c r="T30" s="11">
        <f t="shared" si="6"/>
        <v>0.47851857461804514</v>
      </c>
      <c r="U30" s="11">
        <f t="shared" si="7"/>
        <v>0.49246658453148884</v>
      </c>
      <c r="V30" s="11">
        <f t="shared" si="8"/>
        <v>0.28457760617504912</v>
      </c>
      <c r="W30" s="11">
        <f t="shared" si="9"/>
        <v>0.49246658453148884</v>
      </c>
      <c r="AA30" s="40"/>
      <c r="AB30" t="s">
        <v>8</v>
      </c>
      <c r="AD30" s="49">
        <f>AE25/AM25</f>
        <v>0.81730122254341375</v>
      </c>
      <c r="AE30" s="50">
        <f t="shared" si="15"/>
        <v>4.052786391146726E-2</v>
      </c>
      <c r="AF30" s="49">
        <v>7.4181561622072151E-2</v>
      </c>
      <c r="AG30" s="56">
        <f t="shared" si="16"/>
        <v>3.3653697710604891E-2</v>
      </c>
      <c r="AL30" s="40"/>
    </row>
    <row r="31" spans="1:39" ht="17" thickBot="1" x14ac:dyDescent="0.25">
      <c r="A31" s="28" t="s">
        <v>531</v>
      </c>
      <c r="B31" s="1">
        <v>66.130675999999994</v>
      </c>
      <c r="C31" s="1">
        <v>80.171120999999999</v>
      </c>
      <c r="D31" s="1">
        <v>27.022708000000002</v>
      </c>
      <c r="E31" s="1">
        <v>182.33000200000001</v>
      </c>
      <c r="F31" s="1">
        <v>704.23999000000003</v>
      </c>
      <c r="G31" s="1">
        <v>61.531162000000002</v>
      </c>
      <c r="H31" s="1">
        <v>62.688625999999999</v>
      </c>
      <c r="I31" s="1">
        <v>150.13000500000001</v>
      </c>
      <c r="J31" s="1">
        <v>30.088609999999999</v>
      </c>
      <c r="K31" s="1">
        <v>38.655951000000002</v>
      </c>
      <c r="L31" s="45">
        <v>11671.87988</v>
      </c>
      <c r="M31" s="11">
        <f t="shared" si="12"/>
        <v>-0.27510082166969729</v>
      </c>
      <c r="N31" s="11">
        <f t="shared" si="0"/>
        <v>-2.3767168327889276E-2</v>
      </c>
      <c r="O31" s="11">
        <f t="shared" si="1"/>
        <v>7.4707985723803993E-2</v>
      </c>
      <c r="P31" s="11">
        <f t="shared" si="2"/>
        <v>4.9468363339856491</v>
      </c>
      <c r="Q31" s="11">
        <f t="shared" si="3"/>
        <v>-7.7493167603532864E-3</v>
      </c>
      <c r="R31" s="11">
        <f t="shared" si="4"/>
        <v>0.23408383320339232</v>
      </c>
      <c r="S31" s="11">
        <f t="shared" si="5"/>
        <v>0.26903733867421709</v>
      </c>
      <c r="T31" s="11">
        <f t="shared" si="6"/>
        <v>0.32647115214702249</v>
      </c>
      <c r="U31" s="11">
        <f t="shared" si="7"/>
        <v>8.6839292460580975E-2</v>
      </c>
      <c r="V31" s="11">
        <f t="shared" si="8"/>
        <v>0.2229225570401594</v>
      </c>
      <c r="W31" s="11">
        <f t="shared" si="9"/>
        <v>8.6839292460580975E-2</v>
      </c>
      <c r="AA31" s="40"/>
      <c r="AB31" t="s">
        <v>7</v>
      </c>
      <c r="AD31" s="49">
        <f>AF25/AM25</f>
        <v>8.2494147995773162</v>
      </c>
      <c r="AE31" s="50">
        <f t="shared" si="15"/>
        <v>1.4658126841420165</v>
      </c>
      <c r="AF31" s="49">
        <v>1.0558682924033436</v>
      </c>
      <c r="AG31" s="56">
        <f t="shared" si="16"/>
        <v>-0.40994439173867292</v>
      </c>
      <c r="AL31" s="40"/>
    </row>
    <row r="32" spans="1:39" ht="17" thickBot="1" x14ac:dyDescent="0.25">
      <c r="A32" s="28" t="s">
        <v>382</v>
      </c>
      <c r="B32" s="1">
        <v>91.227412000000001</v>
      </c>
      <c r="C32" s="1">
        <v>82.122951</v>
      </c>
      <c r="D32" s="1">
        <v>25.144233</v>
      </c>
      <c r="E32" s="1">
        <v>30.66</v>
      </c>
      <c r="F32" s="1">
        <v>709.73999000000003</v>
      </c>
      <c r="G32" s="1">
        <v>49.859791000000001</v>
      </c>
      <c r="H32" s="1">
        <v>49.398567</v>
      </c>
      <c r="I32" s="1">
        <v>113.18</v>
      </c>
      <c r="J32" s="1">
        <v>27.684507</v>
      </c>
      <c r="K32" s="1">
        <v>31.609483999999998</v>
      </c>
      <c r="L32" s="45">
        <v>11559.490229999999</v>
      </c>
      <c r="M32" s="11">
        <f t="shared" si="12"/>
        <v>1.3732756842254505</v>
      </c>
      <c r="N32" s="11">
        <f t="shared" si="0"/>
        <v>0.56189898790794701</v>
      </c>
      <c r="O32" s="11">
        <f t="shared" si="1"/>
        <v>8.6933468089240629E-2</v>
      </c>
      <c r="P32" s="11">
        <f t="shared" si="2"/>
        <v>0.52537313432835808</v>
      </c>
      <c r="Q32" s="11">
        <f t="shared" si="3"/>
        <v>1.3450969422325709E-2</v>
      </c>
      <c r="R32" s="11">
        <f t="shared" si="4"/>
        <v>0.61992893271155447</v>
      </c>
      <c r="S32" s="11">
        <f t="shared" si="5"/>
        <v>0.45988405938271359</v>
      </c>
      <c r="T32" s="11">
        <f t="shared" si="6"/>
        <v>0.15690481126638445</v>
      </c>
      <c r="U32" s="11">
        <f t="shared" si="7"/>
        <v>0.30849669273166658</v>
      </c>
      <c r="V32" s="11">
        <f t="shared" si="8"/>
        <v>0.42623932451914182</v>
      </c>
      <c r="W32" s="11">
        <f t="shared" si="9"/>
        <v>0.30849669273166658</v>
      </c>
      <c r="AA32" s="40"/>
      <c r="AB32" t="s">
        <v>5</v>
      </c>
      <c r="AD32" s="49">
        <f>AG25/AM25</f>
        <v>-6.560478822691976E-5</v>
      </c>
      <c r="AE32" s="50">
        <f t="shared" si="15"/>
        <v>-7.403267068015229E-2</v>
      </c>
      <c r="AF32" s="49">
        <v>8.795612642555782E-4</v>
      </c>
      <c r="AG32" s="56">
        <f t="shared" si="16"/>
        <v>7.4912231944407867E-2</v>
      </c>
      <c r="AL32" s="40"/>
    </row>
    <row r="33" spans="1:38" ht="17" thickBot="1" x14ac:dyDescent="0.25">
      <c r="A33" s="28" t="s">
        <v>76</v>
      </c>
      <c r="B33" s="1">
        <v>38.439450000000001</v>
      </c>
      <c r="C33" s="1">
        <v>52.578913</v>
      </c>
      <c r="D33" s="1">
        <v>23.133185000000001</v>
      </c>
      <c r="E33" s="1">
        <v>20.100000000000001</v>
      </c>
      <c r="F33" s="1">
        <v>700.32000700000003</v>
      </c>
      <c r="G33" s="1">
        <v>30.778998999999999</v>
      </c>
      <c r="H33" s="1">
        <v>33.837322</v>
      </c>
      <c r="I33" s="1">
        <v>97.830001999999993</v>
      </c>
      <c r="J33" s="1">
        <v>21.157491</v>
      </c>
      <c r="K33" s="1">
        <v>22.162818999999999</v>
      </c>
      <c r="L33" s="45">
        <v>11871.839840000001</v>
      </c>
      <c r="M33" s="11">
        <f t="shared" si="12"/>
        <v>-0.65841688088117978</v>
      </c>
      <c r="N33" s="11">
        <f t="shared" si="0"/>
        <v>-0.25354868771132166</v>
      </c>
      <c r="O33" s="11">
        <f t="shared" si="1"/>
        <v>-2.8931513707985967E-3</v>
      </c>
      <c r="P33" s="11">
        <f t="shared" si="2"/>
        <v>-0.92300620488015173</v>
      </c>
      <c r="Q33" s="11">
        <f t="shared" si="3"/>
        <v>-8.9297057234357657E-3</v>
      </c>
      <c r="R33" s="11">
        <f t="shared" si="4"/>
        <v>-0.6928097160879616</v>
      </c>
      <c r="S33" s="11">
        <f t="shared" si="5"/>
        <v>-0.26935669193113343</v>
      </c>
      <c r="T33" s="11">
        <f t="shared" si="6"/>
        <v>-0.26093521420772126</v>
      </c>
      <c r="U33" s="11">
        <f t="shared" si="7"/>
        <v>-0.50756595011498384</v>
      </c>
      <c r="V33" s="11">
        <f t="shared" si="8"/>
        <v>-0.55375977224347417</v>
      </c>
      <c r="W33" s="11">
        <f t="shared" si="9"/>
        <v>-0.50756595011498384</v>
      </c>
      <c r="AA33" s="40"/>
      <c r="AB33" t="s">
        <v>3</v>
      </c>
      <c r="AD33" s="49">
        <f>AH25/AM25</f>
        <v>2.1858483579552774</v>
      </c>
      <c r="AE33" s="50">
        <f t="shared" si="15"/>
        <v>0.18682419164125469</v>
      </c>
      <c r="AF33" s="49">
        <v>0.16256880009448546</v>
      </c>
      <c r="AG33" s="56">
        <f t="shared" si="16"/>
        <v>-2.4255391546769228E-2</v>
      </c>
      <c r="AL33" s="40"/>
    </row>
    <row r="34" spans="1:38" ht="17" thickBot="1" x14ac:dyDescent="0.25">
      <c r="A34" s="28" t="s">
        <v>835</v>
      </c>
      <c r="B34" s="1">
        <v>112.533225</v>
      </c>
      <c r="C34" s="1">
        <v>70.438502999999997</v>
      </c>
      <c r="D34" s="1">
        <v>23.200306999999999</v>
      </c>
      <c r="E34" s="1">
        <v>261.05999800000001</v>
      </c>
      <c r="F34" s="1">
        <v>706.63000499999998</v>
      </c>
      <c r="G34" s="1">
        <v>100.195223</v>
      </c>
      <c r="H34" s="1">
        <v>46.311684</v>
      </c>
      <c r="I34" s="1">
        <v>132.36999499999999</v>
      </c>
      <c r="J34" s="1">
        <v>42.965125999999998</v>
      </c>
      <c r="K34" s="1">
        <v>49.665667999999997</v>
      </c>
      <c r="L34" s="45">
        <v>11569.70996</v>
      </c>
      <c r="M34" s="11">
        <f t="shared" si="12"/>
        <v>0.13283581458506699</v>
      </c>
      <c r="N34" s="11">
        <f t="shared" si="0"/>
        <v>-0.22243937740753361</v>
      </c>
      <c r="O34" s="11">
        <f t="shared" si="1"/>
        <v>-0.48977801370833984</v>
      </c>
      <c r="P34" s="11">
        <f t="shared" si="2"/>
        <v>4.2530225749287665E-2</v>
      </c>
      <c r="Q34" s="11">
        <f t="shared" si="3"/>
        <v>5.6642313598764815E-4</v>
      </c>
      <c r="R34" s="11">
        <f t="shared" si="4"/>
        <v>0.17154564638961989</v>
      </c>
      <c r="S34" s="11">
        <f t="shared" si="5"/>
        <v>-0.36539714718364702</v>
      </c>
      <c r="T34" s="11">
        <f t="shared" si="6"/>
        <v>-0.38372364023495276</v>
      </c>
      <c r="U34" s="11">
        <f t="shared" si="7"/>
        <v>-3.2540412851500555E-2</v>
      </c>
      <c r="V34" s="11">
        <f t="shared" si="8"/>
        <v>7.5920866430423395E-4</v>
      </c>
      <c r="W34" s="11">
        <f t="shared" si="9"/>
        <v>-3.2540412851500555E-2</v>
      </c>
      <c r="AA34" s="40"/>
      <c r="AB34" t="s">
        <v>2</v>
      </c>
      <c r="AD34" s="49">
        <f>AI25/AM25</f>
        <v>0.41543277915111609</v>
      </c>
      <c r="AE34" s="50">
        <f t="shared" si="15"/>
        <v>-5.2612893146187147E-2</v>
      </c>
      <c r="AF34" s="49">
        <v>3.923070659772239E-2</v>
      </c>
      <c r="AG34" s="56">
        <f t="shared" si="16"/>
        <v>9.1843599743909543E-2</v>
      </c>
      <c r="AL34" s="40"/>
    </row>
    <row r="35" spans="1:38" ht="17" thickBot="1" x14ac:dyDescent="0.25">
      <c r="A35" s="28" t="s">
        <v>682</v>
      </c>
      <c r="B35" s="1">
        <v>99.337630000000004</v>
      </c>
      <c r="C35" s="1">
        <v>90.589082000000005</v>
      </c>
      <c r="D35" s="1">
        <v>45.471006000000003</v>
      </c>
      <c r="E35" s="1">
        <v>250.41000399999999</v>
      </c>
      <c r="F35" s="1">
        <v>706.22997999999995</v>
      </c>
      <c r="G35" s="1">
        <v>85.523960000000002</v>
      </c>
      <c r="H35" s="1">
        <v>72.977428000000003</v>
      </c>
      <c r="I35" s="1">
        <v>214.78999300000001</v>
      </c>
      <c r="J35" s="1">
        <v>44.410254000000002</v>
      </c>
      <c r="K35" s="1">
        <v>49.627989999999997</v>
      </c>
      <c r="L35" s="45">
        <v>11691.179690000001</v>
      </c>
      <c r="M35" s="11">
        <f t="shared" si="12"/>
        <v>0.49742657019375636</v>
      </c>
      <c r="N35" s="11">
        <f t="shared" si="0"/>
        <v>0.12492458154250397</v>
      </c>
      <c r="O35" s="11">
        <f t="shared" si="1"/>
        <v>0.70721962588575793</v>
      </c>
      <c r="P35" s="11">
        <f t="shared" si="2"/>
        <v>0.38264039874860356</v>
      </c>
      <c r="Q35" s="11">
        <f t="shared" si="3"/>
        <v>-1.4319823226002226E-2</v>
      </c>
      <c r="R35" s="11">
        <f t="shared" si="4"/>
        <v>0.38069879561563846</v>
      </c>
      <c r="S35" s="11">
        <f t="shared" si="5"/>
        <v>0.16115663996649499</v>
      </c>
      <c r="T35" s="11">
        <f t="shared" si="6"/>
        <v>0.4390325619399893</v>
      </c>
      <c r="U35" s="11">
        <f t="shared" si="7"/>
        <v>0.46290841791098281</v>
      </c>
      <c r="V35" s="11">
        <f t="shared" si="8"/>
        <v>0.2662389345995928</v>
      </c>
      <c r="W35" s="11">
        <f t="shared" si="9"/>
        <v>0.46290841791098281</v>
      </c>
      <c r="AA35" s="40"/>
      <c r="AB35" t="s">
        <v>1</v>
      </c>
      <c r="AD35" s="49">
        <f>AJ25/AM25</f>
        <v>1.060235126968391</v>
      </c>
      <c r="AE35" s="50">
        <f t="shared" si="15"/>
        <v>8.0782037445022117E-2</v>
      </c>
      <c r="AF35" s="49">
        <v>8.5852653990902514E-2</v>
      </c>
      <c r="AG35" s="56">
        <f t="shared" si="16"/>
        <v>5.0706165458803965E-3</v>
      </c>
      <c r="AL35" s="40"/>
    </row>
    <row r="36" spans="1:38" ht="17" thickBot="1" x14ac:dyDescent="0.25">
      <c r="A36" s="28" t="s">
        <v>530</v>
      </c>
      <c r="B36" s="1">
        <v>66.338898999999998</v>
      </c>
      <c r="C36" s="1">
        <v>80.529026999999999</v>
      </c>
      <c r="D36" s="1">
        <v>26.634537999999999</v>
      </c>
      <c r="E36" s="1">
        <v>181.11000100000001</v>
      </c>
      <c r="F36" s="1">
        <v>716.48999000000003</v>
      </c>
      <c r="G36" s="1">
        <v>61.942518</v>
      </c>
      <c r="H36" s="1">
        <v>62.848908999999999</v>
      </c>
      <c r="I36" s="1">
        <v>149.259995</v>
      </c>
      <c r="J36" s="1">
        <v>30.357507999999999</v>
      </c>
      <c r="K36" s="1">
        <v>39.193227</v>
      </c>
      <c r="L36" s="45">
        <v>11091.87012</v>
      </c>
      <c r="M36" s="11">
        <f t="shared" si="12"/>
        <v>0.24780255952365282</v>
      </c>
      <c r="N36" s="11">
        <f t="shared" si="0"/>
        <v>0.33247307558605654</v>
      </c>
      <c r="O36" s="11">
        <f t="shared" si="1"/>
        <v>0.82485650459407966</v>
      </c>
      <c r="P36" s="11">
        <f t="shared" si="2"/>
        <v>5.8654286529730344</v>
      </c>
      <c r="Q36" s="11">
        <f t="shared" si="3"/>
        <v>7.9624845105550346E-3</v>
      </c>
      <c r="R36" s="11">
        <f t="shared" si="4"/>
        <v>1.2409766730106568</v>
      </c>
      <c r="S36" s="11">
        <f t="shared" si="5"/>
        <v>0.61578855668139387</v>
      </c>
      <c r="T36" s="11">
        <f t="shared" si="6"/>
        <v>0.20956233858083739</v>
      </c>
      <c r="U36" s="11">
        <f t="shared" si="7"/>
        <v>0.38398899647546214</v>
      </c>
      <c r="V36" s="11">
        <f t="shared" si="8"/>
        <v>0.88341252401285386</v>
      </c>
      <c r="W36" s="11">
        <f t="shared" si="9"/>
        <v>0.38398899647546214</v>
      </c>
      <c r="AA36" s="40"/>
      <c r="AB36" t="s">
        <v>6</v>
      </c>
      <c r="AC36" s="40"/>
      <c r="AD36" s="49">
        <f>AK25/AM25</f>
        <v>1.4569029709121319</v>
      </c>
      <c r="AE36" s="50">
        <f t="shared" si="15"/>
        <v>-9.2691590349987807E-2</v>
      </c>
      <c r="AF36" s="49">
        <v>8.4105663850721393E-2</v>
      </c>
      <c r="AG36" s="56">
        <f t="shared" si="16"/>
        <v>0.17679725420070919</v>
      </c>
      <c r="AL36" s="40"/>
    </row>
    <row r="37" spans="1:38" ht="17" thickBot="1" x14ac:dyDescent="0.25">
      <c r="A37" s="28" t="s">
        <v>227</v>
      </c>
      <c r="B37" s="1">
        <v>53.164580000000001</v>
      </c>
      <c r="C37" s="1">
        <v>60.435763000000001</v>
      </c>
      <c r="D37" s="1">
        <v>14.595414999999999</v>
      </c>
      <c r="E37" s="1">
        <v>26.379999000000002</v>
      </c>
      <c r="F37" s="1">
        <v>710.830017</v>
      </c>
      <c r="G37" s="1">
        <v>27.640858000000001</v>
      </c>
      <c r="H37" s="1">
        <v>38.896740999999999</v>
      </c>
      <c r="I37" s="1">
        <v>123.400002</v>
      </c>
      <c r="J37" s="1">
        <v>21.93479</v>
      </c>
      <c r="K37" s="1">
        <v>20.809688000000001</v>
      </c>
      <c r="L37" s="45">
        <v>11491.910159999999</v>
      </c>
      <c r="M37" s="11">
        <f t="shared" si="12"/>
        <v>0.3993493112483304</v>
      </c>
      <c r="N37" s="11">
        <f t="shared" si="0"/>
        <v>0.16070778254585649</v>
      </c>
      <c r="O37" s="11">
        <f t="shared" si="1"/>
        <v>-0.36037319836999948</v>
      </c>
      <c r="P37" s="11">
        <f t="shared" si="2"/>
        <v>0.34867077447192107</v>
      </c>
      <c r="Q37" s="11">
        <f t="shared" si="3"/>
        <v>-3.4767226128238349E-3</v>
      </c>
      <c r="R37" s="11">
        <f t="shared" si="4"/>
        <v>-8.9484311649436155E-2</v>
      </c>
      <c r="S37" s="11">
        <f t="shared" si="5"/>
        <v>0.17325340264453559</v>
      </c>
      <c r="T37" s="11">
        <f t="shared" si="6"/>
        <v>0.29853733871974475</v>
      </c>
      <c r="U37" s="11">
        <f t="shared" si="7"/>
        <v>5.1591722879940072E-2</v>
      </c>
      <c r="V37" s="11">
        <f t="shared" si="8"/>
        <v>-4.0430306828508122E-2</v>
      </c>
      <c r="W37" s="11">
        <f t="shared" si="9"/>
        <v>5.1591722879940072E-2</v>
      </c>
      <c r="AB37" s="41" t="s">
        <v>9</v>
      </c>
      <c r="AC37" s="42"/>
      <c r="AD37" s="19">
        <f>AL25/AM25</f>
        <v>1.4041797306447916</v>
      </c>
      <c r="AE37" s="51">
        <f t="shared" si="15"/>
        <v>0.15515565237068324</v>
      </c>
      <c r="AF37" s="19">
        <v>8.4055854459264487E-2</v>
      </c>
      <c r="AG37" s="56">
        <f t="shared" si="16"/>
        <v>-7.1099797911418752E-2</v>
      </c>
      <c r="AH37" s="32"/>
      <c r="AI37" s="32"/>
      <c r="AJ37" s="32"/>
      <c r="AK37" s="32"/>
      <c r="AL37" s="42"/>
    </row>
    <row r="38" spans="1:38" ht="17" thickBot="1" x14ac:dyDescent="0.25">
      <c r="A38" s="28" t="s">
        <v>75</v>
      </c>
      <c r="B38" s="1">
        <v>37.992358000000003</v>
      </c>
      <c r="C38" s="1">
        <v>52.068026000000003</v>
      </c>
      <c r="D38" s="1">
        <v>22.818642000000001</v>
      </c>
      <c r="E38" s="1">
        <v>19.559999000000001</v>
      </c>
      <c r="F38" s="1">
        <v>713.30999799999995</v>
      </c>
      <c r="G38" s="1">
        <v>30.357365999999999</v>
      </c>
      <c r="H38" s="1">
        <v>33.152889999999999</v>
      </c>
      <c r="I38" s="1">
        <v>95.029999000000004</v>
      </c>
      <c r="J38" s="1">
        <v>20.858656</v>
      </c>
      <c r="K38" s="1">
        <v>21.686478999999999</v>
      </c>
      <c r="L38" s="45">
        <v>11382.089840000001</v>
      </c>
      <c r="M38" s="11">
        <f t="shared" si="12"/>
        <v>-0.65965087525033905</v>
      </c>
      <c r="N38" s="11">
        <f t="shared" si="0"/>
        <v>-0.26527296066711847</v>
      </c>
      <c r="O38" s="11">
        <f t="shared" si="1"/>
        <v>-3.2704461969182419E-2</v>
      </c>
      <c r="P38" s="11">
        <f t="shared" si="2"/>
        <v>-0.92504024354226844</v>
      </c>
      <c r="Q38" s="11">
        <f t="shared" si="3"/>
        <v>-2.768080164545661E-3</v>
      </c>
      <c r="R38" s="11">
        <f t="shared" si="4"/>
        <v>-0.69973754131303756</v>
      </c>
      <c r="S38" s="11">
        <f t="shared" si="5"/>
        <v>-0.29532546058369813</v>
      </c>
      <c r="T38" s="11">
        <f t="shared" si="6"/>
        <v>-0.30186598229011097</v>
      </c>
      <c r="U38" s="11">
        <f t="shared" si="7"/>
        <v>-0.51485302460367666</v>
      </c>
      <c r="V38" s="11">
        <f t="shared" si="8"/>
        <v>-0.56257543344688665</v>
      </c>
      <c r="W38" s="11">
        <f t="shared" si="9"/>
        <v>-0.51485302460367666</v>
      </c>
      <c r="AB38" s="43" t="s">
        <v>976</v>
      </c>
      <c r="AC38" s="4"/>
      <c r="AD38" s="54">
        <v>1</v>
      </c>
      <c r="AE38" s="55"/>
      <c r="AF38" s="15"/>
      <c r="AG38" s="57"/>
      <c r="AH38" s="3"/>
      <c r="AI38" s="3"/>
      <c r="AJ38" s="3"/>
      <c r="AK38" s="3"/>
      <c r="AL38" s="4"/>
    </row>
    <row r="39" spans="1:38" x14ac:dyDescent="0.2">
      <c r="A39" s="28" t="s">
        <v>834</v>
      </c>
      <c r="B39" s="1">
        <v>111.627606</v>
      </c>
      <c r="C39" s="1">
        <v>70.867170000000002</v>
      </c>
      <c r="D39" s="1">
        <v>23.590145</v>
      </c>
      <c r="E39" s="1">
        <v>260.94000199999999</v>
      </c>
      <c r="F39" s="1">
        <v>715.28997800000002</v>
      </c>
      <c r="G39" s="1">
        <v>101.102769</v>
      </c>
      <c r="H39" s="1">
        <v>47.047094999999999</v>
      </c>
      <c r="I39" s="1">
        <v>136.11999499999999</v>
      </c>
      <c r="J39" s="1">
        <v>42.994509000000001</v>
      </c>
      <c r="K39" s="1">
        <v>49.577643000000002</v>
      </c>
      <c r="L39" s="45">
        <v>11006.01953</v>
      </c>
      <c r="M39" s="11">
        <f t="shared" si="12"/>
        <v>0.14128779284377679</v>
      </c>
      <c r="N39" s="11">
        <f t="shared" si="0"/>
        <v>-0.22184009083367551</v>
      </c>
      <c r="O39" s="11">
        <f t="shared" si="1"/>
        <v>-0.50378470690694832</v>
      </c>
      <c r="P39" s="11">
        <f t="shared" si="2"/>
        <v>4.3634776001418851E-2</v>
      </c>
      <c r="Q39" s="11">
        <f t="shared" si="3"/>
        <v>-1.0910167698734874E-2</v>
      </c>
      <c r="R39" s="11">
        <f t="shared" si="4"/>
        <v>0.16918246409407156</v>
      </c>
      <c r="S39" s="11">
        <f t="shared" si="5"/>
        <v>-0.36154984557848013</v>
      </c>
      <c r="T39" s="11">
        <f t="shared" si="6"/>
        <v>-0.36647121676221173</v>
      </c>
      <c r="U39" s="11">
        <f t="shared" si="7"/>
        <v>-4.216481200150568E-2</v>
      </c>
      <c r="V39" s="11">
        <f t="shared" si="8"/>
        <v>-1.612207651770825E-2</v>
      </c>
      <c r="W39" s="11">
        <f t="shared" si="9"/>
        <v>-4.216481200150568E-2</v>
      </c>
    </row>
    <row r="40" spans="1:38" x14ac:dyDescent="0.2">
      <c r="A40" s="28" t="s">
        <v>681</v>
      </c>
      <c r="B40" s="1">
        <v>97.808464000000001</v>
      </c>
      <c r="C40" s="1">
        <v>91.070188999999999</v>
      </c>
      <c r="D40" s="1">
        <v>47.540140999999998</v>
      </c>
      <c r="E40" s="1">
        <v>250.029999</v>
      </c>
      <c r="F40" s="1">
        <v>723.17999299999997</v>
      </c>
      <c r="G40" s="1">
        <v>86.473045999999997</v>
      </c>
      <c r="H40" s="1">
        <v>73.689535000000006</v>
      </c>
      <c r="I40" s="1">
        <v>214.86000100000001</v>
      </c>
      <c r="J40" s="1">
        <v>44.887168000000003</v>
      </c>
      <c r="K40" s="1">
        <v>50.390034999999997</v>
      </c>
      <c r="L40" s="45">
        <v>11188.719730000001</v>
      </c>
      <c r="M40" s="11">
        <f t="shared" si="12"/>
        <v>0.85108440312841771</v>
      </c>
      <c r="N40" s="11">
        <f t="shared" si="0"/>
        <v>0.5084157731829706</v>
      </c>
      <c r="O40" s="11">
        <f t="shared" si="1"/>
        <v>2.2856344801227997</v>
      </c>
      <c r="P40" s="11">
        <f t="shared" si="2"/>
        <v>8.7553651484730839</v>
      </c>
      <c r="Q40" s="11">
        <f t="shared" si="3"/>
        <v>1.4419930781205847E-2</v>
      </c>
      <c r="R40" s="11">
        <f t="shared" si="4"/>
        <v>2.1580937078249378</v>
      </c>
      <c r="S40" s="11">
        <f t="shared" si="5"/>
        <v>0.88364320724934986</v>
      </c>
      <c r="T40" s="11">
        <f t="shared" si="6"/>
        <v>0.74427667640850781</v>
      </c>
      <c r="U40" s="11">
        <f t="shared" si="7"/>
        <v>1.0463915086490458</v>
      </c>
      <c r="V40" s="11">
        <f t="shared" si="8"/>
        <v>1.4758146389968489</v>
      </c>
      <c r="W40" s="11">
        <f t="shared" si="9"/>
        <v>1.0463915086490458</v>
      </c>
    </row>
    <row r="41" spans="1:38" x14ac:dyDescent="0.2">
      <c r="A41" s="28" t="s">
        <v>226</v>
      </c>
      <c r="B41" s="1">
        <v>52.838467999999999</v>
      </c>
      <c r="C41" s="1">
        <v>60.374726000000003</v>
      </c>
      <c r="D41" s="1">
        <v>14.46909</v>
      </c>
      <c r="E41" s="1">
        <v>25.629999000000002</v>
      </c>
      <c r="F41" s="1">
        <v>712.90002400000003</v>
      </c>
      <c r="G41" s="1">
        <v>27.381405999999998</v>
      </c>
      <c r="H41" s="1">
        <v>39.120750000000001</v>
      </c>
      <c r="I41" s="1">
        <v>123.18</v>
      </c>
      <c r="J41" s="1">
        <v>21.93479</v>
      </c>
      <c r="K41" s="1">
        <v>20.352910999999999</v>
      </c>
      <c r="L41" s="45">
        <v>11372.48047</v>
      </c>
      <c r="M41" s="11">
        <f t="shared" si="12"/>
        <v>0.39642053001721234</v>
      </c>
      <c r="N41" s="11">
        <f t="shared" si="0"/>
        <v>0.15387467906609942</v>
      </c>
      <c r="O41" s="11">
        <f t="shared" si="1"/>
        <v>-0.36749445298839645</v>
      </c>
      <c r="P41" s="11">
        <f t="shared" si="2"/>
        <v>0.28988413236617361</v>
      </c>
      <c r="Q41" s="11">
        <f t="shared" si="3"/>
        <v>2.5031345096688806E-3</v>
      </c>
      <c r="R41" s="11">
        <f t="shared" si="4"/>
        <v>-0.12111758059753241</v>
      </c>
      <c r="S41" s="11">
        <f t="shared" si="5"/>
        <v>0.16232889402722961</v>
      </c>
      <c r="T41" s="11">
        <f t="shared" si="6"/>
        <v>0.34168394165524352</v>
      </c>
      <c r="U41" s="11">
        <f t="shared" si="7"/>
        <v>4.3900244727586912E-2</v>
      </c>
      <c r="V41" s="11">
        <f t="shared" si="8"/>
        <v>-8.9491890590920331E-2</v>
      </c>
      <c r="W41" s="11">
        <f t="shared" si="9"/>
        <v>4.3900244727586912E-2</v>
      </c>
      <c r="AB41" t="s">
        <v>983</v>
      </c>
      <c r="AC41" t="s">
        <v>973</v>
      </c>
      <c r="AD41" t="s">
        <v>982</v>
      </c>
    </row>
    <row r="42" spans="1:38" x14ac:dyDescent="0.2">
      <c r="A42" s="28" t="s">
        <v>74</v>
      </c>
      <c r="B42" s="1">
        <v>37.838507</v>
      </c>
      <c r="C42" s="1">
        <v>52.323469000000003</v>
      </c>
      <c r="D42" s="1">
        <v>22.875831000000002</v>
      </c>
      <c r="E42" s="1">
        <v>19.870000999999998</v>
      </c>
      <c r="F42" s="1">
        <v>711.11999500000002</v>
      </c>
      <c r="G42" s="1">
        <v>31.154800000000002</v>
      </c>
      <c r="H42" s="1">
        <v>33.657212000000001</v>
      </c>
      <c r="I42" s="1">
        <v>91.809997999999993</v>
      </c>
      <c r="J42" s="1">
        <v>21.012343000000001</v>
      </c>
      <c r="K42" s="1">
        <v>22.353355000000001</v>
      </c>
      <c r="L42" s="45">
        <v>11457.469730000001</v>
      </c>
      <c r="M42" s="11">
        <f t="shared" si="12"/>
        <v>-0.66635450241767624</v>
      </c>
      <c r="N42" s="11">
        <f t="shared" si="0"/>
        <v>-0.26820769316707371</v>
      </c>
      <c r="O42" s="11">
        <f t="shared" si="1"/>
        <v>-8.6776221594532466E-2</v>
      </c>
      <c r="P42" s="11">
        <f t="shared" si="2"/>
        <v>-0.92479182400642734</v>
      </c>
      <c r="Q42" s="11">
        <f t="shared" si="3"/>
        <v>1.3814638804588553E-2</v>
      </c>
      <c r="R42" s="11">
        <f t="shared" si="4"/>
        <v>-0.69459169043697355</v>
      </c>
      <c r="S42" s="11">
        <f t="shared" si="5"/>
        <v>-0.28651368855048542</v>
      </c>
      <c r="T42" s="11">
        <f t="shared" si="6"/>
        <v>-0.34812552820578047</v>
      </c>
      <c r="U42" s="11">
        <f t="shared" si="7"/>
        <v>-0.51360516416402646</v>
      </c>
      <c r="V42" s="11">
        <f t="shared" si="8"/>
        <v>-0.55664617449719267</v>
      </c>
      <c r="W42" s="11">
        <f t="shared" si="9"/>
        <v>-0.51360516416402646</v>
      </c>
      <c r="AB42" s="11" cm="1">
        <f t="array" ref="AB42:AB51">TRANSPOSE(AB4:AK4)</f>
        <v>0.12689903653335502</v>
      </c>
      <c r="AC42">
        <v>1.6031710006570887</v>
      </c>
      <c r="AD42">
        <v>0.11975648626006299</v>
      </c>
    </row>
    <row r="43" spans="1:38" x14ac:dyDescent="0.2">
      <c r="A43" s="28" t="s">
        <v>833</v>
      </c>
      <c r="B43" s="1">
        <v>113.40931399999999</v>
      </c>
      <c r="C43" s="1">
        <v>71.500435999999993</v>
      </c>
      <c r="D43" s="1">
        <v>25.049534999999999</v>
      </c>
      <c r="E43" s="1">
        <v>264.20001200000002</v>
      </c>
      <c r="F43" s="1">
        <v>701.42999299999997</v>
      </c>
      <c r="G43" s="1">
        <v>102.010322</v>
      </c>
      <c r="H43" s="1">
        <v>47.172891</v>
      </c>
      <c r="I43" s="1">
        <v>140.83999600000001</v>
      </c>
      <c r="J43" s="1">
        <v>43.200176999999996</v>
      </c>
      <c r="K43" s="1">
        <v>50.418771</v>
      </c>
      <c r="L43" s="45">
        <v>11837.929690000001</v>
      </c>
      <c r="M43" s="11">
        <f t="shared" si="12"/>
        <v>0.22663556878102842</v>
      </c>
      <c r="N43" s="11">
        <f t="shared" si="0"/>
        <v>-0.12972780096433856</v>
      </c>
      <c r="O43" s="11">
        <f t="shared" si="1"/>
        <v>-6.2353471934195603E-4</v>
      </c>
      <c r="P43" s="11">
        <f t="shared" si="2"/>
        <v>7.8007998667554972</v>
      </c>
      <c r="Q43" s="11">
        <f t="shared" si="3"/>
        <v>8.2362813010845581E-3</v>
      </c>
      <c r="R43" s="11">
        <f t="shared" si="4"/>
        <v>1.0529262478561421</v>
      </c>
      <c r="S43" s="11">
        <f t="shared" si="5"/>
        <v>-3.5066543804230466E-2</v>
      </c>
      <c r="T43" s="11">
        <f t="shared" si="6"/>
        <v>0.26757262831812967</v>
      </c>
      <c r="U43" s="11">
        <f t="shared" si="7"/>
        <v>0.53993352077194268</v>
      </c>
      <c r="V43" s="11">
        <f t="shared" si="8"/>
        <v>0.6009814617577427</v>
      </c>
      <c r="W43" s="11">
        <f t="shared" si="9"/>
        <v>0.53993352077194268</v>
      </c>
      <c r="AB43" s="11">
        <v>1.7616457133127997E-2</v>
      </c>
      <c r="AC43">
        <v>0.40121354363460476</v>
      </c>
      <c r="AD43">
        <v>0.1337680926802135</v>
      </c>
    </row>
    <row r="44" spans="1:38" x14ac:dyDescent="0.2">
      <c r="A44" s="28" t="s">
        <v>381</v>
      </c>
      <c r="B44" s="1">
        <v>92.455589000000003</v>
      </c>
      <c r="C44" s="1">
        <v>82.158704</v>
      </c>
      <c r="D44" s="1">
        <v>25.065163999999999</v>
      </c>
      <c r="E44" s="1">
        <v>30.02</v>
      </c>
      <c r="F44" s="1">
        <v>695.70001200000002</v>
      </c>
      <c r="G44" s="1">
        <v>49.690202999999997</v>
      </c>
      <c r="H44" s="1">
        <v>48.887196000000003</v>
      </c>
      <c r="I44" s="1">
        <v>111.110001</v>
      </c>
      <c r="J44" s="1">
        <v>28.053273999999998</v>
      </c>
      <c r="K44" s="1">
        <v>31.492414</v>
      </c>
      <c r="L44" s="45">
        <v>12092.150390000001</v>
      </c>
      <c r="M44" s="11">
        <f t="shared" si="12"/>
        <v>0.70596352743146218</v>
      </c>
      <c r="N44" s="11">
        <f t="shared" si="0"/>
        <v>0.30919381517907341</v>
      </c>
      <c r="O44" s="11">
        <f t="shared" si="1"/>
        <v>0.58636633854551312</v>
      </c>
      <c r="P44" s="11">
        <f t="shared" si="2"/>
        <v>0.16131528046421661</v>
      </c>
      <c r="Q44" s="11">
        <f t="shared" si="3"/>
        <v>4.8241190599713768E-3</v>
      </c>
      <c r="R44" s="11">
        <f t="shared" si="4"/>
        <v>0.71437471275543052</v>
      </c>
      <c r="S44" s="11">
        <f t="shared" si="5"/>
        <v>0.2096292406103919</v>
      </c>
      <c r="T44" s="11">
        <f t="shared" si="6"/>
        <v>-0.19677583030758583</v>
      </c>
      <c r="U44" s="11">
        <f t="shared" si="7"/>
        <v>0.23317539540857757</v>
      </c>
      <c r="V44" s="11">
        <f t="shared" si="8"/>
        <v>0.51207703559590545</v>
      </c>
      <c r="W44" s="11">
        <f t="shared" si="9"/>
        <v>0.23317539540857757</v>
      </c>
      <c r="AB44" s="11">
        <v>7.4181561622072151E-2</v>
      </c>
      <c r="AC44">
        <v>0.81730122254341375</v>
      </c>
      <c r="AD44">
        <v>4.052786391146726E-2</v>
      </c>
    </row>
    <row r="45" spans="1:38" x14ac:dyDescent="0.2">
      <c r="A45" s="28" t="s">
        <v>225</v>
      </c>
      <c r="B45" s="1">
        <v>54.195525000000004</v>
      </c>
      <c r="C45" s="1">
        <v>62.755187999999997</v>
      </c>
      <c r="D45" s="1">
        <v>15.800363000000001</v>
      </c>
      <c r="E45" s="1">
        <v>25.85</v>
      </c>
      <c r="F45" s="1">
        <v>692.35998500000005</v>
      </c>
      <c r="G45" s="1">
        <v>28.984446999999999</v>
      </c>
      <c r="H45" s="1">
        <v>40.415025</v>
      </c>
      <c r="I45" s="1">
        <v>138.33000200000001</v>
      </c>
      <c r="J45" s="1">
        <v>22.748811</v>
      </c>
      <c r="K45" s="1">
        <v>20.827255000000001</v>
      </c>
      <c r="L45" s="45">
        <v>12268.190430000001</v>
      </c>
      <c r="M45" s="11">
        <f t="shared" si="12"/>
        <v>0.45237346531477973</v>
      </c>
      <c r="N45" s="11">
        <f t="shared" si="0"/>
        <v>0.19761576036626805</v>
      </c>
      <c r="O45" s="11">
        <f t="shared" si="1"/>
        <v>-0.31387303390600896</v>
      </c>
      <c r="P45" s="11">
        <f t="shared" si="2"/>
        <v>0.24458353394318744</v>
      </c>
      <c r="Q45" s="11">
        <f t="shared" si="3"/>
        <v>-8.3786207812409641E-3</v>
      </c>
      <c r="R45" s="11">
        <f t="shared" si="4"/>
        <v>-8.3416275966124886E-2</v>
      </c>
      <c r="S45" s="11">
        <f t="shared" si="5"/>
        <v>0.19101088662549981</v>
      </c>
      <c r="T45" s="11">
        <f t="shared" si="6"/>
        <v>0.51694263588238543</v>
      </c>
      <c r="U45" s="11">
        <f t="shared" si="7"/>
        <v>5.9394876479976322E-2</v>
      </c>
      <c r="V45" s="11">
        <f t="shared" si="8"/>
        <v>-8.8403711014164776E-2</v>
      </c>
      <c r="W45" s="11">
        <f t="shared" si="9"/>
        <v>5.9394876479976322E-2</v>
      </c>
      <c r="AB45" s="53">
        <v>1.0558682924033436</v>
      </c>
      <c r="AC45">
        <v>8.2494147995773162</v>
      </c>
      <c r="AD45" s="52">
        <v>1.4658126841420165</v>
      </c>
      <c r="AE45" s="52"/>
      <c r="AF45" s="52"/>
      <c r="AG45" s="52"/>
      <c r="AH45" s="52"/>
      <c r="AI45" s="52"/>
      <c r="AJ45" s="52"/>
      <c r="AK45" s="52"/>
      <c r="AL45" s="52"/>
    </row>
    <row r="46" spans="1:38" x14ac:dyDescent="0.2">
      <c r="A46" s="28" t="s">
        <v>73</v>
      </c>
      <c r="B46" s="1">
        <v>37.315143999999997</v>
      </c>
      <c r="C46" s="1">
        <v>52.400101999999997</v>
      </c>
      <c r="D46" s="1">
        <v>23.028337000000001</v>
      </c>
      <c r="E46" s="1">
        <v>20.77</v>
      </c>
      <c r="F46" s="1">
        <v>698.21002199999998</v>
      </c>
      <c r="G46" s="1">
        <v>31.622257999999999</v>
      </c>
      <c r="H46" s="1">
        <v>33.93338</v>
      </c>
      <c r="I46" s="1">
        <v>91.190002000000007</v>
      </c>
      <c r="J46" s="1">
        <v>21.473400999999999</v>
      </c>
      <c r="K46" s="1">
        <v>22.847016</v>
      </c>
      <c r="L46" s="45">
        <v>11989.83008</v>
      </c>
      <c r="M46" s="11">
        <f t="shared" si="12"/>
        <v>-0.4095517745460121</v>
      </c>
      <c r="N46" s="11">
        <f t="shared" si="0"/>
        <v>-0.3559804339370809</v>
      </c>
      <c r="O46" s="11">
        <f t="shared" si="1"/>
        <v>-0.13507242028645394</v>
      </c>
      <c r="P46" s="11">
        <f t="shared" si="2"/>
        <v>-0.88674409666145426</v>
      </c>
      <c r="Q46" s="11">
        <f t="shared" si="3"/>
        <v>7.503516435498625E-3</v>
      </c>
      <c r="R46" s="11">
        <f t="shared" si="4"/>
        <v>-0.49153200757547133</v>
      </c>
      <c r="S46" s="11">
        <f t="shared" si="5"/>
        <v>-0.46327392564169234</v>
      </c>
      <c r="T46" s="11">
        <f t="shared" si="6"/>
        <v>-0.37647861880341871</v>
      </c>
      <c r="U46" s="11">
        <f t="shared" si="7"/>
        <v>-0.2937280120500454</v>
      </c>
      <c r="V46" s="11">
        <f t="shared" si="8"/>
        <v>-0.42441337606247076</v>
      </c>
      <c r="W46" s="11">
        <f t="shared" si="9"/>
        <v>-0.2937280120500454</v>
      </c>
      <c r="AB46" s="11">
        <v>8.795612642555782E-4</v>
      </c>
      <c r="AC46">
        <v>-6.560478822691976E-5</v>
      </c>
      <c r="AD46">
        <v>-7.403267068015229E-2</v>
      </c>
    </row>
    <row r="47" spans="1:38" x14ac:dyDescent="0.2">
      <c r="A47" s="28" t="s">
        <v>529</v>
      </c>
      <c r="B47" s="1">
        <v>63.197994999999999</v>
      </c>
      <c r="C47" s="1">
        <v>81.364146000000005</v>
      </c>
      <c r="D47" s="1">
        <v>26.624583999999999</v>
      </c>
      <c r="E47" s="1">
        <v>183.38999899999999</v>
      </c>
      <c r="F47" s="1">
        <v>693.01000999999997</v>
      </c>
      <c r="G47" s="1">
        <v>62.191246</v>
      </c>
      <c r="H47" s="1">
        <v>63.222901999999998</v>
      </c>
      <c r="I47" s="1">
        <v>146.25</v>
      </c>
      <c r="J47" s="1">
        <v>30.403869</v>
      </c>
      <c r="K47" s="1">
        <v>39.693444999999997</v>
      </c>
      <c r="L47" s="45">
        <v>12273.259770000001</v>
      </c>
      <c r="M47" s="11">
        <f t="shared" si="12"/>
        <v>-0.31509039310864573</v>
      </c>
      <c r="N47" s="11">
        <f t="shared" si="0"/>
        <v>-5.3426368666075197E-3</v>
      </c>
      <c r="O47" s="11">
        <f t="shared" si="1"/>
        <v>9.2809928919248108E-2</v>
      </c>
      <c r="P47" s="11">
        <f t="shared" si="2"/>
        <v>4.9349514239482204</v>
      </c>
      <c r="Q47" s="11">
        <f t="shared" si="3"/>
        <v>2.8797863193601447E-3</v>
      </c>
      <c r="R47" s="11">
        <f t="shared" si="4"/>
        <v>0.2534810612158338</v>
      </c>
      <c r="S47" s="11">
        <f t="shared" si="5"/>
        <v>0.28807562796101682</v>
      </c>
      <c r="T47" s="11">
        <f t="shared" si="6"/>
        <v>0.31437048569346149</v>
      </c>
      <c r="U47" s="11">
        <f t="shared" si="7"/>
        <v>7.4830613756943665E-2</v>
      </c>
      <c r="V47" s="11">
        <f t="shared" si="8"/>
        <v>0.25217727915997257</v>
      </c>
      <c r="W47" s="11">
        <f t="shared" si="9"/>
        <v>7.4830613756943665E-2</v>
      </c>
      <c r="AB47" s="11">
        <v>0.16256880009448546</v>
      </c>
      <c r="AC47">
        <v>2.1858483579552774</v>
      </c>
      <c r="AD47">
        <v>0.18682419164125469</v>
      </c>
    </row>
    <row r="48" spans="1:38" x14ac:dyDescent="0.2">
      <c r="A48" s="28" t="s">
        <v>380</v>
      </c>
      <c r="B48" s="1">
        <v>92.272023000000004</v>
      </c>
      <c r="C48" s="1">
        <v>81.801180000000002</v>
      </c>
      <c r="D48" s="1">
        <v>24.363416999999998</v>
      </c>
      <c r="E48" s="1">
        <v>30.9</v>
      </c>
      <c r="F48" s="1">
        <v>691.02002000000005</v>
      </c>
      <c r="G48" s="1">
        <v>49.614826999999998</v>
      </c>
      <c r="H48" s="1">
        <v>49.083221999999999</v>
      </c>
      <c r="I48" s="1">
        <v>111.269997</v>
      </c>
      <c r="J48" s="1">
        <v>28.287126000000001</v>
      </c>
      <c r="K48" s="1">
        <v>31.699541</v>
      </c>
      <c r="L48" s="45">
        <v>12318.139649999999</v>
      </c>
      <c r="M48" s="11">
        <f t="shared" si="12"/>
        <v>0.69718191209772651</v>
      </c>
      <c r="N48" s="11">
        <f t="shared" si="0"/>
        <v>0.26756729174394489</v>
      </c>
      <c r="O48" s="11">
        <f t="shared" si="1"/>
        <v>0.49150247492854993</v>
      </c>
      <c r="P48" s="11">
        <f t="shared" si="2"/>
        <v>0.18800461361014986</v>
      </c>
      <c r="Q48" s="11">
        <f t="shared" si="3"/>
        <v>-2.0996268889692637E-2</v>
      </c>
      <c r="R48" s="11">
        <f t="shared" si="4"/>
        <v>0.65720500570846729</v>
      </c>
      <c r="S48" s="11">
        <f t="shared" si="5"/>
        <v>0.17714446329345468</v>
      </c>
      <c r="T48" s="11">
        <f t="shared" si="6"/>
        <v>-0.20481667572155171</v>
      </c>
      <c r="U48" s="11">
        <f t="shared" si="7"/>
        <v>0.1978279889067065</v>
      </c>
      <c r="V48" s="11">
        <f t="shared" si="8"/>
        <v>0.46279450586732152</v>
      </c>
      <c r="W48" s="11">
        <f t="shared" si="9"/>
        <v>0.1978279889067065</v>
      </c>
      <c r="AB48" s="11">
        <v>3.923070659772239E-2</v>
      </c>
      <c r="AC48">
        <v>0.41543277915111609</v>
      </c>
      <c r="AD48">
        <v>-5.2612893146187147E-2</v>
      </c>
    </row>
    <row r="49" spans="1:30" x14ac:dyDescent="0.2">
      <c r="A49" s="28" t="s">
        <v>224</v>
      </c>
      <c r="B49" s="1">
        <v>54.367786000000002</v>
      </c>
      <c r="C49" s="1">
        <v>64.533994000000007</v>
      </c>
      <c r="D49" s="1">
        <v>16.334814999999999</v>
      </c>
      <c r="E49" s="1">
        <v>26.01</v>
      </c>
      <c r="F49" s="1">
        <v>705.84002699999996</v>
      </c>
      <c r="G49" s="1">
        <v>29.938859000000001</v>
      </c>
      <c r="H49" s="1">
        <v>41.696854999999999</v>
      </c>
      <c r="I49" s="1">
        <v>139.929993</v>
      </c>
      <c r="J49" s="1">
        <v>23.615348999999998</v>
      </c>
      <c r="K49" s="1">
        <v>21.670535999999998</v>
      </c>
      <c r="L49" s="45">
        <v>11722.889649999999</v>
      </c>
      <c r="M49" s="11">
        <f t="shared" si="12"/>
        <v>0.4597676407430249</v>
      </c>
      <c r="N49" s="11">
        <f t="shared" si="0"/>
        <v>0.23136230119108658</v>
      </c>
      <c r="O49" s="11">
        <f t="shared" si="1"/>
        <v>-0.28830798109661848</v>
      </c>
      <c r="P49" s="11">
        <f t="shared" si="2"/>
        <v>0.2350427936867423</v>
      </c>
      <c r="Q49" s="11">
        <f t="shared" si="3"/>
        <v>-3.2479283069464238E-3</v>
      </c>
      <c r="R49" s="11">
        <f t="shared" si="4"/>
        <v>-6.408583554029712E-2</v>
      </c>
      <c r="S49" s="11">
        <f t="shared" si="5"/>
        <v>0.22208286235386998</v>
      </c>
      <c r="T49" s="11">
        <f t="shared" si="6"/>
        <v>0.5570266866464888</v>
      </c>
      <c r="U49" s="11">
        <f t="shared" si="7"/>
        <v>8.7639963930403297E-2</v>
      </c>
      <c r="V49" s="11">
        <f t="shared" si="8"/>
        <v>-5.7921975958693972E-2</v>
      </c>
      <c r="W49" s="11">
        <f t="shared" si="9"/>
        <v>8.7639963930403297E-2</v>
      </c>
      <c r="AB49" s="11">
        <v>8.5852653990902514E-2</v>
      </c>
      <c r="AC49">
        <v>1.060235126968391</v>
      </c>
      <c r="AD49">
        <v>8.0782037445022117E-2</v>
      </c>
    </row>
    <row r="50" spans="1:30" x14ac:dyDescent="0.2">
      <c r="A50" s="28" t="s">
        <v>72</v>
      </c>
      <c r="B50" s="1">
        <v>37.244137000000002</v>
      </c>
      <c r="C50" s="1">
        <v>52.408616000000002</v>
      </c>
      <c r="D50" s="1">
        <v>22.952083999999999</v>
      </c>
      <c r="E50" s="1">
        <v>21.059999000000001</v>
      </c>
      <c r="F50" s="1">
        <v>708.14001499999995</v>
      </c>
      <c r="G50" s="1">
        <v>31.988893999999998</v>
      </c>
      <c r="H50" s="1">
        <v>34.119498999999998</v>
      </c>
      <c r="I50" s="1">
        <v>89.870002999999997</v>
      </c>
      <c r="J50" s="1">
        <v>21.712468999999999</v>
      </c>
      <c r="K50" s="1">
        <v>23.00291</v>
      </c>
      <c r="L50" s="45">
        <v>11575.54004</v>
      </c>
      <c r="M50" s="11">
        <f t="shared" si="12"/>
        <v>-0.61883639850927552</v>
      </c>
      <c r="N50" s="11">
        <f t="shared" si="0"/>
        <v>-0.42796174976855905</v>
      </c>
      <c r="O50" s="11">
        <f t="shared" si="1"/>
        <v>-0.50842061145081496</v>
      </c>
      <c r="P50" s="11">
        <f t="shared" si="2"/>
        <v>-0.91878760438256502</v>
      </c>
      <c r="Q50" s="11">
        <f t="shared" si="3"/>
        <v>-2.0756424672399798E-2</v>
      </c>
      <c r="R50" s="11">
        <f t="shared" si="4"/>
        <v>-0.63497659073806945</v>
      </c>
      <c r="S50" s="11">
        <f t="shared" si="5"/>
        <v>-0.54204088182692078</v>
      </c>
      <c r="T50" s="11">
        <f t="shared" si="6"/>
        <v>-0.60045344864257388</v>
      </c>
      <c r="U50" s="11">
        <f t="shared" si="7"/>
        <v>-0.52097023758740835</v>
      </c>
      <c r="V50" s="11">
        <f t="shared" si="8"/>
        <v>-0.54743810759568778</v>
      </c>
      <c r="W50" s="11">
        <f t="shared" si="9"/>
        <v>-0.52097023758740835</v>
      </c>
      <c r="AB50" s="11">
        <v>8.4105663850721393E-2</v>
      </c>
      <c r="AC50">
        <v>1.4569029709121319</v>
      </c>
      <c r="AD50">
        <v>-9.2691590349987807E-2</v>
      </c>
    </row>
    <row r="51" spans="1:30" x14ac:dyDescent="0.2">
      <c r="A51" s="28" t="s">
        <v>680</v>
      </c>
      <c r="B51" s="1">
        <v>97.711682999999994</v>
      </c>
      <c r="C51" s="1">
        <v>91.617328000000001</v>
      </c>
      <c r="D51" s="1">
        <v>46.690492999999996</v>
      </c>
      <c r="E51" s="1">
        <v>259.32000699999998</v>
      </c>
      <c r="F51" s="1">
        <v>723.15002400000003</v>
      </c>
      <c r="G51" s="1">
        <v>87.635185000000007</v>
      </c>
      <c r="H51" s="1">
        <v>74.503372999999996</v>
      </c>
      <c r="I51" s="1">
        <v>224.929993</v>
      </c>
      <c r="J51" s="1">
        <v>45.325929000000002</v>
      </c>
      <c r="K51" s="1">
        <v>50.828207999999997</v>
      </c>
      <c r="L51" s="45">
        <v>11215.12988</v>
      </c>
      <c r="M51" s="11">
        <f t="shared" si="12"/>
        <v>0.53011213034182325</v>
      </c>
      <c r="N51" s="11">
        <f t="shared" si="0"/>
        <v>0.11819647248398524</v>
      </c>
      <c r="O51" s="11">
        <f t="shared" si="1"/>
        <v>0.69535343352285794</v>
      </c>
      <c r="P51" s="11">
        <f t="shared" si="2"/>
        <v>0.45750904853315011</v>
      </c>
      <c r="Q51" s="11">
        <f t="shared" si="3"/>
        <v>6.0937488739443157E-3</v>
      </c>
      <c r="R51" s="11">
        <f t="shared" si="4"/>
        <v>0.39390078593506739</v>
      </c>
      <c r="S51" s="11">
        <f t="shared" si="5"/>
        <v>0.18108546351740662</v>
      </c>
      <c r="T51" s="11">
        <f t="shared" si="6"/>
        <v>0.52288420831856897</v>
      </c>
      <c r="U51" s="11">
        <f t="shared" si="7"/>
        <v>0.45312612558862431</v>
      </c>
      <c r="V51" s="11">
        <f t="shared" si="8"/>
        <v>0.27724013529020564</v>
      </c>
      <c r="W51" s="11">
        <f t="shared" si="9"/>
        <v>0.45312612558862431</v>
      </c>
      <c r="AB51" s="11">
        <v>8.4055854459264487E-2</v>
      </c>
      <c r="AC51">
        <v>1.4041797306447916</v>
      </c>
      <c r="AD51">
        <v>0.15515565237068324</v>
      </c>
    </row>
    <row r="52" spans="1:30" x14ac:dyDescent="0.2">
      <c r="A52" s="28" t="s">
        <v>528</v>
      </c>
      <c r="B52" s="1">
        <v>63.859164999999997</v>
      </c>
      <c r="C52" s="1">
        <v>81.933121999999997</v>
      </c>
      <c r="D52" s="1">
        <v>27.540271000000001</v>
      </c>
      <c r="E52" s="1">
        <v>177.91999799999999</v>
      </c>
      <c r="F52" s="1">
        <v>718.77002000000005</v>
      </c>
      <c r="G52" s="1">
        <v>62.870460999999999</v>
      </c>
      <c r="H52" s="1">
        <v>63.080424999999998</v>
      </c>
      <c r="I52" s="1">
        <v>147.699997</v>
      </c>
      <c r="J52" s="1">
        <v>31.192012999999999</v>
      </c>
      <c r="K52" s="1">
        <v>39.795341999999998</v>
      </c>
      <c r="L52" s="45">
        <v>11023.5</v>
      </c>
      <c r="M52" s="11">
        <f t="shared" si="12"/>
        <v>-0.31127642993733073</v>
      </c>
      <c r="N52" s="11">
        <f t="shared" si="0"/>
        <v>1.2118961706067299E-2</v>
      </c>
      <c r="O52" s="11">
        <f t="shared" si="1"/>
        <v>0.13499892167920979</v>
      </c>
      <c r="P52" s="11">
        <f t="shared" si="2"/>
        <v>4.7301128415495279</v>
      </c>
      <c r="Q52" s="11">
        <f t="shared" si="3"/>
        <v>-5.3178589196091752E-2</v>
      </c>
      <c r="R52" s="11">
        <f t="shared" si="4"/>
        <v>0.2662089926361233</v>
      </c>
      <c r="S52" s="11">
        <f t="shared" si="5"/>
        <v>0.29145183390043128</v>
      </c>
      <c r="T52" s="11">
        <f t="shared" si="6"/>
        <v>0.29402486677785933</v>
      </c>
      <c r="U52" s="11">
        <f t="shared" si="7"/>
        <v>0.11689833679899198</v>
      </c>
      <c r="V52" s="11">
        <f t="shared" si="8"/>
        <v>0.25361107449942288</v>
      </c>
      <c r="W52" s="11">
        <f t="shared" si="9"/>
        <v>0.11689833679899198</v>
      </c>
      <c r="AB52" s="11"/>
      <c r="AC52" s="25"/>
    </row>
    <row r="53" spans="1:30" x14ac:dyDescent="0.2">
      <c r="A53" s="28" t="s">
        <v>379</v>
      </c>
      <c r="B53" s="1">
        <v>92.721039000000005</v>
      </c>
      <c r="C53" s="1">
        <v>80.952067</v>
      </c>
      <c r="D53" s="1">
        <v>24.264579000000001</v>
      </c>
      <c r="E53" s="1">
        <v>31.049999</v>
      </c>
      <c r="F53" s="1">
        <v>759.14001499999995</v>
      </c>
      <c r="G53" s="1">
        <v>49.652515000000001</v>
      </c>
      <c r="H53" s="1">
        <v>48.844582000000003</v>
      </c>
      <c r="I53" s="1">
        <v>114.139999</v>
      </c>
      <c r="J53" s="1">
        <v>27.927351999999999</v>
      </c>
      <c r="K53" s="1">
        <v>31.744568000000001</v>
      </c>
      <c r="L53" s="45">
        <v>10359.309569999999</v>
      </c>
      <c r="M53" s="11">
        <f t="shared" si="12"/>
        <v>0.7129812223373353</v>
      </c>
      <c r="N53" s="11">
        <f t="shared" si="0"/>
        <v>0.25968612037645333</v>
      </c>
      <c r="O53" s="11">
        <f t="shared" si="1"/>
        <v>0.50605807085789456</v>
      </c>
      <c r="P53" s="11">
        <f t="shared" si="2"/>
        <v>0.20488936748156772</v>
      </c>
      <c r="Q53" s="11">
        <f t="shared" si="3"/>
        <v>8.596107385884677E-3</v>
      </c>
      <c r="R53" s="11">
        <f t="shared" si="4"/>
        <v>0.64826124052247991</v>
      </c>
      <c r="S53" s="11">
        <f t="shared" si="5"/>
        <v>0.17563168209241642</v>
      </c>
      <c r="T53" s="11">
        <f t="shared" si="6"/>
        <v>-0.2162867358987004</v>
      </c>
      <c r="U53" s="11">
        <f t="shared" si="7"/>
        <v>0.17259708695570941</v>
      </c>
      <c r="V53" s="11">
        <f t="shared" si="8"/>
        <v>0.48534321323436602</v>
      </c>
      <c r="W53" s="11">
        <f t="shared" si="9"/>
        <v>0.17259708695570941</v>
      </c>
    </row>
    <row r="54" spans="1:30" x14ac:dyDescent="0.2">
      <c r="A54" s="28" t="s">
        <v>223</v>
      </c>
      <c r="B54" s="1">
        <v>54.128461999999999</v>
      </c>
      <c r="C54" s="1">
        <v>64.263681000000005</v>
      </c>
      <c r="D54" s="1">
        <v>16.111317</v>
      </c>
      <c r="E54" s="1">
        <v>25.77</v>
      </c>
      <c r="F54" s="1">
        <v>752.669983</v>
      </c>
      <c r="G54" s="1">
        <v>30.124178000000001</v>
      </c>
      <c r="H54" s="1">
        <v>41.547521000000003</v>
      </c>
      <c r="I54" s="1">
        <v>145.63999899999999</v>
      </c>
      <c r="J54" s="1">
        <v>23.816665</v>
      </c>
      <c r="K54" s="1">
        <v>21.371873999999998</v>
      </c>
      <c r="L54" s="45">
        <v>10537.690430000001</v>
      </c>
      <c r="M54" s="11">
        <f t="shared" si="12"/>
        <v>-0.51531157495351321</v>
      </c>
      <c r="N54" s="11">
        <f t="shared" si="0"/>
        <v>-9.2432630858147014E-2</v>
      </c>
      <c r="O54" s="11">
        <f t="shared" si="1"/>
        <v>-0.35527808412793183</v>
      </c>
      <c r="P54" s="11">
        <f t="shared" si="2"/>
        <v>-0.90112040329062237</v>
      </c>
      <c r="Q54" s="11">
        <f t="shared" si="3"/>
        <v>-1.671255967661156E-3</v>
      </c>
      <c r="R54" s="11">
        <f t="shared" si="4"/>
        <v>-0.70305802882520241</v>
      </c>
      <c r="S54" s="11">
        <f t="shared" si="5"/>
        <v>-0.11214723857683084</v>
      </c>
      <c r="T54" s="11">
        <f t="shared" si="6"/>
        <v>2.1533224726572264E-2</v>
      </c>
      <c r="U54" s="11">
        <f t="shared" si="7"/>
        <v>-0.44070239486632867</v>
      </c>
      <c r="V54" s="11">
        <f t="shared" si="8"/>
        <v>-0.57187722387225226</v>
      </c>
      <c r="W54" s="11">
        <f t="shared" si="9"/>
        <v>-0.44070239486632867</v>
      </c>
    </row>
    <row r="55" spans="1:30" x14ac:dyDescent="0.2">
      <c r="A55" s="28" t="s">
        <v>832</v>
      </c>
      <c r="B55" s="1">
        <v>111.67682000000001</v>
      </c>
      <c r="C55" s="1">
        <v>70.808717000000001</v>
      </c>
      <c r="D55" s="1">
        <v>24.989560000000001</v>
      </c>
      <c r="E55" s="1">
        <v>260.61999500000002</v>
      </c>
      <c r="F55" s="1">
        <v>753.92999299999997</v>
      </c>
      <c r="G55" s="1">
        <v>101.44803</v>
      </c>
      <c r="H55" s="1">
        <v>46.795507999999998</v>
      </c>
      <c r="I55" s="1">
        <v>142.570007</v>
      </c>
      <c r="J55" s="1">
        <v>42.583170000000003</v>
      </c>
      <c r="K55" s="1">
        <v>49.919964999999998</v>
      </c>
      <c r="L55" s="45">
        <v>10424.62012</v>
      </c>
      <c r="M55" s="11">
        <f t="shared" si="12"/>
        <v>0.13360242269754319</v>
      </c>
      <c r="N55" s="11">
        <f t="shared" si="0"/>
        <v>-0.22304528928135736</v>
      </c>
      <c r="O55" s="11">
        <f t="shared" si="1"/>
        <v>-0.46558357504750159</v>
      </c>
      <c r="P55" s="11">
        <f t="shared" si="2"/>
        <v>-1.2129527386450123E-2</v>
      </c>
      <c r="Q55" s="11">
        <f t="shared" si="3"/>
        <v>-1.6540342870697278E-2</v>
      </c>
      <c r="R55" s="11">
        <f t="shared" si="4"/>
        <v>0.15953968912257288</v>
      </c>
      <c r="S55" s="11">
        <f t="shared" si="5"/>
        <v>-0.36726686849636137</v>
      </c>
      <c r="T55" s="11">
        <f t="shared" si="6"/>
        <v>-0.37592467116556794</v>
      </c>
      <c r="U55" s="11">
        <f t="shared" si="7"/>
        <v>-4.3605963277068116E-2</v>
      </c>
      <c r="V55" s="11">
        <f t="shared" si="8"/>
        <v>-1.5655233634847665E-2</v>
      </c>
      <c r="W55" s="11">
        <f t="shared" si="9"/>
        <v>-4.3605963277068116E-2</v>
      </c>
    </row>
    <row r="56" spans="1:30" x14ac:dyDescent="0.2">
      <c r="A56" s="28" t="s">
        <v>679</v>
      </c>
      <c r="B56" s="1">
        <v>98.514979999999994</v>
      </c>
      <c r="C56" s="1">
        <v>91.136222000000004</v>
      </c>
      <c r="D56" s="1">
        <v>46.760463999999999</v>
      </c>
      <c r="E56" s="1">
        <v>263.82000699999998</v>
      </c>
      <c r="F56" s="1">
        <v>766.60998500000005</v>
      </c>
      <c r="G56" s="1">
        <v>87.489915999999994</v>
      </c>
      <c r="H56" s="1">
        <v>73.957733000000005</v>
      </c>
      <c r="I56" s="1">
        <v>228.449997</v>
      </c>
      <c r="J56" s="1">
        <v>44.524712999999998</v>
      </c>
      <c r="K56" s="1">
        <v>50.713903000000002</v>
      </c>
      <c r="L56" s="45">
        <v>10018.280269999999</v>
      </c>
      <c r="M56" s="11">
        <f t="shared" si="12"/>
        <v>0.56798892229090536</v>
      </c>
      <c r="N56" s="11">
        <f t="shared" si="0"/>
        <v>0.10859937648492202</v>
      </c>
      <c r="O56" s="11">
        <f t="shared" si="1"/>
        <v>0.71087883490453807</v>
      </c>
      <c r="P56" s="11">
        <f t="shared" si="2"/>
        <v>0.58717365788007658</v>
      </c>
      <c r="Q56" s="11">
        <f t="shared" si="3"/>
        <v>1.0026330698287289E-2</v>
      </c>
      <c r="R56" s="11">
        <f t="shared" si="4"/>
        <v>0.36276722291994412</v>
      </c>
      <c r="S56" s="11">
        <f t="shared" si="5"/>
        <v>0.17708806161840629</v>
      </c>
      <c r="T56" s="11">
        <f t="shared" si="6"/>
        <v>0.5679478497175261</v>
      </c>
      <c r="U56" s="11">
        <f t="shared" si="7"/>
        <v>0.44114847375323984</v>
      </c>
      <c r="V56" s="11">
        <f t="shared" si="8"/>
        <v>0.26406924043859825</v>
      </c>
      <c r="W56" s="11">
        <f t="shared" si="9"/>
        <v>0.44114847375323984</v>
      </c>
    </row>
    <row r="57" spans="1:30" x14ac:dyDescent="0.2">
      <c r="A57" s="28" t="s">
        <v>527</v>
      </c>
      <c r="B57" s="1">
        <v>62.828874999999996</v>
      </c>
      <c r="C57" s="1">
        <v>82.208437000000004</v>
      </c>
      <c r="D57" s="1">
        <v>27.331254000000001</v>
      </c>
      <c r="E57" s="1">
        <v>166.220001</v>
      </c>
      <c r="F57" s="1">
        <v>759</v>
      </c>
      <c r="G57" s="1">
        <v>64.200191000000004</v>
      </c>
      <c r="H57" s="1">
        <v>62.831096000000002</v>
      </c>
      <c r="I57" s="1">
        <v>145.699997</v>
      </c>
      <c r="J57" s="1">
        <v>30.895299000000001</v>
      </c>
      <c r="K57" s="1">
        <v>40.119560999999997</v>
      </c>
      <c r="L57" s="45">
        <v>10097.900390000001</v>
      </c>
      <c r="M57" s="11">
        <f t="shared" si="12"/>
        <v>-0.32220470185836825</v>
      </c>
      <c r="N57" s="11">
        <f t="shared" si="0"/>
        <v>3.5530555298521893E-3</v>
      </c>
      <c r="O57" s="11">
        <f t="shared" si="1"/>
        <v>0.11909136734529846</v>
      </c>
      <c r="P57" s="11">
        <f t="shared" si="2"/>
        <v>4.3037651882578176</v>
      </c>
      <c r="Q57" s="11">
        <f t="shared" si="3"/>
        <v>7.7004619059937163E-3</v>
      </c>
      <c r="R57" s="11">
        <f t="shared" si="4"/>
        <v>0.31292017794228277</v>
      </c>
      <c r="S57" s="11">
        <f t="shared" si="5"/>
        <v>0.27500111202995625</v>
      </c>
      <c r="T57" s="11">
        <f t="shared" si="6"/>
        <v>0.30100901510865286</v>
      </c>
      <c r="U57" s="11">
        <f t="shared" si="7"/>
        <v>0.101661376282842</v>
      </c>
      <c r="V57" s="11">
        <f t="shared" si="8"/>
        <v>0.25704888002831705</v>
      </c>
      <c r="W57" s="11">
        <f t="shared" si="9"/>
        <v>0.101661376282842</v>
      </c>
    </row>
    <row r="58" spans="1:30" x14ac:dyDescent="0.2">
      <c r="A58" s="28" t="s">
        <v>378</v>
      </c>
      <c r="B58" s="1">
        <v>92.695943999999997</v>
      </c>
      <c r="C58" s="1">
        <v>81.917379999999994</v>
      </c>
      <c r="D58" s="1">
        <v>24.422719000000001</v>
      </c>
      <c r="E58" s="1">
        <v>31.34</v>
      </c>
      <c r="F58" s="1">
        <v>753.20001200000002</v>
      </c>
      <c r="G58" s="1">
        <v>48.898777000000003</v>
      </c>
      <c r="H58" s="1">
        <v>49.279248000000003</v>
      </c>
      <c r="I58" s="1">
        <v>111.989998</v>
      </c>
      <c r="J58" s="1">
        <v>28.044279</v>
      </c>
      <c r="K58" s="1">
        <v>31.915673000000002</v>
      </c>
      <c r="L58" s="45">
        <v>10525.429690000001</v>
      </c>
      <c r="M58" s="11">
        <f t="shared" si="12"/>
        <v>-0.17338703431597136</v>
      </c>
      <c r="N58" s="11">
        <f t="shared" si="0"/>
        <v>0.12922692378133394</v>
      </c>
      <c r="O58" s="11">
        <f t="shared" si="1"/>
        <v>-5.2620343872941677E-2</v>
      </c>
      <c r="P58" s="11">
        <f t="shared" si="2"/>
        <v>-0.88041363314039978</v>
      </c>
      <c r="Q58" s="11">
        <f t="shared" si="3"/>
        <v>1.9688727945210704E-3</v>
      </c>
      <c r="R58" s="11">
        <f t="shared" si="4"/>
        <v>-0.52428294245227458</v>
      </c>
      <c r="S58" s="11">
        <f t="shared" si="5"/>
        <v>1.589420421863097E-2</v>
      </c>
      <c r="T58" s="11">
        <f t="shared" si="6"/>
        <v>-0.23847409545048415</v>
      </c>
      <c r="U58" s="11">
        <f t="shared" si="7"/>
        <v>-0.35288340255893713</v>
      </c>
      <c r="V58" s="11">
        <f t="shared" si="8"/>
        <v>-0.37499034550329957</v>
      </c>
      <c r="W58" s="11">
        <f t="shared" si="9"/>
        <v>-0.35288340255893713</v>
      </c>
    </row>
    <row r="59" spans="1:30" x14ac:dyDescent="0.2">
      <c r="A59" s="28" t="s">
        <v>831</v>
      </c>
      <c r="B59" s="1">
        <v>112.139475</v>
      </c>
      <c r="C59" s="1">
        <v>72.542885999999996</v>
      </c>
      <c r="D59" s="1">
        <v>25.779230999999999</v>
      </c>
      <c r="E59" s="1">
        <v>262.07000699999998</v>
      </c>
      <c r="F59" s="1">
        <v>751.71997099999999</v>
      </c>
      <c r="G59" s="1">
        <v>102.78962300000001</v>
      </c>
      <c r="H59" s="1">
        <v>48.508248000000002</v>
      </c>
      <c r="I59" s="1">
        <v>147.05999800000001</v>
      </c>
      <c r="J59" s="1">
        <v>43.337288999999998</v>
      </c>
      <c r="K59" s="1">
        <v>51.064287999999998</v>
      </c>
      <c r="L59" s="45">
        <v>10465.940430000001</v>
      </c>
      <c r="M59" s="11">
        <f t="shared" si="12"/>
        <v>0.14065195491358273</v>
      </c>
      <c r="N59" s="11">
        <f t="shared" si="0"/>
        <v>-0.20787063109277382</v>
      </c>
      <c r="O59" s="11">
        <f t="shared" si="1"/>
        <v>-0.44129114662353364</v>
      </c>
      <c r="P59" s="11">
        <f t="shared" si="2"/>
        <v>2.6398423245879155E-3</v>
      </c>
      <c r="Q59" s="11">
        <f t="shared" si="3"/>
        <v>1.161359147133334E-2</v>
      </c>
      <c r="R59" s="11">
        <f t="shared" si="4"/>
        <v>0.17500393831809125</v>
      </c>
      <c r="S59" s="11">
        <f t="shared" si="5"/>
        <v>-0.34955798918063063</v>
      </c>
      <c r="T59" s="11">
        <f t="shared" si="6"/>
        <v>-0.32873837567337616</v>
      </c>
      <c r="U59" s="11">
        <f t="shared" si="7"/>
        <v>-2.3321208597294363E-2</v>
      </c>
      <c r="V59" s="11">
        <f t="shared" si="8"/>
        <v>2.0907289249729288E-2</v>
      </c>
      <c r="W59" s="11">
        <f t="shared" si="9"/>
        <v>-2.3321208597294363E-2</v>
      </c>
    </row>
    <row r="60" spans="1:30" x14ac:dyDescent="0.2">
      <c r="A60" s="28" t="s">
        <v>678</v>
      </c>
      <c r="B60" s="1">
        <v>98.311736999999994</v>
      </c>
      <c r="C60" s="1">
        <v>91.579594</v>
      </c>
      <c r="D60" s="1">
        <v>46.140723999999999</v>
      </c>
      <c r="E60" s="1">
        <v>261.38000499999998</v>
      </c>
      <c r="F60" s="1">
        <v>743.09002699999996</v>
      </c>
      <c r="G60" s="1">
        <v>87.480237000000002</v>
      </c>
      <c r="H60" s="1">
        <v>74.577359999999999</v>
      </c>
      <c r="I60" s="1">
        <v>219.08000200000001</v>
      </c>
      <c r="J60" s="1">
        <v>44.372100000000003</v>
      </c>
      <c r="K60" s="1">
        <v>50.018535999999997</v>
      </c>
      <c r="L60" s="45">
        <v>10150.650390000001</v>
      </c>
      <c r="M60" s="11">
        <f t="shared" si="12"/>
        <v>0.59692067609285315</v>
      </c>
      <c r="N60" s="11">
        <f t="shared" si="0"/>
        <v>0.12200876381186898</v>
      </c>
      <c r="O60" s="11">
        <f t="shared" si="1"/>
        <v>0.7395148654368382</v>
      </c>
      <c r="P60" s="11">
        <f t="shared" si="2"/>
        <v>0.57239975509594543</v>
      </c>
      <c r="Q60" s="11">
        <f t="shared" si="3"/>
        <v>9.4960619860147144E-3</v>
      </c>
      <c r="R60" s="11">
        <f t="shared" si="4"/>
        <v>0.36526106075783882</v>
      </c>
      <c r="S60" s="11">
        <f t="shared" si="5"/>
        <v>0.20159515227970304</v>
      </c>
      <c r="T60" s="11">
        <f t="shared" si="6"/>
        <v>0.52339896423613053</v>
      </c>
      <c r="U60" s="11">
        <f t="shared" si="7"/>
        <v>0.45321821673640406</v>
      </c>
      <c r="V60" s="11">
        <f t="shared" si="8"/>
        <v>0.26012080836017137</v>
      </c>
      <c r="W60" s="11">
        <f t="shared" si="9"/>
        <v>0.45321821673640406</v>
      </c>
    </row>
    <row r="61" spans="1:30" x14ac:dyDescent="0.2">
      <c r="A61" s="28" t="s">
        <v>526</v>
      </c>
      <c r="B61" s="1">
        <v>61.563319</v>
      </c>
      <c r="C61" s="1">
        <v>81.621104000000003</v>
      </c>
      <c r="D61" s="1">
        <v>26.525053</v>
      </c>
      <c r="E61" s="1">
        <v>166.229996</v>
      </c>
      <c r="F61" s="1">
        <v>736.09997599999997</v>
      </c>
      <c r="G61" s="1">
        <v>64.075830999999994</v>
      </c>
      <c r="H61" s="1">
        <v>62.065297000000001</v>
      </c>
      <c r="I61" s="1">
        <v>143.80999800000001</v>
      </c>
      <c r="J61" s="1">
        <v>30.53368</v>
      </c>
      <c r="K61" s="1">
        <v>39.693444999999997</v>
      </c>
      <c r="L61" s="45">
        <v>10739.309569999999</v>
      </c>
      <c r="M61" s="11">
        <f t="shared" si="12"/>
        <v>-0.33383596285498185</v>
      </c>
      <c r="N61" s="11">
        <f t="shared" si="0"/>
        <v>-6.4354044273599031E-3</v>
      </c>
      <c r="O61" s="11">
        <f t="shared" si="1"/>
        <v>7.3482513581499598E-2</v>
      </c>
      <c r="P61" s="11">
        <f t="shared" si="2"/>
        <v>4.1084815885531167</v>
      </c>
      <c r="Q61" s="11">
        <f t="shared" si="3"/>
        <v>-4.1264261664963886E-3</v>
      </c>
      <c r="R61" s="11">
        <f t="shared" si="4"/>
        <v>0.30409520270149226</v>
      </c>
      <c r="S61" s="11">
        <f t="shared" si="5"/>
        <v>0.24909165318345794</v>
      </c>
      <c r="T61" s="11">
        <f t="shared" si="6"/>
        <v>0.26917306979389433</v>
      </c>
      <c r="U61" s="11">
        <f t="shared" si="7"/>
        <v>8.7720284457474262E-2</v>
      </c>
      <c r="V61" s="11">
        <f t="shared" si="8"/>
        <v>0.2475697053253465</v>
      </c>
      <c r="W61" s="11">
        <f t="shared" si="9"/>
        <v>8.7720284457474262E-2</v>
      </c>
    </row>
    <row r="62" spans="1:30" x14ac:dyDescent="0.2">
      <c r="A62" s="28" t="s">
        <v>377</v>
      </c>
      <c r="B62" s="1">
        <v>92.414653999999999</v>
      </c>
      <c r="C62" s="1">
        <v>82.149771000000001</v>
      </c>
      <c r="D62" s="1">
        <v>24.709347999999999</v>
      </c>
      <c r="E62" s="1">
        <v>32.540000999999997</v>
      </c>
      <c r="F62" s="1">
        <v>739.15002400000003</v>
      </c>
      <c r="G62" s="1">
        <v>49.134320000000002</v>
      </c>
      <c r="H62" s="1">
        <v>49.688344999999998</v>
      </c>
      <c r="I62" s="1">
        <v>113.30999799999999</v>
      </c>
      <c r="J62" s="1">
        <v>28.071261</v>
      </c>
      <c r="K62" s="1">
        <v>31.816614999999999</v>
      </c>
      <c r="L62" s="45">
        <v>10544.12988</v>
      </c>
      <c r="M62" s="11">
        <f t="shared" si="12"/>
        <v>1.5521463599487904</v>
      </c>
      <c r="N62" s="11">
        <f t="shared" si="0"/>
        <v>0.58734390462878894</v>
      </c>
      <c r="O62" s="11">
        <f t="shared" si="1"/>
        <v>0.11260173358820724</v>
      </c>
      <c r="P62" s="11">
        <f t="shared" si="2"/>
        <v>0.60850227385071665</v>
      </c>
      <c r="Q62" s="11">
        <f t="shared" si="3"/>
        <v>-1.5264561459620296E-3</v>
      </c>
      <c r="R62" s="11">
        <f t="shared" si="4"/>
        <v>0.55109151822313884</v>
      </c>
      <c r="S62" s="11">
        <f t="shared" si="5"/>
        <v>0.49740756635802286</v>
      </c>
      <c r="T62" s="11">
        <f t="shared" si="6"/>
        <v>0.32170761734372033</v>
      </c>
      <c r="U62" s="11">
        <f t="shared" si="7"/>
        <v>0.30362894117577133</v>
      </c>
      <c r="V62" s="11">
        <f t="shared" si="8"/>
        <v>0.41240388572250453</v>
      </c>
      <c r="W62" s="11">
        <f t="shared" si="9"/>
        <v>0.30362894117577133</v>
      </c>
    </row>
    <row r="63" spans="1:30" x14ac:dyDescent="0.2">
      <c r="A63" s="28" t="s">
        <v>71</v>
      </c>
      <c r="B63" s="1">
        <v>36.210562000000003</v>
      </c>
      <c r="C63" s="1">
        <v>51.752975999999997</v>
      </c>
      <c r="D63" s="1">
        <v>22.208618999999999</v>
      </c>
      <c r="E63" s="1">
        <v>20.23</v>
      </c>
      <c r="F63" s="1">
        <v>740.28002900000001</v>
      </c>
      <c r="G63" s="1">
        <v>31.677254000000001</v>
      </c>
      <c r="H63" s="1">
        <v>33.182912999999999</v>
      </c>
      <c r="I63" s="1">
        <v>85.730002999999996</v>
      </c>
      <c r="J63" s="1">
        <v>21.533168</v>
      </c>
      <c r="K63" s="1">
        <v>22.52657</v>
      </c>
      <c r="L63" s="45">
        <v>10387.009770000001</v>
      </c>
      <c r="M63" s="11">
        <f t="shared" si="12"/>
        <v>-0.68400048789357992</v>
      </c>
      <c r="N63" s="11">
        <f t="shared" si="0"/>
        <v>-0.28505161354226405</v>
      </c>
      <c r="O63" s="11">
        <f t="shared" si="1"/>
        <v>-0.14017428330173476</v>
      </c>
      <c r="P63" s="11">
        <f t="shared" si="2"/>
        <v>-0.92285986653956154</v>
      </c>
      <c r="Q63" s="11">
        <f t="shared" si="3"/>
        <v>-7.2549893192748183E-3</v>
      </c>
      <c r="R63" s="11">
        <f t="shared" si="4"/>
        <v>-0.69111295399788553</v>
      </c>
      <c r="S63" s="11">
        <f t="shared" si="5"/>
        <v>-0.30680612135480811</v>
      </c>
      <c r="T63" s="11">
        <f t="shared" si="6"/>
        <v>-0.42979714280822845</v>
      </c>
      <c r="U63" s="11">
        <f t="shared" si="7"/>
        <v>-0.50368689329434435</v>
      </c>
      <c r="V63" s="11">
        <f t="shared" si="8"/>
        <v>-0.5712585604800382</v>
      </c>
      <c r="W63" s="11">
        <f t="shared" si="9"/>
        <v>-0.50368689329434435</v>
      </c>
    </row>
    <row r="64" spans="1:30" x14ac:dyDescent="0.2">
      <c r="A64" s="28" t="s">
        <v>830</v>
      </c>
      <c r="B64" s="1">
        <v>114.590563</v>
      </c>
      <c r="C64" s="1">
        <v>72.387010000000004</v>
      </c>
      <c r="D64" s="1">
        <v>25.82921</v>
      </c>
      <c r="E64" s="1">
        <v>262.25</v>
      </c>
      <c r="F64" s="1">
        <v>745.69000200000005</v>
      </c>
      <c r="G64" s="1">
        <v>102.55287300000001</v>
      </c>
      <c r="H64" s="1">
        <v>47.869599000000001</v>
      </c>
      <c r="I64" s="1">
        <v>150.35000600000001</v>
      </c>
      <c r="J64" s="1">
        <v>43.386257000000001</v>
      </c>
      <c r="K64" s="1">
        <v>52.541153999999999</v>
      </c>
      <c r="L64" s="45">
        <v>10271.20996</v>
      </c>
      <c r="M64" s="11">
        <f t="shared" si="12"/>
        <v>0.17390440037526234</v>
      </c>
      <c r="N64" s="11">
        <f t="shared" si="0"/>
        <v>-0.21241217010223568</v>
      </c>
      <c r="O64" s="11">
        <f t="shared" si="1"/>
        <v>-0.43874891285511819</v>
      </c>
      <c r="P64" s="11">
        <f t="shared" si="2"/>
        <v>5.7912482086082129E-3</v>
      </c>
      <c r="Q64" s="11">
        <f t="shared" si="3"/>
        <v>1.0693974150620456E-2</v>
      </c>
      <c r="R64" s="11">
        <f t="shared" si="4"/>
        <v>0.17307688612095506</v>
      </c>
      <c r="S64" s="11">
        <f t="shared" si="5"/>
        <v>-0.35899595187889943</v>
      </c>
      <c r="T64" s="11">
        <f t="shared" si="6"/>
        <v>-0.3025467313734419</v>
      </c>
      <c r="U64" s="11">
        <f t="shared" si="7"/>
        <v>-2.7236150242941681E-2</v>
      </c>
      <c r="V64" s="11">
        <f t="shared" si="8"/>
        <v>5.4449775647356979E-2</v>
      </c>
      <c r="W64" s="11">
        <f t="shared" si="9"/>
        <v>-2.7236150242941681E-2</v>
      </c>
    </row>
    <row r="65" spans="1:23" x14ac:dyDescent="0.2">
      <c r="A65" s="28" t="s">
        <v>677</v>
      </c>
      <c r="B65" s="1">
        <v>97.614902000000001</v>
      </c>
      <c r="C65" s="1">
        <v>91.909762000000001</v>
      </c>
      <c r="D65" s="1">
        <v>46.020775</v>
      </c>
      <c r="E65" s="1">
        <v>260.73998999999998</v>
      </c>
      <c r="F65" s="1">
        <v>737.79998799999998</v>
      </c>
      <c r="G65" s="1">
        <v>87.422123999999997</v>
      </c>
      <c r="H65" s="1">
        <v>74.679090000000002</v>
      </c>
      <c r="I65" s="1">
        <v>215.570007</v>
      </c>
      <c r="J65" s="1">
        <v>44.601016999999999</v>
      </c>
      <c r="K65" s="1">
        <v>49.828029000000001</v>
      </c>
      <c r="L65" s="45">
        <v>10607.849609999999</v>
      </c>
      <c r="M65" s="11">
        <f t="shared" si="12"/>
        <v>0.60391932124083914</v>
      </c>
      <c r="N65" s="11">
        <f t="shared" si="0"/>
        <v>0.12948278697447235</v>
      </c>
      <c r="O65" s="11">
        <f t="shared" si="1"/>
        <v>0.76210204282846683</v>
      </c>
      <c r="P65" s="11">
        <f t="shared" si="2"/>
        <v>0.56525385322062838</v>
      </c>
      <c r="Q65" s="11">
        <f t="shared" si="3"/>
        <v>-1.0049766159608842E-2</v>
      </c>
      <c r="R65" s="11">
        <f t="shared" si="4"/>
        <v>0.36516941837450267</v>
      </c>
      <c r="S65" s="11">
        <f t="shared" si="5"/>
        <v>0.20948119782854357</v>
      </c>
      <c r="T65" s="11">
        <f t="shared" si="6"/>
        <v>0.51181718947519972</v>
      </c>
      <c r="U65" s="11">
        <f t="shared" si="7"/>
        <v>0.46650488790387601</v>
      </c>
      <c r="V65" s="11">
        <f t="shared" si="8"/>
        <v>0.25415059599427625</v>
      </c>
      <c r="W65" s="11">
        <f t="shared" si="9"/>
        <v>0.46650488790387601</v>
      </c>
    </row>
    <row r="66" spans="1:23" x14ac:dyDescent="0.2">
      <c r="A66" s="28" t="s">
        <v>525</v>
      </c>
      <c r="B66" s="1">
        <v>60.860232000000003</v>
      </c>
      <c r="C66" s="1">
        <v>81.373317999999998</v>
      </c>
      <c r="D66" s="1">
        <v>26.116975</v>
      </c>
      <c r="E66" s="1">
        <v>166.58000200000001</v>
      </c>
      <c r="F66" s="1">
        <v>745.28997800000002</v>
      </c>
      <c r="G66" s="1">
        <v>64.037564000000003</v>
      </c>
      <c r="H66" s="1">
        <v>61.744729999999997</v>
      </c>
      <c r="I66" s="1">
        <v>142.58999600000001</v>
      </c>
      <c r="J66" s="1">
        <v>30.413139000000001</v>
      </c>
      <c r="K66" s="1">
        <v>39.730499000000002</v>
      </c>
      <c r="L66" s="45">
        <v>10213.62012</v>
      </c>
      <c r="M66" s="11">
        <f t="shared" si="12"/>
        <v>0.15561298702773363</v>
      </c>
      <c r="N66" s="11">
        <f t="shared" si="0"/>
        <v>0.25180369989287699</v>
      </c>
      <c r="O66" s="11">
        <f t="shared" si="1"/>
        <v>0.58752072693043034</v>
      </c>
      <c r="P66" s="11">
        <f t="shared" si="2"/>
        <v>5.456589475061608</v>
      </c>
      <c r="Q66" s="11">
        <f t="shared" si="3"/>
        <v>-6.1607328430609565E-3</v>
      </c>
      <c r="R66" s="11">
        <f t="shared" si="4"/>
        <v>1.0999485650434133</v>
      </c>
      <c r="S66" s="11">
        <f t="shared" si="5"/>
        <v>0.4746388122190377</v>
      </c>
      <c r="T66" s="11">
        <f t="shared" si="6"/>
        <v>-2.9669963178018843E-2</v>
      </c>
      <c r="U66" s="11">
        <f t="shared" si="7"/>
        <v>0.28120644753150148</v>
      </c>
      <c r="V66" s="11">
        <f t="shared" si="8"/>
        <v>0.81281279810597451</v>
      </c>
      <c r="W66" s="11">
        <f t="shared" si="9"/>
        <v>0.28120644753150148</v>
      </c>
    </row>
    <row r="67" spans="1:23" x14ac:dyDescent="0.2">
      <c r="A67" s="28" t="s">
        <v>222</v>
      </c>
      <c r="B67" s="1">
        <v>52.664890999999997</v>
      </c>
      <c r="C67" s="1">
        <v>65.004855000000006</v>
      </c>
      <c r="D67" s="1">
        <v>16.451422999999998</v>
      </c>
      <c r="E67" s="1">
        <v>25.799999</v>
      </c>
      <c r="F67" s="1">
        <v>749.90997300000004</v>
      </c>
      <c r="G67" s="1">
        <v>30.494824999999999</v>
      </c>
      <c r="H67" s="1">
        <v>41.871087000000003</v>
      </c>
      <c r="I67" s="1">
        <v>146.949997</v>
      </c>
      <c r="J67" s="1">
        <v>23.737891000000001</v>
      </c>
      <c r="K67" s="1">
        <v>21.916492999999999</v>
      </c>
      <c r="L67" s="45">
        <v>10698.75</v>
      </c>
      <c r="M67" s="11">
        <f t="shared" si="12"/>
        <v>0.44809643459579807</v>
      </c>
      <c r="N67" s="11">
        <f t="shared" si="0"/>
        <v>0.25214594562598291</v>
      </c>
      <c r="O67" s="11">
        <f t="shared" si="1"/>
        <v>-0.26833904112939833</v>
      </c>
      <c r="P67" s="11">
        <f t="shared" si="2"/>
        <v>0.23209158394978124</v>
      </c>
      <c r="Q67" s="11">
        <f t="shared" si="3"/>
        <v>6.6581125177564981E-3</v>
      </c>
      <c r="R67" s="11">
        <f t="shared" si="4"/>
        <v>-2.6339806579752101E-2</v>
      </c>
      <c r="S67" s="11">
        <f t="shared" si="5"/>
        <v>0.25977562916441777</v>
      </c>
      <c r="T67" s="11">
        <f t="shared" si="6"/>
        <v>0.70693464778416293</v>
      </c>
      <c r="U67" s="11">
        <f t="shared" si="7"/>
        <v>9.7599963527221112E-2</v>
      </c>
      <c r="V67" s="11">
        <f t="shared" si="8"/>
        <v>-2.8949210303487405E-2</v>
      </c>
      <c r="W67" s="11">
        <f t="shared" si="9"/>
        <v>9.7599963527221112E-2</v>
      </c>
    </row>
    <row r="68" spans="1:23" x14ac:dyDescent="0.2">
      <c r="A68" s="28" t="s">
        <v>70</v>
      </c>
      <c r="B68" s="1">
        <v>36.368358999999998</v>
      </c>
      <c r="C68" s="1">
        <v>51.914758999999997</v>
      </c>
      <c r="D68" s="1">
        <v>22.485036000000001</v>
      </c>
      <c r="E68" s="1">
        <v>20.940000999999999</v>
      </c>
      <c r="F68" s="1">
        <v>744.95001200000002</v>
      </c>
      <c r="G68" s="1">
        <v>31.319782</v>
      </c>
      <c r="H68" s="1">
        <v>33.236939999999997</v>
      </c>
      <c r="I68" s="1">
        <v>86.089995999999999</v>
      </c>
      <c r="J68" s="1">
        <v>21.627088000000001</v>
      </c>
      <c r="K68" s="1">
        <v>22.569873000000001</v>
      </c>
      <c r="L68" s="45">
        <v>10174.410159999999</v>
      </c>
      <c r="M68" s="11">
        <f t="shared" ref="M68:M131" si="17">B68/B69-1</f>
        <v>-0.6822685997232808</v>
      </c>
      <c r="N68" s="11">
        <f t="shared" ref="N68:N131" si="18">C68/C69-1</f>
        <v>-0.26864225322175395</v>
      </c>
      <c r="O68" s="11">
        <f t="shared" ref="O68:O131" si="19">D68/D69-1</f>
        <v>-0.11264577783842988</v>
      </c>
      <c r="P68" s="11">
        <f t="shared" ref="P68:P131" si="20">E68/E69-1</f>
        <v>-0.91741925140223701</v>
      </c>
      <c r="Q68" s="11">
        <f t="shared" ref="Q68:Q131" si="21">F68/F69-1</f>
        <v>-7.4347684761324473E-3</v>
      </c>
      <c r="R68" s="11">
        <f t="shared" ref="R68:R131" si="22">G68/G69-1</f>
        <v>-0.69303374237361925</v>
      </c>
      <c r="S68" s="11">
        <f t="shared" ref="S68:S131" si="23">H68/H69-1</f>
        <v>-0.27351659041750109</v>
      </c>
      <c r="T68" s="11">
        <f t="shared" ref="T68:T131" si="24">I68/I69-1</f>
        <v>-0.39115983272248223</v>
      </c>
      <c r="U68" s="11">
        <f t="shared" ref="U68:U131" si="25">J68/J69-1</f>
        <v>-0.49789520579050517</v>
      </c>
      <c r="V68" s="11">
        <f t="shared" ref="V68:V131" si="26">K68/K69-1</f>
        <v>-0.56842594476432895</v>
      </c>
      <c r="W68" s="11">
        <f t="shared" ref="W68:W131" si="27">J68/J69-1</f>
        <v>-0.49789520579050517</v>
      </c>
    </row>
    <row r="69" spans="1:23" x14ac:dyDescent="0.2">
      <c r="A69" s="28" t="s">
        <v>829</v>
      </c>
      <c r="B69" s="1">
        <v>114.46259000000001</v>
      </c>
      <c r="C69" s="1">
        <v>70.984082999999998</v>
      </c>
      <c r="D69" s="1">
        <v>25.339414000000001</v>
      </c>
      <c r="E69" s="1">
        <v>253.570007</v>
      </c>
      <c r="F69" s="1">
        <v>750.53002900000001</v>
      </c>
      <c r="G69" s="1">
        <v>102.03004799999999</v>
      </c>
      <c r="H69" s="1">
        <v>45.750445999999997</v>
      </c>
      <c r="I69" s="1">
        <v>141.39999399999999</v>
      </c>
      <c r="J69" s="1">
        <v>43.072856999999999</v>
      </c>
      <c r="K69" s="1">
        <v>52.296639999999996</v>
      </c>
      <c r="L69" s="45">
        <v>10636.37988</v>
      </c>
      <c r="M69" s="11">
        <f t="shared" si="17"/>
        <v>0.16370928934575169</v>
      </c>
      <c r="N69" s="11">
        <f t="shared" si="18"/>
        <v>-0.21853262938967588</v>
      </c>
      <c r="O69" s="11">
        <f t="shared" si="19"/>
        <v>-0.4604086793929546</v>
      </c>
      <c r="P69" s="11">
        <f t="shared" si="20"/>
        <v>-1.1423382921991188E-3</v>
      </c>
      <c r="Q69" s="11">
        <f t="shared" si="21"/>
        <v>7.7339431573788531E-3</v>
      </c>
      <c r="R69" s="11">
        <f t="shared" si="22"/>
        <v>0.16955802488370786</v>
      </c>
      <c r="S69" s="11">
        <f t="shared" si="23"/>
        <v>-0.37695655354082902</v>
      </c>
      <c r="T69" s="11">
        <f t="shared" si="24"/>
        <v>-0.32899920901626178</v>
      </c>
      <c r="U69" s="11">
        <f t="shared" si="25"/>
        <v>-2.3402592026410485E-2</v>
      </c>
      <c r="V69" s="11">
        <f t="shared" si="26"/>
        <v>5.7019197874215832E-2</v>
      </c>
      <c r="W69" s="11">
        <f t="shared" si="27"/>
        <v>-2.3402592026410485E-2</v>
      </c>
    </row>
    <row r="70" spans="1:23" x14ac:dyDescent="0.2">
      <c r="A70" s="28" t="s">
        <v>676</v>
      </c>
      <c r="B70" s="1">
        <v>98.360123999999999</v>
      </c>
      <c r="C70" s="1">
        <v>90.834352999999993</v>
      </c>
      <c r="D70" s="1">
        <v>46.960380999999998</v>
      </c>
      <c r="E70" s="1">
        <v>253.86000100000001</v>
      </c>
      <c r="F70" s="1">
        <v>744.77002000000005</v>
      </c>
      <c r="G70" s="1">
        <v>87.238123999999999</v>
      </c>
      <c r="H70" s="1">
        <v>73.430587000000003</v>
      </c>
      <c r="I70" s="1">
        <v>210.729996</v>
      </c>
      <c r="J70" s="1">
        <v>44.105029000000002</v>
      </c>
      <c r="K70" s="1">
        <v>49.475582000000003</v>
      </c>
      <c r="L70" s="45">
        <v>10040.450199999999</v>
      </c>
      <c r="M70" s="11">
        <f t="shared" si="17"/>
        <v>0.90349645112344557</v>
      </c>
      <c r="N70" s="11">
        <f t="shared" si="18"/>
        <v>0.4075427130699516</v>
      </c>
      <c r="O70" s="11">
        <f t="shared" si="19"/>
        <v>1.9997810228723143</v>
      </c>
      <c r="P70" s="11">
        <f t="shared" si="20"/>
        <v>9.2280419419822728</v>
      </c>
      <c r="Q70" s="11">
        <f t="shared" si="21"/>
        <v>1.5323150458234291E-2</v>
      </c>
      <c r="R70" s="11">
        <f t="shared" si="22"/>
        <v>1.8581464593703649</v>
      </c>
      <c r="S70" s="11">
        <f t="shared" si="23"/>
        <v>0.76342658014234255</v>
      </c>
      <c r="T70" s="11">
        <f t="shared" si="24"/>
        <v>0.43188148986724872</v>
      </c>
      <c r="U70" s="11">
        <f t="shared" si="25"/>
        <v>0.86695049826655857</v>
      </c>
      <c r="V70" s="11">
        <f t="shared" si="26"/>
        <v>1.2359507455785526</v>
      </c>
      <c r="W70" s="11">
        <f t="shared" si="27"/>
        <v>0.86695049826655857</v>
      </c>
    </row>
    <row r="71" spans="1:23" x14ac:dyDescent="0.2">
      <c r="A71" s="28" t="s">
        <v>221</v>
      </c>
      <c r="B71" s="1">
        <v>51.673394999999999</v>
      </c>
      <c r="C71" s="1">
        <v>64.533994000000007</v>
      </c>
      <c r="D71" s="1">
        <v>15.654603</v>
      </c>
      <c r="E71" s="1">
        <v>24.82</v>
      </c>
      <c r="F71" s="1">
        <v>733.53002900000001</v>
      </c>
      <c r="G71" s="1">
        <v>30.522621999999998</v>
      </c>
      <c r="H71" s="1">
        <v>41.640853</v>
      </c>
      <c r="I71" s="1">
        <v>147.16999799999999</v>
      </c>
      <c r="J71" s="1">
        <v>23.624102000000001</v>
      </c>
      <c r="K71" s="1">
        <v>22.127313000000001</v>
      </c>
      <c r="L71" s="45">
        <v>10829.679690000001</v>
      </c>
      <c r="M71" s="11">
        <f t="shared" si="17"/>
        <v>0.45422252358545001</v>
      </c>
      <c r="N71" s="11">
        <f t="shared" si="18"/>
        <v>0.2424647434664513</v>
      </c>
      <c r="O71" s="11">
        <f t="shared" si="19"/>
        <v>-0.28808386334647174</v>
      </c>
      <c r="P71" s="11">
        <f t="shared" si="20"/>
        <v>0.12920837124658791</v>
      </c>
      <c r="Q71" s="11">
        <f t="shared" si="21"/>
        <v>-2.4071250222840179E-3</v>
      </c>
      <c r="R71" s="11">
        <f t="shared" si="22"/>
        <v>-2.6591789133245558E-2</v>
      </c>
      <c r="S71" s="11">
        <f t="shared" si="23"/>
        <v>0.24833848322366658</v>
      </c>
      <c r="T71" s="11">
        <f t="shared" si="24"/>
        <v>0.70533016088075895</v>
      </c>
      <c r="U71" s="11">
        <f t="shared" si="25"/>
        <v>0.1014703241192052</v>
      </c>
      <c r="V71" s="11">
        <f t="shared" si="26"/>
        <v>-3.0030237098514934E-2</v>
      </c>
      <c r="W71" s="11">
        <f t="shared" si="27"/>
        <v>0.1014703241192052</v>
      </c>
    </row>
    <row r="72" spans="1:23" x14ac:dyDescent="0.2">
      <c r="A72" s="28" t="s">
        <v>69</v>
      </c>
      <c r="B72" s="1">
        <v>35.533347999999997</v>
      </c>
      <c r="C72" s="1">
        <v>51.940302000000003</v>
      </c>
      <c r="D72" s="1">
        <v>21.989391999999999</v>
      </c>
      <c r="E72" s="1">
        <v>21.98</v>
      </c>
      <c r="F72" s="1">
        <v>735.29998799999998</v>
      </c>
      <c r="G72" s="1">
        <v>31.356445999999998</v>
      </c>
      <c r="H72" s="1">
        <v>33.357021000000003</v>
      </c>
      <c r="I72" s="1">
        <v>86.300003000000004</v>
      </c>
      <c r="J72" s="1">
        <v>21.447787999999999</v>
      </c>
      <c r="K72" s="1">
        <v>22.812373999999998</v>
      </c>
      <c r="L72" s="45">
        <v>10858.139649999999</v>
      </c>
      <c r="M72" s="11">
        <f t="shared" si="17"/>
        <v>-0.68695223013406581</v>
      </c>
      <c r="N72" s="11">
        <f t="shared" si="18"/>
        <v>-0.26454757917628835</v>
      </c>
      <c r="O72" s="11">
        <f t="shared" si="19"/>
        <v>-0.14468977888472012</v>
      </c>
      <c r="P72" s="11">
        <f t="shared" si="20"/>
        <v>-0.91318772531942238</v>
      </c>
      <c r="Q72" s="11">
        <f t="shared" si="21"/>
        <v>-3.7395469304379869E-3</v>
      </c>
      <c r="R72" s="11">
        <f t="shared" si="22"/>
        <v>-0.69382886563948609</v>
      </c>
      <c r="S72" s="11">
        <f t="shared" si="23"/>
        <v>-0.26294140572366498</v>
      </c>
      <c r="T72" s="11">
        <f t="shared" si="24"/>
        <v>-0.38911304200147112</v>
      </c>
      <c r="U72" s="11">
        <f t="shared" si="25"/>
        <v>-0.49118280693316307</v>
      </c>
      <c r="V72" s="11">
        <f t="shared" si="26"/>
        <v>-0.55800252735792988</v>
      </c>
      <c r="W72" s="11">
        <f t="shared" si="27"/>
        <v>-0.49118280693316307</v>
      </c>
    </row>
    <row r="73" spans="1:23" x14ac:dyDescent="0.2">
      <c r="A73" s="28" t="s">
        <v>828</v>
      </c>
      <c r="B73" s="1">
        <v>113.50775</v>
      </c>
      <c r="C73" s="1">
        <v>70.623605999999995</v>
      </c>
      <c r="D73" s="1">
        <v>25.709258999999999</v>
      </c>
      <c r="E73" s="1">
        <v>253.19000199999999</v>
      </c>
      <c r="F73" s="1">
        <v>738.05999799999995</v>
      </c>
      <c r="G73" s="1">
        <v>102.41476900000001</v>
      </c>
      <c r="H73" s="1">
        <v>45.256945999999999</v>
      </c>
      <c r="I73" s="1">
        <v>141.270004</v>
      </c>
      <c r="J73" s="1">
        <v>42.152247000000003</v>
      </c>
      <c r="K73" s="1">
        <v>51.612000999999999</v>
      </c>
      <c r="L73" s="45">
        <v>10594.83008</v>
      </c>
      <c r="M73" s="11">
        <f t="shared" si="17"/>
        <v>0.24334660552637821</v>
      </c>
      <c r="N73" s="11">
        <f t="shared" si="18"/>
        <v>-0.14393922157599393</v>
      </c>
      <c r="O73" s="11">
        <f t="shared" si="19"/>
        <v>2.3678554554481535E-2</v>
      </c>
      <c r="P73" s="11">
        <f t="shared" si="20"/>
        <v>7.3313593396301204</v>
      </c>
      <c r="Q73" s="11">
        <f t="shared" si="21"/>
        <v>-3.6314573067837141E-3</v>
      </c>
      <c r="R73" s="11">
        <f t="shared" si="22"/>
        <v>1.0764204114158109</v>
      </c>
      <c r="S73" s="11">
        <f t="shared" si="23"/>
        <v>-8.7775632649427227E-2</v>
      </c>
      <c r="T73" s="11">
        <f t="shared" si="24"/>
        <v>0.22184743413300212</v>
      </c>
      <c r="U73" s="11">
        <f t="shared" si="25"/>
        <v>0.50161572720228009</v>
      </c>
      <c r="V73" s="11">
        <f t="shared" si="26"/>
        <v>0.5862528505189375</v>
      </c>
      <c r="W73" s="11">
        <f t="shared" si="27"/>
        <v>0.50161572720228009</v>
      </c>
    </row>
    <row r="74" spans="1:23" x14ac:dyDescent="0.2">
      <c r="A74" s="28" t="s">
        <v>376</v>
      </c>
      <c r="B74" s="1">
        <v>91.292122000000006</v>
      </c>
      <c r="C74" s="1">
        <v>82.498355000000004</v>
      </c>
      <c r="D74" s="1">
        <v>25.114581999999999</v>
      </c>
      <c r="E74" s="1">
        <v>30.389999</v>
      </c>
      <c r="F74" s="1">
        <v>740.75</v>
      </c>
      <c r="G74" s="1">
        <v>49.322752000000001</v>
      </c>
      <c r="H74" s="1">
        <v>49.611638999999997</v>
      </c>
      <c r="I74" s="1">
        <v>115.620003</v>
      </c>
      <c r="J74" s="1">
        <v>28.071261</v>
      </c>
      <c r="K74" s="1">
        <v>32.537058000000002</v>
      </c>
      <c r="L74" s="45">
        <v>10340.690430000001</v>
      </c>
      <c r="M74" s="11">
        <f t="shared" si="17"/>
        <v>0.78332400116642975</v>
      </c>
      <c r="N74" s="11">
        <f t="shared" si="18"/>
        <v>0.30248080018185219</v>
      </c>
      <c r="O74" s="11">
        <f t="shared" si="19"/>
        <v>0.71046818503466969</v>
      </c>
      <c r="P74" s="11">
        <f t="shared" si="20"/>
        <v>0.24856199671322932</v>
      </c>
      <c r="Q74" s="11">
        <f t="shared" si="21"/>
        <v>-1.805747215627207E-3</v>
      </c>
      <c r="R74" s="11">
        <f t="shared" si="22"/>
        <v>0.64846973926687834</v>
      </c>
      <c r="S74" s="11">
        <f t="shared" si="23"/>
        <v>0.20857444644502654</v>
      </c>
      <c r="T74" s="11">
        <f t="shared" si="24"/>
        <v>-0.21602925050255628</v>
      </c>
      <c r="U74" s="11">
        <f t="shared" si="25"/>
        <v>0.21021801484013292</v>
      </c>
      <c r="V74" s="11">
        <f t="shared" si="26"/>
        <v>0.50022595335092679</v>
      </c>
      <c r="W74" s="11">
        <f t="shared" si="27"/>
        <v>0.21021801484013292</v>
      </c>
    </row>
    <row r="75" spans="1:23" x14ac:dyDescent="0.2">
      <c r="A75" s="28" t="s">
        <v>220</v>
      </c>
      <c r="B75" s="1">
        <v>51.192112000000002</v>
      </c>
      <c r="C75" s="1">
        <v>63.339402</v>
      </c>
      <c r="D75" s="1">
        <v>14.682869999999999</v>
      </c>
      <c r="E75" s="1">
        <v>24.34</v>
      </c>
      <c r="F75" s="1">
        <v>742.09002699999996</v>
      </c>
      <c r="G75" s="1">
        <v>29.920325999999999</v>
      </c>
      <c r="H75" s="1">
        <v>41.049717000000001</v>
      </c>
      <c r="I75" s="1">
        <v>147.479996</v>
      </c>
      <c r="J75" s="1">
        <v>23.195209999999999</v>
      </c>
      <c r="K75" s="1">
        <v>21.688105</v>
      </c>
      <c r="L75" s="45">
        <v>10320.099609999999</v>
      </c>
      <c r="M75" s="11">
        <f t="shared" si="17"/>
        <v>0.45228680059665272</v>
      </c>
      <c r="N75" s="11">
        <f t="shared" si="18"/>
        <v>0.21926555554220917</v>
      </c>
      <c r="O75" s="11">
        <f t="shared" si="19"/>
        <v>-0.34754686246270072</v>
      </c>
      <c r="P75" s="11">
        <f t="shared" si="20"/>
        <v>0.15246206664478867</v>
      </c>
      <c r="Q75" s="11">
        <f t="shared" si="21"/>
        <v>6.0873795364657646E-3</v>
      </c>
      <c r="R75" s="11">
        <f t="shared" si="22"/>
        <v>-4.1316102288791234E-2</v>
      </c>
      <c r="S75" s="11">
        <f t="shared" si="23"/>
        <v>0.23483981520412045</v>
      </c>
      <c r="T75" s="11">
        <f t="shared" si="24"/>
        <v>0.70832842098161897</v>
      </c>
      <c r="U75" s="11">
        <f t="shared" si="25"/>
        <v>8.536197558703984E-2</v>
      </c>
      <c r="V75" s="11">
        <f t="shared" si="26"/>
        <v>-3.9068363388664262E-2</v>
      </c>
      <c r="W75" s="11">
        <f t="shared" si="27"/>
        <v>8.536197558703984E-2</v>
      </c>
    </row>
    <row r="76" spans="1:23" x14ac:dyDescent="0.2">
      <c r="A76" s="28" t="s">
        <v>68</v>
      </c>
      <c r="B76" s="1">
        <v>35.249313000000001</v>
      </c>
      <c r="C76" s="1">
        <v>51.948816000000001</v>
      </c>
      <c r="D76" s="1">
        <v>22.504099</v>
      </c>
      <c r="E76" s="1">
        <v>21.120000999999998</v>
      </c>
      <c r="F76" s="1">
        <v>737.59997599999997</v>
      </c>
      <c r="G76" s="1">
        <v>31.209793000000001</v>
      </c>
      <c r="H76" s="1">
        <v>33.242949000000003</v>
      </c>
      <c r="I76" s="1">
        <v>86.330001999999993</v>
      </c>
      <c r="J76" s="1">
        <v>21.370944000000001</v>
      </c>
      <c r="K76" s="1">
        <v>22.569873000000001</v>
      </c>
      <c r="L76" s="45">
        <v>10761.030269999999</v>
      </c>
      <c r="M76" s="11">
        <f t="shared" si="17"/>
        <v>-0.43922863528434553</v>
      </c>
      <c r="N76" s="11">
        <f t="shared" si="18"/>
        <v>-0.35964905749779907</v>
      </c>
      <c r="O76" s="11">
        <f t="shared" si="19"/>
        <v>-0.13404423689234679</v>
      </c>
      <c r="P76" s="11">
        <f t="shared" si="20"/>
        <v>-0.87241753115212473</v>
      </c>
      <c r="Q76" s="11">
        <f t="shared" si="21"/>
        <v>-2.4404699628977067E-4</v>
      </c>
      <c r="R76" s="11">
        <f t="shared" si="22"/>
        <v>-0.51080605401978385</v>
      </c>
      <c r="S76" s="11">
        <f t="shared" si="23"/>
        <v>-0.46043954110525998</v>
      </c>
      <c r="T76" s="11">
        <f t="shared" si="24"/>
        <v>-0.39477003221235296</v>
      </c>
      <c r="U76" s="11">
        <f t="shared" si="25"/>
        <v>-0.30220520190389966</v>
      </c>
      <c r="V76" s="11">
        <f t="shared" si="26"/>
        <v>-0.42250048513302674</v>
      </c>
      <c r="W76" s="11">
        <f t="shared" si="27"/>
        <v>-0.30220520190389966</v>
      </c>
    </row>
    <row r="77" spans="1:23" x14ac:dyDescent="0.2">
      <c r="A77" s="28" t="s">
        <v>524</v>
      </c>
      <c r="B77" s="1">
        <v>62.858618</v>
      </c>
      <c r="C77" s="1">
        <v>81.125540000000001</v>
      </c>
      <c r="D77" s="1">
        <v>25.987584999999999</v>
      </c>
      <c r="E77" s="1">
        <v>165.53999300000001</v>
      </c>
      <c r="F77" s="1">
        <v>737.78002900000001</v>
      </c>
      <c r="G77" s="1">
        <v>63.798403999999998</v>
      </c>
      <c r="H77" s="1">
        <v>61.611165999999997</v>
      </c>
      <c r="I77" s="1">
        <v>142.63999899999999</v>
      </c>
      <c r="J77" s="1">
        <v>30.626401999999999</v>
      </c>
      <c r="K77" s="1">
        <v>39.082064000000003</v>
      </c>
      <c r="L77" s="45">
        <v>10753.62012</v>
      </c>
      <c r="M77" s="11">
        <f t="shared" si="17"/>
        <v>-0.30308865238740124</v>
      </c>
      <c r="N77" s="11">
        <f t="shared" si="18"/>
        <v>-5.107087046277603E-3</v>
      </c>
      <c r="O77" s="11">
        <f t="shared" si="19"/>
        <v>9.7382004531058941E-2</v>
      </c>
      <c r="P77" s="11">
        <f t="shared" si="20"/>
        <v>4.6153321913161465</v>
      </c>
      <c r="Q77" s="11">
        <f t="shared" si="21"/>
        <v>2.2959175345544924E-3</v>
      </c>
      <c r="R77" s="11">
        <f t="shared" si="22"/>
        <v>0.28734057537693736</v>
      </c>
      <c r="S77" s="11">
        <f t="shared" si="23"/>
        <v>0.25393240086977831</v>
      </c>
      <c r="T77" s="11">
        <f t="shared" si="24"/>
        <v>0.29873437496614086</v>
      </c>
      <c r="U77" s="11">
        <f t="shared" si="25"/>
        <v>0.10054420632493044</v>
      </c>
      <c r="V77" s="11">
        <f t="shared" si="26"/>
        <v>0.22075241980770488</v>
      </c>
      <c r="W77" s="11">
        <f t="shared" si="27"/>
        <v>0.10054420632493044</v>
      </c>
    </row>
    <row r="78" spans="1:23" x14ac:dyDescent="0.2">
      <c r="A78" s="28" t="s">
        <v>375</v>
      </c>
      <c r="B78" s="1">
        <v>90.196003000000005</v>
      </c>
      <c r="C78" s="1">
        <v>81.541982000000004</v>
      </c>
      <c r="D78" s="1">
        <v>23.681439000000001</v>
      </c>
      <c r="E78" s="1">
        <v>29.48</v>
      </c>
      <c r="F78" s="1">
        <v>736.09002699999996</v>
      </c>
      <c r="G78" s="1">
        <v>49.558295000000001</v>
      </c>
      <c r="H78" s="1">
        <v>49.134360000000001</v>
      </c>
      <c r="I78" s="1">
        <v>109.83000199999999</v>
      </c>
      <c r="J78" s="1">
        <v>27.828416000000001</v>
      </c>
      <c r="K78" s="1">
        <v>32.014733999999997</v>
      </c>
      <c r="L78" s="45">
        <v>10662.41992</v>
      </c>
      <c r="M78" s="11">
        <f t="shared" si="17"/>
        <v>0.78335082030457448</v>
      </c>
      <c r="N78" s="11">
        <f t="shared" si="18"/>
        <v>0.30516953498471211</v>
      </c>
      <c r="O78" s="11">
        <f t="shared" si="19"/>
        <v>0.63340072541208814</v>
      </c>
      <c r="P78" s="11">
        <f t="shared" si="20"/>
        <v>0.22425249169435224</v>
      </c>
      <c r="Q78" s="11">
        <f t="shared" si="21"/>
        <v>1.0654524485979033E-2</v>
      </c>
      <c r="R78" s="11">
        <f t="shared" si="22"/>
        <v>0.70058143973858189</v>
      </c>
      <c r="S78" s="11">
        <f t="shared" si="23"/>
        <v>0.21931176764962812</v>
      </c>
      <c r="T78" s="11">
        <f t="shared" si="24"/>
        <v>-0.24035135924261508</v>
      </c>
      <c r="U78" s="11">
        <f t="shared" si="25"/>
        <v>0.22094206372539626</v>
      </c>
      <c r="V78" s="11">
        <f t="shared" si="26"/>
        <v>0.49613956333858877</v>
      </c>
      <c r="W78" s="11">
        <f t="shared" si="27"/>
        <v>0.22094206372539626</v>
      </c>
    </row>
    <row r="79" spans="1:23" x14ac:dyDescent="0.2">
      <c r="A79" s="28" t="s">
        <v>219</v>
      </c>
      <c r="B79" s="1">
        <v>50.576701999999997</v>
      </c>
      <c r="C79" s="1">
        <v>62.476160999999998</v>
      </c>
      <c r="D79" s="1">
        <v>14.498241999999999</v>
      </c>
      <c r="E79" s="1">
        <v>24.08</v>
      </c>
      <c r="F79" s="1">
        <v>728.330017</v>
      </c>
      <c r="G79" s="1">
        <v>29.141971000000002</v>
      </c>
      <c r="H79" s="1">
        <v>40.296798000000003</v>
      </c>
      <c r="I79" s="1">
        <v>144.58000200000001</v>
      </c>
      <c r="J79" s="1">
        <v>22.792577000000001</v>
      </c>
      <c r="K79" s="1">
        <v>21.398226999999999</v>
      </c>
      <c r="L79" s="45">
        <v>11094.570309999999</v>
      </c>
      <c r="M79" s="11">
        <f t="shared" si="17"/>
        <v>0.44030853204080977</v>
      </c>
      <c r="N79" s="11">
        <f t="shared" si="18"/>
        <v>0.20284554756728213</v>
      </c>
      <c r="O79" s="11">
        <f t="shared" si="19"/>
        <v>-0.33722364703400876</v>
      </c>
      <c r="P79" s="11">
        <f t="shared" si="20"/>
        <v>0.16216221825107224</v>
      </c>
      <c r="Q79" s="11">
        <f t="shared" si="21"/>
        <v>-2.9568824071087851E-3</v>
      </c>
      <c r="R79" s="11">
        <f t="shared" si="22"/>
        <v>-7.2249848566332875E-2</v>
      </c>
      <c r="S79" s="11">
        <f t="shared" si="23"/>
        <v>0.21197201078614492</v>
      </c>
      <c r="T79" s="11">
        <f t="shared" si="24"/>
        <v>0.67609550948074415</v>
      </c>
      <c r="U79" s="11">
        <f t="shared" si="25"/>
        <v>6.3123852892421839E-2</v>
      </c>
      <c r="V79" s="11">
        <f t="shared" si="26"/>
        <v>-6.7653812614085651E-2</v>
      </c>
      <c r="W79" s="11">
        <f t="shared" si="27"/>
        <v>6.3123852892421839E-2</v>
      </c>
    </row>
    <row r="80" spans="1:23" x14ac:dyDescent="0.2">
      <c r="A80" s="28" t="s">
        <v>67</v>
      </c>
      <c r="B80" s="1">
        <v>35.115186000000001</v>
      </c>
      <c r="C80" s="1">
        <v>51.940302000000003</v>
      </c>
      <c r="D80" s="1">
        <v>21.875014</v>
      </c>
      <c r="E80" s="1">
        <v>20.719999000000001</v>
      </c>
      <c r="F80" s="1">
        <v>730.48999000000003</v>
      </c>
      <c r="G80" s="1">
        <v>31.411442999999998</v>
      </c>
      <c r="H80" s="1">
        <v>33.248950999999998</v>
      </c>
      <c r="I80" s="1">
        <v>86.260002</v>
      </c>
      <c r="J80" s="1">
        <v>21.439249</v>
      </c>
      <c r="K80" s="1">
        <v>22.950945999999998</v>
      </c>
      <c r="L80" s="45">
        <v>11006.48047</v>
      </c>
      <c r="M80" s="11">
        <f t="shared" si="17"/>
        <v>-0.68364016126112981</v>
      </c>
      <c r="N80" s="11">
        <f t="shared" si="18"/>
        <v>-0.29142815998455063</v>
      </c>
      <c r="O80" s="11">
        <f t="shared" si="19"/>
        <v>-0.13569695338013588</v>
      </c>
      <c r="P80" s="11">
        <f t="shared" si="20"/>
        <v>-0.91680719840044322</v>
      </c>
      <c r="Q80" s="11">
        <f t="shared" si="21"/>
        <v>5.0493698091060857E-3</v>
      </c>
      <c r="R80" s="11">
        <f t="shared" si="22"/>
        <v>-0.68745151604175181</v>
      </c>
      <c r="S80" s="11">
        <f t="shared" si="23"/>
        <v>-0.30090444582450382</v>
      </c>
      <c r="T80" s="11">
        <f t="shared" si="24"/>
        <v>-0.41419353480475385</v>
      </c>
      <c r="U80" s="11">
        <f t="shared" si="25"/>
        <v>-0.49699509736043157</v>
      </c>
      <c r="V80" s="11">
        <f t="shared" si="26"/>
        <v>-0.55998711112540067</v>
      </c>
      <c r="W80" s="11">
        <f t="shared" si="27"/>
        <v>-0.49699509736043157</v>
      </c>
    </row>
    <row r="81" spans="1:23" x14ac:dyDescent="0.2">
      <c r="A81" s="28" t="s">
        <v>827</v>
      </c>
      <c r="B81" s="1">
        <v>110.99760999999999</v>
      </c>
      <c r="C81" s="1">
        <v>73.302802999999997</v>
      </c>
      <c r="D81" s="1">
        <v>25.309425999999998</v>
      </c>
      <c r="E81" s="1">
        <v>249.05999800000001</v>
      </c>
      <c r="F81" s="1">
        <v>726.82000700000003</v>
      </c>
      <c r="G81" s="1">
        <v>100.501025</v>
      </c>
      <c r="H81" s="1">
        <v>47.559952000000003</v>
      </c>
      <c r="I81" s="1">
        <v>147.25</v>
      </c>
      <c r="J81" s="1">
        <v>42.622346</v>
      </c>
      <c r="K81" s="1">
        <v>52.159713000000004</v>
      </c>
      <c r="L81" s="45">
        <v>11146.570309999999</v>
      </c>
      <c r="M81" s="11">
        <f t="shared" si="17"/>
        <v>0.26344391608206918</v>
      </c>
      <c r="N81" s="11">
        <f t="shared" si="18"/>
        <v>-6.0573626411876247E-2</v>
      </c>
      <c r="O81" s="11">
        <f t="shared" si="19"/>
        <v>0.21245907318887025</v>
      </c>
      <c r="P81" s="11">
        <f t="shared" si="20"/>
        <v>7.732819004207574</v>
      </c>
      <c r="Q81" s="11">
        <f t="shared" si="21"/>
        <v>1.9640301706627117E-2</v>
      </c>
      <c r="R81" s="11">
        <f t="shared" si="22"/>
        <v>1.1562441716295355</v>
      </c>
      <c r="S81" s="11">
        <f t="shared" si="23"/>
        <v>-1.7384644280795669E-2</v>
      </c>
      <c r="T81" s="11">
        <f t="shared" si="24"/>
        <v>0.32133881332844916</v>
      </c>
      <c r="U81" s="11">
        <f t="shared" si="25"/>
        <v>0.53757587845781751</v>
      </c>
      <c r="V81" s="11">
        <f t="shared" si="26"/>
        <v>0.70201332054640941</v>
      </c>
      <c r="W81" s="11">
        <f t="shared" si="27"/>
        <v>0.53757587845781751</v>
      </c>
    </row>
    <row r="82" spans="1:23" x14ac:dyDescent="0.2">
      <c r="A82" s="28" t="s">
        <v>374</v>
      </c>
      <c r="B82" s="1">
        <v>87.853215000000006</v>
      </c>
      <c r="C82" s="1">
        <v>78.029321999999993</v>
      </c>
      <c r="D82" s="1">
        <v>20.874458000000001</v>
      </c>
      <c r="E82" s="1">
        <v>28.52</v>
      </c>
      <c r="F82" s="1">
        <v>712.82000700000003</v>
      </c>
      <c r="G82" s="1">
        <v>46.609296999999998</v>
      </c>
      <c r="H82" s="1">
        <v>48.401392999999999</v>
      </c>
      <c r="I82" s="1">
        <v>111.44000200000001</v>
      </c>
      <c r="J82" s="1">
        <v>27.720483000000002</v>
      </c>
      <c r="K82" s="1">
        <v>30.645890000000001</v>
      </c>
      <c r="L82" s="45">
        <v>11370.059569999999</v>
      </c>
      <c r="M82" s="11">
        <f t="shared" si="17"/>
        <v>0.73608136096051435</v>
      </c>
      <c r="N82" s="11">
        <f t="shared" si="18"/>
        <v>0.20895641365161777</v>
      </c>
      <c r="O82" s="11">
        <f t="shared" si="19"/>
        <v>0.29174401603772004</v>
      </c>
      <c r="P82" s="11">
        <f t="shared" si="20"/>
        <v>0.15278900565885212</v>
      </c>
      <c r="Q82" s="11">
        <f t="shared" si="21"/>
        <v>1.0748138374853111E-2</v>
      </c>
      <c r="R82" s="11">
        <f t="shared" si="22"/>
        <v>0.4768270116463238</v>
      </c>
      <c r="S82" s="11">
        <f t="shared" si="23"/>
        <v>0.14271624001648298</v>
      </c>
      <c r="T82" s="11">
        <f t="shared" si="24"/>
        <v>-0.23556041456688437</v>
      </c>
      <c r="U82" s="11">
        <f t="shared" si="25"/>
        <v>0.19060231702120634</v>
      </c>
      <c r="V82" s="11">
        <f t="shared" si="26"/>
        <v>0.33669160530582021</v>
      </c>
      <c r="W82" s="11">
        <f t="shared" si="27"/>
        <v>0.19060231702120634</v>
      </c>
    </row>
    <row r="83" spans="1:23" x14ac:dyDescent="0.2">
      <c r="A83" s="28" t="s">
        <v>218</v>
      </c>
      <c r="B83" s="1">
        <v>50.604318999999997</v>
      </c>
      <c r="C83" s="1">
        <v>64.542709000000002</v>
      </c>
      <c r="D83" s="1">
        <v>16.159903</v>
      </c>
      <c r="E83" s="1">
        <v>24.74</v>
      </c>
      <c r="F83" s="1">
        <v>705.23999000000003</v>
      </c>
      <c r="G83" s="1">
        <v>31.560431000000001</v>
      </c>
      <c r="H83" s="1">
        <v>42.356440999999997</v>
      </c>
      <c r="I83" s="1">
        <v>145.779999</v>
      </c>
      <c r="J83" s="1">
        <v>23.282738999999999</v>
      </c>
      <c r="K83" s="1">
        <v>22.926672</v>
      </c>
      <c r="L83" s="45">
        <v>11674.759770000001</v>
      </c>
      <c r="M83" s="11">
        <f t="shared" si="17"/>
        <v>0.5830110673998905</v>
      </c>
      <c r="N83" s="11">
        <f t="shared" si="18"/>
        <v>0.28236479680864712</v>
      </c>
      <c r="O83" s="11">
        <f t="shared" si="19"/>
        <v>-0.20812535882035055</v>
      </c>
      <c r="P83" s="11">
        <f t="shared" si="20"/>
        <v>0.27002053388090341</v>
      </c>
      <c r="Q83" s="11">
        <f t="shared" si="21"/>
        <v>1.6239923153677838E-2</v>
      </c>
      <c r="R83" s="11">
        <f t="shared" si="22"/>
        <v>5.8160622096070203E-2</v>
      </c>
      <c r="S83" s="11">
        <f t="shared" si="23"/>
        <v>0.34559557916285155</v>
      </c>
      <c r="T83" s="11">
        <f t="shared" si="24"/>
        <v>0.85872751498151212</v>
      </c>
      <c r="U83" s="11">
        <f t="shared" si="25"/>
        <v>0.16187159086570957</v>
      </c>
      <c r="V83" s="11">
        <f t="shared" si="26"/>
        <v>0.12407527955564301</v>
      </c>
      <c r="W83" s="11">
        <f t="shared" si="27"/>
        <v>0.16187159086570957</v>
      </c>
    </row>
    <row r="84" spans="1:23" x14ac:dyDescent="0.2">
      <c r="A84" s="28" t="s">
        <v>66</v>
      </c>
      <c r="B84" s="1">
        <v>31.967129</v>
      </c>
      <c r="C84" s="1">
        <v>50.331004999999998</v>
      </c>
      <c r="D84" s="1">
        <v>20.407147999999999</v>
      </c>
      <c r="E84" s="1">
        <v>19.48</v>
      </c>
      <c r="F84" s="1">
        <v>693.96997099999999</v>
      </c>
      <c r="G84" s="1">
        <v>29.825747</v>
      </c>
      <c r="H84" s="1">
        <v>31.477838999999999</v>
      </c>
      <c r="I84" s="1">
        <v>78.430000000000007</v>
      </c>
      <c r="J84" s="1">
        <v>20.038995</v>
      </c>
      <c r="K84" s="1">
        <v>20.396028999999999</v>
      </c>
      <c r="L84" s="45">
        <v>12239.889649999999</v>
      </c>
      <c r="M84" s="11">
        <f t="shared" si="17"/>
        <v>-0.51474142859929461</v>
      </c>
      <c r="N84" s="11">
        <f t="shared" si="18"/>
        <v>-0.3707647644605635</v>
      </c>
      <c r="O84" s="11">
        <f t="shared" si="19"/>
        <v>-8.139442657542173E-2</v>
      </c>
      <c r="P84" s="11">
        <f t="shared" si="20"/>
        <v>-0.88473372781065085</v>
      </c>
      <c r="Q84" s="11">
        <f t="shared" si="21"/>
        <v>-1.7118390675811002E-3</v>
      </c>
      <c r="R84" s="11">
        <f t="shared" si="22"/>
        <v>-0.48746394852421326</v>
      </c>
      <c r="S84" s="11">
        <f t="shared" si="23"/>
        <v>-0.46681824318880027</v>
      </c>
      <c r="T84" s="11">
        <f t="shared" si="24"/>
        <v>-0.42130893102124201</v>
      </c>
      <c r="U84" s="11">
        <f t="shared" si="25"/>
        <v>-0.352943748262604</v>
      </c>
      <c r="V84" s="11">
        <f t="shared" si="26"/>
        <v>-0.46402172080685167</v>
      </c>
      <c r="W84" s="11">
        <f t="shared" si="27"/>
        <v>-0.352943748262604</v>
      </c>
    </row>
    <row r="85" spans="1:23" x14ac:dyDescent="0.2">
      <c r="A85" s="28" t="s">
        <v>523</v>
      </c>
      <c r="B85" s="1">
        <v>65.876485000000002</v>
      </c>
      <c r="C85" s="1">
        <v>79.987582000000003</v>
      </c>
      <c r="D85" s="1">
        <v>22.215354000000001</v>
      </c>
      <c r="E85" s="1">
        <v>169</v>
      </c>
      <c r="F85" s="1">
        <v>695.15997300000004</v>
      </c>
      <c r="G85" s="1">
        <v>58.192486000000002</v>
      </c>
      <c r="H85" s="1">
        <v>59.037726999999997</v>
      </c>
      <c r="I85" s="1">
        <v>135.529999</v>
      </c>
      <c r="J85" s="1">
        <v>30.969479</v>
      </c>
      <c r="K85" s="1">
        <v>38.053834999999999</v>
      </c>
      <c r="L85" s="45">
        <v>12161.62988</v>
      </c>
      <c r="M85" s="11">
        <f t="shared" si="17"/>
        <v>-0.2486053774324376</v>
      </c>
      <c r="N85" s="11">
        <f t="shared" si="18"/>
        <v>2.6272102661208274E-2</v>
      </c>
      <c r="O85" s="11">
        <f t="shared" si="19"/>
        <v>7.082749424719581E-2</v>
      </c>
      <c r="P85" s="11">
        <f t="shared" si="20"/>
        <v>4.9486096444913761</v>
      </c>
      <c r="Q85" s="11">
        <f t="shared" si="21"/>
        <v>-2.2127251287950567E-2</v>
      </c>
      <c r="R85" s="11">
        <f t="shared" si="22"/>
        <v>0.24977996629668486</v>
      </c>
      <c r="S85" s="11">
        <f t="shared" si="23"/>
        <v>0.23453490504766661</v>
      </c>
      <c r="T85" s="11">
        <f t="shared" si="24"/>
        <v>0.2099812211413048</v>
      </c>
      <c r="U85" s="11">
        <f t="shared" si="25"/>
        <v>0.13562918857397732</v>
      </c>
      <c r="V85" s="11">
        <f t="shared" si="26"/>
        <v>0.24759305196437409</v>
      </c>
      <c r="W85" s="11">
        <f t="shared" si="27"/>
        <v>0.13562918857397732</v>
      </c>
    </row>
    <row r="86" spans="1:23" x14ac:dyDescent="0.2">
      <c r="A86" s="28" t="s">
        <v>373</v>
      </c>
      <c r="B86" s="1">
        <v>87.672286999999997</v>
      </c>
      <c r="C86" s="1">
        <v>77.939936000000003</v>
      </c>
      <c r="D86" s="1">
        <v>20.745968999999999</v>
      </c>
      <c r="E86" s="1">
        <v>28.41</v>
      </c>
      <c r="F86" s="1">
        <v>710.89001499999995</v>
      </c>
      <c r="G86" s="1">
        <v>46.562184999999999</v>
      </c>
      <c r="H86" s="1">
        <v>47.821837000000002</v>
      </c>
      <c r="I86" s="1">
        <v>112.010002</v>
      </c>
      <c r="J86" s="1">
        <v>27.270766999999999</v>
      </c>
      <c r="K86" s="1">
        <v>30.501801</v>
      </c>
      <c r="L86" s="45">
        <v>11499.25</v>
      </c>
      <c r="M86" s="11">
        <f t="shared" si="17"/>
        <v>0.70958310309065142</v>
      </c>
      <c r="N86" s="11">
        <f t="shared" si="18"/>
        <v>0.20936861425809528</v>
      </c>
      <c r="O86" s="11">
        <f t="shared" si="19"/>
        <v>0.30259161870890039</v>
      </c>
      <c r="P86" s="11">
        <f t="shared" si="20"/>
        <v>0.15347142320225027</v>
      </c>
      <c r="Q86" s="11">
        <f t="shared" si="21"/>
        <v>-2.1475646900825929E-3</v>
      </c>
      <c r="R86" s="11">
        <f t="shared" si="22"/>
        <v>0.49642300659118344</v>
      </c>
      <c r="S86" s="11">
        <f t="shared" si="23"/>
        <v>0.13286106859755131</v>
      </c>
      <c r="T86" s="11">
        <f t="shared" si="24"/>
        <v>-0.24496125736590801</v>
      </c>
      <c r="U86" s="11">
        <f t="shared" si="25"/>
        <v>0.18780906613000847</v>
      </c>
      <c r="V86" s="11">
        <f t="shared" si="26"/>
        <v>0.36707160970572494</v>
      </c>
      <c r="W86" s="11">
        <f t="shared" si="27"/>
        <v>0.18780906613000847</v>
      </c>
    </row>
    <row r="87" spans="1:23" x14ac:dyDescent="0.2">
      <c r="A87" s="28" t="s">
        <v>217</v>
      </c>
      <c r="B87" s="1">
        <v>51.282845999999999</v>
      </c>
      <c r="C87" s="1">
        <v>64.446798999999999</v>
      </c>
      <c r="D87" s="1">
        <v>15.926686999999999</v>
      </c>
      <c r="E87" s="1">
        <v>24.629999000000002</v>
      </c>
      <c r="F87" s="1">
        <v>712.419983</v>
      </c>
      <c r="G87" s="1">
        <v>31.115656999999999</v>
      </c>
      <c r="H87" s="1">
        <v>42.213329000000002</v>
      </c>
      <c r="I87" s="1">
        <v>148.35000600000001</v>
      </c>
      <c r="J87" s="1">
        <v>22.958881000000002</v>
      </c>
      <c r="K87" s="1">
        <v>22.311779999999999</v>
      </c>
      <c r="L87" s="45">
        <v>11428.559569999999</v>
      </c>
      <c r="M87" s="11">
        <f t="shared" si="17"/>
        <v>0.6082062007333866</v>
      </c>
      <c r="N87" s="11">
        <f t="shared" si="18"/>
        <v>0.28284651285890083</v>
      </c>
      <c r="O87" s="11">
        <f t="shared" si="19"/>
        <v>-0.21070572085809225</v>
      </c>
      <c r="P87" s="11">
        <f t="shared" si="20"/>
        <v>0.23955700857790618</v>
      </c>
      <c r="Q87" s="11">
        <f t="shared" si="21"/>
        <v>-8.9448330175641022E-3</v>
      </c>
      <c r="R87" s="11">
        <f t="shared" si="22"/>
        <v>4.9375524297277318E-2</v>
      </c>
      <c r="S87" s="11">
        <f t="shared" si="23"/>
        <v>0.33493862249056638</v>
      </c>
      <c r="T87" s="11">
        <f t="shared" si="24"/>
        <v>0.92063710307190849</v>
      </c>
      <c r="U87" s="11">
        <f t="shared" si="25"/>
        <v>0.13747118220476362</v>
      </c>
      <c r="V87" s="11">
        <f t="shared" si="26"/>
        <v>0.10804284044159851</v>
      </c>
      <c r="W87" s="11">
        <f t="shared" si="27"/>
        <v>0.13747118220476362</v>
      </c>
    </row>
    <row r="88" spans="1:23" x14ac:dyDescent="0.2">
      <c r="A88" s="28" t="s">
        <v>65</v>
      </c>
      <c r="B88" s="1">
        <v>31.888228000000002</v>
      </c>
      <c r="C88" s="1">
        <v>50.237341999999998</v>
      </c>
      <c r="D88" s="1">
        <v>20.178388999999999</v>
      </c>
      <c r="E88" s="1">
        <v>19.870000999999998</v>
      </c>
      <c r="F88" s="1">
        <v>718.84997599999997</v>
      </c>
      <c r="G88" s="1">
        <v>29.651593999999999</v>
      </c>
      <c r="H88" s="1">
        <v>31.621925000000001</v>
      </c>
      <c r="I88" s="1">
        <v>77.239998</v>
      </c>
      <c r="J88" s="1">
        <v>20.184142999999999</v>
      </c>
      <c r="K88" s="1">
        <v>20.136206999999999</v>
      </c>
      <c r="L88" s="45">
        <v>11192.58008</v>
      </c>
      <c r="M88" s="11">
        <f t="shared" si="17"/>
        <v>-0.67855300694889276</v>
      </c>
      <c r="N88" s="11">
        <f t="shared" si="18"/>
        <v>-0.46456190703808364</v>
      </c>
      <c r="O88" s="11">
        <f t="shared" si="19"/>
        <v>-0.58109941119838904</v>
      </c>
      <c r="P88" s="11">
        <f t="shared" si="20"/>
        <v>-0.92632554647420629</v>
      </c>
      <c r="Q88" s="11">
        <f t="shared" si="21"/>
        <v>5.5616922568280103E-5</v>
      </c>
      <c r="R88" s="11">
        <f t="shared" si="22"/>
        <v>-0.65935104244293452</v>
      </c>
      <c r="S88" s="11">
        <f t="shared" si="23"/>
        <v>-0.57901286416831554</v>
      </c>
      <c r="T88" s="11">
        <f t="shared" si="24"/>
        <v>-0.63994034794069832</v>
      </c>
      <c r="U88" s="11">
        <f t="shared" si="25"/>
        <v>-0.5342023422782205</v>
      </c>
      <c r="V88" s="11">
        <f t="shared" si="26"/>
        <v>-0.58905117123600026</v>
      </c>
      <c r="W88" s="11">
        <f t="shared" si="27"/>
        <v>-0.5342023422782205</v>
      </c>
    </row>
    <row r="89" spans="1:23" x14ac:dyDescent="0.2">
      <c r="A89" s="28" t="s">
        <v>675</v>
      </c>
      <c r="B89" s="1">
        <v>99.202134999999998</v>
      </c>
      <c r="C89" s="1">
        <v>93.824743999999995</v>
      </c>
      <c r="D89" s="1">
        <v>48.169874999999998</v>
      </c>
      <c r="E89" s="1">
        <v>269.70001200000002</v>
      </c>
      <c r="F89" s="1">
        <v>718.80999799999995</v>
      </c>
      <c r="G89" s="1">
        <v>87.044428999999994</v>
      </c>
      <c r="H89" s="1">
        <v>75.113755999999995</v>
      </c>
      <c r="I89" s="1">
        <v>214.520004</v>
      </c>
      <c r="J89" s="1">
        <v>43.332427000000003</v>
      </c>
      <c r="K89" s="1">
        <v>48.999305</v>
      </c>
      <c r="L89" s="45">
        <v>11201.969730000001</v>
      </c>
      <c r="M89" s="11">
        <f t="shared" si="17"/>
        <v>0.49216038513756</v>
      </c>
      <c r="N89" s="11">
        <f t="shared" si="18"/>
        <v>0.17151297695925805</v>
      </c>
      <c r="O89" s="11">
        <f t="shared" si="19"/>
        <v>1.1198764879386549</v>
      </c>
      <c r="P89" s="11">
        <f t="shared" si="20"/>
        <v>0.62411185865484597</v>
      </c>
      <c r="Q89" s="11">
        <f t="shared" si="21"/>
        <v>3.0153169951325554E-2</v>
      </c>
      <c r="R89" s="11">
        <f t="shared" si="22"/>
        <v>0.48967956507677357</v>
      </c>
      <c r="S89" s="11">
        <f t="shared" si="23"/>
        <v>0.27499322179191377</v>
      </c>
      <c r="T89" s="11">
        <f t="shared" si="24"/>
        <v>0.53491708410550531</v>
      </c>
      <c r="U89" s="11">
        <f t="shared" si="25"/>
        <v>0.39294214242368408</v>
      </c>
      <c r="V89" s="11">
        <f t="shared" si="26"/>
        <v>0.28232465728078937</v>
      </c>
      <c r="W89" s="11">
        <f t="shared" si="27"/>
        <v>0.39294214242368408</v>
      </c>
    </row>
    <row r="90" spans="1:23" x14ac:dyDescent="0.2">
      <c r="A90" s="28" t="s">
        <v>522</v>
      </c>
      <c r="B90" s="1">
        <v>66.482219999999998</v>
      </c>
      <c r="C90" s="1">
        <v>80.088522999999995</v>
      </c>
      <c r="D90" s="1">
        <v>22.722963</v>
      </c>
      <c r="E90" s="1">
        <v>166.05999800000001</v>
      </c>
      <c r="F90" s="1">
        <v>697.77002000000005</v>
      </c>
      <c r="G90" s="1">
        <v>58.431646000000001</v>
      </c>
      <c r="H90" s="1">
        <v>58.913063000000001</v>
      </c>
      <c r="I90" s="1">
        <v>139.759995</v>
      </c>
      <c r="J90" s="1">
        <v>31.108561999999999</v>
      </c>
      <c r="K90" s="1">
        <v>38.211309999999997</v>
      </c>
      <c r="L90" s="45">
        <v>11823.700199999999</v>
      </c>
      <c r="M90" s="11">
        <f t="shared" si="17"/>
        <v>-0.25250556590977935</v>
      </c>
      <c r="N90" s="11">
        <f t="shared" si="18"/>
        <v>1.9384029436290806E-2</v>
      </c>
      <c r="O90" s="11">
        <f t="shared" si="19"/>
        <v>8.9585268349709368E-2</v>
      </c>
      <c r="P90" s="11">
        <f t="shared" si="20"/>
        <v>4.8451248856036608</v>
      </c>
      <c r="Q90" s="11">
        <f t="shared" si="21"/>
        <v>-1.0353563373175723E-2</v>
      </c>
      <c r="R90" s="11">
        <f t="shared" si="22"/>
        <v>0.23936772603851386</v>
      </c>
      <c r="S90" s="11">
        <f t="shared" si="23"/>
        <v>0.22668121339303826</v>
      </c>
      <c r="T90" s="11">
        <f t="shared" si="24"/>
        <v>0.23572057888100062</v>
      </c>
      <c r="U90" s="11">
        <f t="shared" si="25"/>
        <v>0.12844732834728334</v>
      </c>
      <c r="V90" s="11">
        <f t="shared" si="26"/>
        <v>0.24540181050640464</v>
      </c>
      <c r="W90" s="11">
        <f t="shared" si="27"/>
        <v>0.12844732834728334</v>
      </c>
    </row>
    <row r="91" spans="1:23" x14ac:dyDescent="0.2">
      <c r="A91" s="28" t="s">
        <v>372</v>
      </c>
      <c r="B91" s="1">
        <v>88.940087000000005</v>
      </c>
      <c r="C91" s="1">
        <v>78.565605000000005</v>
      </c>
      <c r="D91" s="1">
        <v>20.854690000000002</v>
      </c>
      <c r="E91" s="1">
        <v>28.41</v>
      </c>
      <c r="F91" s="1">
        <v>705.07000700000003</v>
      </c>
      <c r="G91" s="1">
        <v>47.146335000000001</v>
      </c>
      <c r="H91" s="1">
        <v>48.026384</v>
      </c>
      <c r="I91" s="1">
        <v>113.099998</v>
      </c>
      <c r="J91" s="1">
        <v>27.56758</v>
      </c>
      <c r="K91" s="1">
        <v>30.681913000000002</v>
      </c>
      <c r="L91" s="45">
        <v>11637.450199999999</v>
      </c>
      <c r="M91" s="11">
        <f t="shared" si="17"/>
        <v>0.73439376698413295</v>
      </c>
      <c r="N91" s="11">
        <f t="shared" si="18"/>
        <v>0.21562297989239054</v>
      </c>
      <c r="O91" s="11">
        <f t="shared" si="19"/>
        <v>0.3078220522833075</v>
      </c>
      <c r="P91" s="11">
        <f t="shared" si="20"/>
        <v>0.14973699513302297</v>
      </c>
      <c r="Q91" s="11">
        <f t="shared" si="21"/>
        <v>-9.6350407368039903E-4</v>
      </c>
      <c r="R91" s="11">
        <f t="shared" si="22"/>
        <v>0.53438786573586472</v>
      </c>
      <c r="S91" s="11">
        <f t="shared" si="23"/>
        <v>0.13871382417546507</v>
      </c>
      <c r="T91" s="11">
        <f t="shared" si="24"/>
        <v>-0.21074671575547699</v>
      </c>
      <c r="U91" s="11">
        <f t="shared" si="25"/>
        <v>0.2188596467569961</v>
      </c>
      <c r="V91" s="11">
        <f t="shared" si="26"/>
        <v>0.37406219832303211</v>
      </c>
      <c r="W91" s="11">
        <f t="shared" si="27"/>
        <v>0.2188596467569961</v>
      </c>
    </row>
    <row r="92" spans="1:23" x14ac:dyDescent="0.2">
      <c r="A92" s="28" t="s">
        <v>216</v>
      </c>
      <c r="B92" s="1">
        <v>51.280216000000003</v>
      </c>
      <c r="C92" s="1">
        <v>64.629911000000007</v>
      </c>
      <c r="D92" s="1">
        <v>15.946122000000001</v>
      </c>
      <c r="E92" s="1">
        <v>24.709999</v>
      </c>
      <c r="F92" s="1">
        <v>705.75</v>
      </c>
      <c r="G92" s="1">
        <v>30.726478</v>
      </c>
      <c r="H92" s="1">
        <v>42.175991000000003</v>
      </c>
      <c r="I92" s="1">
        <v>143.300003</v>
      </c>
      <c r="J92" s="1">
        <v>22.617518</v>
      </c>
      <c r="K92" s="1">
        <v>22.329348</v>
      </c>
      <c r="L92" s="45">
        <v>11697.309569999999</v>
      </c>
      <c r="M92" s="11">
        <f t="shared" si="17"/>
        <v>-0.54016744631479785</v>
      </c>
      <c r="N92" s="11">
        <f t="shared" si="18"/>
        <v>-0.11631935882242972</v>
      </c>
      <c r="O92" s="11">
        <f t="shared" si="19"/>
        <v>-0.3780590943087031</v>
      </c>
      <c r="P92" s="11">
        <f t="shared" si="20"/>
        <v>-0.9005553791138986</v>
      </c>
      <c r="Q92" s="11">
        <f t="shared" si="21"/>
        <v>8.8484218904696377E-3</v>
      </c>
      <c r="R92" s="11">
        <f t="shared" si="22"/>
        <v>-0.69605704297165838</v>
      </c>
      <c r="S92" s="11">
        <f t="shared" si="23"/>
        <v>-6.9072162991513975E-2</v>
      </c>
      <c r="T92" s="11">
        <f t="shared" si="24"/>
        <v>-5.8042474921367493E-2</v>
      </c>
      <c r="U92" s="11">
        <f t="shared" si="25"/>
        <v>-0.47430326440271353</v>
      </c>
      <c r="V92" s="11">
        <f t="shared" si="26"/>
        <v>-0.57358343067551254</v>
      </c>
      <c r="W92" s="11">
        <f t="shared" si="27"/>
        <v>-0.47430326440271353</v>
      </c>
    </row>
    <row r="93" spans="1:23" x14ac:dyDescent="0.2">
      <c r="A93" s="28" t="s">
        <v>826</v>
      </c>
      <c r="B93" s="1">
        <v>111.51932499999999</v>
      </c>
      <c r="C93" s="1">
        <v>73.137180999999998</v>
      </c>
      <c r="D93" s="1">
        <v>25.639288000000001</v>
      </c>
      <c r="E93" s="1">
        <v>248.479996</v>
      </c>
      <c r="F93" s="1">
        <v>699.55999799999995</v>
      </c>
      <c r="G93" s="1">
        <v>101.09291</v>
      </c>
      <c r="H93" s="1">
        <v>45.305328000000003</v>
      </c>
      <c r="I93" s="1">
        <v>152.13000500000001</v>
      </c>
      <c r="J93" s="1">
        <v>43.023888999999997</v>
      </c>
      <c r="K93" s="1">
        <v>52.365104000000002</v>
      </c>
      <c r="L93" s="45">
        <v>11977.190430000001</v>
      </c>
      <c r="M93" s="11">
        <f t="shared" si="17"/>
        <v>0.1269111083560186</v>
      </c>
      <c r="N93" s="11">
        <f t="shared" si="18"/>
        <v>-0.22135271343380802</v>
      </c>
      <c r="O93" s="11">
        <f t="shared" si="19"/>
        <v>-0.46079463286486988</v>
      </c>
      <c r="P93" s="11">
        <f t="shared" si="20"/>
        <v>-5.8288447943328658E-2</v>
      </c>
      <c r="Q93" s="11">
        <f t="shared" si="21"/>
        <v>5.3316406236392222E-3</v>
      </c>
      <c r="R93" s="11">
        <f t="shared" si="22"/>
        <v>0.15688927299950461</v>
      </c>
      <c r="S93" s="11">
        <f t="shared" si="23"/>
        <v>-0.3926562680556267</v>
      </c>
      <c r="T93" s="11">
        <f t="shared" si="24"/>
        <v>-0.2884803965060605</v>
      </c>
      <c r="U93" s="11">
        <f t="shared" si="25"/>
        <v>5.0473719499206648E-3</v>
      </c>
      <c r="V93" s="11">
        <f t="shared" si="26"/>
        <v>7.4749726351386769E-2</v>
      </c>
      <c r="W93" s="11">
        <f t="shared" si="27"/>
        <v>5.0473719499206648E-3</v>
      </c>
    </row>
    <row r="94" spans="1:23" x14ac:dyDescent="0.2">
      <c r="A94" s="28" t="s">
        <v>674</v>
      </c>
      <c r="B94" s="1">
        <v>98.960178999999997</v>
      </c>
      <c r="C94" s="1">
        <v>93.928511999999998</v>
      </c>
      <c r="D94" s="1">
        <v>47.550134999999997</v>
      </c>
      <c r="E94" s="1">
        <v>263.85998499999999</v>
      </c>
      <c r="F94" s="1">
        <v>695.84997599999997</v>
      </c>
      <c r="G94" s="1">
        <v>87.383392999999998</v>
      </c>
      <c r="H94" s="1">
        <v>74.595860000000002</v>
      </c>
      <c r="I94" s="1">
        <v>213.80999800000001</v>
      </c>
      <c r="J94" s="1">
        <v>42.807822000000002</v>
      </c>
      <c r="K94" s="1">
        <v>48.723067999999998</v>
      </c>
      <c r="L94" s="45">
        <v>12062.259770000001</v>
      </c>
      <c r="M94" s="11">
        <f t="shared" si="17"/>
        <v>0.49094680088156739</v>
      </c>
      <c r="N94" s="11">
        <f t="shared" si="18"/>
        <v>0.15208251381739002</v>
      </c>
      <c r="O94" s="11">
        <f t="shared" si="19"/>
        <v>1.1423373451320891</v>
      </c>
      <c r="P94" s="11">
        <f t="shared" si="20"/>
        <v>0.58522072547709336</v>
      </c>
      <c r="Q94" s="11">
        <f t="shared" si="21"/>
        <v>-1.5018607804533346E-2</v>
      </c>
      <c r="R94" s="11">
        <f t="shared" si="22"/>
        <v>0.50212061869632985</v>
      </c>
      <c r="S94" s="11">
        <f t="shared" si="23"/>
        <v>0.25463469022990171</v>
      </c>
      <c r="T94" s="11">
        <f t="shared" si="24"/>
        <v>0.53842282453368329</v>
      </c>
      <c r="U94" s="11">
        <f t="shared" si="25"/>
        <v>0.39816568704624866</v>
      </c>
      <c r="V94" s="11">
        <f t="shared" si="26"/>
        <v>0.27509546257377737</v>
      </c>
      <c r="W94" s="11">
        <f t="shared" si="27"/>
        <v>0.39816568704624866</v>
      </c>
    </row>
    <row r="95" spans="1:23" x14ac:dyDescent="0.2">
      <c r="A95" s="28" t="s">
        <v>521</v>
      </c>
      <c r="B95" s="1">
        <v>66.374050999999994</v>
      </c>
      <c r="C95" s="1">
        <v>81.529326999999995</v>
      </c>
      <c r="D95" s="1">
        <v>22.195447000000001</v>
      </c>
      <c r="E95" s="1">
        <v>166.449997</v>
      </c>
      <c r="F95" s="1">
        <v>706.46002199999998</v>
      </c>
      <c r="G95" s="1">
        <v>58.173352999999999</v>
      </c>
      <c r="H95" s="1">
        <v>59.456238999999997</v>
      </c>
      <c r="I95" s="1">
        <v>138.979996</v>
      </c>
      <c r="J95" s="1">
        <v>30.617131000000001</v>
      </c>
      <c r="K95" s="1">
        <v>38.211309999999997</v>
      </c>
      <c r="L95" s="45">
        <v>11670.75</v>
      </c>
      <c r="M95" s="11">
        <f t="shared" si="17"/>
        <v>-0.25519267175864457</v>
      </c>
      <c r="N95" s="11">
        <f t="shared" si="18"/>
        <v>3.5367153836776799E-2</v>
      </c>
      <c r="O95" s="11">
        <f t="shared" si="19"/>
        <v>7.0888340801095184E-2</v>
      </c>
      <c r="P95" s="11">
        <f t="shared" si="20"/>
        <v>4.8016727500288345</v>
      </c>
      <c r="Q95" s="11">
        <f t="shared" si="21"/>
        <v>7.9183478817470565E-3</v>
      </c>
      <c r="R95" s="11">
        <f t="shared" si="22"/>
        <v>0.24408251198394937</v>
      </c>
      <c r="S95" s="11">
        <f t="shared" si="23"/>
        <v>0.23557919703302566</v>
      </c>
      <c r="T95" s="11">
        <f t="shared" si="24"/>
        <v>0.15221350143723678</v>
      </c>
      <c r="U95" s="11">
        <f t="shared" si="25"/>
        <v>0.11134611762475899</v>
      </c>
      <c r="V95" s="11">
        <f t="shared" si="26"/>
        <v>0.24430617557518852</v>
      </c>
      <c r="W95" s="11">
        <f t="shared" si="27"/>
        <v>0.11134611762475899</v>
      </c>
    </row>
    <row r="96" spans="1:23" x14ac:dyDescent="0.2">
      <c r="A96" s="28" t="s">
        <v>371</v>
      </c>
      <c r="B96" s="1">
        <v>89.115733000000006</v>
      </c>
      <c r="C96" s="1">
        <v>78.744363000000007</v>
      </c>
      <c r="D96" s="1">
        <v>20.726201</v>
      </c>
      <c r="E96" s="1">
        <v>28.690000999999999</v>
      </c>
      <c r="F96" s="1">
        <v>700.90997300000004</v>
      </c>
      <c r="G96" s="1">
        <v>46.760044000000001</v>
      </c>
      <c r="H96" s="1">
        <v>48.120136000000002</v>
      </c>
      <c r="I96" s="1">
        <v>120.620003</v>
      </c>
      <c r="J96" s="1">
        <v>27.549590999999999</v>
      </c>
      <c r="K96" s="1">
        <v>30.708929000000001</v>
      </c>
      <c r="L96" s="45">
        <v>11825.29004</v>
      </c>
      <c r="M96" s="11">
        <f t="shared" si="17"/>
        <v>-0.19827584167186918</v>
      </c>
      <c r="N96" s="11">
        <f t="shared" si="18"/>
        <v>7.9831211739355812E-2</v>
      </c>
      <c r="O96" s="11">
        <f t="shared" si="19"/>
        <v>-0.18398820538557048</v>
      </c>
      <c r="P96" s="11">
        <f t="shared" si="20"/>
        <v>-0.88192929581609747</v>
      </c>
      <c r="Q96" s="11">
        <f t="shared" si="21"/>
        <v>5.1050363841986801E-3</v>
      </c>
      <c r="R96" s="11">
        <f t="shared" si="22"/>
        <v>-0.53605130481925456</v>
      </c>
      <c r="S96" s="11">
        <f t="shared" si="23"/>
        <v>8.4127199302501898E-2</v>
      </c>
      <c r="T96" s="11">
        <f t="shared" si="24"/>
        <v>-0.20676045911824892</v>
      </c>
      <c r="U96" s="11">
        <f t="shared" si="25"/>
        <v>-0.35923001237204499</v>
      </c>
      <c r="V96" s="11">
        <f t="shared" si="26"/>
        <v>-0.4188796043262828</v>
      </c>
      <c r="W96" s="11">
        <f t="shared" si="27"/>
        <v>-0.35923001237204499</v>
      </c>
    </row>
    <row r="97" spans="1:23" x14ac:dyDescent="0.2">
      <c r="A97" s="28" t="s">
        <v>825</v>
      </c>
      <c r="B97" s="1">
        <v>111.15510500000001</v>
      </c>
      <c r="C97" s="1">
        <v>72.922843999999998</v>
      </c>
      <c r="D97" s="1">
        <v>25.399388999999999</v>
      </c>
      <c r="E97" s="1">
        <v>242.990005</v>
      </c>
      <c r="F97" s="1">
        <v>697.34997599999997</v>
      </c>
      <c r="G97" s="1">
        <v>100.78710100000001</v>
      </c>
      <c r="H97" s="1">
        <v>44.386060999999998</v>
      </c>
      <c r="I97" s="1">
        <v>152.05999800000001</v>
      </c>
      <c r="J97" s="1">
        <v>42.994509000000001</v>
      </c>
      <c r="K97" s="1">
        <v>52.844349000000001</v>
      </c>
      <c r="L97" s="45">
        <v>12040.160159999999</v>
      </c>
      <c r="M97" s="11">
        <f t="shared" si="17"/>
        <v>0.12455043696768486</v>
      </c>
      <c r="N97" s="11">
        <f t="shared" si="18"/>
        <v>-0.22332261428273603</v>
      </c>
      <c r="O97" s="11">
        <f t="shared" si="19"/>
        <v>-0.47117585046025667</v>
      </c>
      <c r="P97" s="11">
        <f t="shared" si="20"/>
        <v>-7.6961044634378029E-2</v>
      </c>
      <c r="Q97" s="11">
        <f t="shared" si="21"/>
        <v>-1.5598599132740976E-2</v>
      </c>
      <c r="R97" s="11">
        <f t="shared" si="22"/>
        <v>0.15160284955348269</v>
      </c>
      <c r="S97" s="11">
        <f t="shared" si="23"/>
        <v>-0.40769651588689848</v>
      </c>
      <c r="T97" s="11">
        <f t="shared" si="24"/>
        <v>-0.29425418611445597</v>
      </c>
      <c r="U97" s="11">
        <f t="shared" si="25"/>
        <v>4.5849270304822998E-3</v>
      </c>
      <c r="V97" s="11">
        <f t="shared" si="26"/>
        <v>8.0572016416390557E-2</v>
      </c>
      <c r="W97" s="11">
        <f t="shared" si="27"/>
        <v>4.5849270304822998E-3</v>
      </c>
    </row>
    <row r="98" spans="1:23" x14ac:dyDescent="0.2">
      <c r="A98" s="28" t="s">
        <v>673</v>
      </c>
      <c r="B98" s="1">
        <v>98.844037</v>
      </c>
      <c r="C98" s="1">
        <v>93.890777999999997</v>
      </c>
      <c r="D98" s="1">
        <v>48.029933999999997</v>
      </c>
      <c r="E98" s="1">
        <v>263.25</v>
      </c>
      <c r="F98" s="1">
        <v>708.40002400000003</v>
      </c>
      <c r="G98" s="1">
        <v>87.518974999999998</v>
      </c>
      <c r="H98" s="1">
        <v>74.938038000000006</v>
      </c>
      <c r="I98" s="1">
        <v>215.46000699999999</v>
      </c>
      <c r="J98" s="1">
        <v>42.798282</v>
      </c>
      <c r="K98" s="1">
        <v>48.904051000000003</v>
      </c>
      <c r="L98" s="45">
        <v>11555.030269999999</v>
      </c>
      <c r="M98" s="11">
        <f t="shared" si="17"/>
        <v>0.49623780587231492</v>
      </c>
      <c r="N98" s="11">
        <f t="shared" si="18"/>
        <v>0.17841382646374226</v>
      </c>
      <c r="O98" s="11">
        <f t="shared" si="19"/>
        <v>1.1629844091977626</v>
      </c>
      <c r="P98" s="11">
        <f t="shared" si="20"/>
        <v>0.57625296617726374</v>
      </c>
      <c r="Q98" s="11">
        <f t="shared" si="21"/>
        <v>2.5180931982633936E-2</v>
      </c>
      <c r="R98" s="11">
        <f t="shared" si="22"/>
        <v>0.50742604625368459</v>
      </c>
      <c r="S98" s="11">
        <f t="shared" si="23"/>
        <v>0.27470809670569163</v>
      </c>
      <c r="T98" s="11">
        <f t="shared" si="24"/>
        <v>0.5945827040624152</v>
      </c>
      <c r="U98" s="11">
        <f t="shared" si="25"/>
        <v>0.38776745427576653</v>
      </c>
      <c r="V98" s="11">
        <f t="shared" si="26"/>
        <v>0.28419026982672801</v>
      </c>
      <c r="W98" s="11">
        <f t="shared" si="27"/>
        <v>0.38776745427576653</v>
      </c>
    </row>
    <row r="99" spans="1:23" x14ac:dyDescent="0.2">
      <c r="A99" s="28" t="s">
        <v>520</v>
      </c>
      <c r="B99" s="1">
        <v>66.061716000000004</v>
      </c>
      <c r="C99" s="1">
        <v>79.675556999999998</v>
      </c>
      <c r="D99" s="1">
        <v>22.205400000000001</v>
      </c>
      <c r="E99" s="1">
        <v>167.009995</v>
      </c>
      <c r="F99" s="1">
        <v>691</v>
      </c>
      <c r="G99" s="1">
        <v>58.058553000000003</v>
      </c>
      <c r="H99" s="1">
        <v>58.788390999999997</v>
      </c>
      <c r="I99" s="1">
        <v>135.11999499999999</v>
      </c>
      <c r="J99" s="1">
        <v>30.839663999999999</v>
      </c>
      <c r="K99" s="1">
        <v>38.081623999999998</v>
      </c>
      <c r="L99" s="45">
        <v>12391.25</v>
      </c>
      <c r="M99" s="11">
        <f t="shared" si="17"/>
        <v>-0.25966292138231262</v>
      </c>
      <c r="N99" s="11">
        <f t="shared" si="18"/>
        <v>1.5977092417450267E-2</v>
      </c>
      <c r="O99" s="11">
        <f t="shared" si="19"/>
        <v>4.8860774919618821E-2</v>
      </c>
      <c r="P99" s="11">
        <f t="shared" si="20"/>
        <v>4.8972455861581921</v>
      </c>
      <c r="Q99" s="11">
        <f t="shared" si="21"/>
        <v>1.260254351925405E-2</v>
      </c>
      <c r="R99" s="11">
        <f t="shared" si="22"/>
        <v>0.24162742447376662</v>
      </c>
      <c r="S99" s="11">
        <f t="shared" si="23"/>
        <v>0.2234339060710433</v>
      </c>
      <c r="T99" s="11">
        <f t="shared" si="24"/>
        <v>0.15585964660633622</v>
      </c>
      <c r="U99" s="11">
        <f t="shared" si="25"/>
        <v>0.11723510425721195</v>
      </c>
      <c r="V99" s="11">
        <f t="shared" si="26"/>
        <v>0.24299917426333728</v>
      </c>
      <c r="W99" s="11">
        <f t="shared" si="27"/>
        <v>0.11723510425721195</v>
      </c>
    </row>
    <row r="100" spans="1:23" x14ac:dyDescent="0.2">
      <c r="A100" s="28" t="s">
        <v>370</v>
      </c>
      <c r="B100" s="1">
        <v>89.231943000000001</v>
      </c>
      <c r="C100" s="1">
        <v>78.422591999999995</v>
      </c>
      <c r="D100" s="1">
        <v>21.170970000000001</v>
      </c>
      <c r="E100" s="1">
        <v>28.32</v>
      </c>
      <c r="F100" s="1">
        <v>682.40002400000003</v>
      </c>
      <c r="G100" s="1">
        <v>46.760044000000001</v>
      </c>
      <c r="H100" s="1">
        <v>48.051955</v>
      </c>
      <c r="I100" s="1">
        <v>116.900002</v>
      </c>
      <c r="J100" s="1">
        <v>27.603558</v>
      </c>
      <c r="K100" s="1">
        <v>30.636886000000001</v>
      </c>
      <c r="L100" s="45">
        <v>12058.01953</v>
      </c>
      <c r="M100" s="11">
        <f t="shared" si="17"/>
        <v>1.8084636747784901</v>
      </c>
      <c r="N100" s="11">
        <f t="shared" si="18"/>
        <v>0.54015836083232949</v>
      </c>
      <c r="O100" s="11">
        <f t="shared" si="19"/>
        <v>5.9491778987363908E-3</v>
      </c>
      <c r="P100" s="11">
        <f t="shared" si="20"/>
        <v>0.43756337880388929</v>
      </c>
      <c r="Q100" s="11">
        <f t="shared" si="21"/>
        <v>-1.0393070158387641E-3</v>
      </c>
      <c r="R100" s="11">
        <f t="shared" si="22"/>
        <v>0.55629602692908819</v>
      </c>
      <c r="S100" s="11">
        <f t="shared" si="23"/>
        <v>0.49824271542247955</v>
      </c>
      <c r="T100" s="11">
        <f t="shared" si="24"/>
        <v>0.47284865290984057</v>
      </c>
      <c r="U100" s="11">
        <f t="shared" si="25"/>
        <v>0.35101297495383288</v>
      </c>
      <c r="V100" s="11">
        <f t="shared" si="26"/>
        <v>0.4739361491774996</v>
      </c>
      <c r="W100" s="11">
        <f t="shared" si="27"/>
        <v>0.35101297495383288</v>
      </c>
    </row>
    <row r="101" spans="1:23" x14ac:dyDescent="0.2">
      <c r="A101" s="28" t="s">
        <v>64</v>
      </c>
      <c r="B101" s="1">
        <v>31.772511000000002</v>
      </c>
      <c r="C101" s="1">
        <v>50.918525000000002</v>
      </c>
      <c r="D101" s="1">
        <v>21.045764999999999</v>
      </c>
      <c r="E101" s="1">
        <v>19.700001</v>
      </c>
      <c r="F101" s="1">
        <v>683.10998500000005</v>
      </c>
      <c r="G101" s="1">
        <v>30.045725999999998</v>
      </c>
      <c r="H101" s="1">
        <v>32.072209999999998</v>
      </c>
      <c r="I101" s="1">
        <v>79.370002999999997</v>
      </c>
      <c r="J101" s="1">
        <v>20.431749</v>
      </c>
      <c r="K101" s="1">
        <v>20.785761999999998</v>
      </c>
      <c r="L101" s="45">
        <v>12130.450199999999</v>
      </c>
      <c r="M101" s="11">
        <f t="shared" si="17"/>
        <v>-0.70574358410793825</v>
      </c>
      <c r="N101" s="11">
        <f t="shared" si="18"/>
        <v>-0.27911497502079441</v>
      </c>
      <c r="O101" s="11">
        <f t="shared" si="19"/>
        <v>-0.1441237170252555</v>
      </c>
      <c r="P101" s="11">
        <f t="shared" si="20"/>
        <v>-0.91238213240316901</v>
      </c>
      <c r="Q101" s="11">
        <f t="shared" si="21"/>
        <v>-1.4763638066155327E-3</v>
      </c>
      <c r="R101" s="11">
        <f t="shared" si="22"/>
        <v>-0.6930567184480938</v>
      </c>
      <c r="S101" s="11">
        <f t="shared" si="23"/>
        <v>-0.23647857329651767</v>
      </c>
      <c r="T101" s="11">
        <f t="shared" si="24"/>
        <v>-0.44262635994212185</v>
      </c>
      <c r="U101" s="11">
        <f t="shared" si="25"/>
        <v>-0.51154166726035288</v>
      </c>
      <c r="V101" s="11">
        <f t="shared" si="26"/>
        <v>-0.59364961658723048</v>
      </c>
      <c r="W101" s="11">
        <f t="shared" si="27"/>
        <v>-0.51154166726035288</v>
      </c>
    </row>
    <row r="102" spans="1:23" x14ac:dyDescent="0.2">
      <c r="A102" s="28" t="s">
        <v>824</v>
      </c>
      <c r="B102" s="1">
        <v>107.975593</v>
      </c>
      <c r="C102" s="1">
        <v>70.633351000000005</v>
      </c>
      <c r="D102" s="1">
        <v>24.589728000000001</v>
      </c>
      <c r="E102" s="1">
        <v>224.83999600000001</v>
      </c>
      <c r="F102" s="1">
        <v>684.11999500000002</v>
      </c>
      <c r="G102" s="1">
        <v>97.886899</v>
      </c>
      <c r="H102" s="1">
        <v>42.005645000000001</v>
      </c>
      <c r="I102" s="1">
        <v>142.39999399999999</v>
      </c>
      <c r="J102" s="1">
        <v>41.829051999999997</v>
      </c>
      <c r="K102" s="1">
        <v>51.152312999999999</v>
      </c>
      <c r="L102" s="45">
        <v>12212.79004</v>
      </c>
      <c r="M102" s="11">
        <f t="shared" si="17"/>
        <v>0.10580952109314312</v>
      </c>
      <c r="N102" s="11">
        <f t="shared" si="18"/>
        <v>-0.24853777154261691</v>
      </c>
      <c r="O102" s="11">
        <f t="shared" si="19"/>
        <v>-0.47958535086187148</v>
      </c>
      <c r="P102" s="11">
        <f t="shared" si="20"/>
        <v>-0.14097958053715809</v>
      </c>
      <c r="Q102" s="11">
        <f t="shared" si="21"/>
        <v>8.8628837990050169E-3</v>
      </c>
      <c r="R102" s="11">
        <f t="shared" si="22"/>
        <v>0.12281355272123617</v>
      </c>
      <c r="S102" s="11">
        <f t="shared" si="23"/>
        <v>-0.43605137628000978</v>
      </c>
      <c r="T102" s="11">
        <f t="shared" si="24"/>
        <v>-0.34098485430410175</v>
      </c>
      <c r="U102" s="11">
        <f t="shared" si="25"/>
        <v>-2.5686427387874189E-2</v>
      </c>
      <c r="V102" s="11">
        <f t="shared" si="26"/>
        <v>4.1509855088245118E-2</v>
      </c>
      <c r="W102" s="11">
        <f t="shared" si="27"/>
        <v>-2.5686427387874189E-2</v>
      </c>
    </row>
    <row r="103" spans="1:23" x14ac:dyDescent="0.2">
      <c r="A103" s="28" t="s">
        <v>672</v>
      </c>
      <c r="B103" s="1">
        <v>97.643934999999999</v>
      </c>
      <c r="C103" s="1">
        <v>93.994546</v>
      </c>
      <c r="D103" s="1">
        <v>47.250261000000002</v>
      </c>
      <c r="E103" s="1">
        <v>261.73998999999998</v>
      </c>
      <c r="F103" s="1">
        <v>678.10998500000005</v>
      </c>
      <c r="G103" s="1">
        <v>87.180012000000005</v>
      </c>
      <c r="H103" s="1">
        <v>74.484879000000006</v>
      </c>
      <c r="I103" s="1">
        <v>216.08000200000001</v>
      </c>
      <c r="J103" s="1">
        <v>42.931817000000002</v>
      </c>
      <c r="K103" s="1">
        <v>49.113613999999998</v>
      </c>
      <c r="L103" s="45">
        <v>12258.200199999999</v>
      </c>
      <c r="M103" s="11">
        <f t="shared" si="17"/>
        <v>0.43581300333316064</v>
      </c>
      <c r="N103" s="11">
        <f t="shared" si="18"/>
        <v>0.17605885690330614</v>
      </c>
      <c r="O103" s="11">
        <f t="shared" si="19"/>
        <v>1.0730496089219002</v>
      </c>
      <c r="P103" s="11">
        <f t="shared" si="20"/>
        <v>0.59383746441458118</v>
      </c>
      <c r="Q103" s="11">
        <f t="shared" si="21"/>
        <v>-6.7815055040205685E-3</v>
      </c>
      <c r="R103" s="11">
        <f t="shared" si="22"/>
        <v>0.48543375477526496</v>
      </c>
      <c r="S103" s="11">
        <f t="shared" si="23"/>
        <v>0.26145866045828514</v>
      </c>
      <c r="T103" s="11">
        <f t="shared" si="24"/>
        <v>0.55430870222101269</v>
      </c>
      <c r="U103" s="11">
        <f t="shared" si="25"/>
        <v>0.35581714416801291</v>
      </c>
      <c r="V103" s="11">
        <f t="shared" si="26"/>
        <v>0.25074996182577403</v>
      </c>
      <c r="W103" s="11">
        <f t="shared" si="27"/>
        <v>0.35581714416801291</v>
      </c>
    </row>
    <row r="104" spans="1:23" x14ac:dyDescent="0.2">
      <c r="A104" s="28" t="s">
        <v>519</v>
      </c>
      <c r="B104" s="1">
        <v>68.006024999999994</v>
      </c>
      <c r="C104" s="1">
        <v>79.923334999999994</v>
      </c>
      <c r="D104" s="1">
        <v>22.792634</v>
      </c>
      <c r="E104" s="1">
        <v>164.220001</v>
      </c>
      <c r="F104" s="1">
        <v>682.73999000000003</v>
      </c>
      <c r="G104" s="1">
        <v>58.689936000000003</v>
      </c>
      <c r="H104" s="1">
        <v>59.046627000000001</v>
      </c>
      <c r="I104" s="1">
        <v>139.020004</v>
      </c>
      <c r="J104" s="1">
        <v>31.664902000000001</v>
      </c>
      <c r="K104" s="1">
        <v>39.267332000000003</v>
      </c>
      <c r="L104" s="45">
        <v>12226.339840000001</v>
      </c>
      <c r="M104" s="11">
        <f t="shared" si="17"/>
        <v>0.34825731867867793</v>
      </c>
      <c r="N104" s="11">
        <f t="shared" si="18"/>
        <v>0.26182648519479224</v>
      </c>
      <c r="O104" s="11">
        <f t="shared" si="19"/>
        <v>0.5132696217980186</v>
      </c>
      <c r="P104" s="11">
        <f t="shared" si="20"/>
        <v>5.9203540244416351</v>
      </c>
      <c r="Q104" s="11">
        <f t="shared" si="21"/>
        <v>-1.2142384708228038E-3</v>
      </c>
      <c r="R104" s="11">
        <f t="shared" si="22"/>
        <v>0.95488106922285065</v>
      </c>
      <c r="S104" s="11">
        <f t="shared" si="23"/>
        <v>0.44851749564420262</v>
      </c>
      <c r="T104" s="11">
        <f t="shared" si="24"/>
        <v>-4.8675233686654718E-3</v>
      </c>
      <c r="U104" s="11">
        <f t="shared" si="25"/>
        <v>0.4327299424426736</v>
      </c>
      <c r="V104" s="11">
        <f t="shared" si="26"/>
        <v>0.81790990230072658</v>
      </c>
      <c r="W104" s="11">
        <f t="shared" si="27"/>
        <v>0.4327299424426736</v>
      </c>
    </row>
    <row r="105" spans="1:23" x14ac:dyDescent="0.2">
      <c r="A105" s="28" t="s">
        <v>215</v>
      </c>
      <c r="B105" s="1">
        <v>50.439945000000002</v>
      </c>
      <c r="C105" s="1">
        <v>63.339402</v>
      </c>
      <c r="D105" s="1">
        <v>15.061845999999999</v>
      </c>
      <c r="E105" s="1">
        <v>23.73</v>
      </c>
      <c r="F105" s="1">
        <v>683.57000700000003</v>
      </c>
      <c r="G105" s="1">
        <v>30.022254</v>
      </c>
      <c r="H105" s="1">
        <v>40.763489</v>
      </c>
      <c r="I105" s="1">
        <v>139.699997</v>
      </c>
      <c r="J105" s="1">
        <v>22.101095999999998</v>
      </c>
      <c r="K105" s="1">
        <v>21.600263000000002</v>
      </c>
      <c r="L105" s="45">
        <v>12068.5</v>
      </c>
      <c r="M105" s="11">
        <f t="shared" si="17"/>
        <v>0.59638750785534911</v>
      </c>
      <c r="N105" s="11">
        <f t="shared" si="18"/>
        <v>0.27201421215176258</v>
      </c>
      <c r="O105" s="11">
        <f t="shared" si="19"/>
        <v>-0.26774706922029246</v>
      </c>
      <c r="P105" s="11">
        <f t="shared" si="20"/>
        <v>0.2015189873417722</v>
      </c>
      <c r="Q105" s="11">
        <f t="shared" si="21"/>
        <v>-3.4519290200430874E-2</v>
      </c>
      <c r="R105" s="11">
        <f t="shared" si="22"/>
        <v>2.5497480085511004E-2</v>
      </c>
      <c r="S105" s="11">
        <f t="shared" si="23"/>
        <v>0.29548439024074002</v>
      </c>
      <c r="T105" s="11">
        <f t="shared" si="24"/>
        <v>0.82375979957597378</v>
      </c>
      <c r="U105" s="11">
        <f t="shared" si="25"/>
        <v>8.6698880200045014E-2</v>
      </c>
      <c r="V105" s="11">
        <f t="shared" si="26"/>
        <v>6.1747639913655394E-2</v>
      </c>
      <c r="W105" s="11">
        <f t="shared" si="27"/>
        <v>8.6698880200045014E-2</v>
      </c>
    </row>
    <row r="106" spans="1:23" x14ac:dyDescent="0.2">
      <c r="A106" s="28" t="s">
        <v>63</v>
      </c>
      <c r="B106" s="1">
        <v>31.596304</v>
      </c>
      <c r="C106" s="1">
        <v>49.794570999999998</v>
      </c>
      <c r="D106" s="1">
        <v>20.569185000000001</v>
      </c>
      <c r="E106" s="1">
        <v>19.75</v>
      </c>
      <c r="F106" s="1">
        <v>708.01000999999997</v>
      </c>
      <c r="G106" s="1">
        <v>29.275794999999999</v>
      </c>
      <c r="H106" s="1">
        <v>31.465827999999998</v>
      </c>
      <c r="I106" s="1">
        <v>76.599997999999999</v>
      </c>
      <c r="J106" s="1">
        <v>20.337828999999999</v>
      </c>
      <c r="K106" s="1">
        <v>20.344065000000001</v>
      </c>
      <c r="L106" s="45">
        <v>11585.37988</v>
      </c>
      <c r="M106" s="11">
        <f t="shared" si="17"/>
        <v>-0.69059202779388329</v>
      </c>
      <c r="N106" s="11">
        <f t="shared" si="18"/>
        <v>-0.25614164224874625</v>
      </c>
      <c r="O106" s="11">
        <f t="shared" si="19"/>
        <v>-0.12434988278296799</v>
      </c>
      <c r="P106" s="11">
        <f t="shared" si="20"/>
        <v>-0.91023951238576339</v>
      </c>
      <c r="Q106" s="11">
        <f t="shared" si="21"/>
        <v>-2.6054063810924122E-2</v>
      </c>
      <c r="R106" s="11">
        <f t="shared" si="22"/>
        <v>-0.69050487227247714</v>
      </c>
      <c r="S106" s="11">
        <f t="shared" si="23"/>
        <v>-0.22925311264302228</v>
      </c>
      <c r="T106" s="11">
        <f t="shared" si="24"/>
        <v>-0.44083513246094119</v>
      </c>
      <c r="U106" s="11">
        <f t="shared" si="25"/>
        <v>-0.48687530902095577</v>
      </c>
      <c r="V106" s="11">
        <f t="shared" si="26"/>
        <v>-0.58415598908204469</v>
      </c>
      <c r="W106" s="11">
        <f t="shared" si="27"/>
        <v>-0.48687530902095577</v>
      </c>
    </row>
    <row r="107" spans="1:23" x14ac:dyDescent="0.2">
      <c r="A107" s="28" t="s">
        <v>823</v>
      </c>
      <c r="B107" s="1">
        <v>102.118584</v>
      </c>
      <c r="C107" s="1">
        <v>66.940931000000006</v>
      </c>
      <c r="D107" s="1">
        <v>23.490186999999999</v>
      </c>
      <c r="E107" s="1">
        <v>220.029999</v>
      </c>
      <c r="F107" s="1">
        <v>726.95001200000002</v>
      </c>
      <c r="G107" s="1">
        <v>94.592102999999994</v>
      </c>
      <c r="H107" s="1">
        <v>40.825111999999997</v>
      </c>
      <c r="I107" s="1">
        <v>136.990005</v>
      </c>
      <c r="J107" s="1">
        <v>39.635257000000003</v>
      </c>
      <c r="K107" s="1">
        <v>48.922347000000002</v>
      </c>
      <c r="L107" s="45">
        <v>11107.969730000001</v>
      </c>
      <c r="M107" s="11">
        <f t="shared" si="17"/>
        <v>3.9131389708736197E-2</v>
      </c>
      <c r="N107" s="11">
        <f t="shared" si="18"/>
        <v>-0.28140248917685251</v>
      </c>
      <c r="O107" s="11">
        <f t="shared" si="19"/>
        <v>-0.49711105553472512</v>
      </c>
      <c r="P107" s="11">
        <f t="shared" si="20"/>
        <v>-0.16195007024719421</v>
      </c>
      <c r="Q107" s="11">
        <f t="shared" si="21"/>
        <v>-4.9303617101566943E-2</v>
      </c>
      <c r="R107" s="11">
        <f t="shared" si="22"/>
        <v>8.0698692331099942E-2</v>
      </c>
      <c r="S107" s="11">
        <f t="shared" si="23"/>
        <v>-0.45366437572564089</v>
      </c>
      <c r="T107" s="11">
        <f t="shared" si="24"/>
        <v>-0.36812729195395821</v>
      </c>
      <c r="U107" s="11">
        <f t="shared" si="25"/>
        <v>-8.0056136288677693E-2</v>
      </c>
      <c r="V107" s="11">
        <f t="shared" si="26"/>
        <v>-1.7647022935640688E-3</v>
      </c>
      <c r="W107" s="11">
        <f t="shared" si="27"/>
        <v>-8.0056136288677693E-2</v>
      </c>
    </row>
    <row r="108" spans="1:23" x14ac:dyDescent="0.2">
      <c r="A108" s="28" t="s">
        <v>671</v>
      </c>
      <c r="B108" s="1">
        <v>98.273024000000007</v>
      </c>
      <c r="C108" s="1">
        <v>93.154972000000001</v>
      </c>
      <c r="D108" s="1">
        <v>46.710486000000003</v>
      </c>
      <c r="E108" s="1">
        <v>262.54998799999998</v>
      </c>
      <c r="F108" s="1">
        <v>764.65002400000003</v>
      </c>
      <c r="G108" s="1">
        <v>87.528655000000001</v>
      </c>
      <c r="H108" s="1">
        <v>74.725334000000004</v>
      </c>
      <c r="I108" s="1">
        <v>216.800003</v>
      </c>
      <c r="J108" s="1">
        <v>43.084429999999998</v>
      </c>
      <c r="K108" s="1">
        <v>49.008833000000003</v>
      </c>
      <c r="L108" s="45">
        <v>10138.990229999999</v>
      </c>
      <c r="M108" s="11">
        <f t="shared" si="17"/>
        <v>0.99972057272904613</v>
      </c>
      <c r="N108" s="11">
        <f t="shared" si="18"/>
        <v>0.48855533819386632</v>
      </c>
      <c r="O108" s="11">
        <f t="shared" si="19"/>
        <v>2.1092696207948669</v>
      </c>
      <c r="P108" s="11">
        <f t="shared" si="20"/>
        <v>10.360881723890881</v>
      </c>
      <c r="Q108" s="11">
        <f t="shared" si="21"/>
        <v>1.6821840425532031E-2</v>
      </c>
      <c r="R108" s="11">
        <f t="shared" si="22"/>
        <v>1.9509805038772967</v>
      </c>
      <c r="S108" s="11">
        <f t="shared" si="23"/>
        <v>0.85380128782857212</v>
      </c>
      <c r="T108" s="11">
        <f t="shared" si="24"/>
        <v>0.62897294699745854</v>
      </c>
      <c r="U108" s="11">
        <f t="shared" si="25"/>
        <v>1.0033773990744308</v>
      </c>
      <c r="V108" s="11">
        <f t="shared" si="26"/>
        <v>1.2533217401667365</v>
      </c>
      <c r="W108" s="11">
        <f t="shared" si="27"/>
        <v>1.0033773990744308</v>
      </c>
    </row>
    <row r="109" spans="1:23" x14ac:dyDescent="0.2">
      <c r="A109" s="28" t="s">
        <v>214</v>
      </c>
      <c r="B109" s="1">
        <v>49.143377999999998</v>
      </c>
      <c r="C109" s="1">
        <v>62.580792000000002</v>
      </c>
      <c r="D109" s="1">
        <v>15.022976999999999</v>
      </c>
      <c r="E109" s="1">
        <v>23.110001</v>
      </c>
      <c r="F109" s="1">
        <v>752</v>
      </c>
      <c r="G109" s="1">
        <v>29.660872000000001</v>
      </c>
      <c r="H109" s="1">
        <v>40.309246999999999</v>
      </c>
      <c r="I109" s="1">
        <v>133.08999600000001</v>
      </c>
      <c r="J109" s="1">
        <v>21.505897999999998</v>
      </c>
      <c r="K109" s="1">
        <v>21.749593999999998</v>
      </c>
      <c r="L109" s="45">
        <v>10467.160159999999</v>
      </c>
      <c r="M109" s="11">
        <f t="shared" si="17"/>
        <v>0.53863897482215761</v>
      </c>
      <c r="N109" s="11">
        <f t="shared" si="18"/>
        <v>0.24760583522864166</v>
      </c>
      <c r="O109" s="11">
        <f t="shared" si="19"/>
        <v>-0.26003567379241144</v>
      </c>
      <c r="P109" s="11">
        <f t="shared" si="20"/>
        <v>0.161306582914573</v>
      </c>
      <c r="Q109" s="11">
        <f t="shared" si="21"/>
        <v>1.2181153312909476E-2</v>
      </c>
      <c r="R109" s="11">
        <f t="shared" si="22"/>
        <v>7.7894808015122052E-3</v>
      </c>
      <c r="S109" s="11">
        <f t="shared" si="23"/>
        <v>0.25588755412124331</v>
      </c>
      <c r="T109" s="11">
        <f t="shared" si="24"/>
        <v>0.69974445594848844</v>
      </c>
      <c r="U109" s="11">
        <f t="shared" si="25"/>
        <v>4.5147718572546625E-2</v>
      </c>
      <c r="V109" s="11">
        <f t="shared" si="26"/>
        <v>6.4104880526189234E-2</v>
      </c>
      <c r="W109" s="11">
        <f t="shared" si="27"/>
        <v>4.5147718572546625E-2</v>
      </c>
    </row>
    <row r="110" spans="1:23" x14ac:dyDescent="0.2">
      <c r="A110" s="28" t="s">
        <v>62</v>
      </c>
      <c r="B110" s="1">
        <v>31.939512000000001</v>
      </c>
      <c r="C110" s="1">
        <v>50.160708</v>
      </c>
      <c r="D110" s="1">
        <v>20.302299000000001</v>
      </c>
      <c r="E110" s="1">
        <v>19.899999999999999</v>
      </c>
      <c r="F110" s="1">
        <v>742.95001200000002</v>
      </c>
      <c r="G110" s="1">
        <v>29.431615000000001</v>
      </c>
      <c r="H110" s="1">
        <v>32.096223000000002</v>
      </c>
      <c r="I110" s="1">
        <v>78.300003000000004</v>
      </c>
      <c r="J110" s="1">
        <v>20.576898</v>
      </c>
      <c r="K110" s="1">
        <v>20.439333000000001</v>
      </c>
      <c r="L110" s="45">
        <v>10009.73047</v>
      </c>
      <c r="M110" s="11">
        <f t="shared" si="17"/>
        <v>-0.68535066977147752</v>
      </c>
      <c r="N110" s="11">
        <f t="shared" si="18"/>
        <v>-0.25078114597052237</v>
      </c>
      <c r="O110" s="11">
        <f t="shared" si="19"/>
        <v>-9.6897245839614232E-2</v>
      </c>
      <c r="P110" s="11">
        <f t="shared" si="20"/>
        <v>-0.90907844631695633</v>
      </c>
      <c r="Q110" s="11">
        <f t="shared" si="21"/>
        <v>1.6403072177865408E-2</v>
      </c>
      <c r="R110" s="11">
        <f t="shared" si="22"/>
        <v>-0.68712829920944007</v>
      </c>
      <c r="S110" s="11">
        <f t="shared" si="23"/>
        <v>-0.22736360315671378</v>
      </c>
      <c r="T110" s="11">
        <f t="shared" si="24"/>
        <v>-0.44499573369725354</v>
      </c>
      <c r="U110" s="11">
        <f t="shared" si="25"/>
        <v>-0.49591504697001476</v>
      </c>
      <c r="V110" s="11">
        <f t="shared" si="26"/>
        <v>-0.59223564601188361</v>
      </c>
      <c r="W110" s="11">
        <f t="shared" si="27"/>
        <v>-0.49591504697001476</v>
      </c>
    </row>
    <row r="111" spans="1:23" x14ac:dyDescent="0.2">
      <c r="A111" s="28" t="s">
        <v>822</v>
      </c>
      <c r="B111" s="1">
        <v>101.508279</v>
      </c>
      <c r="C111" s="1">
        <v>66.950675000000004</v>
      </c>
      <c r="D111" s="1">
        <v>22.480608</v>
      </c>
      <c r="E111" s="1">
        <v>218.86999499999999</v>
      </c>
      <c r="F111" s="1">
        <v>730.96002199999998</v>
      </c>
      <c r="G111" s="1">
        <v>94.069277999999997</v>
      </c>
      <c r="H111" s="1">
        <v>41.541173999999998</v>
      </c>
      <c r="I111" s="1">
        <v>141.08000200000001</v>
      </c>
      <c r="J111" s="1">
        <v>40.820298000000001</v>
      </c>
      <c r="K111" s="1">
        <v>50.125354999999999</v>
      </c>
      <c r="L111" s="45">
        <v>10948.58008</v>
      </c>
      <c r="M111" s="11">
        <f t="shared" si="17"/>
        <v>0.15894962789105538</v>
      </c>
      <c r="N111" s="11">
        <f t="shared" si="18"/>
        <v>-0.14928907522708124</v>
      </c>
      <c r="O111" s="11">
        <f t="shared" si="19"/>
        <v>3.3395848720271681E-2</v>
      </c>
      <c r="P111" s="11">
        <f t="shared" si="20"/>
        <v>6.4193218644067791</v>
      </c>
      <c r="Q111" s="11">
        <f t="shared" si="21"/>
        <v>4.4243535539701062E-2</v>
      </c>
      <c r="R111" s="11">
        <f t="shared" si="22"/>
        <v>1.014586299268867</v>
      </c>
      <c r="S111" s="11">
        <f t="shared" si="23"/>
        <v>-0.13518782766924786</v>
      </c>
      <c r="T111" s="11">
        <f t="shared" si="24"/>
        <v>0.21914967836891064</v>
      </c>
      <c r="U111" s="11">
        <f t="shared" si="25"/>
        <v>0.48509644561386955</v>
      </c>
      <c r="V111" s="11">
        <f t="shared" si="26"/>
        <v>0.63514995221970727</v>
      </c>
      <c r="W111" s="11">
        <f t="shared" si="27"/>
        <v>0.48509644561386955</v>
      </c>
    </row>
    <row r="112" spans="1:23" x14ac:dyDescent="0.2">
      <c r="A112" s="28" t="s">
        <v>369</v>
      </c>
      <c r="B112" s="1">
        <v>87.586445999999995</v>
      </c>
      <c r="C112" s="1">
        <v>78.699676999999994</v>
      </c>
      <c r="D112" s="1">
        <v>21.754111000000002</v>
      </c>
      <c r="E112" s="1">
        <v>29.5</v>
      </c>
      <c r="F112" s="1">
        <v>699.98999000000003</v>
      </c>
      <c r="G112" s="1">
        <v>46.694091999999998</v>
      </c>
      <c r="H112" s="1">
        <v>48.034908999999999</v>
      </c>
      <c r="I112" s="1">
        <v>115.720001</v>
      </c>
      <c r="J112" s="1">
        <v>27.486630999999999</v>
      </c>
      <c r="K112" s="1">
        <v>30.654897999999999</v>
      </c>
      <c r="L112" s="45">
        <v>11980.51953</v>
      </c>
      <c r="M112" s="11">
        <f t="shared" si="17"/>
        <v>0.77060845762546126</v>
      </c>
      <c r="N112" s="11">
        <f t="shared" si="18"/>
        <v>0.22730129684329614</v>
      </c>
      <c r="O112" s="11">
        <f t="shared" si="19"/>
        <v>0.40975717552307511</v>
      </c>
      <c r="P112" s="11">
        <f t="shared" si="20"/>
        <v>0.23586086150561969</v>
      </c>
      <c r="Q112" s="11">
        <f t="shared" si="21"/>
        <v>-1.8301902281277149E-2</v>
      </c>
      <c r="R112" s="11">
        <f t="shared" si="22"/>
        <v>0.55005364793688294</v>
      </c>
      <c r="S112" s="11">
        <f t="shared" si="23"/>
        <v>0.16750950634294148</v>
      </c>
      <c r="T112" s="11">
        <f t="shared" si="24"/>
        <v>-0.13435063540136483</v>
      </c>
      <c r="U112" s="11">
        <f t="shared" si="25"/>
        <v>0.26115869954700988</v>
      </c>
      <c r="V112" s="11">
        <f t="shared" si="26"/>
        <v>0.42848572646534544</v>
      </c>
      <c r="W112" s="11">
        <f t="shared" si="27"/>
        <v>0.26115869954700988</v>
      </c>
    </row>
    <row r="113" spans="1:23" x14ac:dyDescent="0.2">
      <c r="A113" s="28" t="s">
        <v>213</v>
      </c>
      <c r="B113" s="1">
        <v>49.466862999999996</v>
      </c>
      <c r="C113" s="1">
        <v>64.124170000000007</v>
      </c>
      <c r="D113" s="1">
        <v>15.431105000000001</v>
      </c>
      <c r="E113" s="1">
        <v>23.870000999999998</v>
      </c>
      <c r="F113" s="1">
        <v>713.03997800000002</v>
      </c>
      <c r="G113" s="1">
        <v>30.124178000000001</v>
      </c>
      <c r="H113" s="1">
        <v>41.143056000000001</v>
      </c>
      <c r="I113" s="1">
        <v>133.679993</v>
      </c>
      <c r="J113" s="1">
        <v>21.794744000000001</v>
      </c>
      <c r="K113" s="1">
        <v>21.459716</v>
      </c>
      <c r="L113" s="45">
        <v>11362.190430000001</v>
      </c>
      <c r="M113" s="11">
        <f t="shared" si="17"/>
        <v>0.56787397766358949</v>
      </c>
      <c r="N113" s="11">
        <f t="shared" si="18"/>
        <v>0.27772382763311354</v>
      </c>
      <c r="O113" s="11">
        <f t="shared" si="19"/>
        <v>-0.26744690248598268</v>
      </c>
      <c r="P113" s="11">
        <f t="shared" si="20"/>
        <v>0.24322915399848144</v>
      </c>
      <c r="Q113" s="11">
        <f t="shared" si="21"/>
        <v>1.9250425516401659E-3</v>
      </c>
      <c r="R113" s="11">
        <f t="shared" si="22"/>
        <v>2.2575935845450257E-2</v>
      </c>
      <c r="S113" s="11">
        <f t="shared" si="23"/>
        <v>0.28258570022543661</v>
      </c>
      <c r="T113" s="11">
        <f t="shared" si="24"/>
        <v>0.72847168236212467</v>
      </c>
      <c r="U113" s="11">
        <f t="shared" si="25"/>
        <v>6.1828679006759923E-2</v>
      </c>
      <c r="V113" s="11">
        <f t="shared" si="26"/>
        <v>4.8146048825399079E-2</v>
      </c>
      <c r="W113" s="11">
        <f t="shared" si="27"/>
        <v>6.1828679006759923E-2</v>
      </c>
    </row>
    <row r="114" spans="1:23" x14ac:dyDescent="0.2">
      <c r="A114" s="28" t="s">
        <v>61</v>
      </c>
      <c r="B114" s="1">
        <v>31.550280000000001</v>
      </c>
      <c r="C114" s="1">
        <v>50.186252000000003</v>
      </c>
      <c r="D114" s="1">
        <v>21.064827999999999</v>
      </c>
      <c r="E114" s="1">
        <v>19.200001</v>
      </c>
      <c r="F114" s="1">
        <v>711.669983</v>
      </c>
      <c r="G114" s="1">
        <v>29.459111</v>
      </c>
      <c r="H114" s="1">
        <v>32.078212000000001</v>
      </c>
      <c r="I114" s="1">
        <v>77.339995999999999</v>
      </c>
      <c r="J114" s="1">
        <v>20.525669000000001</v>
      </c>
      <c r="K114" s="1">
        <v>20.473974999999999</v>
      </c>
      <c r="L114" s="45">
        <v>11476.54004</v>
      </c>
      <c r="M114" s="11">
        <f t="shared" si="17"/>
        <v>-0.53426073818766917</v>
      </c>
      <c r="N114" s="11">
        <f t="shared" si="18"/>
        <v>-0.37515522526215828</v>
      </c>
      <c r="O114" s="11">
        <f t="shared" si="19"/>
        <v>-0.10359786795405801</v>
      </c>
      <c r="P114" s="11">
        <f t="shared" si="20"/>
        <v>-0.88136430131893972</v>
      </c>
      <c r="Q114" s="11">
        <f t="shared" si="21"/>
        <v>-1.8724601172009692E-2</v>
      </c>
      <c r="R114" s="11">
        <f t="shared" si="22"/>
        <v>-0.50114505566405332</v>
      </c>
      <c r="S114" s="11">
        <f t="shared" si="23"/>
        <v>-0.45869007204362622</v>
      </c>
      <c r="T114" s="11">
        <f t="shared" si="24"/>
        <v>-0.44215236181587103</v>
      </c>
      <c r="U114" s="11">
        <f t="shared" si="25"/>
        <v>-0.36297702155329969</v>
      </c>
      <c r="V114" s="11">
        <f t="shared" si="26"/>
        <v>-0.48311192248719348</v>
      </c>
      <c r="W114" s="11">
        <f t="shared" si="27"/>
        <v>-0.36297702155329969</v>
      </c>
    </row>
    <row r="115" spans="1:23" x14ac:dyDescent="0.2">
      <c r="A115" s="28" t="s">
        <v>518</v>
      </c>
      <c r="B115" s="1">
        <v>67.742367000000002</v>
      </c>
      <c r="C115" s="1">
        <v>80.317950999999994</v>
      </c>
      <c r="D115" s="1">
        <v>23.499306000000001</v>
      </c>
      <c r="E115" s="1">
        <v>161.83999600000001</v>
      </c>
      <c r="F115" s="1">
        <v>725.25</v>
      </c>
      <c r="G115" s="1">
        <v>59.053460999999999</v>
      </c>
      <c r="H115" s="1">
        <v>59.260342999999999</v>
      </c>
      <c r="I115" s="1">
        <v>138.63999899999999</v>
      </c>
      <c r="J115" s="1">
        <v>32.221238</v>
      </c>
      <c r="K115" s="1">
        <v>39.610073999999997</v>
      </c>
      <c r="L115" s="45">
        <v>11113.950199999999</v>
      </c>
      <c r="M115" s="11">
        <f t="shared" si="17"/>
        <v>-0.22587701247374359</v>
      </c>
      <c r="N115" s="11">
        <f t="shared" si="18"/>
        <v>2.9212544539854113E-2</v>
      </c>
      <c r="O115" s="11">
        <f t="shared" si="19"/>
        <v>8.8133800513068072E-2</v>
      </c>
      <c r="P115" s="11">
        <f t="shared" si="20"/>
        <v>4.2665146762121706</v>
      </c>
      <c r="Q115" s="11">
        <f t="shared" si="21"/>
        <v>2.6408486232427419E-2</v>
      </c>
      <c r="R115" s="11">
        <f t="shared" si="22"/>
        <v>0.27471922096145018</v>
      </c>
      <c r="S115" s="11">
        <f t="shared" si="23"/>
        <v>0.23808675879307573</v>
      </c>
      <c r="T115" s="11">
        <f t="shared" si="24"/>
        <v>0.20462250255009118</v>
      </c>
      <c r="U115" s="11">
        <f t="shared" si="25"/>
        <v>0.18387303548741696</v>
      </c>
      <c r="V115" s="11">
        <f t="shared" si="26"/>
        <v>0.29670006980757524</v>
      </c>
      <c r="W115" s="11">
        <f t="shared" si="27"/>
        <v>0.18387303548741696</v>
      </c>
    </row>
    <row r="116" spans="1:23" x14ac:dyDescent="0.2">
      <c r="A116" s="28" t="s">
        <v>368</v>
      </c>
      <c r="B116" s="1">
        <v>87.508533</v>
      </c>
      <c r="C116" s="1">
        <v>78.038255000000007</v>
      </c>
      <c r="D116" s="1">
        <v>21.595970999999999</v>
      </c>
      <c r="E116" s="1">
        <v>30.73</v>
      </c>
      <c r="F116" s="1">
        <v>706.59002699999996</v>
      </c>
      <c r="G116" s="1">
        <v>46.326642</v>
      </c>
      <c r="H116" s="1">
        <v>47.864451000000003</v>
      </c>
      <c r="I116" s="1">
        <v>115.089996</v>
      </c>
      <c r="J116" s="1">
        <v>27.216802000000001</v>
      </c>
      <c r="K116" s="1">
        <v>30.546828000000001</v>
      </c>
      <c r="L116" s="45">
        <v>11577.509770000001</v>
      </c>
      <c r="M116" s="11">
        <f t="shared" si="17"/>
        <v>0.78124998091703968</v>
      </c>
      <c r="N116" s="11">
        <f t="shared" si="18"/>
        <v>0.21500394340184559</v>
      </c>
      <c r="O116" s="11">
        <f t="shared" si="19"/>
        <v>0.37867265360560465</v>
      </c>
      <c r="P116" s="11">
        <f t="shared" si="20"/>
        <v>0.33841469243966427</v>
      </c>
      <c r="Q116" s="11">
        <f t="shared" si="21"/>
        <v>1.1654398826182577E-2</v>
      </c>
      <c r="R116" s="11">
        <f t="shared" si="22"/>
        <v>0.55701304063533974</v>
      </c>
      <c r="S116" s="11">
        <f t="shared" si="23"/>
        <v>0.17062532433162314</v>
      </c>
      <c r="T116" s="11">
        <f t="shared" si="24"/>
        <v>-0.15598419510131867</v>
      </c>
      <c r="U116" s="11">
        <f t="shared" si="25"/>
        <v>0.25787131980301869</v>
      </c>
      <c r="V116" s="11">
        <f t="shared" si="26"/>
        <v>0.45258470898592296</v>
      </c>
      <c r="W116" s="11">
        <f t="shared" si="27"/>
        <v>0.25787131980301869</v>
      </c>
    </row>
    <row r="117" spans="1:23" x14ac:dyDescent="0.2">
      <c r="A117" s="28" t="s">
        <v>212</v>
      </c>
      <c r="B117" s="1">
        <v>49.127597999999999</v>
      </c>
      <c r="C117" s="1">
        <v>64.228808000000001</v>
      </c>
      <c r="D117" s="1">
        <v>15.664320999999999</v>
      </c>
      <c r="E117" s="1">
        <v>22.959999</v>
      </c>
      <c r="F117" s="1">
        <v>698.45001200000002</v>
      </c>
      <c r="G117" s="1">
        <v>29.753534999999999</v>
      </c>
      <c r="H117" s="1">
        <v>40.887934000000001</v>
      </c>
      <c r="I117" s="1">
        <v>136.36000100000001</v>
      </c>
      <c r="J117" s="1">
        <v>21.637191000000001</v>
      </c>
      <c r="K117" s="1">
        <v>21.029292000000002</v>
      </c>
      <c r="L117" s="45">
        <v>11985.440430000001</v>
      </c>
      <c r="M117" s="11">
        <f t="shared" si="17"/>
        <v>0.51993496971475106</v>
      </c>
      <c r="N117" s="11">
        <f t="shared" si="18"/>
        <v>0.26776353637546157</v>
      </c>
      <c r="O117" s="11">
        <f t="shared" si="19"/>
        <v>-0.26337514085945302</v>
      </c>
      <c r="P117" s="11">
        <f t="shared" si="20"/>
        <v>0.14058619675043182</v>
      </c>
      <c r="Q117" s="11">
        <f t="shared" si="21"/>
        <v>-4.7592101692851552E-3</v>
      </c>
      <c r="R117" s="11">
        <f t="shared" si="22"/>
        <v>-1.4235759370373358E-2</v>
      </c>
      <c r="S117" s="11">
        <f t="shared" si="23"/>
        <v>0.26798772089228073</v>
      </c>
      <c r="T117" s="11">
        <f t="shared" si="24"/>
        <v>0.71802942983383811</v>
      </c>
      <c r="U117" s="11">
        <f t="shared" si="25"/>
        <v>4.3732824892921629E-2</v>
      </c>
      <c r="V117" s="11">
        <f t="shared" si="26"/>
        <v>2.1126083686893171E-3</v>
      </c>
      <c r="W117" s="11">
        <f t="shared" si="27"/>
        <v>4.3732824892921629E-2</v>
      </c>
    </row>
    <row r="118" spans="1:23" x14ac:dyDescent="0.2">
      <c r="A118" s="28" t="s">
        <v>60</v>
      </c>
      <c r="B118" s="1">
        <v>32.322170999999997</v>
      </c>
      <c r="C118" s="1">
        <v>50.663082000000003</v>
      </c>
      <c r="D118" s="1">
        <v>21.264990999999998</v>
      </c>
      <c r="E118" s="1">
        <v>20.129999000000002</v>
      </c>
      <c r="F118" s="1">
        <v>701.78997800000002</v>
      </c>
      <c r="G118" s="1">
        <v>30.183216000000002</v>
      </c>
      <c r="H118" s="1">
        <v>32.246316999999998</v>
      </c>
      <c r="I118" s="1">
        <v>79.370002999999997</v>
      </c>
      <c r="J118" s="1">
        <v>20.730584</v>
      </c>
      <c r="K118" s="1">
        <v>20.984959</v>
      </c>
      <c r="L118" s="45">
        <v>11787.37988</v>
      </c>
      <c r="M118" s="11">
        <f t="shared" si="17"/>
        <v>-0.67038407394665045</v>
      </c>
      <c r="N118" s="11">
        <f t="shared" si="18"/>
        <v>-0.45476159555808182</v>
      </c>
      <c r="O118" s="11">
        <f t="shared" si="19"/>
        <v>-0.54533288552933268</v>
      </c>
      <c r="P118" s="11">
        <f t="shared" si="20"/>
        <v>-0.92160604767351839</v>
      </c>
      <c r="Q118" s="11">
        <f t="shared" si="21"/>
        <v>1.0569466301629138E-2</v>
      </c>
      <c r="R118" s="11">
        <f t="shared" si="22"/>
        <v>-0.65558107739488425</v>
      </c>
      <c r="S118" s="11">
        <f t="shared" si="23"/>
        <v>-0.56545703623670796</v>
      </c>
      <c r="T118" s="11">
        <f t="shared" si="24"/>
        <v>-0.62944113983434202</v>
      </c>
      <c r="U118" s="11">
        <f t="shared" si="25"/>
        <v>-0.51862504050819869</v>
      </c>
      <c r="V118" s="11">
        <f t="shared" si="26"/>
        <v>-0.56955380970442371</v>
      </c>
      <c r="W118" s="11">
        <f t="shared" si="27"/>
        <v>-0.51862504050819869</v>
      </c>
    </row>
    <row r="119" spans="1:23" x14ac:dyDescent="0.2">
      <c r="A119" s="28" t="s">
        <v>670</v>
      </c>
      <c r="B119" s="1">
        <v>98.060101000000003</v>
      </c>
      <c r="C119" s="1">
        <v>92.919137000000006</v>
      </c>
      <c r="D119" s="1">
        <v>46.770462000000002</v>
      </c>
      <c r="E119" s="1">
        <v>256.77999899999998</v>
      </c>
      <c r="F119" s="1">
        <v>694.45001200000002</v>
      </c>
      <c r="G119" s="1">
        <v>87.635185000000007</v>
      </c>
      <c r="H119" s="1">
        <v>74.207431</v>
      </c>
      <c r="I119" s="1">
        <v>214.19000199999999</v>
      </c>
      <c r="J119" s="1">
        <v>43.065356000000001</v>
      </c>
      <c r="K119" s="1">
        <v>48.751643000000001</v>
      </c>
      <c r="L119" s="45">
        <v>12233.150390000001</v>
      </c>
      <c r="M119" s="11">
        <f t="shared" si="17"/>
        <v>0.44196132241980823</v>
      </c>
      <c r="N119" s="11">
        <f t="shared" si="18"/>
        <v>0.16407354307113375</v>
      </c>
      <c r="O119" s="11">
        <f t="shared" si="19"/>
        <v>1.0555894097185217</v>
      </c>
      <c r="P119" s="11">
        <f t="shared" si="20"/>
        <v>0.63450024947802963</v>
      </c>
      <c r="Q119" s="11">
        <f t="shared" si="21"/>
        <v>-2.8360700445573483E-2</v>
      </c>
      <c r="R119" s="11">
        <f t="shared" si="22"/>
        <v>0.48616421934960874</v>
      </c>
      <c r="S119" s="11">
        <f t="shared" si="23"/>
        <v>0.25979958018581906</v>
      </c>
      <c r="T119" s="11">
        <f t="shared" si="24"/>
        <v>0.53497214235921575</v>
      </c>
      <c r="U119" s="11">
        <f t="shared" si="25"/>
        <v>0.43393573230757188</v>
      </c>
      <c r="V119" s="11">
        <f t="shared" si="26"/>
        <v>0.23890148135095535</v>
      </c>
      <c r="W119" s="11">
        <f t="shared" si="27"/>
        <v>0.43393573230757188</v>
      </c>
    </row>
    <row r="120" spans="1:23" x14ac:dyDescent="0.2">
      <c r="A120" s="28" t="s">
        <v>517</v>
      </c>
      <c r="B120" s="1">
        <v>68.004667999999995</v>
      </c>
      <c r="C120" s="1">
        <v>79.822394000000003</v>
      </c>
      <c r="D120" s="1">
        <v>22.752822999999999</v>
      </c>
      <c r="E120" s="1">
        <v>157.10000600000001</v>
      </c>
      <c r="F120" s="1">
        <v>714.71997099999999</v>
      </c>
      <c r="G120" s="1">
        <v>58.967362999999999</v>
      </c>
      <c r="H120" s="1">
        <v>58.904156</v>
      </c>
      <c r="I120" s="1">
        <v>139.53999300000001</v>
      </c>
      <c r="J120" s="1">
        <v>30.032975</v>
      </c>
      <c r="K120" s="1">
        <v>39.350701999999998</v>
      </c>
      <c r="L120" s="45">
        <v>11255.780269999999</v>
      </c>
      <c r="M120" s="11">
        <f t="shared" si="17"/>
        <v>-0.23012944258405166</v>
      </c>
      <c r="N120" s="11">
        <f t="shared" si="18"/>
        <v>1.7965428701650188E-2</v>
      </c>
      <c r="O120" s="11">
        <f t="shared" si="19"/>
        <v>5.3567954874545798E-2</v>
      </c>
      <c r="P120" s="11">
        <f t="shared" si="20"/>
        <v>4.2454090402200659</v>
      </c>
      <c r="Q120" s="11">
        <f t="shared" si="21"/>
        <v>2.0212363024473046E-2</v>
      </c>
      <c r="R120" s="11">
        <f t="shared" si="22"/>
        <v>0.26030124876496918</v>
      </c>
      <c r="S120" s="11">
        <f t="shared" si="23"/>
        <v>0.21935484284980933</v>
      </c>
      <c r="T120" s="11">
        <f t="shared" si="24"/>
        <v>0.13631913347754554</v>
      </c>
      <c r="U120" s="11">
        <f t="shared" si="25"/>
        <v>9.3354884695250551E-2</v>
      </c>
      <c r="V120" s="11">
        <f t="shared" si="26"/>
        <v>0.27840986193582218</v>
      </c>
      <c r="W120" s="11">
        <f t="shared" si="27"/>
        <v>9.3354884695250551E-2</v>
      </c>
    </row>
    <row r="121" spans="1:23" x14ac:dyDescent="0.2">
      <c r="A121" s="28" t="s">
        <v>367</v>
      </c>
      <c r="B121" s="1">
        <v>88.332599999999999</v>
      </c>
      <c r="C121" s="1">
        <v>78.413658999999996</v>
      </c>
      <c r="D121" s="1">
        <v>21.595970999999999</v>
      </c>
      <c r="E121" s="1">
        <v>29.950001</v>
      </c>
      <c r="F121" s="1">
        <v>700.55999799999995</v>
      </c>
      <c r="G121" s="1">
        <v>46.788308000000001</v>
      </c>
      <c r="H121" s="1">
        <v>48.307640999999997</v>
      </c>
      <c r="I121" s="1">
        <v>122.800003</v>
      </c>
      <c r="J121" s="1">
        <v>27.468643</v>
      </c>
      <c r="K121" s="1">
        <v>30.780975000000002</v>
      </c>
      <c r="L121" s="45">
        <v>11822.79981</v>
      </c>
      <c r="M121" s="11">
        <f t="shared" si="17"/>
        <v>0.88458591918447316</v>
      </c>
      <c r="N121" s="11">
        <f t="shared" si="18"/>
        <v>0.28138673336212228</v>
      </c>
      <c r="O121" s="11">
        <f t="shared" si="19"/>
        <v>0.41735997907166333</v>
      </c>
      <c r="P121" s="11">
        <f t="shared" si="20"/>
        <v>0.36446467587860254</v>
      </c>
      <c r="Q121" s="11">
        <f t="shared" si="21"/>
        <v>-3.5134365493767139E-2</v>
      </c>
      <c r="R121" s="11">
        <f t="shared" si="22"/>
        <v>0.57694935042436613</v>
      </c>
      <c r="S121" s="11">
        <f t="shared" si="23"/>
        <v>0.22586483899759102</v>
      </c>
      <c r="T121" s="11">
        <f t="shared" si="24"/>
        <v>-3.0398728300059519E-2</v>
      </c>
      <c r="U121" s="11">
        <f t="shared" si="25"/>
        <v>0.30868645791824445</v>
      </c>
      <c r="V121" s="11">
        <f t="shared" si="26"/>
        <v>0.53086215843533524</v>
      </c>
      <c r="W121" s="11">
        <f t="shared" si="27"/>
        <v>0.30868645791824445</v>
      </c>
    </row>
    <row r="122" spans="1:23" x14ac:dyDescent="0.2">
      <c r="A122" s="28" t="s">
        <v>211</v>
      </c>
      <c r="B122" s="1">
        <v>46.871091999999997</v>
      </c>
      <c r="C122" s="1">
        <v>61.194374000000003</v>
      </c>
      <c r="D122" s="1">
        <v>15.236758</v>
      </c>
      <c r="E122" s="1">
        <v>21.950001</v>
      </c>
      <c r="F122" s="1">
        <v>726.07000700000003</v>
      </c>
      <c r="G122" s="1">
        <v>29.67014</v>
      </c>
      <c r="H122" s="1">
        <v>39.406987999999998</v>
      </c>
      <c r="I122" s="1">
        <v>126.650002</v>
      </c>
      <c r="J122" s="1">
        <v>20.989476</v>
      </c>
      <c r="K122" s="1">
        <v>20.106954000000002</v>
      </c>
      <c r="L122" s="45">
        <v>11164.04981</v>
      </c>
      <c r="M122" s="11">
        <f t="shared" si="17"/>
        <v>-0.54977970409045529</v>
      </c>
      <c r="N122" s="11">
        <f t="shared" si="18"/>
        <v>-0.12918926399410857</v>
      </c>
      <c r="O122" s="11">
        <f t="shared" si="19"/>
        <v>-0.37681423374479572</v>
      </c>
      <c r="P122" s="11">
        <f t="shared" si="20"/>
        <v>-0.90488364770319107</v>
      </c>
      <c r="Q122" s="11">
        <f t="shared" si="21"/>
        <v>1.4021727571987164E-2</v>
      </c>
      <c r="R122" s="11">
        <f t="shared" si="22"/>
        <v>-0.69569764759391872</v>
      </c>
      <c r="S122" s="11">
        <f t="shared" si="23"/>
        <v>-0.10278774294800674</v>
      </c>
      <c r="T122" s="11">
        <f t="shared" si="24"/>
        <v>-0.17173501610790609</v>
      </c>
      <c r="U122" s="11">
        <f t="shared" si="25"/>
        <v>-0.5024024085178127</v>
      </c>
      <c r="V122" s="11">
        <f t="shared" si="26"/>
        <v>-0.61908308141520529</v>
      </c>
      <c r="W122" s="11">
        <f t="shared" si="27"/>
        <v>-0.5024024085178127</v>
      </c>
    </row>
    <row r="123" spans="1:23" x14ac:dyDescent="0.2">
      <c r="A123" s="28" t="s">
        <v>821</v>
      </c>
      <c r="B123" s="1">
        <v>104.107017</v>
      </c>
      <c r="C123" s="1">
        <v>70.272874999999999</v>
      </c>
      <c r="D123" s="1">
        <v>24.449784999999999</v>
      </c>
      <c r="E123" s="1">
        <v>230.770004</v>
      </c>
      <c r="F123" s="1">
        <v>716.03002900000001</v>
      </c>
      <c r="G123" s="1">
        <v>97.502171000000004</v>
      </c>
      <c r="H123" s="1">
        <v>43.921588999999997</v>
      </c>
      <c r="I123" s="1">
        <v>152.91000399999999</v>
      </c>
      <c r="J123" s="1">
        <v>42.181626999999999</v>
      </c>
      <c r="K123" s="1">
        <v>52.785668000000001</v>
      </c>
      <c r="L123" s="45">
        <v>11052.490229999999</v>
      </c>
      <c r="M123" s="11">
        <f t="shared" si="17"/>
        <v>6.9476404441193962E-2</v>
      </c>
      <c r="N123" s="11">
        <f t="shared" si="18"/>
        <v>-0.24966185980874356</v>
      </c>
      <c r="O123" s="11">
        <f t="shared" si="19"/>
        <v>-0.47701520433912215</v>
      </c>
      <c r="P123" s="11">
        <f t="shared" si="20"/>
        <v>-9.2671197494239244E-2</v>
      </c>
      <c r="Q123" s="11">
        <f t="shared" si="21"/>
        <v>2.1835179410221173E-3</v>
      </c>
      <c r="R123" s="11">
        <f t="shared" si="22"/>
        <v>0.11394572440305417</v>
      </c>
      <c r="S123" s="11">
        <f t="shared" si="23"/>
        <v>-0.41353275222300034</v>
      </c>
      <c r="T123" s="11">
        <f t="shared" si="24"/>
        <v>-0.29482564646422527</v>
      </c>
      <c r="U123" s="11">
        <f t="shared" si="25"/>
        <v>-2.2036869781789536E-2</v>
      </c>
      <c r="V123" s="11">
        <f t="shared" si="26"/>
        <v>8.042428401177526E-2</v>
      </c>
      <c r="W123" s="11">
        <f t="shared" si="27"/>
        <v>-2.2036869781789536E-2</v>
      </c>
    </row>
    <row r="124" spans="1:23" x14ac:dyDescent="0.2">
      <c r="A124" s="28" t="s">
        <v>669</v>
      </c>
      <c r="B124" s="1">
        <v>97.343912000000003</v>
      </c>
      <c r="C124" s="1">
        <v>93.654942000000005</v>
      </c>
      <c r="D124" s="1">
        <v>46.75047</v>
      </c>
      <c r="E124" s="1">
        <v>254.33999600000001</v>
      </c>
      <c r="F124" s="1">
        <v>714.46997099999999</v>
      </c>
      <c r="G124" s="1">
        <v>87.528655000000001</v>
      </c>
      <c r="H124" s="1">
        <v>74.891801999999998</v>
      </c>
      <c r="I124" s="1">
        <v>216.83999600000001</v>
      </c>
      <c r="J124" s="1">
        <v>43.132123999999997</v>
      </c>
      <c r="K124" s="1">
        <v>48.856425000000002</v>
      </c>
      <c r="L124" s="45">
        <v>11362.410159999999</v>
      </c>
      <c r="M124" s="11">
        <f t="shared" si="17"/>
        <v>0.43313938783056516</v>
      </c>
      <c r="N124" s="11">
        <f t="shared" si="18"/>
        <v>0.18089456043100371</v>
      </c>
      <c r="O124" s="11">
        <f t="shared" si="19"/>
        <v>1.1110422338765633</v>
      </c>
      <c r="P124" s="11">
        <f t="shared" si="20"/>
        <v>0.72014063492397784</v>
      </c>
      <c r="Q124" s="11">
        <f t="shared" si="21"/>
        <v>-1.6409977772064988E-2</v>
      </c>
      <c r="R124" s="11">
        <f t="shared" si="22"/>
        <v>0.49649664290962403</v>
      </c>
      <c r="S124" s="11">
        <f t="shared" si="23"/>
        <v>0.283643223987182</v>
      </c>
      <c r="T124" s="11">
        <f t="shared" si="24"/>
        <v>0.59452892144536662</v>
      </c>
      <c r="U124" s="11">
        <f t="shared" si="25"/>
        <v>0.47159710099070495</v>
      </c>
      <c r="V124" s="11">
        <f t="shared" si="26"/>
        <v>0.24508139659016948</v>
      </c>
      <c r="W124" s="11">
        <f t="shared" si="27"/>
        <v>0.47159710099070495</v>
      </c>
    </row>
    <row r="125" spans="1:23" x14ac:dyDescent="0.2">
      <c r="A125" s="28" t="s">
        <v>516</v>
      </c>
      <c r="B125" s="1">
        <v>67.923547999999997</v>
      </c>
      <c r="C125" s="1">
        <v>79.308470999999997</v>
      </c>
      <c r="D125" s="1">
        <v>22.145682000000001</v>
      </c>
      <c r="E125" s="1">
        <v>147.86000100000001</v>
      </c>
      <c r="F125" s="1">
        <v>726.39001499999995</v>
      </c>
      <c r="G125" s="1">
        <v>58.489041999999998</v>
      </c>
      <c r="H125" s="1">
        <v>58.343159999999997</v>
      </c>
      <c r="I125" s="1">
        <v>135.990005</v>
      </c>
      <c r="J125" s="1">
        <v>29.309736999999998</v>
      </c>
      <c r="K125" s="1">
        <v>39.239542999999998</v>
      </c>
      <c r="L125" s="45">
        <v>11132.559569999999</v>
      </c>
      <c r="M125" s="11">
        <f t="shared" si="17"/>
        <v>-0.21603348460949945</v>
      </c>
      <c r="N125" s="11">
        <f t="shared" si="18"/>
        <v>1.4533825831565483E-2</v>
      </c>
      <c r="O125" s="11">
        <f t="shared" si="19"/>
        <v>1.6614210162597232E-2</v>
      </c>
      <c r="P125" s="11">
        <f t="shared" si="20"/>
        <v>4.079354033687598</v>
      </c>
      <c r="Q125" s="11">
        <f t="shared" si="21"/>
        <v>-2.317040977361029E-2</v>
      </c>
      <c r="R125" s="11">
        <f t="shared" si="22"/>
        <v>0.25058183262480838</v>
      </c>
      <c r="S125" s="11">
        <f t="shared" si="23"/>
        <v>0.20880819148821761</v>
      </c>
      <c r="T125" s="11">
        <f t="shared" si="24"/>
        <v>0.10202595458628916</v>
      </c>
      <c r="U125" s="11">
        <f t="shared" si="25"/>
        <v>5.8017989282842075E-2</v>
      </c>
      <c r="V125" s="11">
        <f t="shared" si="26"/>
        <v>0.26738264284398805</v>
      </c>
      <c r="W125" s="11">
        <f t="shared" si="27"/>
        <v>5.8017989282842075E-2</v>
      </c>
    </row>
    <row r="126" spans="1:23" x14ac:dyDescent="0.2">
      <c r="A126" s="28" t="s">
        <v>366</v>
      </c>
      <c r="B126" s="1">
        <v>86.640878999999998</v>
      </c>
      <c r="C126" s="1">
        <v>78.172327999999993</v>
      </c>
      <c r="D126" s="1">
        <v>21.783761999999999</v>
      </c>
      <c r="E126" s="1">
        <v>29.110001</v>
      </c>
      <c r="F126" s="1">
        <v>743.61999500000002</v>
      </c>
      <c r="G126" s="1">
        <v>46.769463999999999</v>
      </c>
      <c r="H126" s="1">
        <v>48.265027000000003</v>
      </c>
      <c r="I126" s="1">
        <v>123.400002</v>
      </c>
      <c r="J126" s="1">
        <v>27.702494000000002</v>
      </c>
      <c r="K126" s="1">
        <v>30.961086000000002</v>
      </c>
      <c r="L126" s="45">
        <v>10060.059569999999</v>
      </c>
      <c r="M126" s="11">
        <f t="shared" si="17"/>
        <v>-0.2186725218498935</v>
      </c>
      <c r="N126" s="11">
        <f t="shared" si="18"/>
        <v>7.6011958972364235E-2</v>
      </c>
      <c r="O126" s="11">
        <f t="shared" si="19"/>
        <v>-0.15103770834420505</v>
      </c>
      <c r="P126" s="11">
        <f t="shared" si="20"/>
        <v>-0.8798001410463332</v>
      </c>
      <c r="Q126" s="11">
        <f t="shared" si="21"/>
        <v>1.4004928441266884E-3</v>
      </c>
      <c r="R126" s="11">
        <f t="shared" si="22"/>
        <v>-0.52598292018948745</v>
      </c>
      <c r="S126" s="11">
        <f t="shared" si="23"/>
        <v>6.124785219188289E-2</v>
      </c>
      <c r="T126" s="11">
        <f t="shared" si="24"/>
        <v>-0.21601012259250785</v>
      </c>
      <c r="U126" s="11">
        <f t="shared" si="25"/>
        <v>-0.38050970516370231</v>
      </c>
      <c r="V126" s="11">
        <f t="shared" si="26"/>
        <v>-0.43592749124105912</v>
      </c>
      <c r="W126" s="11">
        <f t="shared" si="27"/>
        <v>-0.38050970516370231</v>
      </c>
    </row>
    <row r="127" spans="1:23" x14ac:dyDescent="0.2">
      <c r="A127" s="28" t="s">
        <v>820</v>
      </c>
      <c r="B127" s="1">
        <v>110.88932800000001</v>
      </c>
      <c r="C127" s="1">
        <v>72.650054999999995</v>
      </c>
      <c r="D127" s="1">
        <v>25.659281</v>
      </c>
      <c r="E127" s="1">
        <v>242.179993</v>
      </c>
      <c r="F127" s="1">
        <v>742.580017</v>
      </c>
      <c r="G127" s="1">
        <v>98.666200000000003</v>
      </c>
      <c r="H127" s="1">
        <v>45.479505000000003</v>
      </c>
      <c r="I127" s="1">
        <v>157.39999399999999</v>
      </c>
      <c r="J127" s="1">
        <v>44.718204999999998</v>
      </c>
      <c r="K127" s="1">
        <v>54.888486</v>
      </c>
      <c r="L127" s="45">
        <v>10269.469730000001</v>
      </c>
      <c r="M127" s="11">
        <f t="shared" si="17"/>
        <v>0.13926341083436511</v>
      </c>
      <c r="N127" s="11">
        <f t="shared" si="18"/>
        <v>-0.22754735444791618</v>
      </c>
      <c r="O127" s="11">
        <f t="shared" si="19"/>
        <v>-0.45090908336097046</v>
      </c>
      <c r="P127" s="11">
        <f t="shared" si="20"/>
        <v>-5.2911554611157596E-2</v>
      </c>
      <c r="Q127" s="11">
        <f t="shared" si="21"/>
        <v>9.9750616449290064E-4</v>
      </c>
      <c r="R127" s="11">
        <f t="shared" si="22"/>
        <v>0.13402008535303844</v>
      </c>
      <c r="S127" s="11">
        <f t="shared" si="23"/>
        <v>-0.38910951749523148</v>
      </c>
      <c r="T127" s="11">
        <f t="shared" si="24"/>
        <v>-0.2813442100019321</v>
      </c>
      <c r="U127" s="11">
        <f t="shared" si="25"/>
        <v>4.3000177960885511E-2</v>
      </c>
      <c r="V127" s="11">
        <f t="shared" si="26"/>
        <v>0.13318634880941649</v>
      </c>
      <c r="W127" s="11">
        <f t="shared" si="27"/>
        <v>4.3000177960885511E-2</v>
      </c>
    </row>
    <row r="128" spans="1:23" x14ac:dyDescent="0.2">
      <c r="A128" s="28" t="s">
        <v>668</v>
      </c>
      <c r="B128" s="1">
        <v>97.334231000000003</v>
      </c>
      <c r="C128" s="1">
        <v>94.051143999999994</v>
      </c>
      <c r="D128" s="1">
        <v>46.730477999999998</v>
      </c>
      <c r="E128" s="1">
        <v>255.71000699999999</v>
      </c>
      <c r="F128" s="1">
        <v>741.84002699999996</v>
      </c>
      <c r="G128" s="1">
        <v>87.005690000000001</v>
      </c>
      <c r="H128" s="1">
        <v>74.447885999999997</v>
      </c>
      <c r="I128" s="1">
        <v>219.020004</v>
      </c>
      <c r="J128" s="1">
        <v>42.874589999999998</v>
      </c>
      <c r="K128" s="1">
        <v>48.437299000000003</v>
      </c>
      <c r="L128" s="45">
        <v>10447.929690000001</v>
      </c>
      <c r="M128" s="11">
        <f t="shared" si="17"/>
        <v>0.43668615001764</v>
      </c>
      <c r="N128" s="11">
        <f t="shared" si="18"/>
        <v>0.18029058915373697</v>
      </c>
      <c r="O128" s="11">
        <f t="shared" si="19"/>
        <v>1.0316140784850618</v>
      </c>
      <c r="P128" s="11">
        <f t="shared" si="20"/>
        <v>0.70952001324348135</v>
      </c>
      <c r="Q128" s="11">
        <f t="shared" si="21"/>
        <v>-2.245411380946849E-2</v>
      </c>
      <c r="R128" s="11">
        <f t="shared" si="22"/>
        <v>0.46976623359598979</v>
      </c>
      <c r="S128" s="11">
        <f t="shared" si="23"/>
        <v>0.26713812124529457</v>
      </c>
      <c r="T128" s="11">
        <f t="shared" si="24"/>
        <v>0.62285116064050006</v>
      </c>
      <c r="U128" s="11">
        <f t="shared" si="25"/>
        <v>0.46234780778750717</v>
      </c>
      <c r="V128" s="11">
        <f t="shared" si="26"/>
        <v>0.22773404611442727</v>
      </c>
      <c r="W128" s="11">
        <f t="shared" si="27"/>
        <v>0.46234780778750717</v>
      </c>
    </row>
    <row r="129" spans="1:23" x14ac:dyDescent="0.2">
      <c r="A129" s="28" t="s">
        <v>515</v>
      </c>
      <c r="B129" s="1">
        <v>67.749126000000004</v>
      </c>
      <c r="C129" s="1">
        <v>79.684736000000001</v>
      </c>
      <c r="D129" s="1">
        <v>23.001650999999999</v>
      </c>
      <c r="E129" s="1">
        <v>149.58000200000001</v>
      </c>
      <c r="F129" s="1">
        <v>758.88000499999998</v>
      </c>
      <c r="G129" s="1">
        <v>59.196958000000002</v>
      </c>
      <c r="H129" s="1">
        <v>58.752778999999997</v>
      </c>
      <c r="I129" s="1">
        <v>134.96000699999999</v>
      </c>
      <c r="J129" s="1">
        <v>29.319009999999999</v>
      </c>
      <c r="K129" s="1">
        <v>39.452598999999999</v>
      </c>
      <c r="L129" s="45">
        <v>10154.429690000001</v>
      </c>
      <c r="M129" s="11">
        <f t="shared" si="17"/>
        <v>-0.22873292983231319</v>
      </c>
      <c r="N129" s="11">
        <f t="shared" si="18"/>
        <v>1.3667994181576049E-2</v>
      </c>
      <c r="O129" s="11">
        <f t="shared" si="19"/>
        <v>7.0479101349828488E-2</v>
      </c>
      <c r="P129" s="11">
        <f t="shared" si="20"/>
        <v>4.0687903083700441</v>
      </c>
      <c r="Q129" s="11">
        <f t="shared" si="21"/>
        <v>-1.5719837872892328E-2</v>
      </c>
      <c r="R129" s="11">
        <f t="shared" si="22"/>
        <v>0.24539633051201504</v>
      </c>
      <c r="S129" s="11">
        <f t="shared" si="23"/>
        <v>0.20875718070672011</v>
      </c>
      <c r="T129" s="11">
        <f t="shared" si="24"/>
        <v>3.0937307128949376E-2</v>
      </c>
      <c r="U129" s="11">
        <f t="shared" si="25"/>
        <v>6.0418440344511604E-2</v>
      </c>
      <c r="V129" s="11">
        <f t="shared" si="26"/>
        <v>0.28585851214687952</v>
      </c>
      <c r="W129" s="11">
        <f t="shared" si="27"/>
        <v>6.0418440344511604E-2</v>
      </c>
    </row>
    <row r="130" spans="1:23" x14ac:dyDescent="0.2">
      <c r="A130" s="28" t="s">
        <v>365</v>
      </c>
      <c r="B130" s="1">
        <v>87.841330999999997</v>
      </c>
      <c r="C130" s="1">
        <v>78.610291000000004</v>
      </c>
      <c r="D130" s="1">
        <v>21.487248999999998</v>
      </c>
      <c r="E130" s="1">
        <v>29.51</v>
      </c>
      <c r="F130" s="1">
        <v>771</v>
      </c>
      <c r="G130" s="1">
        <v>47.532626</v>
      </c>
      <c r="H130" s="1">
        <v>48.605939999999997</v>
      </c>
      <c r="I130" s="1">
        <v>130.91000399999999</v>
      </c>
      <c r="J130" s="1">
        <v>27.648529</v>
      </c>
      <c r="K130" s="1">
        <v>30.681913000000002</v>
      </c>
      <c r="L130" s="45">
        <v>9732.5302730000003</v>
      </c>
      <c r="M130" s="11">
        <f t="shared" si="17"/>
        <v>1.67587654038776</v>
      </c>
      <c r="N130" s="11">
        <f t="shared" si="18"/>
        <v>0.56770093729462778</v>
      </c>
      <c r="O130" s="11">
        <f t="shared" si="19"/>
        <v>-6.0326600551280363E-3</v>
      </c>
      <c r="P130" s="11">
        <f t="shared" si="20"/>
        <v>0.54502617801047126</v>
      </c>
      <c r="Q130" s="11">
        <f t="shared" si="21"/>
        <v>-7.2108887111270725E-3</v>
      </c>
      <c r="R130" s="11">
        <f t="shared" si="22"/>
        <v>0.56908541040804361</v>
      </c>
      <c r="S130" s="11">
        <f t="shared" si="23"/>
        <v>0.50229814253954386</v>
      </c>
      <c r="T130" s="11">
        <f t="shared" si="24"/>
        <v>0.59316060832811468</v>
      </c>
      <c r="U130" s="11">
        <f t="shared" si="25"/>
        <v>0.33645939680759174</v>
      </c>
      <c r="V130" s="11">
        <f t="shared" si="26"/>
        <v>0.44009983005722453</v>
      </c>
      <c r="W130" s="11">
        <f t="shared" si="27"/>
        <v>0.33645939680759174</v>
      </c>
    </row>
    <row r="131" spans="1:23" x14ac:dyDescent="0.2">
      <c r="A131" s="28" t="s">
        <v>59</v>
      </c>
      <c r="B131" s="1">
        <v>32.827123999999998</v>
      </c>
      <c r="C131" s="1">
        <v>50.143678000000001</v>
      </c>
      <c r="D131" s="1">
        <v>21.617660999999998</v>
      </c>
      <c r="E131" s="1">
        <v>19.100000000000001</v>
      </c>
      <c r="F131" s="1">
        <v>776.59997599999997</v>
      </c>
      <c r="G131" s="1">
        <v>30.293205</v>
      </c>
      <c r="H131" s="1">
        <v>32.354390000000002</v>
      </c>
      <c r="I131" s="1">
        <v>82.169998000000007</v>
      </c>
      <c r="J131" s="1">
        <v>20.687892999999999</v>
      </c>
      <c r="K131" s="1">
        <v>21.305406999999999</v>
      </c>
      <c r="L131" s="45">
        <v>9774.0195309999999</v>
      </c>
      <c r="M131" s="11">
        <f t="shared" si="17"/>
        <v>-0.71003961110529168</v>
      </c>
      <c r="N131" s="11">
        <f t="shared" si="18"/>
        <v>-0.32482174729939761</v>
      </c>
      <c r="O131" s="11">
        <f t="shared" si="19"/>
        <v>-0.18420626795119666</v>
      </c>
      <c r="P131" s="11">
        <f t="shared" si="20"/>
        <v>-0.92517140058765912</v>
      </c>
      <c r="Q131" s="11">
        <f t="shared" si="21"/>
        <v>1.8478401352396645E-2</v>
      </c>
      <c r="R131" s="11">
        <f t="shared" si="22"/>
        <v>-0.71151847427264636</v>
      </c>
      <c r="S131" s="11">
        <f t="shared" si="23"/>
        <v>-0.29873996009363912</v>
      </c>
      <c r="T131" s="11">
        <f t="shared" si="24"/>
        <v>-0.49554915277518041</v>
      </c>
      <c r="U131" s="11">
        <f t="shared" si="25"/>
        <v>-0.54680125973603011</v>
      </c>
      <c r="V131" s="11">
        <f t="shared" si="26"/>
        <v>-0.61823644554727597</v>
      </c>
      <c r="W131" s="11">
        <f t="shared" si="27"/>
        <v>-0.54680125973603011</v>
      </c>
    </row>
    <row r="132" spans="1:23" x14ac:dyDescent="0.2">
      <c r="A132" s="28" t="s">
        <v>819</v>
      </c>
      <c r="B132" s="1">
        <v>113.21244299999999</v>
      </c>
      <c r="C132" s="1">
        <v>74.267318000000003</v>
      </c>
      <c r="D132" s="1">
        <v>26.498930000000001</v>
      </c>
      <c r="E132" s="1">
        <v>255.25</v>
      </c>
      <c r="F132" s="1">
        <v>762.51000999999997</v>
      </c>
      <c r="G132" s="1">
        <v>105.009168</v>
      </c>
      <c r="H132" s="1">
        <v>46.137506999999999</v>
      </c>
      <c r="I132" s="1">
        <v>162.88999899999999</v>
      </c>
      <c r="J132" s="1">
        <v>45.648611000000002</v>
      </c>
      <c r="K132" s="1">
        <v>55.807859999999998</v>
      </c>
      <c r="L132" s="45">
        <v>10216.26953</v>
      </c>
      <c r="M132" s="11">
        <f t="shared" ref="M132:M195" si="28">B132/B133-1</f>
        <v>0.16359360972825066</v>
      </c>
      <c r="N132" s="11">
        <f t="shared" ref="N132:N195" si="29">C132/C133-1</f>
        <v>-0.20868502899794095</v>
      </c>
      <c r="O132" s="11">
        <f t="shared" ref="O132:O195" si="30">D132/D133-1</f>
        <v>-0.42432137077701215</v>
      </c>
      <c r="P132" s="11">
        <f t="shared" ref="P132:P195" si="31">E132/E133-1</f>
        <v>-5.8810170633659675E-3</v>
      </c>
      <c r="Q132" s="11">
        <f t="shared" ref="Q132:Q195" si="32">F132/F133-1</f>
        <v>1.8853534937887551E-2</v>
      </c>
      <c r="R132" s="11">
        <f t="shared" ref="R132:R195" si="33">G132/G133-1</f>
        <v>0.2035737793878889</v>
      </c>
      <c r="S132" s="11">
        <f t="shared" ref="S132:S195" si="34">H132/H133-1</f>
        <v>-0.37569546939074094</v>
      </c>
      <c r="T132" s="11">
        <f t="shared" ref="T132:T195" si="35">I132/I133-1</f>
        <v>-0.25351728255065775</v>
      </c>
      <c r="U132" s="11">
        <f t="shared" ref="U132:U195" si="36">J132/J133-1</f>
        <v>5.5775433872147673E-2</v>
      </c>
      <c r="V132" s="11">
        <f t="shared" ref="V132:V195" si="37">K132/K133-1</f>
        <v>0.15194045628622899</v>
      </c>
      <c r="W132" s="11">
        <f t="shared" ref="W132:W195" si="38">J132/J133-1</f>
        <v>5.5775433872147673E-2</v>
      </c>
    </row>
    <row r="133" spans="1:23" x14ac:dyDescent="0.2">
      <c r="A133" s="28" t="s">
        <v>667</v>
      </c>
      <c r="B133" s="1">
        <v>97.295518000000001</v>
      </c>
      <c r="C133" s="1">
        <v>93.853043</v>
      </c>
      <c r="D133" s="1">
        <v>46.030768999999999</v>
      </c>
      <c r="E133" s="1">
        <v>256.76001000000002</v>
      </c>
      <c r="F133" s="1">
        <v>748.40002400000003</v>
      </c>
      <c r="G133" s="1">
        <v>87.247803000000005</v>
      </c>
      <c r="H133" s="1">
        <v>73.902246000000005</v>
      </c>
      <c r="I133" s="1">
        <v>218.21000699999999</v>
      </c>
      <c r="J133" s="1">
        <v>43.237045999999999</v>
      </c>
      <c r="K133" s="1">
        <v>48.446826999999999</v>
      </c>
      <c r="L133" s="45">
        <v>10319.950199999999</v>
      </c>
      <c r="M133" s="11">
        <f t="shared" si="28"/>
        <v>0.41724899152918016</v>
      </c>
      <c r="N133" s="11">
        <f t="shared" si="29"/>
        <v>0.17658504686492815</v>
      </c>
      <c r="O133" s="11">
        <f t="shared" si="30"/>
        <v>0.97639312348622553</v>
      </c>
      <c r="P133" s="11">
        <f t="shared" si="31"/>
        <v>0.77198081871556212</v>
      </c>
      <c r="Q133" s="11">
        <f t="shared" si="32"/>
        <v>-2.5455798337901125E-3</v>
      </c>
      <c r="R133" s="11">
        <f t="shared" si="33"/>
        <v>0.47504802564541659</v>
      </c>
      <c r="S133" s="11">
        <f t="shared" si="34"/>
        <v>0.26071723794016477</v>
      </c>
      <c r="T133" s="11">
        <f t="shared" si="35"/>
        <v>0.61625075980485722</v>
      </c>
      <c r="U133" s="11">
        <f t="shared" si="36"/>
        <v>0.48551586636933708</v>
      </c>
      <c r="V133" s="11">
        <f t="shared" si="37"/>
        <v>0.2308655390895018</v>
      </c>
      <c r="W133" s="11">
        <f t="shared" si="38"/>
        <v>0.48551586636933708</v>
      </c>
    </row>
    <row r="134" spans="1:23" x14ac:dyDescent="0.2">
      <c r="A134" s="28" t="s">
        <v>514</v>
      </c>
      <c r="B134" s="1">
        <v>68.650970000000001</v>
      </c>
      <c r="C134" s="1">
        <v>79.767325999999997</v>
      </c>
      <c r="D134" s="1">
        <v>23.290289999999999</v>
      </c>
      <c r="E134" s="1">
        <v>144.89999399999999</v>
      </c>
      <c r="F134" s="1">
        <v>750.30999799999995</v>
      </c>
      <c r="G134" s="1">
        <v>59.149127</v>
      </c>
      <c r="H134" s="1">
        <v>58.619208</v>
      </c>
      <c r="I134" s="1">
        <v>135.009995</v>
      </c>
      <c r="J134" s="1">
        <v>29.105744999999999</v>
      </c>
      <c r="K134" s="1">
        <v>39.359966999999997</v>
      </c>
      <c r="L134" s="45">
        <v>10680.429690000001</v>
      </c>
      <c r="M134" s="11">
        <f t="shared" si="28"/>
        <v>0.46636280669537977</v>
      </c>
      <c r="N134" s="11">
        <f t="shared" si="29"/>
        <v>0.31060392491139521</v>
      </c>
      <c r="O134" s="11">
        <f t="shared" si="30"/>
        <v>0.53738370256266577</v>
      </c>
      <c r="P134" s="11">
        <f t="shared" si="31"/>
        <v>5.4977578698546123</v>
      </c>
      <c r="Q134" s="11">
        <f t="shared" si="32"/>
        <v>4.1333066666671137E-4</v>
      </c>
      <c r="R134" s="11">
        <f t="shared" si="33"/>
        <v>1.0041980351724833</v>
      </c>
      <c r="S134" s="11">
        <f t="shared" si="34"/>
        <v>0.48145135671389339</v>
      </c>
      <c r="T134" s="11">
        <f t="shared" si="35"/>
        <v>6.3238240748821006E-2</v>
      </c>
      <c r="U134" s="11">
        <f t="shared" si="36"/>
        <v>0.38264672425385782</v>
      </c>
      <c r="V134" s="11">
        <f t="shared" si="37"/>
        <v>0.9181447139059904</v>
      </c>
      <c r="W134" s="11">
        <f t="shared" si="38"/>
        <v>0.38264672425385782</v>
      </c>
    </row>
    <row r="135" spans="1:23" x14ac:dyDescent="0.2">
      <c r="A135" s="28" t="s">
        <v>210</v>
      </c>
      <c r="B135" s="1">
        <v>46.817179000000003</v>
      </c>
      <c r="C135" s="1">
        <v>60.863030000000002</v>
      </c>
      <c r="D135" s="1">
        <v>15.149302</v>
      </c>
      <c r="E135" s="1">
        <v>22.299999</v>
      </c>
      <c r="F135" s="1">
        <v>750</v>
      </c>
      <c r="G135" s="1">
        <v>29.512616000000001</v>
      </c>
      <c r="H135" s="1">
        <v>39.568770000000001</v>
      </c>
      <c r="I135" s="1">
        <v>126.980003</v>
      </c>
      <c r="J135" s="1">
        <v>21.050746</v>
      </c>
      <c r="K135" s="1">
        <v>20.519811000000001</v>
      </c>
      <c r="L135" s="45">
        <v>10653.559569999999</v>
      </c>
      <c r="M135" s="11">
        <f t="shared" si="28"/>
        <v>0.42480383572269687</v>
      </c>
      <c r="N135" s="11">
        <f t="shared" si="29"/>
        <v>0.20558398861332505</v>
      </c>
      <c r="O135" s="11">
        <f t="shared" si="30"/>
        <v>-0.27755581531892592</v>
      </c>
      <c r="P135" s="11">
        <f t="shared" si="31"/>
        <v>0.1868013737732106</v>
      </c>
      <c r="Q135" s="11">
        <f t="shared" si="32"/>
        <v>2.9821735832629148E-3</v>
      </c>
      <c r="R135" s="11">
        <f t="shared" si="33"/>
        <v>-2.9877231343449662E-2</v>
      </c>
      <c r="S135" s="11">
        <f t="shared" si="34"/>
        <v>0.20464978216989849</v>
      </c>
      <c r="T135" s="11">
        <f t="shared" si="35"/>
        <v>0.56398571094997618</v>
      </c>
      <c r="U135" s="11">
        <f t="shared" si="36"/>
        <v>8.7961994315095549E-3</v>
      </c>
      <c r="V135" s="11">
        <f t="shared" si="37"/>
        <v>-3.0170987345127132E-2</v>
      </c>
      <c r="W135" s="11">
        <f t="shared" si="38"/>
        <v>8.7961994315095549E-3</v>
      </c>
    </row>
    <row r="136" spans="1:23" x14ac:dyDescent="0.2">
      <c r="A136" s="28" t="s">
        <v>58</v>
      </c>
      <c r="B136" s="1">
        <v>32.858683999999997</v>
      </c>
      <c r="C136" s="1">
        <v>50.484271999999997</v>
      </c>
      <c r="D136" s="1">
        <v>20.969512000000002</v>
      </c>
      <c r="E136" s="1">
        <v>18.790001</v>
      </c>
      <c r="F136" s="1">
        <v>747.77002000000005</v>
      </c>
      <c r="G136" s="1">
        <v>30.421527000000001</v>
      </c>
      <c r="H136" s="1">
        <v>32.846699999999998</v>
      </c>
      <c r="I136" s="1">
        <v>81.190002000000007</v>
      </c>
      <c r="J136" s="1">
        <v>20.867194000000001</v>
      </c>
      <c r="K136" s="1">
        <v>21.158173999999999</v>
      </c>
      <c r="L136" s="45">
        <v>10415.54004</v>
      </c>
      <c r="M136" s="11">
        <f t="shared" si="28"/>
        <v>-0.71347290993682178</v>
      </c>
      <c r="N136" s="11">
        <f t="shared" si="29"/>
        <v>-0.33480828782454719</v>
      </c>
      <c r="O136" s="11">
        <f t="shared" si="30"/>
        <v>-0.21635145224255381</v>
      </c>
      <c r="P136" s="11">
        <f t="shared" si="31"/>
        <v>-0.92793034317301959</v>
      </c>
      <c r="Q136" s="11">
        <f t="shared" si="32"/>
        <v>1.1443132140626311E-2</v>
      </c>
      <c r="R136" s="11">
        <f t="shared" si="33"/>
        <v>-0.71162390797256547</v>
      </c>
      <c r="S136" s="11">
        <f t="shared" si="34"/>
        <v>-0.31438396626956222</v>
      </c>
      <c r="T136" s="11">
        <f t="shared" si="35"/>
        <v>-0.51122749075174589</v>
      </c>
      <c r="U136" s="11">
        <f t="shared" si="36"/>
        <v>-0.54925596929499809</v>
      </c>
      <c r="V136" s="11">
        <f t="shared" si="37"/>
        <v>-0.6240373321213355</v>
      </c>
      <c r="W136" s="11">
        <f t="shared" si="38"/>
        <v>-0.54925596929499809</v>
      </c>
    </row>
    <row r="137" spans="1:23" x14ac:dyDescent="0.2">
      <c r="A137" s="28" t="s">
        <v>818</v>
      </c>
      <c r="B137" s="1">
        <v>114.679153</v>
      </c>
      <c r="C137" s="1">
        <v>75.894318999999996</v>
      </c>
      <c r="D137" s="1">
        <v>26.758821999999999</v>
      </c>
      <c r="E137" s="1">
        <v>260.72000100000002</v>
      </c>
      <c r="F137" s="1">
        <v>739.30999799999995</v>
      </c>
      <c r="G137" s="1">
        <v>105.492542</v>
      </c>
      <c r="H137" s="1">
        <v>47.908301999999999</v>
      </c>
      <c r="I137" s="1">
        <v>166.11000100000001</v>
      </c>
      <c r="J137" s="1">
        <v>46.294998</v>
      </c>
      <c r="K137" s="1">
        <v>56.277327</v>
      </c>
      <c r="L137" s="45">
        <v>10462.76953</v>
      </c>
      <c r="M137" s="11">
        <f t="shared" si="28"/>
        <v>0.19495289972081897</v>
      </c>
      <c r="N137" s="11">
        <f t="shared" si="29"/>
        <v>-0.19159316022559636</v>
      </c>
      <c r="O137" s="11">
        <f t="shared" si="30"/>
        <v>-0.41229415278538495</v>
      </c>
      <c r="P137" s="11">
        <f t="shared" si="31"/>
        <v>3.0006885973634656E-3</v>
      </c>
      <c r="Q137" s="11">
        <f t="shared" si="32"/>
        <v>-1.3503589520735937E-2</v>
      </c>
      <c r="R137" s="11">
        <f t="shared" si="33"/>
        <v>0.21072665341950092</v>
      </c>
      <c r="S137" s="11">
        <f t="shared" si="34"/>
        <v>-0.34707677985498442</v>
      </c>
      <c r="T137" s="11">
        <f t="shared" si="35"/>
        <v>-0.24233717746904804</v>
      </c>
      <c r="U137" s="11">
        <f t="shared" si="36"/>
        <v>8.2667331335646965E-2</v>
      </c>
      <c r="V137" s="11">
        <f t="shared" si="37"/>
        <v>0.16552664476347267</v>
      </c>
      <c r="W137" s="11">
        <f t="shared" si="38"/>
        <v>8.2667331335646965E-2</v>
      </c>
    </row>
    <row r="138" spans="1:23" x14ac:dyDescent="0.2">
      <c r="A138" s="28" t="s">
        <v>666</v>
      </c>
      <c r="B138" s="1">
        <v>95.969600999999997</v>
      </c>
      <c r="C138" s="1">
        <v>93.881342000000004</v>
      </c>
      <c r="D138" s="1">
        <v>45.530977999999998</v>
      </c>
      <c r="E138" s="1">
        <v>259.94000199999999</v>
      </c>
      <c r="F138" s="1">
        <v>749.42999299999997</v>
      </c>
      <c r="G138" s="1">
        <v>87.131592999999995</v>
      </c>
      <c r="H138" s="1">
        <v>73.375093000000007</v>
      </c>
      <c r="I138" s="1">
        <v>219.240005</v>
      </c>
      <c r="J138" s="1">
        <v>42.760131999999999</v>
      </c>
      <c r="K138" s="1">
        <v>48.284891000000002</v>
      </c>
      <c r="L138" s="45">
        <v>10378.83008</v>
      </c>
      <c r="M138" s="11">
        <f t="shared" si="28"/>
        <v>0.99376797932987726</v>
      </c>
      <c r="N138" s="11">
        <f t="shared" si="29"/>
        <v>0.51771406300731893</v>
      </c>
      <c r="O138" s="11">
        <f t="shared" si="30"/>
        <v>1.8994733490121019</v>
      </c>
      <c r="P138" s="11">
        <f t="shared" si="31"/>
        <v>9.7147568837592733</v>
      </c>
      <c r="Q138" s="11">
        <f t="shared" si="32"/>
        <v>-1.1423490207713827E-2</v>
      </c>
      <c r="R138" s="11">
        <f t="shared" si="33"/>
        <v>1.8888593918738894</v>
      </c>
      <c r="S138" s="11">
        <f t="shared" si="34"/>
        <v>0.84855500244676585</v>
      </c>
      <c r="T138" s="11">
        <f t="shared" si="35"/>
        <v>0.70257046043114202</v>
      </c>
      <c r="U138" s="11">
        <f t="shared" si="36"/>
        <v>0.9802383382683999</v>
      </c>
      <c r="V138" s="11">
        <f t="shared" si="37"/>
        <v>1.3173736948095702</v>
      </c>
      <c r="W138" s="11">
        <f t="shared" si="38"/>
        <v>0.9802383382683999</v>
      </c>
    </row>
    <row r="139" spans="1:23" x14ac:dyDescent="0.2">
      <c r="A139" s="28" t="s">
        <v>209</v>
      </c>
      <c r="B139" s="1">
        <v>48.134788999999998</v>
      </c>
      <c r="C139" s="1">
        <v>61.857067999999998</v>
      </c>
      <c r="D139" s="1">
        <v>15.703189</v>
      </c>
      <c r="E139" s="1">
        <v>24.26</v>
      </c>
      <c r="F139" s="1">
        <v>758.09002699999996</v>
      </c>
      <c r="G139" s="1">
        <v>30.161244</v>
      </c>
      <c r="H139" s="1">
        <v>39.693216</v>
      </c>
      <c r="I139" s="1">
        <v>128.770004</v>
      </c>
      <c r="J139" s="1">
        <v>21.593426999999998</v>
      </c>
      <c r="K139" s="1">
        <v>20.836040000000001</v>
      </c>
      <c r="L139" s="45">
        <v>10229.95996</v>
      </c>
      <c r="M139" s="11">
        <f t="shared" si="28"/>
        <v>0.44643768347429513</v>
      </c>
      <c r="N139" s="11">
        <f t="shared" si="29"/>
        <v>0.20775557976431247</v>
      </c>
      <c r="O139" s="11">
        <f t="shared" si="30"/>
        <v>-0.26745760513813788</v>
      </c>
      <c r="P139" s="11">
        <f t="shared" si="31"/>
        <v>0.29248801278636138</v>
      </c>
      <c r="Q139" s="11">
        <f t="shared" si="32"/>
        <v>1.9760562988628383E-2</v>
      </c>
      <c r="R139" s="11">
        <f t="shared" si="33"/>
        <v>-2.9606932052862023E-2</v>
      </c>
      <c r="S139" s="11">
        <f t="shared" si="34"/>
        <v>0.19295698474722656</v>
      </c>
      <c r="T139" s="11">
        <f t="shared" si="35"/>
        <v>0.55294268096822652</v>
      </c>
      <c r="U139" s="11">
        <f t="shared" si="36"/>
        <v>1.8959549290255673E-2</v>
      </c>
      <c r="V139" s="11">
        <f t="shared" si="37"/>
        <v>-5.2086163910256222E-2</v>
      </c>
      <c r="W139" s="11">
        <f t="shared" si="38"/>
        <v>1.8959549290255673E-2</v>
      </c>
    </row>
    <row r="140" spans="1:23" x14ac:dyDescent="0.2">
      <c r="A140" s="28" t="s">
        <v>57</v>
      </c>
      <c r="B140" s="1">
        <v>33.278162999999999</v>
      </c>
      <c r="C140" s="1">
        <v>51.216545000000004</v>
      </c>
      <c r="D140" s="1">
        <v>21.43656</v>
      </c>
      <c r="E140" s="1">
        <v>18.77</v>
      </c>
      <c r="F140" s="1">
        <v>743.40002400000003</v>
      </c>
      <c r="G140" s="1">
        <v>31.081471000000001</v>
      </c>
      <c r="H140" s="1">
        <v>33.272964999999999</v>
      </c>
      <c r="I140" s="1">
        <v>82.919998000000007</v>
      </c>
      <c r="J140" s="1">
        <v>21.191642999999999</v>
      </c>
      <c r="K140" s="1">
        <v>21.980943</v>
      </c>
      <c r="L140" s="45">
        <v>9985.8095699999994</v>
      </c>
      <c r="M140" s="11">
        <f t="shared" si="28"/>
        <v>-0.71144977516942176</v>
      </c>
      <c r="N140" s="11">
        <f t="shared" si="29"/>
        <v>-0.33261314889001659</v>
      </c>
      <c r="O140" s="11">
        <f t="shared" si="30"/>
        <v>-0.20601572200401641</v>
      </c>
      <c r="P140" s="11">
        <f t="shared" si="31"/>
        <v>-0.92638927161086171</v>
      </c>
      <c r="Q140" s="11">
        <f t="shared" si="32"/>
        <v>-5.8440374488402114E-3</v>
      </c>
      <c r="R140" s="11">
        <f t="shared" si="33"/>
        <v>-0.7110688836351815</v>
      </c>
      <c r="S140" s="11">
        <f t="shared" si="34"/>
        <v>-0.30618717873094159</v>
      </c>
      <c r="T140" s="11">
        <f t="shared" si="35"/>
        <v>-0.50474824424080333</v>
      </c>
      <c r="U140" s="11">
        <f t="shared" si="36"/>
        <v>-0.53971595791171056</v>
      </c>
      <c r="V140" s="11">
        <f t="shared" si="37"/>
        <v>-0.60812341707282747</v>
      </c>
      <c r="W140" s="11">
        <f t="shared" si="38"/>
        <v>-0.53971595791171056</v>
      </c>
    </row>
    <row r="141" spans="1:23" x14ac:dyDescent="0.2">
      <c r="A141" s="28" t="s">
        <v>817</v>
      </c>
      <c r="B141" s="1">
        <v>115.328841</v>
      </c>
      <c r="C141" s="1">
        <v>76.741915000000006</v>
      </c>
      <c r="D141" s="1">
        <v>26.998721</v>
      </c>
      <c r="E141" s="1">
        <v>254.990005</v>
      </c>
      <c r="F141" s="1">
        <v>747.77002000000005</v>
      </c>
      <c r="G141" s="1">
        <v>107.573983</v>
      </c>
      <c r="H141" s="1">
        <v>47.956688</v>
      </c>
      <c r="I141" s="1">
        <v>167.429993</v>
      </c>
      <c r="J141" s="1">
        <v>46.04036</v>
      </c>
      <c r="K141" s="1">
        <v>56.091493999999997</v>
      </c>
      <c r="L141" s="45">
        <v>10405.849609999999</v>
      </c>
      <c r="M141" s="11">
        <f t="shared" si="28"/>
        <v>0.34744145075559052</v>
      </c>
      <c r="N141" s="11">
        <f t="shared" si="29"/>
        <v>-2.8737133619401001E-2</v>
      </c>
      <c r="O141" s="11">
        <f t="shared" si="30"/>
        <v>0.26230606845922289</v>
      </c>
      <c r="P141" s="11">
        <f t="shared" si="31"/>
        <v>7.4968345551482827</v>
      </c>
      <c r="Q141" s="11">
        <f t="shared" si="32"/>
        <v>1.2045454626967267E-2</v>
      </c>
      <c r="R141" s="11">
        <f t="shared" si="33"/>
        <v>1.2627125260869083</v>
      </c>
      <c r="S141" s="11">
        <f t="shared" si="34"/>
        <v>-1.9546554351334566E-2</v>
      </c>
      <c r="T141" s="11">
        <f t="shared" si="35"/>
        <v>0.24966411403684474</v>
      </c>
      <c r="U141" s="11">
        <f t="shared" si="36"/>
        <v>0.65657867078807541</v>
      </c>
      <c r="V141" s="11">
        <f t="shared" si="37"/>
        <v>0.83031049187998773</v>
      </c>
      <c r="W141" s="11">
        <f t="shared" si="38"/>
        <v>0.65657867078807541</v>
      </c>
    </row>
    <row r="142" spans="1:23" x14ac:dyDescent="0.2">
      <c r="A142" s="28" t="s">
        <v>364</v>
      </c>
      <c r="B142" s="1">
        <v>85.590985000000003</v>
      </c>
      <c r="C142" s="1">
        <v>79.012507999999997</v>
      </c>
      <c r="D142" s="1">
        <v>21.388411000000001</v>
      </c>
      <c r="E142" s="1">
        <v>30.01</v>
      </c>
      <c r="F142" s="1">
        <v>738.86999500000002</v>
      </c>
      <c r="G142" s="1">
        <v>47.542045999999999</v>
      </c>
      <c r="H142" s="1">
        <v>48.912764000000003</v>
      </c>
      <c r="I142" s="1">
        <v>133.979996</v>
      </c>
      <c r="J142" s="1">
        <v>27.792438000000001</v>
      </c>
      <c r="K142" s="1">
        <v>30.645890000000001</v>
      </c>
      <c r="L142" s="45">
        <v>10526.490229999999</v>
      </c>
      <c r="M142" s="11">
        <f t="shared" si="28"/>
        <v>0.71089434568419341</v>
      </c>
      <c r="N142" s="11">
        <f t="shared" si="29"/>
        <v>0.22187836688250284</v>
      </c>
      <c r="O142" s="11">
        <f t="shared" si="30"/>
        <v>0.26862281207844751</v>
      </c>
      <c r="P142" s="11">
        <f t="shared" si="31"/>
        <v>0.16182733255904003</v>
      </c>
      <c r="Q142" s="11">
        <f t="shared" si="32"/>
        <v>-1.4130209336235877E-2</v>
      </c>
      <c r="R142" s="11">
        <f t="shared" si="33"/>
        <v>0.53752933356178589</v>
      </c>
      <c r="S142" s="11">
        <f t="shared" si="34"/>
        <v>0.17639199582035281</v>
      </c>
      <c r="T142" s="11">
        <f t="shared" si="35"/>
        <v>-2.8849019991713853E-2</v>
      </c>
      <c r="U142" s="11">
        <f t="shared" si="36"/>
        <v>0.25751401649945338</v>
      </c>
      <c r="V142" s="11">
        <f t="shared" si="37"/>
        <v>0.40223682421823503</v>
      </c>
      <c r="W142" s="11">
        <f t="shared" si="38"/>
        <v>0.25751401649945338</v>
      </c>
    </row>
    <row r="143" spans="1:23" x14ac:dyDescent="0.2">
      <c r="A143" s="28" t="s">
        <v>208</v>
      </c>
      <c r="B143" s="1">
        <v>50.027042999999999</v>
      </c>
      <c r="C143" s="1">
        <v>64.664789999999996</v>
      </c>
      <c r="D143" s="1">
        <v>16.859551</v>
      </c>
      <c r="E143" s="1">
        <v>25.83</v>
      </c>
      <c r="F143" s="1">
        <v>749.46002199999998</v>
      </c>
      <c r="G143" s="1">
        <v>30.921066</v>
      </c>
      <c r="H143" s="1">
        <v>41.578626999999997</v>
      </c>
      <c r="I143" s="1">
        <v>137.96000699999999</v>
      </c>
      <c r="J143" s="1">
        <v>22.101095999999998</v>
      </c>
      <c r="K143" s="1">
        <v>21.855003</v>
      </c>
      <c r="L143" s="45">
        <v>10644.25</v>
      </c>
      <c r="M143" s="11">
        <f t="shared" si="28"/>
        <v>0.50986223465877356</v>
      </c>
      <c r="N143" s="11">
        <f t="shared" si="29"/>
        <v>0.2486675236636442</v>
      </c>
      <c r="O143" s="11">
        <f t="shared" si="30"/>
        <v>-0.22181843811385549</v>
      </c>
      <c r="P143" s="11">
        <f t="shared" si="31"/>
        <v>0.34882506527415136</v>
      </c>
      <c r="Q143" s="11">
        <f t="shared" si="32"/>
        <v>-2.8604769001306929E-3</v>
      </c>
      <c r="R143" s="11">
        <f t="shared" si="33"/>
        <v>-7.4053173701216224E-4</v>
      </c>
      <c r="S143" s="11">
        <f t="shared" si="34"/>
        <v>0.23955679164204646</v>
      </c>
      <c r="T143" s="11">
        <f t="shared" si="35"/>
        <v>0.63401642781001999</v>
      </c>
      <c r="U143" s="11">
        <f t="shared" si="36"/>
        <v>4.7558354994043706E-2</v>
      </c>
      <c r="V143" s="11">
        <f t="shared" si="37"/>
        <v>-4.1600632379915625E-3</v>
      </c>
      <c r="W143" s="11">
        <f t="shared" si="38"/>
        <v>4.7558354994043706E-2</v>
      </c>
    </row>
    <row r="144" spans="1:23" x14ac:dyDescent="0.2">
      <c r="A144" s="28" t="s">
        <v>56</v>
      </c>
      <c r="B144" s="1">
        <v>33.133515000000003</v>
      </c>
      <c r="C144" s="1">
        <v>51.787036000000001</v>
      </c>
      <c r="D144" s="1">
        <v>21.665317999999999</v>
      </c>
      <c r="E144" s="1">
        <v>19.149999999999999</v>
      </c>
      <c r="F144" s="1">
        <v>751.60998500000005</v>
      </c>
      <c r="G144" s="1">
        <v>30.943981000000001</v>
      </c>
      <c r="H144" s="1">
        <v>33.543140000000001</v>
      </c>
      <c r="I144" s="1">
        <v>84.43</v>
      </c>
      <c r="J144" s="1">
        <v>21.097722999999998</v>
      </c>
      <c r="K144" s="1">
        <v>21.946300999999998</v>
      </c>
      <c r="L144" s="45">
        <v>10674.37988</v>
      </c>
      <c r="M144" s="11">
        <f t="shared" si="28"/>
        <v>-0.51216483681141944</v>
      </c>
      <c r="N144" s="11">
        <f t="shared" si="29"/>
        <v>-0.35808513931750396</v>
      </c>
      <c r="O144" s="11">
        <f t="shared" si="30"/>
        <v>-0.13346447098492475</v>
      </c>
      <c r="P144" s="11">
        <f t="shared" si="31"/>
        <v>-0.86514084507042255</v>
      </c>
      <c r="Q144" s="11">
        <f t="shared" si="32"/>
        <v>-1.4113894920536496E-2</v>
      </c>
      <c r="R144" s="11">
        <f t="shared" si="33"/>
        <v>-0.47970907002798402</v>
      </c>
      <c r="S144" s="11">
        <f t="shared" si="34"/>
        <v>-0.44094228107730771</v>
      </c>
      <c r="T144" s="11">
        <f t="shared" si="35"/>
        <v>-0.37292037561586722</v>
      </c>
      <c r="U144" s="11">
        <f t="shared" si="36"/>
        <v>-0.28448119796879257</v>
      </c>
      <c r="V144" s="11">
        <f t="shared" si="37"/>
        <v>-0.44581185744848228</v>
      </c>
      <c r="W144" s="11">
        <f t="shared" si="38"/>
        <v>-0.28448119796879257</v>
      </c>
    </row>
    <row r="145" spans="1:23" x14ac:dyDescent="0.2">
      <c r="A145" s="28" t="s">
        <v>513</v>
      </c>
      <c r="B145" s="1">
        <v>67.919488999999999</v>
      </c>
      <c r="C145" s="1">
        <v>80.675864000000004</v>
      </c>
      <c r="D145" s="1">
        <v>25.002227000000001</v>
      </c>
      <c r="E145" s="1">
        <v>142</v>
      </c>
      <c r="F145" s="1">
        <v>762.36999500000002</v>
      </c>
      <c r="G145" s="1">
        <v>59.474381000000001</v>
      </c>
      <c r="H145" s="1">
        <v>59.999422000000003</v>
      </c>
      <c r="I145" s="1">
        <v>134.63999899999999</v>
      </c>
      <c r="J145" s="1">
        <v>29.485910000000001</v>
      </c>
      <c r="K145" s="1">
        <v>39.600813000000002</v>
      </c>
      <c r="L145" s="45">
        <v>10366.719730000001</v>
      </c>
      <c r="M145" s="11">
        <f t="shared" si="28"/>
        <v>-0.19178692020568378</v>
      </c>
      <c r="N145" s="11">
        <f t="shared" si="29"/>
        <v>1.7942741015440911E-2</v>
      </c>
      <c r="O145" s="11">
        <f t="shared" si="30"/>
        <v>0.19604371542665211</v>
      </c>
      <c r="P145" s="11">
        <f t="shared" si="31"/>
        <v>3.686468801533624</v>
      </c>
      <c r="Q145" s="11">
        <f t="shared" si="32"/>
        <v>-1.1529708483458689E-3</v>
      </c>
      <c r="R145" s="11">
        <f t="shared" si="33"/>
        <v>0.25621287427242923</v>
      </c>
      <c r="S145" s="11">
        <f t="shared" si="34"/>
        <v>0.22325150313573361</v>
      </c>
      <c r="T145" s="11">
        <f t="shared" si="35"/>
        <v>7.3319988827773575E-3</v>
      </c>
      <c r="U145" s="11">
        <f t="shared" si="36"/>
        <v>6.5068993282054954E-2</v>
      </c>
      <c r="V145" s="11">
        <f t="shared" si="37"/>
        <v>0.2884200936310799</v>
      </c>
      <c r="W145" s="11">
        <f t="shared" si="38"/>
        <v>6.5068993282054954E-2</v>
      </c>
    </row>
    <row r="146" spans="1:23" x14ac:dyDescent="0.2">
      <c r="A146" s="28" t="s">
        <v>363</v>
      </c>
      <c r="B146" s="1">
        <v>84.036612000000005</v>
      </c>
      <c r="C146" s="1">
        <v>79.253833</v>
      </c>
      <c r="D146" s="1">
        <v>20.904108000000001</v>
      </c>
      <c r="E146" s="1">
        <v>30.299999</v>
      </c>
      <c r="F146" s="1">
        <v>763.25</v>
      </c>
      <c r="G146" s="1">
        <v>47.344189999999998</v>
      </c>
      <c r="H146" s="1">
        <v>49.049129999999998</v>
      </c>
      <c r="I146" s="1">
        <v>133.66000399999999</v>
      </c>
      <c r="J146" s="1">
        <v>27.684507</v>
      </c>
      <c r="K146" s="1">
        <v>30.735948</v>
      </c>
      <c r="L146" s="45">
        <v>10198.030269999999</v>
      </c>
      <c r="M146" s="11">
        <f t="shared" si="28"/>
        <v>0.67964708720284195</v>
      </c>
      <c r="N146" s="11">
        <f t="shared" si="29"/>
        <v>0.23661584897233445</v>
      </c>
      <c r="O146" s="11">
        <f t="shared" si="30"/>
        <v>0.23846941990472637</v>
      </c>
      <c r="P146" s="11">
        <f t="shared" si="31"/>
        <v>0.16091950191570881</v>
      </c>
      <c r="Q146" s="11">
        <f t="shared" si="32"/>
        <v>-4.6426076984978915E-3</v>
      </c>
      <c r="R146" s="11">
        <f t="shared" si="33"/>
        <v>0.52883988049883168</v>
      </c>
      <c r="S146" s="11">
        <f t="shared" si="34"/>
        <v>0.18463571950410396</v>
      </c>
      <c r="T146" s="11">
        <f t="shared" si="35"/>
        <v>-2.3809480336101085E-2</v>
      </c>
      <c r="U146" s="11">
        <f t="shared" si="36"/>
        <v>0.24768916505641969</v>
      </c>
      <c r="V146" s="11">
        <f t="shared" si="37"/>
        <v>0.4252617594379815</v>
      </c>
      <c r="W146" s="11">
        <f t="shared" si="38"/>
        <v>0.24768916505641969</v>
      </c>
    </row>
    <row r="147" spans="1:23" x14ac:dyDescent="0.2">
      <c r="A147" s="28" t="s">
        <v>207</v>
      </c>
      <c r="B147" s="1">
        <v>50.032302999999999</v>
      </c>
      <c r="C147" s="1">
        <v>64.089291000000003</v>
      </c>
      <c r="D147" s="1">
        <v>16.878986000000001</v>
      </c>
      <c r="E147" s="1">
        <v>26.1</v>
      </c>
      <c r="F147" s="1">
        <v>766.80999799999995</v>
      </c>
      <c r="G147" s="1">
        <v>30.967396000000001</v>
      </c>
      <c r="H147" s="1">
        <v>41.404398999999998</v>
      </c>
      <c r="I147" s="1">
        <v>136.91999799999999</v>
      </c>
      <c r="J147" s="1">
        <v>22.188624999999998</v>
      </c>
      <c r="K147" s="1">
        <v>21.565124999999998</v>
      </c>
      <c r="L147" s="45">
        <v>9743.6201170000004</v>
      </c>
      <c r="M147" s="11">
        <f t="shared" si="28"/>
        <v>0.53642380547012314</v>
      </c>
      <c r="N147" s="11">
        <f t="shared" si="29"/>
        <v>0.25698192144236987</v>
      </c>
      <c r="O147" s="11">
        <f t="shared" si="30"/>
        <v>-0.19286891274584839</v>
      </c>
      <c r="P147" s="11">
        <f t="shared" si="31"/>
        <v>0.38977628382447915</v>
      </c>
      <c r="Q147" s="11">
        <f t="shared" si="32"/>
        <v>1.8962474309903055E-2</v>
      </c>
      <c r="R147" s="11">
        <f t="shared" si="33"/>
        <v>3.7297676505667621E-3</v>
      </c>
      <c r="S147" s="11">
        <f t="shared" si="34"/>
        <v>0.25548595895730886</v>
      </c>
      <c r="T147" s="11">
        <f t="shared" si="35"/>
        <v>0.623236529300214</v>
      </c>
      <c r="U147" s="11">
        <f t="shared" si="36"/>
        <v>6.6380047855027824E-2</v>
      </c>
      <c r="V147" s="11">
        <f t="shared" si="37"/>
        <v>-3.0378495057229671E-2</v>
      </c>
      <c r="W147" s="11">
        <f t="shared" si="38"/>
        <v>6.6380047855027824E-2</v>
      </c>
    </row>
    <row r="148" spans="1:23" x14ac:dyDescent="0.2">
      <c r="A148" s="28" t="s">
        <v>55</v>
      </c>
      <c r="B148" s="1">
        <v>32.564129000000001</v>
      </c>
      <c r="C148" s="1">
        <v>50.986645000000003</v>
      </c>
      <c r="D148" s="1">
        <v>20.912323000000001</v>
      </c>
      <c r="E148" s="1">
        <v>18.780000999999999</v>
      </c>
      <c r="F148" s="1">
        <v>752.53997800000002</v>
      </c>
      <c r="G148" s="1">
        <v>30.852323999999999</v>
      </c>
      <c r="H148" s="1">
        <v>32.978783</v>
      </c>
      <c r="I148" s="1">
        <v>84.349997999999999</v>
      </c>
      <c r="J148" s="1">
        <v>20.807427000000001</v>
      </c>
      <c r="K148" s="1">
        <v>22.240766000000001</v>
      </c>
      <c r="L148" s="45">
        <v>10497.87988</v>
      </c>
      <c r="M148" s="11">
        <f t="shared" si="28"/>
        <v>-0.65659638464199321</v>
      </c>
      <c r="N148" s="11">
        <f t="shared" si="29"/>
        <v>-0.45421609521486861</v>
      </c>
      <c r="O148" s="11">
        <f t="shared" si="30"/>
        <v>-0.52742129907690849</v>
      </c>
      <c r="P148" s="11">
        <f t="shared" si="31"/>
        <v>-0.92832334535615646</v>
      </c>
      <c r="Q148" s="11">
        <f t="shared" si="32"/>
        <v>-1.2906984621140483E-2</v>
      </c>
      <c r="R148" s="11">
        <f t="shared" si="33"/>
        <v>-0.64317458450810361</v>
      </c>
      <c r="S148" s="11">
        <f t="shared" si="34"/>
        <v>-0.55768126891844094</v>
      </c>
      <c r="T148" s="11">
        <f t="shared" si="35"/>
        <v>-0.6145762134454773</v>
      </c>
      <c r="U148" s="11">
        <f t="shared" si="36"/>
        <v>-0.5099153487820397</v>
      </c>
      <c r="V148" s="11">
        <f t="shared" si="37"/>
        <v>-0.53498115504946453</v>
      </c>
      <c r="W148" s="11">
        <f t="shared" si="38"/>
        <v>-0.5099153487820397</v>
      </c>
    </row>
    <row r="149" spans="1:23" x14ac:dyDescent="0.2">
      <c r="A149" s="28" t="s">
        <v>665</v>
      </c>
      <c r="B149" s="1">
        <v>94.827566000000004</v>
      </c>
      <c r="C149" s="1">
        <v>93.419106999999997</v>
      </c>
      <c r="D149" s="1">
        <v>44.251514</v>
      </c>
      <c r="E149" s="1">
        <v>262.01001000000002</v>
      </c>
      <c r="F149" s="1">
        <v>762.38000499999998</v>
      </c>
      <c r="G149" s="1">
        <v>86.463358999999997</v>
      </c>
      <c r="H149" s="1">
        <v>74.558865999999995</v>
      </c>
      <c r="I149" s="1">
        <v>218.85000600000001</v>
      </c>
      <c r="J149" s="1">
        <v>42.456802000000003</v>
      </c>
      <c r="K149" s="1">
        <v>47.827666000000001</v>
      </c>
      <c r="L149" s="45">
        <v>10363.01953</v>
      </c>
      <c r="M149" s="11">
        <f t="shared" si="28"/>
        <v>0.40857014013411974</v>
      </c>
      <c r="N149" s="11">
        <f t="shared" si="29"/>
        <v>0.15467240578863994</v>
      </c>
      <c r="O149" s="11">
        <f t="shared" si="30"/>
        <v>0.75315301209907548</v>
      </c>
      <c r="P149" s="11">
        <f t="shared" si="31"/>
        <v>0.87592191416799503</v>
      </c>
      <c r="Q149" s="11">
        <f t="shared" si="32"/>
        <v>-6.0752674354087599E-3</v>
      </c>
      <c r="R149" s="11">
        <f t="shared" si="33"/>
        <v>0.44889744042922675</v>
      </c>
      <c r="S149" s="11">
        <f t="shared" si="34"/>
        <v>0.23824913426700989</v>
      </c>
      <c r="T149" s="11">
        <f t="shared" si="35"/>
        <v>0.62207240767969796</v>
      </c>
      <c r="U149" s="11">
        <f t="shared" si="36"/>
        <v>0.44035424120097288</v>
      </c>
      <c r="V149" s="11">
        <f t="shared" si="37"/>
        <v>0.20100203060356758</v>
      </c>
      <c r="W149" s="11">
        <f t="shared" si="38"/>
        <v>0.44035424120097288</v>
      </c>
    </row>
    <row r="150" spans="1:23" x14ac:dyDescent="0.2">
      <c r="A150" s="28" t="s">
        <v>512</v>
      </c>
      <c r="B150" s="1">
        <v>67.321862999999993</v>
      </c>
      <c r="C150" s="1">
        <v>80.905291000000005</v>
      </c>
      <c r="D150" s="1">
        <v>25.241102000000001</v>
      </c>
      <c r="E150" s="1">
        <v>139.66999799999999</v>
      </c>
      <c r="F150" s="1">
        <v>767.03997800000002</v>
      </c>
      <c r="G150" s="1">
        <v>59.675279000000003</v>
      </c>
      <c r="H150" s="1">
        <v>60.213138000000001</v>
      </c>
      <c r="I150" s="1">
        <v>134.91999799999999</v>
      </c>
      <c r="J150" s="1">
        <v>29.476638999999999</v>
      </c>
      <c r="K150" s="1">
        <v>39.823135000000001</v>
      </c>
      <c r="L150" s="45">
        <v>9686.4804690000001</v>
      </c>
      <c r="M150" s="11">
        <f t="shared" si="28"/>
        <v>-0.19190112638927614</v>
      </c>
      <c r="N150" s="11">
        <f t="shared" si="29"/>
        <v>2.8609846262253491E-2</v>
      </c>
      <c r="O150" s="11">
        <f t="shared" si="30"/>
        <v>0.23074740894853751</v>
      </c>
      <c r="P150" s="11">
        <f t="shared" si="31"/>
        <v>3.7506802040816325</v>
      </c>
      <c r="Q150" s="11">
        <f t="shared" si="32"/>
        <v>3.2911396161962703E-2</v>
      </c>
      <c r="R150" s="11">
        <f t="shared" si="33"/>
        <v>0.26955151246862896</v>
      </c>
      <c r="S150" s="11">
        <f t="shared" si="34"/>
        <v>0.23425710849231018</v>
      </c>
      <c r="T150" s="11">
        <f t="shared" si="35"/>
        <v>3.7048361089237591E-2</v>
      </c>
      <c r="U150" s="11">
        <f t="shared" si="36"/>
        <v>8.5182673856293967E-2</v>
      </c>
      <c r="V150" s="11">
        <f t="shared" si="37"/>
        <v>0.30175596716760489</v>
      </c>
      <c r="W150" s="11">
        <f t="shared" si="38"/>
        <v>8.5182673856293967E-2</v>
      </c>
    </row>
    <row r="151" spans="1:23" x14ac:dyDescent="0.2">
      <c r="A151" s="28" t="s">
        <v>362</v>
      </c>
      <c r="B151" s="1">
        <v>83.308942999999999</v>
      </c>
      <c r="C151" s="1">
        <v>78.654983999999999</v>
      </c>
      <c r="D151" s="1">
        <v>20.508759000000001</v>
      </c>
      <c r="E151" s="1">
        <v>29.4</v>
      </c>
      <c r="F151" s="1">
        <v>742.59997599999997</v>
      </c>
      <c r="G151" s="1">
        <v>47.005007999999997</v>
      </c>
      <c r="H151" s="1">
        <v>48.784922999999999</v>
      </c>
      <c r="I151" s="1">
        <v>130.10000600000001</v>
      </c>
      <c r="J151" s="1">
        <v>27.162835999999999</v>
      </c>
      <c r="K151" s="1">
        <v>30.591858999999999</v>
      </c>
      <c r="L151" s="45">
        <v>10014.719730000001</v>
      </c>
      <c r="M151" s="11">
        <f t="shared" si="28"/>
        <v>0.65237845948691886</v>
      </c>
      <c r="N151" s="11">
        <f t="shared" si="29"/>
        <v>0.214221037487907</v>
      </c>
      <c r="O151" s="11">
        <f t="shared" si="30"/>
        <v>0.15582500888900697</v>
      </c>
      <c r="P151" s="11">
        <f t="shared" si="31"/>
        <v>0.12085398398780023</v>
      </c>
      <c r="Q151" s="11">
        <f t="shared" si="32"/>
        <v>-1.0209839119640685E-2</v>
      </c>
      <c r="R151" s="11">
        <f t="shared" si="33"/>
        <v>0.50751199787559642</v>
      </c>
      <c r="S151" s="11">
        <f t="shared" si="34"/>
        <v>0.16184139135971587</v>
      </c>
      <c r="T151" s="11">
        <f t="shared" si="35"/>
        <v>-0.1005253947768624</v>
      </c>
      <c r="U151" s="11">
        <f t="shared" si="36"/>
        <v>0.22417842475592797</v>
      </c>
      <c r="V151" s="11">
        <f t="shared" si="37"/>
        <v>0.39193211642451975</v>
      </c>
      <c r="W151" s="11">
        <f t="shared" si="38"/>
        <v>0.22417842475592797</v>
      </c>
    </row>
    <row r="152" spans="1:23" x14ac:dyDescent="0.2">
      <c r="A152" s="28" t="s">
        <v>206</v>
      </c>
      <c r="B152" s="1">
        <v>50.417591999999999</v>
      </c>
      <c r="C152" s="1">
        <v>64.778143</v>
      </c>
      <c r="D152" s="1">
        <v>17.743827</v>
      </c>
      <c r="E152" s="1">
        <v>26.23</v>
      </c>
      <c r="F152" s="1">
        <v>750.26000999999997</v>
      </c>
      <c r="G152" s="1">
        <v>31.180520000000001</v>
      </c>
      <c r="H152" s="1">
        <v>41.989314</v>
      </c>
      <c r="I152" s="1">
        <v>144.63999899999999</v>
      </c>
      <c r="J152" s="1">
        <v>22.188624999999998</v>
      </c>
      <c r="K152" s="1">
        <v>21.977982000000001</v>
      </c>
      <c r="L152" s="45">
        <v>10674.98047</v>
      </c>
      <c r="M152" s="11">
        <f t="shared" si="28"/>
        <v>-0.55831225944740037</v>
      </c>
      <c r="N152" s="11">
        <f t="shared" si="29"/>
        <v>-0.15147965794926077</v>
      </c>
      <c r="O152" s="11">
        <f t="shared" si="30"/>
        <v>-0.33985718096475392</v>
      </c>
      <c r="P152" s="11">
        <f t="shared" si="31"/>
        <v>-0.89212420050481267</v>
      </c>
      <c r="Q152" s="11">
        <f t="shared" si="32"/>
        <v>2.8202712454901135E-3</v>
      </c>
      <c r="R152" s="11">
        <f t="shared" si="33"/>
        <v>-0.70503596339650065</v>
      </c>
      <c r="S152" s="11">
        <f t="shared" si="34"/>
        <v>-0.12812692503282752</v>
      </c>
      <c r="T152" s="11">
        <f t="shared" si="35"/>
        <v>-0.11933758769673686</v>
      </c>
      <c r="U152" s="11">
        <f t="shared" si="36"/>
        <v>-0.51478014624982182</v>
      </c>
      <c r="V152" s="11">
        <f t="shared" si="37"/>
        <v>-0.60803953692627988</v>
      </c>
      <c r="W152" s="11">
        <f t="shared" si="38"/>
        <v>-0.51478014624982182</v>
      </c>
    </row>
    <row r="153" spans="1:23" x14ac:dyDescent="0.2">
      <c r="A153" s="28" t="s">
        <v>816</v>
      </c>
      <c r="B153" s="1">
        <v>114.147592</v>
      </c>
      <c r="C153" s="1">
        <v>76.342474999999993</v>
      </c>
      <c r="D153" s="1">
        <v>26.878769999999999</v>
      </c>
      <c r="E153" s="1">
        <v>243.14999399999999</v>
      </c>
      <c r="F153" s="1">
        <v>748.15002400000003</v>
      </c>
      <c r="G153" s="1">
        <v>105.709565</v>
      </c>
      <c r="H153" s="1">
        <v>48.159892999999997</v>
      </c>
      <c r="I153" s="1">
        <v>164.240005</v>
      </c>
      <c r="J153" s="1">
        <v>45.729013000000002</v>
      </c>
      <c r="K153" s="1">
        <v>56.071936000000001</v>
      </c>
      <c r="L153" s="45">
        <v>10302.009770000001</v>
      </c>
      <c r="M153" s="11">
        <f t="shared" si="28"/>
        <v>0.20966463054743478</v>
      </c>
      <c r="N153" s="11">
        <f t="shared" si="29"/>
        <v>-0.18329072778857358</v>
      </c>
      <c r="O153" s="11">
        <f t="shared" si="30"/>
        <v>-0.38635328340330899</v>
      </c>
      <c r="P153" s="11">
        <f t="shared" si="31"/>
        <v>-6.9745239311629792E-2</v>
      </c>
      <c r="Q153" s="11">
        <f t="shared" si="32"/>
        <v>-1.7373843342272099E-4</v>
      </c>
      <c r="R153" s="11">
        <f t="shared" si="33"/>
        <v>0.23183804871948266</v>
      </c>
      <c r="S153" s="11">
        <f t="shared" si="34"/>
        <v>-0.35044317380752321</v>
      </c>
      <c r="T153" s="11">
        <f t="shared" si="35"/>
        <v>-0.25202658027118519</v>
      </c>
      <c r="U153" s="11">
        <f t="shared" si="36"/>
        <v>8.9722926068102948E-2</v>
      </c>
      <c r="V153" s="11">
        <f t="shared" si="37"/>
        <v>0.168418441978327</v>
      </c>
      <c r="W153" s="11">
        <f t="shared" si="38"/>
        <v>8.9722926068102948E-2</v>
      </c>
    </row>
    <row r="154" spans="1:23" x14ac:dyDescent="0.2">
      <c r="A154" s="28" t="s">
        <v>664</v>
      </c>
      <c r="B154" s="1">
        <v>94.363006999999996</v>
      </c>
      <c r="C154" s="1">
        <v>93.475705000000005</v>
      </c>
      <c r="D154" s="1">
        <v>43.801701000000001</v>
      </c>
      <c r="E154" s="1">
        <v>261.38000499999998</v>
      </c>
      <c r="F154" s="1">
        <v>748.28002900000001</v>
      </c>
      <c r="G154" s="1">
        <v>85.814498999999998</v>
      </c>
      <c r="H154" s="1">
        <v>74.142694000000006</v>
      </c>
      <c r="I154" s="1">
        <v>219.58000200000001</v>
      </c>
      <c r="J154" s="1">
        <v>41.963889999999999</v>
      </c>
      <c r="K154" s="1">
        <v>47.989601999999998</v>
      </c>
      <c r="L154" s="45">
        <v>10303.150390000001</v>
      </c>
      <c r="M154" s="11">
        <f t="shared" si="28"/>
        <v>0.40001054870474961</v>
      </c>
      <c r="N154" s="11">
        <f t="shared" si="29"/>
        <v>0.1451107307293682</v>
      </c>
      <c r="O154" s="11">
        <f t="shared" si="30"/>
        <v>0.72040772079574</v>
      </c>
      <c r="P154" s="11">
        <f t="shared" si="31"/>
        <v>0.87557407523267705</v>
      </c>
      <c r="Q154" s="11">
        <f t="shared" si="32"/>
        <v>-1.0185390094589519E-2</v>
      </c>
      <c r="R154" s="11">
        <f t="shared" si="33"/>
        <v>0.40250088376948145</v>
      </c>
      <c r="S154" s="11">
        <f t="shared" si="34"/>
        <v>0.23977128037567574</v>
      </c>
      <c r="T154" s="11">
        <f t="shared" si="35"/>
        <v>0.58530077197678043</v>
      </c>
      <c r="U154" s="11">
        <f t="shared" si="36"/>
        <v>0.39898822788525812</v>
      </c>
      <c r="V154" s="11">
        <f t="shared" si="37"/>
        <v>0.2019929453775211</v>
      </c>
      <c r="W154" s="11">
        <f t="shared" si="38"/>
        <v>0.39898822788525812</v>
      </c>
    </row>
    <row r="155" spans="1:23" x14ac:dyDescent="0.2">
      <c r="A155" s="28" t="s">
        <v>511</v>
      </c>
      <c r="B155" s="1">
        <v>67.40164</v>
      </c>
      <c r="C155" s="1">
        <v>81.630275999999995</v>
      </c>
      <c r="D155" s="1">
        <v>25.460070000000002</v>
      </c>
      <c r="E155" s="1">
        <v>139.36000100000001</v>
      </c>
      <c r="F155" s="1">
        <v>755.97997999999995</v>
      </c>
      <c r="G155" s="1">
        <v>61.186770000000003</v>
      </c>
      <c r="H155" s="1">
        <v>59.803525999999998</v>
      </c>
      <c r="I155" s="1">
        <v>138.509995</v>
      </c>
      <c r="J155" s="1">
        <v>29.995885000000001</v>
      </c>
      <c r="K155" s="1">
        <v>39.925027999999998</v>
      </c>
      <c r="L155" s="45">
        <v>10322.29981</v>
      </c>
      <c r="M155" s="11">
        <f t="shared" si="28"/>
        <v>-0.19204505478694278</v>
      </c>
      <c r="N155" s="11">
        <f t="shared" si="29"/>
        <v>3.5473807199538854E-2</v>
      </c>
      <c r="O155" s="11">
        <f t="shared" si="30"/>
        <v>0.23016003970903176</v>
      </c>
      <c r="P155" s="11">
        <f t="shared" si="31"/>
        <v>3.7369136981645141</v>
      </c>
      <c r="Q155" s="11">
        <f t="shared" si="32"/>
        <v>-8.1945019781504147E-4</v>
      </c>
      <c r="R155" s="11">
        <f t="shared" si="33"/>
        <v>0.30694682216374147</v>
      </c>
      <c r="S155" s="11">
        <f t="shared" si="34"/>
        <v>0.22350963217658615</v>
      </c>
      <c r="T155" s="11">
        <f t="shared" si="35"/>
        <v>6.1704641791104686E-2</v>
      </c>
      <c r="U155" s="11">
        <f t="shared" si="36"/>
        <v>0.10686433055503031</v>
      </c>
      <c r="V155" s="11">
        <f t="shared" si="37"/>
        <v>0.30547105286321896</v>
      </c>
      <c r="W155" s="11">
        <f t="shared" si="38"/>
        <v>0.10686433055503031</v>
      </c>
    </row>
    <row r="156" spans="1:23" x14ac:dyDescent="0.2">
      <c r="A156" s="28" t="s">
        <v>361</v>
      </c>
      <c r="B156" s="1">
        <v>83.422522999999998</v>
      </c>
      <c r="C156" s="1">
        <v>78.833742999999998</v>
      </c>
      <c r="D156" s="1">
        <v>20.696550999999999</v>
      </c>
      <c r="E156" s="1">
        <v>29.42</v>
      </c>
      <c r="F156" s="1">
        <v>756.59997599999997</v>
      </c>
      <c r="G156" s="1">
        <v>46.816572000000001</v>
      </c>
      <c r="H156" s="1">
        <v>48.878672000000002</v>
      </c>
      <c r="I156" s="1">
        <v>130.46000699999999</v>
      </c>
      <c r="J156" s="1">
        <v>27.099875000000001</v>
      </c>
      <c r="K156" s="1">
        <v>30.582851999999999</v>
      </c>
      <c r="L156" s="45">
        <v>10120.530269999999</v>
      </c>
      <c r="M156" s="11">
        <f t="shared" si="28"/>
        <v>-0.26402879520675804</v>
      </c>
      <c r="N156" s="11">
        <f t="shared" si="29"/>
        <v>2.8825236418569267E-2</v>
      </c>
      <c r="O156" s="11">
        <f t="shared" si="30"/>
        <v>-0.22799412879353054</v>
      </c>
      <c r="P156" s="11">
        <f t="shared" si="31"/>
        <v>-0.87868541253320298</v>
      </c>
      <c r="Q156" s="11">
        <f t="shared" si="32"/>
        <v>2.4634015878872706E-2</v>
      </c>
      <c r="R156" s="11">
        <f t="shared" si="33"/>
        <v>-0.55860358233279994</v>
      </c>
      <c r="S156" s="11">
        <f t="shared" si="34"/>
        <v>8.2397372102718247E-3</v>
      </c>
      <c r="T156" s="11">
        <f t="shared" si="35"/>
        <v>-0.18913538559969789</v>
      </c>
      <c r="U156" s="11">
        <f t="shared" si="36"/>
        <v>-0.40395707028284711</v>
      </c>
      <c r="V156" s="11">
        <f t="shared" si="37"/>
        <v>-0.45035983785437905</v>
      </c>
      <c r="W156" s="11">
        <f t="shared" si="38"/>
        <v>-0.40395707028284711</v>
      </c>
    </row>
    <row r="157" spans="1:23" x14ac:dyDescent="0.2">
      <c r="A157" s="28" t="s">
        <v>815</v>
      </c>
      <c r="B157" s="1">
        <v>113.35025400000001</v>
      </c>
      <c r="C157" s="1">
        <v>76.625009000000006</v>
      </c>
      <c r="D157" s="1">
        <v>26.808800000000002</v>
      </c>
      <c r="E157" s="1">
        <v>242.509995</v>
      </c>
      <c r="F157" s="1">
        <v>738.40997300000004</v>
      </c>
      <c r="G157" s="1">
        <v>106.064685</v>
      </c>
      <c r="H157" s="1">
        <v>48.479216000000001</v>
      </c>
      <c r="I157" s="1">
        <v>160.88999899999999</v>
      </c>
      <c r="J157" s="1">
        <v>45.466313999999997</v>
      </c>
      <c r="K157" s="1">
        <v>55.641589000000003</v>
      </c>
      <c r="L157" s="45">
        <v>10572.73047</v>
      </c>
      <c r="M157" s="11">
        <f t="shared" si="28"/>
        <v>0.20442677648832452</v>
      </c>
      <c r="N157" s="11">
        <f t="shared" si="29"/>
        <v>-0.18026818840253733</v>
      </c>
      <c r="O157" s="11">
        <f t="shared" si="30"/>
        <v>-0.36445498639265905</v>
      </c>
      <c r="P157" s="11">
        <f t="shared" si="31"/>
        <v>-6.8380020501556005E-2</v>
      </c>
      <c r="Q157" s="11">
        <f t="shared" si="32"/>
        <v>-2.1486851351351088E-3</v>
      </c>
      <c r="R157" s="11">
        <f t="shared" si="33"/>
        <v>0.2502267306140904</v>
      </c>
      <c r="S157" s="11">
        <f t="shared" si="34"/>
        <v>-0.35195633483888289</v>
      </c>
      <c r="T157" s="11">
        <f t="shared" si="35"/>
        <v>-0.26396449085437568</v>
      </c>
      <c r="U157" s="11">
        <f t="shared" si="36"/>
        <v>8.8132890201338299E-2</v>
      </c>
      <c r="V157" s="11">
        <f t="shared" si="37"/>
        <v>0.16849645031038296</v>
      </c>
      <c r="W157" s="11">
        <f t="shared" si="38"/>
        <v>8.8132890201338299E-2</v>
      </c>
    </row>
    <row r="158" spans="1:23" x14ac:dyDescent="0.2">
      <c r="A158" s="28" t="s">
        <v>663</v>
      </c>
      <c r="B158" s="1">
        <v>94.111369999999994</v>
      </c>
      <c r="C158" s="1">
        <v>93.475705000000005</v>
      </c>
      <c r="D158" s="1">
        <v>42.182378</v>
      </c>
      <c r="E158" s="1">
        <v>260.30999800000001</v>
      </c>
      <c r="F158" s="1">
        <v>740</v>
      </c>
      <c r="G158" s="1">
        <v>84.836359999999999</v>
      </c>
      <c r="H158" s="1">
        <v>74.808564000000004</v>
      </c>
      <c r="I158" s="1">
        <v>218.58999600000001</v>
      </c>
      <c r="J158" s="1">
        <v>41.783788000000001</v>
      </c>
      <c r="K158" s="1">
        <v>47.618107000000002</v>
      </c>
      <c r="L158" s="45">
        <v>10415.240229999999</v>
      </c>
      <c r="M158" s="11">
        <f t="shared" si="28"/>
        <v>0.42174603764497864</v>
      </c>
      <c r="N158" s="11">
        <f t="shared" si="29"/>
        <v>0.13934669993383619</v>
      </c>
      <c r="O158" s="11">
        <f t="shared" si="30"/>
        <v>0.70822573663486921</v>
      </c>
      <c r="P158" s="11">
        <f t="shared" si="31"/>
        <v>0.78993337364734661</v>
      </c>
      <c r="Q158" s="11">
        <f t="shared" si="32"/>
        <v>2.0267492407569199E-2</v>
      </c>
      <c r="R158" s="11">
        <f t="shared" si="33"/>
        <v>0.38608133924598742</v>
      </c>
      <c r="S158" s="11">
        <f t="shared" si="34"/>
        <v>0.25576712175068006</v>
      </c>
      <c r="T158" s="11">
        <f t="shared" si="35"/>
        <v>0.544478185151404</v>
      </c>
      <c r="U158" s="11">
        <f t="shared" si="36"/>
        <v>0.39817034307849131</v>
      </c>
      <c r="V158" s="11">
        <f t="shared" si="37"/>
        <v>0.18663104073598191</v>
      </c>
      <c r="W158" s="11">
        <f t="shared" si="38"/>
        <v>0.39817034307849131</v>
      </c>
    </row>
    <row r="159" spans="1:23" x14ac:dyDescent="0.2">
      <c r="A159" s="28" t="s">
        <v>510</v>
      </c>
      <c r="B159" s="1">
        <v>66.194220000000001</v>
      </c>
      <c r="C159" s="1">
        <v>82.043249000000003</v>
      </c>
      <c r="D159" s="1">
        <v>24.693678999999999</v>
      </c>
      <c r="E159" s="1">
        <v>145.429993</v>
      </c>
      <c r="F159" s="1">
        <v>725.29998799999998</v>
      </c>
      <c r="G159" s="1">
        <v>61.205902999999999</v>
      </c>
      <c r="H159" s="1">
        <v>59.572004</v>
      </c>
      <c r="I159" s="1">
        <v>141.529999</v>
      </c>
      <c r="J159" s="1">
        <v>29.884619000000001</v>
      </c>
      <c r="K159" s="1">
        <v>40.128822999999997</v>
      </c>
      <c r="L159" s="45">
        <v>11169.45996</v>
      </c>
      <c r="M159" s="11">
        <f t="shared" si="28"/>
        <v>-0.20439002552592545</v>
      </c>
      <c r="N159" s="11">
        <f t="shared" si="29"/>
        <v>4.1420769169723037E-2</v>
      </c>
      <c r="O159" s="11">
        <f t="shared" si="30"/>
        <v>0.20058371083205162</v>
      </c>
      <c r="P159" s="11">
        <f t="shared" si="31"/>
        <v>3.6657039781841512</v>
      </c>
      <c r="Q159" s="11">
        <f t="shared" si="32"/>
        <v>-5.0208981144922449E-3</v>
      </c>
      <c r="R159" s="11">
        <f t="shared" si="33"/>
        <v>0.30289794030850681</v>
      </c>
      <c r="S159" s="11">
        <f t="shared" si="34"/>
        <v>0.21962358076889665</v>
      </c>
      <c r="T159" s="11">
        <f t="shared" si="35"/>
        <v>8.211642002305175E-2</v>
      </c>
      <c r="U159" s="11">
        <f t="shared" si="36"/>
        <v>0.10056695480270927</v>
      </c>
      <c r="V159" s="11">
        <f t="shared" si="37"/>
        <v>0.31213475446959627</v>
      </c>
      <c r="W159" s="11">
        <f t="shared" si="38"/>
        <v>0.10056695480270927</v>
      </c>
    </row>
    <row r="160" spans="1:23" x14ac:dyDescent="0.2">
      <c r="A160" s="28" t="s">
        <v>360</v>
      </c>
      <c r="B160" s="1">
        <v>83.199333999999993</v>
      </c>
      <c r="C160" s="1">
        <v>78.780116000000007</v>
      </c>
      <c r="D160" s="1">
        <v>20.568061</v>
      </c>
      <c r="E160" s="1">
        <v>31.17</v>
      </c>
      <c r="F160" s="1">
        <v>728.96002199999998</v>
      </c>
      <c r="G160" s="1">
        <v>46.976743999999997</v>
      </c>
      <c r="H160" s="1">
        <v>48.844582000000003</v>
      </c>
      <c r="I160" s="1">
        <v>130.78999300000001</v>
      </c>
      <c r="J160" s="1">
        <v>27.153839999999999</v>
      </c>
      <c r="K160" s="1">
        <v>30.582851999999999</v>
      </c>
      <c r="L160" s="45">
        <v>11020.400390000001</v>
      </c>
      <c r="M160" s="11">
        <f t="shared" si="28"/>
        <v>1.5399635787066677</v>
      </c>
      <c r="N160" s="11">
        <f t="shared" si="29"/>
        <v>0.54433905982744646</v>
      </c>
      <c r="O160" s="11">
        <f t="shared" si="30"/>
        <v>1.3374494762541378E-3</v>
      </c>
      <c r="P160" s="11">
        <f t="shared" si="31"/>
        <v>0.70141921397379914</v>
      </c>
      <c r="Q160" s="11">
        <f t="shared" si="32"/>
        <v>1.6680644351464435E-2</v>
      </c>
      <c r="R160" s="11">
        <f t="shared" si="33"/>
        <v>0.52172807730422033</v>
      </c>
      <c r="S160" s="11">
        <f t="shared" si="34"/>
        <v>0.47866829046591497</v>
      </c>
      <c r="T160" s="11">
        <f t="shared" si="35"/>
        <v>0.57901714163908902</v>
      </c>
      <c r="U160" s="11">
        <f t="shared" si="36"/>
        <v>0.310355474018843</v>
      </c>
      <c r="V160" s="11">
        <f t="shared" si="37"/>
        <v>0.36656642837245679</v>
      </c>
      <c r="W160" s="11">
        <f t="shared" si="38"/>
        <v>0.310355474018843</v>
      </c>
    </row>
    <row r="161" spans="1:23" x14ac:dyDescent="0.2">
      <c r="A161" s="28" t="s">
        <v>54</v>
      </c>
      <c r="B161" s="1">
        <v>32.756112999999999</v>
      </c>
      <c r="C161" s="1">
        <v>51.012188999999999</v>
      </c>
      <c r="D161" s="1">
        <v>20.540589000000001</v>
      </c>
      <c r="E161" s="1">
        <v>18.32</v>
      </c>
      <c r="F161" s="1">
        <v>717</v>
      </c>
      <c r="G161" s="1">
        <v>30.870656</v>
      </c>
      <c r="H161" s="1">
        <v>33.032819000000003</v>
      </c>
      <c r="I161" s="1">
        <v>82.830001999999993</v>
      </c>
      <c r="J161" s="1">
        <v>20.722498999999999</v>
      </c>
      <c r="K161" s="1">
        <v>22.379338000000001</v>
      </c>
      <c r="L161" s="45">
        <v>11203.54981</v>
      </c>
      <c r="M161" s="11">
        <f t="shared" si="28"/>
        <v>-0.72442846108111436</v>
      </c>
      <c r="N161" s="11">
        <f t="shared" si="29"/>
        <v>-0.33278351700444198</v>
      </c>
      <c r="O161" s="11">
        <f t="shared" si="30"/>
        <v>-0.3071756465798563</v>
      </c>
      <c r="P161" s="11">
        <f t="shared" si="31"/>
        <v>-0.93116663380424503</v>
      </c>
      <c r="Q161" s="11">
        <f t="shared" si="32"/>
        <v>-1.946033449011475E-2</v>
      </c>
      <c r="R161" s="11">
        <f t="shared" si="33"/>
        <v>-0.73921473743498978</v>
      </c>
      <c r="S161" s="11">
        <f t="shared" si="34"/>
        <v>-0.32186750824287658</v>
      </c>
      <c r="T161" s="11">
        <f t="shared" si="35"/>
        <v>-0.52027105246678906</v>
      </c>
      <c r="U161" s="11">
        <f t="shared" si="36"/>
        <v>-0.54393025333666012</v>
      </c>
      <c r="V161" s="11">
        <f t="shared" si="37"/>
        <v>-0.60202479697151468</v>
      </c>
      <c r="W161" s="11">
        <f t="shared" si="38"/>
        <v>-0.54393025333666012</v>
      </c>
    </row>
    <row r="162" spans="1:23" x14ac:dyDescent="0.2">
      <c r="A162" s="28" t="s">
        <v>814</v>
      </c>
      <c r="B162" s="1">
        <v>118.866096</v>
      </c>
      <c r="C162" s="1">
        <v>76.455229000000003</v>
      </c>
      <c r="D162" s="1">
        <v>29.647614000000001</v>
      </c>
      <c r="E162" s="1">
        <v>266.14999399999999</v>
      </c>
      <c r="F162" s="1">
        <v>731.22997999999995</v>
      </c>
      <c r="G162" s="1">
        <v>118.37576900000001</v>
      </c>
      <c r="H162" s="1">
        <v>48.711452999999999</v>
      </c>
      <c r="I162" s="1">
        <v>172.66000399999999</v>
      </c>
      <c r="J162" s="1">
        <v>45.437126999999997</v>
      </c>
      <c r="K162" s="1">
        <v>56.232996</v>
      </c>
      <c r="L162" s="45">
        <v>10967.650390000001</v>
      </c>
      <c r="M162" s="11">
        <f t="shared" si="28"/>
        <v>0.29109382656685234</v>
      </c>
      <c r="N162" s="11">
        <f t="shared" si="29"/>
        <v>-0.17513811472794871</v>
      </c>
      <c r="O162" s="11">
        <f t="shared" si="30"/>
        <v>-0.24243971928407981</v>
      </c>
      <c r="P162" s="11">
        <f t="shared" si="31"/>
        <v>0.19189426970137569</v>
      </c>
      <c r="Q162" s="11">
        <f t="shared" si="32"/>
        <v>-5.6704431111088693E-3</v>
      </c>
      <c r="R162" s="11">
        <f t="shared" si="33"/>
        <v>0.42328824954561495</v>
      </c>
      <c r="S162" s="11">
        <f t="shared" si="34"/>
        <v>-0.36155918194093928</v>
      </c>
      <c r="T162" s="11">
        <f t="shared" si="35"/>
        <v>-0.20083313305947981</v>
      </c>
      <c r="U162" s="11">
        <f t="shared" si="36"/>
        <v>0.11061419552949037</v>
      </c>
      <c r="V162" s="11">
        <f t="shared" si="37"/>
        <v>0.16791415808519816</v>
      </c>
      <c r="W162" s="11">
        <f t="shared" si="38"/>
        <v>0.11061419552949037</v>
      </c>
    </row>
    <row r="163" spans="1:23" x14ac:dyDescent="0.2">
      <c r="A163" s="28" t="s">
        <v>662</v>
      </c>
      <c r="B163" s="1">
        <v>92.066194999999993</v>
      </c>
      <c r="C163" s="1">
        <v>92.688522000000006</v>
      </c>
      <c r="D163" s="1">
        <v>39.135649999999998</v>
      </c>
      <c r="E163" s="1">
        <v>223.300003</v>
      </c>
      <c r="F163" s="1">
        <v>735.40002400000003</v>
      </c>
      <c r="G163" s="1">
        <v>83.170621999999995</v>
      </c>
      <c r="H163" s="1">
        <v>76.297522999999998</v>
      </c>
      <c r="I163" s="1">
        <v>216.050003</v>
      </c>
      <c r="J163" s="1">
        <v>40.911710999999997</v>
      </c>
      <c r="K163" s="1">
        <v>48.148226999999999</v>
      </c>
      <c r="L163" s="45">
        <v>10812.04004</v>
      </c>
      <c r="M163" s="11">
        <f t="shared" si="28"/>
        <v>0.51462672984611824</v>
      </c>
      <c r="N163" s="11">
        <f t="shared" si="29"/>
        <v>8.4777656065555096E-2</v>
      </c>
      <c r="O163" s="11">
        <f t="shared" si="30"/>
        <v>0.63560722356743171</v>
      </c>
      <c r="P163" s="11">
        <f t="shared" si="31"/>
        <v>0.66294313868739296</v>
      </c>
      <c r="Q163" s="11">
        <f t="shared" si="32"/>
        <v>9.721025005427375E-3</v>
      </c>
      <c r="R163" s="11">
        <f t="shared" si="33"/>
        <v>0.34478336853183555</v>
      </c>
      <c r="S163" s="11">
        <f t="shared" si="34"/>
        <v>0.32104439931970408</v>
      </c>
      <c r="T163" s="11">
        <f t="shared" si="35"/>
        <v>0.63290761292279663</v>
      </c>
      <c r="U163" s="11">
        <f t="shared" si="36"/>
        <v>0.39552211339318077</v>
      </c>
      <c r="V163" s="11">
        <f t="shared" si="37"/>
        <v>0.20307379056834862</v>
      </c>
      <c r="W163" s="11">
        <f t="shared" si="38"/>
        <v>0.39552211339318077</v>
      </c>
    </row>
    <row r="164" spans="1:23" x14ac:dyDescent="0.2">
      <c r="A164" s="28" t="s">
        <v>509</v>
      </c>
      <c r="B164" s="1">
        <v>60.784742000000001</v>
      </c>
      <c r="C164" s="1">
        <v>85.444719000000006</v>
      </c>
      <c r="D164" s="1">
        <v>23.927291</v>
      </c>
      <c r="E164" s="1">
        <v>134.279999</v>
      </c>
      <c r="F164" s="1">
        <v>728.32000700000003</v>
      </c>
      <c r="G164" s="1">
        <v>61.846854999999998</v>
      </c>
      <c r="H164" s="1">
        <v>57.755457</v>
      </c>
      <c r="I164" s="1">
        <v>132.30999800000001</v>
      </c>
      <c r="J164" s="1">
        <v>29.316419</v>
      </c>
      <c r="K164" s="1">
        <v>40.021008999999999</v>
      </c>
      <c r="L164" s="45">
        <v>11062.780269999999</v>
      </c>
      <c r="M164" s="11">
        <f t="shared" si="28"/>
        <v>-0.24315779242740199</v>
      </c>
      <c r="N164" s="11">
        <f t="shared" si="29"/>
        <v>0.1078604673385597</v>
      </c>
      <c r="O164" s="11">
        <f t="shared" si="30"/>
        <v>0.19845261398935388</v>
      </c>
      <c r="P164" s="11">
        <f t="shared" si="31"/>
        <v>3.8971553245805977</v>
      </c>
      <c r="Q164" s="11">
        <f t="shared" si="32"/>
        <v>4.7317412697429617E-3</v>
      </c>
      <c r="R164" s="11">
        <f t="shared" si="33"/>
        <v>0.3358320025811703</v>
      </c>
      <c r="S164" s="11">
        <f t="shared" si="34"/>
        <v>0.24476948788620745</v>
      </c>
      <c r="T164" s="11">
        <f t="shared" si="35"/>
        <v>9.7826097689000191E-2</v>
      </c>
      <c r="U164" s="11">
        <f t="shared" si="36"/>
        <v>0.11334618141883079</v>
      </c>
      <c r="V164" s="11">
        <f t="shared" si="37"/>
        <v>0.32298568854495491</v>
      </c>
      <c r="W164" s="11">
        <f t="shared" si="38"/>
        <v>0.11334618141883079</v>
      </c>
    </row>
    <row r="165" spans="1:23" x14ac:dyDescent="0.2">
      <c r="A165" s="28" t="s">
        <v>359</v>
      </c>
      <c r="B165" s="1">
        <v>80.313625999999999</v>
      </c>
      <c r="C165" s="1">
        <v>77.125884999999997</v>
      </c>
      <c r="D165" s="1">
        <v>19.965153999999998</v>
      </c>
      <c r="E165" s="1">
        <v>27.42</v>
      </c>
      <c r="F165" s="1">
        <v>724.89001499999995</v>
      </c>
      <c r="G165" s="1">
        <v>46.298378</v>
      </c>
      <c r="H165" s="1">
        <v>46.398516000000001</v>
      </c>
      <c r="I165" s="1">
        <v>120.519997</v>
      </c>
      <c r="J165" s="1">
        <v>26.331809</v>
      </c>
      <c r="K165" s="1">
        <v>30.250523000000001</v>
      </c>
      <c r="L165" s="45">
        <v>11118.490229999999</v>
      </c>
      <c r="M165" s="11">
        <f t="shared" si="28"/>
        <v>-0.3302432849183885</v>
      </c>
      <c r="N165" s="11">
        <f t="shared" si="29"/>
        <v>-3.7407326166650545E-2</v>
      </c>
      <c r="O165" s="11">
        <f t="shared" si="30"/>
        <v>-0.32155250832149451</v>
      </c>
      <c r="P165" s="11">
        <f t="shared" si="31"/>
        <v>-0.8972225380448936</v>
      </c>
      <c r="Q165" s="11">
        <f t="shared" si="32"/>
        <v>-1.2088414303199735E-2</v>
      </c>
      <c r="R165" s="11">
        <f t="shared" si="33"/>
        <v>-0.60898410672469461</v>
      </c>
      <c r="S165" s="11">
        <f t="shared" si="34"/>
        <v>-7.9129316706984199E-2</v>
      </c>
      <c r="T165" s="11">
        <f t="shared" si="35"/>
        <v>-0.30922223700795415</v>
      </c>
      <c r="U165" s="11">
        <f t="shared" si="36"/>
        <v>-0.42270324738794451</v>
      </c>
      <c r="V165" s="11">
        <f t="shared" si="37"/>
        <v>-0.4646406292899905</v>
      </c>
      <c r="W165" s="11">
        <f t="shared" si="38"/>
        <v>-0.42270324738794451</v>
      </c>
    </row>
    <row r="166" spans="1:23" x14ac:dyDescent="0.2">
      <c r="A166" s="28" t="s">
        <v>813</v>
      </c>
      <c r="B166" s="1">
        <v>119.914626</v>
      </c>
      <c r="C166" s="1">
        <v>80.123075</v>
      </c>
      <c r="D166" s="1">
        <v>29.427707000000002</v>
      </c>
      <c r="E166" s="1">
        <v>266.790009</v>
      </c>
      <c r="F166" s="1">
        <v>733.76000999999997</v>
      </c>
      <c r="G166" s="1">
        <v>118.405361</v>
      </c>
      <c r="H166" s="1">
        <v>50.385485000000003</v>
      </c>
      <c r="I166" s="1">
        <v>174.470001</v>
      </c>
      <c r="J166" s="1">
        <v>45.612259000000002</v>
      </c>
      <c r="K166" s="1">
        <v>56.505077999999997</v>
      </c>
      <c r="L166" s="45">
        <v>10788.04981</v>
      </c>
      <c r="M166" s="11">
        <f t="shared" si="28"/>
        <v>0.26864332807056912</v>
      </c>
      <c r="N166" s="11">
        <f t="shared" si="29"/>
        <v>-0.17165070094663293</v>
      </c>
      <c r="O166" s="11">
        <f t="shared" si="30"/>
        <v>-0.25544377402174745</v>
      </c>
      <c r="P166" s="11">
        <f t="shared" si="31"/>
        <v>0.16542902031652118</v>
      </c>
      <c r="Q166" s="11">
        <f t="shared" si="32"/>
        <v>3.4324923076922698E-3</v>
      </c>
      <c r="R166" s="11">
        <f t="shared" si="33"/>
        <v>0.4019326613793861</v>
      </c>
      <c r="S166" s="11">
        <f t="shared" si="34"/>
        <v>-0.35623904788026439</v>
      </c>
      <c r="T166" s="11">
        <f t="shared" si="35"/>
        <v>-0.20380597353612073</v>
      </c>
      <c r="U166" s="11">
        <f t="shared" si="36"/>
        <v>0.10415014013370283</v>
      </c>
      <c r="V166" s="11">
        <f t="shared" si="37"/>
        <v>0.14653486718201703</v>
      </c>
      <c r="W166" s="11">
        <f t="shared" si="38"/>
        <v>0.10415014013370283</v>
      </c>
    </row>
    <row r="167" spans="1:23" x14ac:dyDescent="0.2">
      <c r="A167" s="28" t="s">
        <v>661</v>
      </c>
      <c r="B167" s="1">
        <v>94.521938000000006</v>
      </c>
      <c r="C167" s="1">
        <v>96.726194000000007</v>
      </c>
      <c r="D167" s="1">
        <v>39.523820999999998</v>
      </c>
      <c r="E167" s="1">
        <v>228.91999799999999</v>
      </c>
      <c r="F167" s="1">
        <v>731.25</v>
      </c>
      <c r="G167" s="1">
        <v>84.458664999999996</v>
      </c>
      <c r="H167" s="1">
        <v>78.267382999999995</v>
      </c>
      <c r="I167" s="1">
        <v>219.13000500000001</v>
      </c>
      <c r="J167" s="1">
        <v>41.309834000000002</v>
      </c>
      <c r="K167" s="1">
        <v>49.283349000000001</v>
      </c>
      <c r="L167" s="45">
        <v>10944.719730000001</v>
      </c>
      <c r="M167" s="11">
        <f t="shared" si="28"/>
        <v>0.55231731737214229</v>
      </c>
      <c r="N167" s="11">
        <f t="shared" si="29"/>
        <v>0.1313084403948046</v>
      </c>
      <c r="O167" s="11">
        <f t="shared" si="30"/>
        <v>0.67199992385351948</v>
      </c>
      <c r="P167" s="11">
        <f t="shared" si="31"/>
        <v>0.73766501678818064</v>
      </c>
      <c r="Q167" s="11">
        <f t="shared" si="32"/>
        <v>4.3125558839849365E-3</v>
      </c>
      <c r="R167" s="11">
        <f t="shared" si="33"/>
        <v>0.37561030438636056</v>
      </c>
      <c r="S167" s="11">
        <f t="shared" si="34"/>
        <v>0.355778356172475</v>
      </c>
      <c r="T167" s="11">
        <f t="shared" si="35"/>
        <v>0.66398361054015331</v>
      </c>
      <c r="U167" s="11">
        <f t="shared" si="36"/>
        <v>0.4086598728136317</v>
      </c>
      <c r="V167" s="11">
        <f t="shared" si="37"/>
        <v>0.23826881582158821</v>
      </c>
      <c r="W167" s="11">
        <f t="shared" si="38"/>
        <v>0.4086598728136317</v>
      </c>
    </row>
    <row r="168" spans="1:23" x14ac:dyDescent="0.2">
      <c r="A168" s="28" t="s">
        <v>508</v>
      </c>
      <c r="B168" s="1">
        <v>60.890861000000001</v>
      </c>
      <c r="C168" s="1">
        <v>85.499401000000006</v>
      </c>
      <c r="D168" s="1">
        <v>23.638649999999998</v>
      </c>
      <c r="E168" s="1">
        <v>131.740005</v>
      </c>
      <c r="F168" s="1">
        <v>728.10998500000005</v>
      </c>
      <c r="G168" s="1">
        <v>61.397232000000002</v>
      </c>
      <c r="H168" s="1">
        <v>57.728745000000004</v>
      </c>
      <c r="I168" s="1">
        <v>131.69000199999999</v>
      </c>
      <c r="J168" s="1">
        <v>29.325627000000001</v>
      </c>
      <c r="K168" s="1">
        <v>39.800201999999999</v>
      </c>
      <c r="L168" s="45">
        <v>10978.62012</v>
      </c>
      <c r="M168" s="11">
        <f t="shared" si="28"/>
        <v>-0.22179397710539783</v>
      </c>
      <c r="N168" s="11">
        <f t="shared" si="29"/>
        <v>9.9580395895185081E-2</v>
      </c>
      <c r="O168" s="11">
        <f t="shared" si="30"/>
        <v>0.18223964585999441</v>
      </c>
      <c r="P168" s="11">
        <f t="shared" si="31"/>
        <v>3.8168191956124309</v>
      </c>
      <c r="Q168" s="11">
        <f t="shared" si="32"/>
        <v>8.2391882996262211E-3</v>
      </c>
      <c r="R168" s="11">
        <f t="shared" si="33"/>
        <v>0.30854549421046951</v>
      </c>
      <c r="S168" s="11">
        <f t="shared" si="34"/>
        <v>0.23466838113854527</v>
      </c>
      <c r="T168" s="11">
        <f t="shared" si="35"/>
        <v>8.5744916433795559E-2</v>
      </c>
      <c r="U168" s="11">
        <f t="shared" si="36"/>
        <v>0.10730828230761968</v>
      </c>
      <c r="V168" s="11">
        <f t="shared" si="37"/>
        <v>0.30987516788449887</v>
      </c>
      <c r="W168" s="11">
        <f t="shared" si="38"/>
        <v>0.10730828230761968</v>
      </c>
    </row>
    <row r="169" spans="1:23" x14ac:dyDescent="0.2">
      <c r="A169" s="28" t="s">
        <v>358</v>
      </c>
      <c r="B169" s="1">
        <v>78.245168000000007</v>
      </c>
      <c r="C169" s="1">
        <v>77.756388999999999</v>
      </c>
      <c r="D169" s="1">
        <v>19.994803999999998</v>
      </c>
      <c r="E169" s="1">
        <v>27.35</v>
      </c>
      <c r="F169" s="1">
        <v>722.15997300000004</v>
      </c>
      <c r="G169" s="1">
        <v>46.920211999999999</v>
      </c>
      <c r="H169" s="1">
        <v>46.756478000000001</v>
      </c>
      <c r="I169" s="1">
        <v>121.290001</v>
      </c>
      <c r="J169" s="1">
        <v>26.483706000000002</v>
      </c>
      <c r="K169" s="1">
        <v>30.384729</v>
      </c>
      <c r="L169" s="45">
        <v>11444.08008</v>
      </c>
      <c r="M169" s="11">
        <f t="shared" si="28"/>
        <v>1.3130418505808623</v>
      </c>
      <c r="N169" s="11">
        <f t="shared" si="29"/>
        <v>0.54109438955736389</v>
      </c>
      <c r="O169" s="11">
        <f t="shared" si="30"/>
        <v>0.12794286251970743</v>
      </c>
      <c r="P169" s="11">
        <f t="shared" si="31"/>
        <v>0.37161477574650092</v>
      </c>
      <c r="Q169" s="11">
        <f t="shared" si="32"/>
        <v>1.4560719194589566E-3</v>
      </c>
      <c r="R169" s="11">
        <f t="shared" si="33"/>
        <v>0.51944572476634487</v>
      </c>
      <c r="S169" s="11">
        <f t="shared" si="34"/>
        <v>0.41032887328977963</v>
      </c>
      <c r="T169" s="11">
        <f t="shared" si="35"/>
        <v>0.48986604889492447</v>
      </c>
      <c r="U169" s="11">
        <f t="shared" si="36"/>
        <v>0.2081989829647255</v>
      </c>
      <c r="V169" s="11">
        <f t="shared" si="37"/>
        <v>0.26742914148627284</v>
      </c>
      <c r="W169" s="11">
        <f t="shared" si="38"/>
        <v>0.2081989829647255</v>
      </c>
    </row>
    <row r="170" spans="1:23" x14ac:dyDescent="0.2">
      <c r="A170" s="28" t="s">
        <v>53</v>
      </c>
      <c r="B170" s="1">
        <v>33.827821999999998</v>
      </c>
      <c r="C170" s="1">
        <v>50.455306</v>
      </c>
      <c r="D170" s="1">
        <v>17.726787999999999</v>
      </c>
      <c r="E170" s="1">
        <v>19.940000999999999</v>
      </c>
      <c r="F170" s="1">
        <v>721.10998500000005</v>
      </c>
      <c r="G170" s="1">
        <v>30.879821</v>
      </c>
      <c r="H170" s="1">
        <v>33.152889999999999</v>
      </c>
      <c r="I170" s="1">
        <v>81.410004000000001</v>
      </c>
      <c r="J170" s="1">
        <v>21.919986999999999</v>
      </c>
      <c r="K170" s="1">
        <v>23.973513000000001</v>
      </c>
      <c r="L170" s="45">
        <v>11406.839840000001</v>
      </c>
      <c r="M170" s="11">
        <f t="shared" si="28"/>
        <v>-0.71932284995176832</v>
      </c>
      <c r="N170" s="11">
        <f t="shared" si="29"/>
        <v>-0.3712621007790895</v>
      </c>
      <c r="O170" s="11">
        <f t="shared" si="30"/>
        <v>-0.39287249748705388</v>
      </c>
      <c r="P170" s="11">
        <f t="shared" si="31"/>
        <v>-0.9244181621145966</v>
      </c>
      <c r="Q170" s="11">
        <f t="shared" si="32"/>
        <v>1.4490492577455383E-2</v>
      </c>
      <c r="R170" s="11">
        <f t="shared" si="33"/>
        <v>-0.73878902516065859</v>
      </c>
      <c r="S170" s="11">
        <f t="shared" si="34"/>
        <v>-0.35233886677503967</v>
      </c>
      <c r="T170" s="11">
        <f t="shared" si="35"/>
        <v>-0.52114577734091461</v>
      </c>
      <c r="U170" s="11">
        <f t="shared" si="36"/>
        <v>-0.51330248131064882</v>
      </c>
      <c r="V170" s="11">
        <f t="shared" si="37"/>
        <v>-0.5743373321768559</v>
      </c>
      <c r="W170" s="11">
        <f t="shared" si="38"/>
        <v>-0.51330248131064882</v>
      </c>
    </row>
    <row r="171" spans="1:23" x14ac:dyDescent="0.2">
      <c r="A171" s="28" t="s">
        <v>812</v>
      </c>
      <c r="B171" s="1">
        <v>120.52218000000001</v>
      </c>
      <c r="C171" s="1">
        <v>80.248552000000004</v>
      </c>
      <c r="D171" s="1">
        <v>29.197800999999998</v>
      </c>
      <c r="E171" s="1">
        <v>263.82000699999998</v>
      </c>
      <c r="F171" s="1">
        <v>710.80999799999995</v>
      </c>
      <c r="G171" s="1">
        <v>118.21793099999999</v>
      </c>
      <c r="H171" s="1">
        <v>51.188636000000002</v>
      </c>
      <c r="I171" s="1">
        <v>170.009995</v>
      </c>
      <c r="J171" s="1">
        <v>45.038214000000004</v>
      </c>
      <c r="K171" s="1">
        <v>56.320450000000001</v>
      </c>
      <c r="L171" s="45">
        <v>11478.12988</v>
      </c>
      <c r="M171" s="11">
        <f t="shared" si="28"/>
        <v>0.27209008008069624</v>
      </c>
      <c r="N171" s="11">
        <f t="shared" si="29"/>
        <v>-0.17275710199038541</v>
      </c>
      <c r="O171" s="11">
        <f t="shared" si="30"/>
        <v>-0.27008362421774956</v>
      </c>
      <c r="P171" s="11">
        <f t="shared" si="31"/>
        <v>0.17248128022046294</v>
      </c>
      <c r="Q171" s="11">
        <f t="shared" si="32"/>
        <v>-8.5225480456443403E-3</v>
      </c>
      <c r="R171" s="11">
        <f t="shared" si="33"/>
        <v>0.41611385610922169</v>
      </c>
      <c r="S171" s="11">
        <f t="shared" si="34"/>
        <v>-0.34659509596787619</v>
      </c>
      <c r="T171" s="11">
        <f t="shared" si="35"/>
        <v>-0.22722729545454545</v>
      </c>
      <c r="U171" s="11">
        <f t="shared" si="36"/>
        <v>8.2553532580276867E-2</v>
      </c>
      <c r="V171" s="11">
        <f t="shared" si="37"/>
        <v>0.15520535846913219</v>
      </c>
      <c r="W171" s="11">
        <f t="shared" si="38"/>
        <v>8.2553532580276867E-2</v>
      </c>
    </row>
    <row r="172" spans="1:23" x14ac:dyDescent="0.2">
      <c r="A172" s="28" t="s">
        <v>660</v>
      </c>
      <c r="B172" s="1">
        <v>94.743431999999999</v>
      </c>
      <c r="C172" s="1">
        <v>97.007242000000005</v>
      </c>
      <c r="D172" s="1">
        <v>40.001570000000001</v>
      </c>
      <c r="E172" s="1">
        <v>225.009995</v>
      </c>
      <c r="F172" s="1">
        <v>716.919983</v>
      </c>
      <c r="G172" s="1">
        <v>83.480526999999995</v>
      </c>
      <c r="H172" s="1">
        <v>78.341370999999995</v>
      </c>
      <c r="I172" s="1">
        <v>220</v>
      </c>
      <c r="J172" s="1">
        <v>41.603682999999997</v>
      </c>
      <c r="K172" s="1">
        <v>48.753625999999997</v>
      </c>
      <c r="L172" s="45">
        <v>11178.58008</v>
      </c>
      <c r="M172" s="11">
        <f t="shared" si="28"/>
        <v>0.57517023117903099</v>
      </c>
      <c r="N172" s="11">
        <f t="shared" si="29"/>
        <v>0.13194097562200535</v>
      </c>
      <c r="O172" s="11">
        <f t="shared" si="30"/>
        <v>0.61795485670558747</v>
      </c>
      <c r="P172" s="11">
        <f t="shared" si="31"/>
        <v>0.67144557537682292</v>
      </c>
      <c r="Q172" s="11">
        <f t="shared" si="32"/>
        <v>5.5683721623949189E-3</v>
      </c>
      <c r="R172" s="11">
        <f t="shared" si="33"/>
        <v>0.35062989952140633</v>
      </c>
      <c r="S172" s="11">
        <f t="shared" si="34"/>
        <v>0.34977299004030038</v>
      </c>
      <c r="T172" s="11">
        <f t="shared" si="35"/>
        <v>0.70107474366234057</v>
      </c>
      <c r="U172" s="11">
        <f t="shared" si="36"/>
        <v>0.43262399356312908</v>
      </c>
      <c r="V172" s="11">
        <f t="shared" si="37"/>
        <v>0.22524241911563725</v>
      </c>
      <c r="W172" s="11">
        <f t="shared" si="38"/>
        <v>0.43262399356312908</v>
      </c>
    </row>
    <row r="173" spans="1:23" x14ac:dyDescent="0.2">
      <c r="A173" s="28" t="s">
        <v>507</v>
      </c>
      <c r="B173" s="1">
        <v>60.148059000000003</v>
      </c>
      <c r="C173" s="1">
        <v>85.699911999999998</v>
      </c>
      <c r="D173" s="1">
        <v>24.723538999999999</v>
      </c>
      <c r="E173" s="1">
        <v>134.61999499999999</v>
      </c>
      <c r="F173" s="1">
        <v>712.95001200000002</v>
      </c>
      <c r="G173" s="1">
        <v>61.808588</v>
      </c>
      <c r="H173" s="1">
        <v>58.040405</v>
      </c>
      <c r="I173" s="1">
        <v>129.33000200000001</v>
      </c>
      <c r="J173" s="1">
        <v>29.040196999999999</v>
      </c>
      <c r="K173" s="1">
        <v>39.791004000000001</v>
      </c>
      <c r="L173" s="45">
        <v>11359.160159999999</v>
      </c>
      <c r="M173" s="11">
        <f t="shared" si="28"/>
        <v>0.17139718014274585</v>
      </c>
      <c r="N173" s="11">
        <f t="shared" si="29"/>
        <v>0.23991640205926457</v>
      </c>
      <c r="O173" s="11">
        <f t="shared" si="30"/>
        <v>0.18780364649643277</v>
      </c>
      <c r="P173" s="11">
        <f t="shared" si="31"/>
        <v>3.7788425630102935</v>
      </c>
      <c r="Q173" s="11">
        <f t="shared" si="32"/>
        <v>6.2951094058505408E-3</v>
      </c>
      <c r="R173" s="11">
        <f t="shared" si="33"/>
        <v>0.72718277534964093</v>
      </c>
      <c r="S173" s="11">
        <f t="shared" si="34"/>
        <v>0.29567041714201969</v>
      </c>
      <c r="T173" s="11">
        <f t="shared" si="35"/>
        <v>-0.17660917911590845</v>
      </c>
      <c r="U173" s="11">
        <f t="shared" si="36"/>
        <v>0.21850995537699114</v>
      </c>
      <c r="V173" s="11">
        <f t="shared" si="37"/>
        <v>0.62846949584036604</v>
      </c>
      <c r="W173" s="11">
        <f t="shared" si="38"/>
        <v>0.21850995537699114</v>
      </c>
    </row>
    <row r="174" spans="1:23" x14ac:dyDescent="0.2">
      <c r="A174" s="28" t="s">
        <v>205</v>
      </c>
      <c r="B174" s="1">
        <v>51.347279999999998</v>
      </c>
      <c r="C174" s="1">
        <v>69.117491999999999</v>
      </c>
      <c r="D174" s="1">
        <v>20.814499999999999</v>
      </c>
      <c r="E174" s="1">
        <v>28.17</v>
      </c>
      <c r="F174" s="1">
        <v>708.48999000000003</v>
      </c>
      <c r="G174" s="1">
        <v>35.785783000000002</v>
      </c>
      <c r="H174" s="1">
        <v>44.795654999999996</v>
      </c>
      <c r="I174" s="1">
        <v>157.070007</v>
      </c>
      <c r="J174" s="1">
        <v>23.832547999999999</v>
      </c>
      <c r="K174" s="1">
        <v>24.434602000000002</v>
      </c>
      <c r="L174" s="45">
        <v>11573.490229999999</v>
      </c>
      <c r="M174" s="11">
        <f t="shared" si="28"/>
        <v>0.51284335039926732</v>
      </c>
      <c r="N174" s="11">
        <f t="shared" si="29"/>
        <v>0.35489187229445496</v>
      </c>
      <c r="O174" s="11">
        <f t="shared" si="30"/>
        <v>0.16250300197152723</v>
      </c>
      <c r="P174" s="11">
        <f t="shared" si="31"/>
        <v>0.38427518427518437</v>
      </c>
      <c r="Q174" s="11">
        <f t="shared" si="32"/>
        <v>-6.0187418634872758E-3</v>
      </c>
      <c r="R174" s="11">
        <f t="shared" si="33"/>
        <v>0.15818518343151444</v>
      </c>
      <c r="S174" s="11">
        <f t="shared" si="34"/>
        <v>0.36752895389976015</v>
      </c>
      <c r="T174" s="11">
        <f t="shared" si="35"/>
        <v>0.98320723421239542</v>
      </c>
      <c r="U174" s="11">
        <f t="shared" si="36"/>
        <v>7.8062662082261536E-2</v>
      </c>
      <c r="V174" s="11">
        <f t="shared" si="37"/>
        <v>2.0705559433246368E-2</v>
      </c>
      <c r="W174" s="11">
        <f t="shared" si="38"/>
        <v>7.8062662082261536E-2</v>
      </c>
    </row>
    <row r="175" spans="1:23" x14ac:dyDescent="0.2">
      <c r="A175" s="28" t="s">
        <v>52</v>
      </c>
      <c r="B175" s="1">
        <v>33.940910000000002</v>
      </c>
      <c r="C175" s="1">
        <v>51.013289999999998</v>
      </c>
      <c r="D175" s="1">
        <v>17.904900000000001</v>
      </c>
      <c r="E175" s="1">
        <v>20.350000000000001</v>
      </c>
      <c r="F175" s="1">
        <v>712.78002900000001</v>
      </c>
      <c r="G175" s="1">
        <v>30.898153000000001</v>
      </c>
      <c r="H175" s="1">
        <v>32.756641000000002</v>
      </c>
      <c r="I175" s="1">
        <v>79.199996999999996</v>
      </c>
      <c r="J175" s="1">
        <v>22.106829999999999</v>
      </c>
      <c r="K175" s="1">
        <v>23.938932999999999</v>
      </c>
      <c r="L175" s="45">
        <v>11410.320309999999</v>
      </c>
      <c r="M175" s="11">
        <f t="shared" si="28"/>
        <v>-0.71927470866764653</v>
      </c>
      <c r="N175" s="11">
        <f t="shared" si="29"/>
        <v>-0.35922216974935117</v>
      </c>
      <c r="O175" s="11">
        <f t="shared" si="30"/>
        <v>-0.37912028638093687</v>
      </c>
      <c r="P175" s="11">
        <f t="shared" si="31"/>
        <v>-0.92315535283555827</v>
      </c>
      <c r="Q175" s="11">
        <f t="shared" si="32"/>
        <v>1.5356166666666615E-2</v>
      </c>
      <c r="R175" s="11">
        <f t="shared" si="33"/>
        <v>-0.73558917658848433</v>
      </c>
      <c r="S175" s="11">
        <f t="shared" si="34"/>
        <v>-0.35199507861406409</v>
      </c>
      <c r="T175" s="11">
        <f t="shared" si="35"/>
        <v>-0.52865561226361724</v>
      </c>
      <c r="U175" s="11">
        <f t="shared" si="36"/>
        <v>-0.49886933607145723</v>
      </c>
      <c r="V175" s="11">
        <f t="shared" si="37"/>
        <v>-0.57080452494746248</v>
      </c>
      <c r="W175" s="11">
        <f t="shared" si="38"/>
        <v>-0.49886933607145723</v>
      </c>
    </row>
    <row r="176" spans="1:23" x14ac:dyDescent="0.2">
      <c r="A176" s="28" t="s">
        <v>811</v>
      </c>
      <c r="B176" s="1">
        <v>120.904354</v>
      </c>
      <c r="C176" s="1">
        <v>79.611508999999998</v>
      </c>
      <c r="D176" s="1">
        <v>28.837952999999999</v>
      </c>
      <c r="E176" s="1">
        <v>264.82000699999998</v>
      </c>
      <c r="F176" s="1">
        <v>702</v>
      </c>
      <c r="G176" s="1">
        <v>116.856612</v>
      </c>
      <c r="H176" s="1">
        <v>50.549987999999999</v>
      </c>
      <c r="I176" s="1">
        <v>168.029999</v>
      </c>
      <c r="J176" s="1">
        <v>44.113903999999998</v>
      </c>
      <c r="K176" s="1">
        <v>55.776294</v>
      </c>
      <c r="L176" s="45">
        <v>11755.440430000001</v>
      </c>
      <c r="M176" s="11">
        <f t="shared" si="28"/>
        <v>0.26787584458830604</v>
      </c>
      <c r="N176" s="11">
        <f t="shared" si="29"/>
        <v>-0.18577183449870793</v>
      </c>
      <c r="O176" s="11">
        <f t="shared" si="30"/>
        <v>-0.28335902928712509</v>
      </c>
      <c r="P176" s="11">
        <f t="shared" si="31"/>
        <v>0.17792010832914862</v>
      </c>
      <c r="Q176" s="11">
        <f t="shared" si="32"/>
        <v>7.7034050376270091E-2</v>
      </c>
      <c r="R176" s="11">
        <f t="shared" si="33"/>
        <v>0.38454782764474538</v>
      </c>
      <c r="S176" s="11">
        <f t="shared" si="34"/>
        <v>-0.35838289197321826</v>
      </c>
      <c r="T176" s="11">
        <f t="shared" si="35"/>
        <v>-0.25584589562649385</v>
      </c>
      <c r="U176" s="11">
        <f t="shared" si="36"/>
        <v>5.840724933527297E-2</v>
      </c>
      <c r="V176" s="11">
        <f t="shared" si="37"/>
        <v>0.14271378342065755</v>
      </c>
      <c r="W176" s="11">
        <f t="shared" si="38"/>
        <v>5.840724933527297E-2</v>
      </c>
    </row>
    <row r="177" spans="1:23" x14ac:dyDescent="0.2">
      <c r="A177" s="28" t="s">
        <v>659</v>
      </c>
      <c r="B177" s="1">
        <v>95.359774000000002</v>
      </c>
      <c r="C177" s="1">
        <v>97.77543</v>
      </c>
      <c r="D177" s="1">
        <v>40.240447000000003</v>
      </c>
      <c r="E177" s="1">
        <v>224.820007</v>
      </c>
      <c r="F177" s="1">
        <v>651.78997800000002</v>
      </c>
      <c r="G177" s="1">
        <v>84.400559999999999</v>
      </c>
      <c r="H177" s="1">
        <v>78.785286999999997</v>
      </c>
      <c r="I177" s="1">
        <v>225.800003</v>
      </c>
      <c r="J177" s="1">
        <v>41.679518000000002</v>
      </c>
      <c r="K177" s="1">
        <v>48.810380000000002</v>
      </c>
      <c r="L177" s="45">
        <v>12279.009770000001</v>
      </c>
      <c r="M177" s="11">
        <f t="shared" si="28"/>
        <v>0.85080198762940906</v>
      </c>
      <c r="N177" s="11">
        <f t="shared" si="29"/>
        <v>0.38562537933586527</v>
      </c>
      <c r="O177" s="11">
        <f t="shared" si="30"/>
        <v>0.94783882083872029</v>
      </c>
      <c r="P177" s="11">
        <f t="shared" si="31"/>
        <v>6.9808309194178202</v>
      </c>
      <c r="Q177" s="11">
        <f t="shared" si="32"/>
        <v>1.4285481418406576E-2</v>
      </c>
      <c r="R177" s="11">
        <f t="shared" si="33"/>
        <v>1.3118030210079867</v>
      </c>
      <c r="S177" s="11">
        <f t="shared" si="34"/>
        <v>0.73991882646264995</v>
      </c>
      <c r="T177" s="11">
        <f t="shared" si="35"/>
        <v>0.42604527412012816</v>
      </c>
      <c r="U177" s="11">
        <f t="shared" si="36"/>
        <v>0.72865988654750291</v>
      </c>
      <c r="V177" s="11">
        <f t="shared" si="37"/>
        <v>0.97218158717562675</v>
      </c>
      <c r="W177" s="11">
        <f t="shared" si="38"/>
        <v>0.72865988654750291</v>
      </c>
    </row>
    <row r="178" spans="1:23" x14ac:dyDescent="0.2">
      <c r="A178" s="28" t="s">
        <v>204</v>
      </c>
      <c r="B178" s="1">
        <v>51.523488</v>
      </c>
      <c r="C178" s="1">
        <v>70.564115999999999</v>
      </c>
      <c r="D178" s="1">
        <v>20.659023000000001</v>
      </c>
      <c r="E178" s="1">
        <v>28.17</v>
      </c>
      <c r="F178" s="1">
        <v>642.60998500000005</v>
      </c>
      <c r="G178" s="1">
        <v>36.508543000000003</v>
      </c>
      <c r="H178" s="1">
        <v>45.281013000000002</v>
      </c>
      <c r="I178" s="1">
        <v>158.33999600000001</v>
      </c>
      <c r="J178" s="1">
        <v>24.110883999999999</v>
      </c>
      <c r="K178" s="1">
        <v>24.749434999999998</v>
      </c>
      <c r="L178" s="45">
        <v>12270.990229999999</v>
      </c>
      <c r="M178" s="11">
        <f t="shared" si="28"/>
        <v>0.50145621485316427</v>
      </c>
      <c r="N178" s="11">
        <f t="shared" si="29"/>
        <v>0.37030509997575312</v>
      </c>
      <c r="O178" s="11">
        <f t="shared" si="30"/>
        <v>0.14542374366133792</v>
      </c>
      <c r="P178" s="11">
        <f t="shared" si="31"/>
        <v>0.35955605017162395</v>
      </c>
      <c r="Q178" s="11">
        <f t="shared" si="32"/>
        <v>-1.1794986248916395E-2</v>
      </c>
      <c r="R178" s="11">
        <f t="shared" si="33"/>
        <v>0.1701220565175805</v>
      </c>
      <c r="S178" s="11">
        <f t="shared" si="34"/>
        <v>0.3995323601855798</v>
      </c>
      <c r="T178" s="11">
        <f t="shared" si="35"/>
        <v>0.99420644850865392</v>
      </c>
      <c r="U178" s="11">
        <f t="shared" si="36"/>
        <v>9.4015451233292691E-2</v>
      </c>
      <c r="V178" s="11">
        <f t="shared" si="37"/>
        <v>1.9861167971672256E-2</v>
      </c>
      <c r="W178" s="11">
        <f t="shared" si="38"/>
        <v>9.4015451233292691E-2</v>
      </c>
    </row>
    <row r="179" spans="1:23" x14ac:dyDescent="0.2">
      <c r="A179" s="28" t="s">
        <v>51</v>
      </c>
      <c r="B179" s="1">
        <v>34.315677999999998</v>
      </c>
      <c r="C179" s="1">
        <v>51.495185999999997</v>
      </c>
      <c r="D179" s="1">
        <v>18.03614</v>
      </c>
      <c r="E179" s="1">
        <v>20.719999000000001</v>
      </c>
      <c r="F179" s="1">
        <v>650.28002900000001</v>
      </c>
      <c r="G179" s="1">
        <v>31.200627999999998</v>
      </c>
      <c r="H179" s="1">
        <v>32.354388</v>
      </c>
      <c r="I179" s="1">
        <v>79.400002000000001</v>
      </c>
      <c r="J179" s="1">
        <v>22.038888</v>
      </c>
      <c r="K179" s="1">
        <v>24.267455000000002</v>
      </c>
      <c r="L179" s="45">
        <v>12319.73047</v>
      </c>
      <c r="M179" s="11">
        <f t="shared" si="28"/>
        <v>-0.71476477839610353</v>
      </c>
      <c r="N179" s="11">
        <f t="shared" si="29"/>
        <v>-0.32689104796822821</v>
      </c>
      <c r="O179" s="11">
        <f t="shared" si="30"/>
        <v>-0.37173832275219676</v>
      </c>
      <c r="P179" s="11">
        <f t="shared" si="31"/>
        <v>-0.91810600604928672</v>
      </c>
      <c r="Q179" s="11">
        <f t="shared" si="32"/>
        <v>-2.3750108947609316E-2</v>
      </c>
      <c r="R179" s="11">
        <f t="shared" si="33"/>
        <v>-0.73252658574358542</v>
      </c>
      <c r="S179" s="11">
        <f t="shared" si="34"/>
        <v>-0.33986028767782206</v>
      </c>
      <c r="T179" s="11">
        <f t="shared" si="35"/>
        <v>-0.59834072839126407</v>
      </c>
      <c r="U179" s="11">
        <f t="shared" si="36"/>
        <v>-0.50051963084090634</v>
      </c>
      <c r="V179" s="11">
        <f t="shared" si="37"/>
        <v>-0.56634994801193217</v>
      </c>
      <c r="W179" s="11">
        <f t="shared" si="38"/>
        <v>-0.50051963084090634</v>
      </c>
    </row>
    <row r="180" spans="1:23" x14ac:dyDescent="0.2">
      <c r="A180" s="28" t="s">
        <v>810</v>
      </c>
      <c r="B180" s="1">
        <v>120.306594</v>
      </c>
      <c r="C180" s="1">
        <v>76.503493000000006</v>
      </c>
      <c r="D180" s="1">
        <v>28.708006000000001</v>
      </c>
      <c r="E180" s="1">
        <v>253.009995</v>
      </c>
      <c r="F180" s="1">
        <v>666.09997599999997</v>
      </c>
      <c r="G180" s="1">
        <v>116.649455</v>
      </c>
      <c r="H180" s="1">
        <v>49.011425000000003</v>
      </c>
      <c r="I180" s="1">
        <v>197.679993</v>
      </c>
      <c r="J180" s="1">
        <v>44.123632000000001</v>
      </c>
      <c r="K180" s="1">
        <v>55.960917999999999</v>
      </c>
      <c r="L180" s="45">
        <v>12213.089840000001</v>
      </c>
      <c r="M180" s="11">
        <f t="shared" si="28"/>
        <v>0.56349376399667706</v>
      </c>
      <c r="N180" s="11">
        <f t="shared" si="29"/>
        <v>-1.4875499147197879E-2</v>
      </c>
      <c r="O180" s="11">
        <f t="shared" si="30"/>
        <v>0.4566545652598919</v>
      </c>
      <c r="P180" s="11">
        <f t="shared" si="31"/>
        <v>7.5737036597763474</v>
      </c>
      <c r="Q180" s="11">
        <f t="shared" si="32"/>
        <v>5.8894049068667353E-3</v>
      </c>
      <c r="R180" s="11">
        <f t="shared" si="33"/>
        <v>1.4791542850060133</v>
      </c>
      <c r="S180" s="11">
        <f t="shared" si="34"/>
        <v>4.612986958655263E-2</v>
      </c>
      <c r="T180" s="11">
        <f t="shared" si="35"/>
        <v>0.59805980431834604</v>
      </c>
      <c r="U180" s="11">
        <f t="shared" si="36"/>
        <v>0.65934908326629293</v>
      </c>
      <c r="V180" s="11">
        <f t="shared" si="37"/>
        <v>0.83149776913419871</v>
      </c>
      <c r="W180" s="11">
        <f t="shared" si="38"/>
        <v>0.65934908326629293</v>
      </c>
    </row>
    <row r="181" spans="1:23" x14ac:dyDescent="0.2">
      <c r="A181" s="28" t="s">
        <v>357</v>
      </c>
      <c r="B181" s="1">
        <v>76.947281000000004</v>
      </c>
      <c r="C181" s="1">
        <v>77.658704999999998</v>
      </c>
      <c r="D181" s="1">
        <v>19.708176999999999</v>
      </c>
      <c r="E181" s="1">
        <v>29.51</v>
      </c>
      <c r="F181" s="1">
        <v>662.20001200000002</v>
      </c>
      <c r="G181" s="1">
        <v>47.052115999999998</v>
      </c>
      <c r="H181" s="1">
        <v>46.850230000000003</v>
      </c>
      <c r="I181" s="1">
        <v>123.699997</v>
      </c>
      <c r="J181" s="1">
        <v>26.590928000000002</v>
      </c>
      <c r="K181" s="1">
        <v>30.554728999999998</v>
      </c>
      <c r="L181" s="45">
        <v>11993.160159999999</v>
      </c>
      <c r="M181" s="11">
        <f t="shared" si="28"/>
        <v>0.49051168139494061</v>
      </c>
      <c r="N181" s="11">
        <f t="shared" si="29"/>
        <v>7.6102202480943237E-2</v>
      </c>
      <c r="O181" s="11">
        <f t="shared" si="30"/>
        <v>-5.1380054419529086E-2</v>
      </c>
      <c r="P181" s="11">
        <f t="shared" si="31"/>
        <v>6.7655610262504107E-2</v>
      </c>
      <c r="Q181" s="11">
        <f t="shared" si="32"/>
        <v>6.95170319085614E-4</v>
      </c>
      <c r="R181" s="11">
        <f t="shared" si="33"/>
        <v>0.28488408545599553</v>
      </c>
      <c r="S181" s="11">
        <f t="shared" si="34"/>
        <v>2.9561838652607531E-2</v>
      </c>
      <c r="T181" s="11">
        <f t="shared" si="35"/>
        <v>-0.23282068243547871</v>
      </c>
      <c r="U181" s="11">
        <f t="shared" si="36"/>
        <v>0.11859776569261338</v>
      </c>
      <c r="V181" s="11">
        <f t="shared" si="37"/>
        <v>0.22246758921812027</v>
      </c>
      <c r="W181" s="11">
        <f t="shared" si="38"/>
        <v>0.11859776569261338</v>
      </c>
    </row>
    <row r="182" spans="1:23" x14ac:dyDescent="0.2">
      <c r="A182" s="28" t="s">
        <v>203</v>
      </c>
      <c r="B182" s="1">
        <v>51.624741999999998</v>
      </c>
      <c r="C182" s="1">
        <v>72.166663</v>
      </c>
      <c r="D182" s="1">
        <v>20.77563</v>
      </c>
      <c r="E182" s="1">
        <v>27.639999</v>
      </c>
      <c r="F182" s="1">
        <v>661.73999000000003</v>
      </c>
      <c r="G182" s="1">
        <v>36.619736000000003</v>
      </c>
      <c r="H182" s="1">
        <v>45.505018</v>
      </c>
      <c r="I182" s="1">
        <v>161.240005</v>
      </c>
      <c r="J182" s="1">
        <v>23.771661999999999</v>
      </c>
      <c r="K182" s="1">
        <v>24.994306000000002</v>
      </c>
      <c r="L182" s="45">
        <v>11613.29981</v>
      </c>
      <c r="M182" s="11">
        <f t="shared" si="28"/>
        <v>0.48663279344319799</v>
      </c>
      <c r="N182" s="11">
        <f t="shared" si="29"/>
        <v>0.40372999412339605</v>
      </c>
      <c r="O182" s="11">
        <f t="shared" si="30"/>
        <v>0.16828383549645332</v>
      </c>
      <c r="P182" s="11">
        <f t="shared" si="31"/>
        <v>0.34501218223903574</v>
      </c>
      <c r="Q182" s="11">
        <f t="shared" si="32"/>
        <v>1.6247953557796402E-2</v>
      </c>
      <c r="R182" s="11">
        <f t="shared" si="33"/>
        <v>0.16546876385933618</v>
      </c>
      <c r="S182" s="11">
        <f t="shared" si="34"/>
        <v>0.40645584147658731</v>
      </c>
      <c r="T182" s="11">
        <f t="shared" si="35"/>
        <v>0.98889854446774406</v>
      </c>
      <c r="U182" s="11">
        <f t="shared" si="36"/>
        <v>6.9964868717242723E-2</v>
      </c>
      <c r="V182" s="11">
        <f t="shared" si="37"/>
        <v>1.8342530721735528E-2</v>
      </c>
      <c r="W182" s="11">
        <f t="shared" si="38"/>
        <v>6.9964868717242723E-2</v>
      </c>
    </row>
    <row r="183" spans="1:23" x14ac:dyDescent="0.2">
      <c r="A183" s="28" t="s">
        <v>50</v>
      </c>
      <c r="B183" s="1">
        <v>34.725954000000002</v>
      </c>
      <c r="C183" s="1">
        <v>51.410643999999998</v>
      </c>
      <c r="D183" s="1">
        <v>17.783033</v>
      </c>
      <c r="E183" s="1">
        <v>20.549999</v>
      </c>
      <c r="F183" s="1">
        <v>651.15997300000004</v>
      </c>
      <c r="G183" s="1">
        <v>31.420607</v>
      </c>
      <c r="H183" s="1">
        <v>32.354388</v>
      </c>
      <c r="I183" s="1">
        <v>81.069999999999993</v>
      </c>
      <c r="J183" s="1">
        <v>22.217236</v>
      </c>
      <c r="K183" s="1">
        <v>24.544104999999998</v>
      </c>
      <c r="L183" s="45">
        <v>12350.610350000001</v>
      </c>
      <c r="M183" s="11">
        <f t="shared" si="28"/>
        <v>-0.41375626807746202</v>
      </c>
      <c r="N183" s="11">
        <f t="shared" si="29"/>
        <v>-0.40491833408019529</v>
      </c>
      <c r="O183" s="11">
        <f t="shared" si="30"/>
        <v>-0.27781728303532072</v>
      </c>
      <c r="P183" s="11">
        <f t="shared" si="31"/>
        <v>-0.8411778409550803</v>
      </c>
      <c r="Q183" s="11">
        <f t="shared" si="32"/>
        <v>-1.7476851463623655E-3</v>
      </c>
      <c r="R183" s="11">
        <f t="shared" si="33"/>
        <v>-0.49454119866515123</v>
      </c>
      <c r="S183" s="11">
        <f t="shared" si="34"/>
        <v>-0.44713443185268553</v>
      </c>
      <c r="T183" s="11">
        <f t="shared" si="35"/>
        <v>-0.36445593233703255</v>
      </c>
      <c r="U183" s="11">
        <f t="shared" si="36"/>
        <v>-0.23688445803949842</v>
      </c>
      <c r="V183" s="11">
        <f t="shared" si="37"/>
        <v>-0.38686041801231719</v>
      </c>
      <c r="W183" s="11">
        <f t="shared" si="38"/>
        <v>-0.23688445803949842</v>
      </c>
    </row>
    <row r="184" spans="1:23" x14ac:dyDescent="0.2">
      <c r="A184" s="28" t="s">
        <v>506</v>
      </c>
      <c r="B184" s="1">
        <v>59.234670000000001</v>
      </c>
      <c r="C184" s="1">
        <v>86.392585999999994</v>
      </c>
      <c r="D184" s="1">
        <v>24.624008</v>
      </c>
      <c r="E184" s="1">
        <v>129.38999899999999</v>
      </c>
      <c r="F184" s="1">
        <v>652.29998799999998</v>
      </c>
      <c r="G184" s="1">
        <v>62.162548000000001</v>
      </c>
      <c r="H184" s="1">
        <v>58.521256999999999</v>
      </c>
      <c r="I184" s="1">
        <v>127.55999799999999</v>
      </c>
      <c r="J184" s="1">
        <v>29.113855999999998</v>
      </c>
      <c r="K184" s="1">
        <v>40.030208000000002</v>
      </c>
      <c r="L184" s="45">
        <v>12197.87988</v>
      </c>
      <c r="M184" s="11">
        <f t="shared" si="28"/>
        <v>-0.21642584298716139</v>
      </c>
      <c r="N184" s="11">
        <f t="shared" si="29"/>
        <v>0.12442277280629188</v>
      </c>
      <c r="O184" s="11">
        <f t="shared" si="30"/>
        <v>0.31055524062524054</v>
      </c>
      <c r="P184" s="11">
        <f t="shared" si="31"/>
        <v>3.5997157340816113</v>
      </c>
      <c r="Q184" s="11">
        <f t="shared" si="32"/>
        <v>8.7061486507871155E-3</v>
      </c>
      <c r="R184" s="11">
        <f t="shared" si="33"/>
        <v>0.3272551694640653</v>
      </c>
      <c r="S184" s="11">
        <f t="shared" si="34"/>
        <v>0.26220166594531613</v>
      </c>
      <c r="T184" s="11">
        <f t="shared" si="35"/>
        <v>7.5366673190861322E-2</v>
      </c>
      <c r="U184" s="11">
        <f t="shared" si="36"/>
        <v>0.1174076383023317</v>
      </c>
      <c r="V184" s="11">
        <f t="shared" si="37"/>
        <v>0.32446509903708276</v>
      </c>
      <c r="W184" s="11">
        <f t="shared" si="38"/>
        <v>0.1174076383023317</v>
      </c>
    </row>
    <row r="185" spans="1:23" x14ac:dyDescent="0.2">
      <c r="A185" s="28" t="s">
        <v>356</v>
      </c>
      <c r="B185" s="1">
        <v>75.595487000000006</v>
      </c>
      <c r="C185" s="1">
        <v>76.832831999999996</v>
      </c>
      <c r="D185" s="1">
        <v>18.788989000000001</v>
      </c>
      <c r="E185" s="1">
        <v>28.129999000000002</v>
      </c>
      <c r="F185" s="1">
        <v>646.669983</v>
      </c>
      <c r="G185" s="1">
        <v>46.835416000000002</v>
      </c>
      <c r="H185" s="1">
        <v>46.364426999999999</v>
      </c>
      <c r="I185" s="1">
        <v>118.620003</v>
      </c>
      <c r="J185" s="1">
        <v>26.054821</v>
      </c>
      <c r="K185" s="1">
        <v>30.223679000000001</v>
      </c>
      <c r="L185" s="45">
        <v>12400.030269999999</v>
      </c>
      <c r="M185" s="11">
        <f t="shared" si="28"/>
        <v>0.42505145713706782</v>
      </c>
      <c r="N185" s="11">
        <f t="shared" si="29"/>
        <v>5.1282122853201662E-2</v>
      </c>
      <c r="O185" s="11">
        <f t="shared" si="30"/>
        <v>-0.12190892037122014</v>
      </c>
      <c r="P185" s="11">
        <f t="shared" si="31"/>
        <v>4.6428214285714198E-3</v>
      </c>
      <c r="Q185" s="11">
        <f t="shared" si="32"/>
        <v>4.7544290351553276E-3</v>
      </c>
      <c r="R185" s="11">
        <f t="shared" si="33"/>
        <v>0.24771069033606241</v>
      </c>
      <c r="S185" s="11">
        <f t="shared" si="34"/>
        <v>1.2242047017340996E-2</v>
      </c>
      <c r="T185" s="11">
        <f t="shared" si="35"/>
        <v>-0.27829154126130728</v>
      </c>
      <c r="U185" s="11">
        <f t="shared" si="36"/>
        <v>6.6770681787632569E-2</v>
      </c>
      <c r="V185" s="11">
        <f t="shared" si="37"/>
        <v>0.19294377158641729</v>
      </c>
      <c r="W185" s="11">
        <f t="shared" si="38"/>
        <v>6.6770681787632569E-2</v>
      </c>
    </row>
    <row r="186" spans="1:23" x14ac:dyDescent="0.2">
      <c r="A186" s="28" t="s">
        <v>202</v>
      </c>
      <c r="B186" s="1">
        <v>53.047548999999997</v>
      </c>
      <c r="C186" s="1">
        <v>73.084884000000002</v>
      </c>
      <c r="D186" s="1">
        <v>21.397539999999999</v>
      </c>
      <c r="E186" s="1">
        <v>28</v>
      </c>
      <c r="F186" s="1">
        <v>643.60998500000005</v>
      </c>
      <c r="G186" s="1">
        <v>37.537080000000003</v>
      </c>
      <c r="H186" s="1">
        <v>45.803696000000002</v>
      </c>
      <c r="I186" s="1">
        <v>164.36000100000001</v>
      </c>
      <c r="J186" s="1">
        <v>24.424012999999999</v>
      </c>
      <c r="K186" s="1">
        <v>25.335376</v>
      </c>
      <c r="L186" s="45">
        <v>12380.04981</v>
      </c>
      <c r="M186" s="11">
        <f t="shared" si="28"/>
        <v>0.5558855019498008</v>
      </c>
      <c r="N186" s="11">
        <f t="shared" si="29"/>
        <v>0.43147744473907568</v>
      </c>
      <c r="O186" s="11">
        <f t="shared" si="30"/>
        <v>0.19694618330809854</v>
      </c>
      <c r="P186" s="11">
        <f t="shared" si="31"/>
        <v>0.33651544933100475</v>
      </c>
      <c r="Q186" s="11">
        <f t="shared" si="32"/>
        <v>6.9622820388972606E-3</v>
      </c>
      <c r="R186" s="11">
        <f t="shared" si="33"/>
        <v>0.19049685067838862</v>
      </c>
      <c r="S186" s="11">
        <f t="shared" si="34"/>
        <v>0.41594733793394578</v>
      </c>
      <c r="T186" s="11">
        <f t="shared" si="35"/>
        <v>1.0450416183261808</v>
      </c>
      <c r="U186" s="11">
        <f t="shared" si="36"/>
        <v>0.10185439324956636</v>
      </c>
      <c r="V186" s="11">
        <f t="shared" si="37"/>
        <v>4.9991319620364294E-2</v>
      </c>
      <c r="W186" s="11">
        <f t="shared" si="38"/>
        <v>0.10185439324956636</v>
      </c>
    </row>
    <row r="187" spans="1:23" x14ac:dyDescent="0.2">
      <c r="A187" s="28" t="s">
        <v>49</v>
      </c>
      <c r="B187" s="1">
        <v>34.094763999999998</v>
      </c>
      <c r="C187" s="1">
        <v>51.055560999999997</v>
      </c>
      <c r="D187" s="1">
        <v>17.876777000000001</v>
      </c>
      <c r="E187" s="1">
        <v>20.950001</v>
      </c>
      <c r="F187" s="1">
        <v>639.15997300000004</v>
      </c>
      <c r="G187" s="1">
        <v>31.5306</v>
      </c>
      <c r="H187" s="1">
        <v>32.348446000000003</v>
      </c>
      <c r="I187" s="1">
        <v>80.370002999999997</v>
      </c>
      <c r="J187" s="1">
        <v>22.16628</v>
      </c>
      <c r="K187" s="1">
        <v>24.129128999999999</v>
      </c>
      <c r="L187" s="45">
        <v>12201.589840000001</v>
      </c>
      <c r="M187" s="11">
        <f t="shared" si="28"/>
        <v>-0.6375198732872549</v>
      </c>
      <c r="N187" s="11">
        <f t="shared" si="29"/>
        <v>-0.47180596829834021</v>
      </c>
      <c r="O187" s="11">
        <f t="shared" si="30"/>
        <v>-0.55673776547373821</v>
      </c>
      <c r="P187" s="11">
        <f t="shared" si="31"/>
        <v>-0.90629332940889518</v>
      </c>
      <c r="Q187" s="11">
        <f t="shared" si="32"/>
        <v>-4.9816490359374521E-3</v>
      </c>
      <c r="R187" s="11">
        <f t="shared" si="33"/>
        <v>-0.62243136973520619</v>
      </c>
      <c r="S187" s="11">
        <f t="shared" si="34"/>
        <v>-0.59289852555486755</v>
      </c>
      <c r="T187" s="11">
        <f t="shared" si="35"/>
        <v>-0.64516554966887418</v>
      </c>
      <c r="U187" s="11">
        <f t="shared" si="36"/>
        <v>-0.47450741204025193</v>
      </c>
      <c r="V187" s="11">
        <f t="shared" si="37"/>
        <v>-0.50565578469169881</v>
      </c>
      <c r="W187" s="11">
        <f t="shared" si="38"/>
        <v>-0.47450741204025193</v>
      </c>
    </row>
    <row r="188" spans="1:23" x14ac:dyDescent="0.2">
      <c r="A188" s="28" t="s">
        <v>658</v>
      </c>
      <c r="B188" s="1">
        <v>94.059678000000005</v>
      </c>
      <c r="C188" s="1">
        <v>96.660617000000002</v>
      </c>
      <c r="D188" s="1">
        <v>40.330024999999999</v>
      </c>
      <c r="E188" s="1">
        <v>223.570007</v>
      </c>
      <c r="F188" s="1">
        <v>642.35998500000005</v>
      </c>
      <c r="G188" s="1">
        <v>83.509585999999999</v>
      </c>
      <c r="H188" s="1">
        <v>79.460400000000007</v>
      </c>
      <c r="I188" s="1">
        <v>226.5</v>
      </c>
      <c r="J188" s="1">
        <v>42.181908</v>
      </c>
      <c r="K188" s="1">
        <v>48.810380000000002</v>
      </c>
      <c r="L188" s="45">
        <v>12285.150390000001</v>
      </c>
      <c r="M188" s="11">
        <f t="shared" si="28"/>
        <v>0.59693292074394466</v>
      </c>
      <c r="N188" s="11">
        <f t="shared" si="29"/>
        <v>0.11673254645744113</v>
      </c>
      <c r="O188" s="11">
        <f t="shared" si="30"/>
        <v>0.61601661807400276</v>
      </c>
      <c r="P188" s="11">
        <f t="shared" si="31"/>
        <v>0.8019666881599099</v>
      </c>
      <c r="Q188" s="11">
        <f t="shared" si="32"/>
        <v>-4.7719648463933062E-3</v>
      </c>
      <c r="R188" s="11">
        <f t="shared" si="33"/>
        <v>0.35235585411857295</v>
      </c>
      <c r="S188" s="11">
        <f t="shared" si="34"/>
        <v>0.35801074474021322</v>
      </c>
      <c r="T188" s="11">
        <f t="shared" si="35"/>
        <v>0.79976164957904894</v>
      </c>
      <c r="U188" s="11">
        <f t="shared" si="36"/>
        <v>0.45947634779554303</v>
      </c>
      <c r="V188" s="11">
        <f t="shared" si="37"/>
        <v>0.21542774929683284</v>
      </c>
      <c r="W188" s="11">
        <f t="shared" si="38"/>
        <v>0.45947634779554303</v>
      </c>
    </row>
    <row r="189" spans="1:23" x14ac:dyDescent="0.2">
      <c r="A189" s="28" t="s">
        <v>505</v>
      </c>
      <c r="B189" s="1">
        <v>58.900205999999997</v>
      </c>
      <c r="C189" s="1">
        <v>86.556640000000002</v>
      </c>
      <c r="D189" s="1">
        <v>24.956441999999999</v>
      </c>
      <c r="E189" s="1">
        <v>124.07</v>
      </c>
      <c r="F189" s="1">
        <v>645.44000200000005</v>
      </c>
      <c r="G189" s="1">
        <v>61.751192000000003</v>
      </c>
      <c r="H189" s="1">
        <v>58.512349999999998</v>
      </c>
      <c r="I189" s="1">
        <v>125.849998</v>
      </c>
      <c r="J189" s="1">
        <v>28.902083999999999</v>
      </c>
      <c r="K189" s="1">
        <v>40.159013999999999</v>
      </c>
      <c r="L189" s="45">
        <v>12393.900390000001</v>
      </c>
      <c r="M189" s="11">
        <f t="shared" si="28"/>
        <v>-0.22097218601357405</v>
      </c>
      <c r="N189" s="11">
        <f t="shared" si="29"/>
        <v>0.14347484555587764</v>
      </c>
      <c r="O189" s="11">
        <f t="shared" si="30"/>
        <v>0.33315729871729949</v>
      </c>
      <c r="P189" s="11">
        <f t="shared" si="31"/>
        <v>3.2856647915141695</v>
      </c>
      <c r="Q189" s="11">
        <f t="shared" si="32"/>
        <v>6.1889584539882581E-3</v>
      </c>
      <c r="R189" s="11">
        <f t="shared" si="33"/>
        <v>0.3569616933043176</v>
      </c>
      <c r="S189" s="11">
        <f t="shared" si="34"/>
        <v>0.28950637844767124</v>
      </c>
      <c r="T189" s="11">
        <f t="shared" si="35"/>
        <v>9.9991203566429432E-2</v>
      </c>
      <c r="U189" s="11">
        <f t="shared" si="36"/>
        <v>0.12197696564925042</v>
      </c>
      <c r="V189" s="11">
        <f t="shared" si="37"/>
        <v>0.35357031304744724</v>
      </c>
      <c r="W189" s="11">
        <f t="shared" si="38"/>
        <v>0.12197696564925042</v>
      </c>
    </row>
    <row r="190" spans="1:23" x14ac:dyDescent="0.2">
      <c r="A190" s="28" t="s">
        <v>355</v>
      </c>
      <c r="B190" s="1">
        <v>75.607320999999999</v>
      </c>
      <c r="C190" s="1">
        <v>75.696146999999996</v>
      </c>
      <c r="D190" s="1">
        <v>18.719802999999999</v>
      </c>
      <c r="E190" s="1">
        <v>28.950001</v>
      </c>
      <c r="F190" s="1">
        <v>641.46997099999999</v>
      </c>
      <c r="G190" s="1">
        <v>45.506953000000003</v>
      </c>
      <c r="H190" s="1">
        <v>45.375774</v>
      </c>
      <c r="I190" s="1">
        <v>114.410004</v>
      </c>
      <c r="J190" s="1">
        <v>25.759962000000002</v>
      </c>
      <c r="K190" s="1">
        <v>29.668952999999998</v>
      </c>
      <c r="L190" s="45">
        <v>12341.83008</v>
      </c>
      <c r="M190" s="11">
        <f t="shared" si="28"/>
        <v>0.4428357090618027</v>
      </c>
      <c r="N190" s="11">
        <f t="shared" si="29"/>
        <v>3.3279814813727882E-2</v>
      </c>
      <c r="O190" s="11">
        <f t="shared" si="30"/>
        <v>-0.14456629831754719</v>
      </c>
      <c r="P190" s="11">
        <f t="shared" si="31"/>
        <v>1.6146051246051396E-2</v>
      </c>
      <c r="Q190" s="11">
        <f t="shared" si="32"/>
        <v>2.3225022135674234E-2</v>
      </c>
      <c r="R190" s="11">
        <f t="shared" si="33"/>
        <v>0.21082541889355788</v>
      </c>
      <c r="S190" s="11">
        <f t="shared" si="34"/>
        <v>-2.1833742769318931E-2</v>
      </c>
      <c r="T190" s="11">
        <f t="shared" si="35"/>
        <v>-0.26913243186359415</v>
      </c>
      <c r="U190" s="11">
        <f t="shared" si="36"/>
        <v>6.112234367340097E-2</v>
      </c>
      <c r="V190" s="11">
        <f t="shared" si="37"/>
        <v>0.17185743707037759</v>
      </c>
      <c r="W190" s="11">
        <f t="shared" si="38"/>
        <v>6.112234367340097E-2</v>
      </c>
    </row>
    <row r="191" spans="1:23" x14ac:dyDescent="0.2">
      <c r="A191" s="28" t="s">
        <v>201</v>
      </c>
      <c r="B191" s="1">
        <v>52.401891999999997</v>
      </c>
      <c r="C191" s="1">
        <v>73.258129999999994</v>
      </c>
      <c r="D191" s="1">
        <v>21.883406000000001</v>
      </c>
      <c r="E191" s="1">
        <v>28.49</v>
      </c>
      <c r="F191" s="1">
        <v>626.90997300000004</v>
      </c>
      <c r="G191" s="1">
        <v>37.583413999999998</v>
      </c>
      <c r="H191" s="1">
        <v>46.388610999999997</v>
      </c>
      <c r="I191" s="1">
        <v>156.53999300000001</v>
      </c>
      <c r="J191" s="1">
        <v>24.276147000000002</v>
      </c>
      <c r="K191" s="1">
        <v>25.317886000000001</v>
      </c>
      <c r="L191" s="45">
        <v>12630.030269999999</v>
      </c>
      <c r="M191" s="11">
        <f t="shared" si="28"/>
        <v>-0.57048292795216182</v>
      </c>
      <c r="N191" s="11">
        <f t="shared" si="29"/>
        <v>-5.0566639300100302E-2</v>
      </c>
      <c r="O191" s="11">
        <f t="shared" si="30"/>
        <v>-0.26362098400660749</v>
      </c>
      <c r="P191" s="11">
        <f t="shared" si="31"/>
        <v>-0.89265664605468298</v>
      </c>
      <c r="Q191" s="11">
        <f t="shared" si="32"/>
        <v>2.5552512820683049E-2</v>
      </c>
      <c r="R191" s="11">
        <f t="shared" si="33"/>
        <v>-0.67959722533554534</v>
      </c>
      <c r="S191" s="11">
        <f t="shared" si="34"/>
        <v>-7.9679413319820425E-2</v>
      </c>
      <c r="T191" s="11">
        <f t="shared" si="35"/>
        <v>-0.24101821575757576</v>
      </c>
      <c r="U191" s="11">
        <f t="shared" si="36"/>
        <v>-0.45688123792205126</v>
      </c>
      <c r="V191" s="11">
        <f t="shared" si="37"/>
        <v>-0.54906685200402905</v>
      </c>
      <c r="W191" s="11">
        <f t="shared" si="38"/>
        <v>-0.45688123792205126</v>
      </c>
    </row>
    <row r="192" spans="1:23" x14ac:dyDescent="0.2">
      <c r="A192" s="28" t="s">
        <v>809</v>
      </c>
      <c r="B192" s="1">
        <v>122.001884</v>
      </c>
      <c r="C192" s="1">
        <v>77.159844000000007</v>
      </c>
      <c r="D192" s="1">
        <v>29.717585</v>
      </c>
      <c r="E192" s="1">
        <v>265.41000400000001</v>
      </c>
      <c r="F192" s="1">
        <v>611.28997800000002</v>
      </c>
      <c r="G192" s="1">
        <v>117.300526</v>
      </c>
      <c r="H192" s="1">
        <v>50.404839000000003</v>
      </c>
      <c r="I192" s="1">
        <v>206.25</v>
      </c>
      <c r="J192" s="1">
        <v>44.697676999999999</v>
      </c>
      <c r="K192" s="1">
        <v>56.145541999999999</v>
      </c>
      <c r="L192" s="45">
        <v>12248.54981</v>
      </c>
      <c r="M192" s="11">
        <f t="shared" si="28"/>
        <v>0.30562423413479167</v>
      </c>
      <c r="N192" s="11">
        <f t="shared" si="29"/>
        <v>-0.21016516620094183</v>
      </c>
      <c r="O192" s="11">
        <f t="shared" si="30"/>
        <v>-0.28088703259424197</v>
      </c>
      <c r="P192" s="11">
        <f t="shared" si="31"/>
        <v>0.18730434065997303</v>
      </c>
      <c r="Q192" s="11">
        <f t="shared" si="32"/>
        <v>4.7171281026119338E-3</v>
      </c>
      <c r="R192" s="11">
        <f t="shared" si="33"/>
        <v>0.39541148174393004</v>
      </c>
      <c r="S192" s="11">
        <f t="shared" si="34"/>
        <v>-0.36808794699348557</v>
      </c>
      <c r="T192" s="11">
        <f t="shared" si="35"/>
        <v>9.6930335400591261E-3</v>
      </c>
      <c r="U192" s="11">
        <f t="shared" si="36"/>
        <v>6.2027481614980617E-2</v>
      </c>
      <c r="V192" s="11">
        <f t="shared" si="37"/>
        <v>0.1505016411267468</v>
      </c>
      <c r="W192" s="11">
        <f t="shared" si="38"/>
        <v>6.2027481614980617E-2</v>
      </c>
    </row>
    <row r="193" spans="1:23" x14ac:dyDescent="0.2">
      <c r="A193" s="28" t="s">
        <v>657</v>
      </c>
      <c r="B193" s="1">
        <v>93.443336000000002</v>
      </c>
      <c r="C193" s="1">
        <v>97.691113000000001</v>
      </c>
      <c r="D193" s="1">
        <v>41.325336</v>
      </c>
      <c r="E193" s="1">
        <v>223.53999300000001</v>
      </c>
      <c r="F193" s="1">
        <v>608.419983</v>
      </c>
      <c r="G193" s="1">
        <v>84.061603000000005</v>
      </c>
      <c r="H193" s="1">
        <v>79.765591999999998</v>
      </c>
      <c r="I193" s="1">
        <v>204.270004</v>
      </c>
      <c r="J193" s="1">
        <v>42.087119000000001</v>
      </c>
      <c r="K193" s="1">
        <v>48.800922999999997</v>
      </c>
      <c r="L193" s="45">
        <v>11951.910159999999</v>
      </c>
      <c r="M193" s="11">
        <f t="shared" si="28"/>
        <v>0.57922983994272514</v>
      </c>
      <c r="N193" s="11">
        <f t="shared" si="29"/>
        <v>0.12840040813231424</v>
      </c>
      <c r="O193" s="11">
        <f t="shared" si="30"/>
        <v>0.67178883227440056</v>
      </c>
      <c r="P193" s="11">
        <f t="shared" si="31"/>
        <v>0.83681182013504918</v>
      </c>
      <c r="Q193" s="11">
        <f t="shared" si="32"/>
        <v>2.2606203095248301E-2</v>
      </c>
      <c r="R193" s="11">
        <f t="shared" si="33"/>
        <v>0.35939994197028646</v>
      </c>
      <c r="S193" s="11">
        <f t="shared" si="34"/>
        <v>0.36572074420672629</v>
      </c>
      <c r="T193" s="11">
        <f t="shared" si="35"/>
        <v>0.80179940543884443</v>
      </c>
      <c r="U193" s="11">
        <f t="shared" si="36"/>
        <v>0.43022571145516597</v>
      </c>
      <c r="V193" s="11">
        <f t="shared" si="37"/>
        <v>0.19709191154276229</v>
      </c>
      <c r="W193" s="11">
        <f t="shared" si="38"/>
        <v>0.43022571145516597</v>
      </c>
    </row>
    <row r="194" spans="1:23" x14ac:dyDescent="0.2">
      <c r="A194" s="28" t="s">
        <v>504</v>
      </c>
      <c r="B194" s="1">
        <v>59.170194000000002</v>
      </c>
      <c r="C194" s="1">
        <v>86.574865000000003</v>
      </c>
      <c r="D194" s="1">
        <v>24.719232000000002</v>
      </c>
      <c r="E194" s="1">
        <v>121.699997</v>
      </c>
      <c r="F194" s="1">
        <v>594.96997099999999</v>
      </c>
      <c r="G194" s="1">
        <v>61.837285999999999</v>
      </c>
      <c r="H194" s="1">
        <v>58.405492000000002</v>
      </c>
      <c r="I194" s="1">
        <v>113.370003</v>
      </c>
      <c r="J194" s="1">
        <v>29.426907</v>
      </c>
      <c r="K194" s="1">
        <v>40.766229000000003</v>
      </c>
      <c r="L194" s="45">
        <v>12385.160159999999</v>
      </c>
      <c r="M194" s="11">
        <f t="shared" si="28"/>
        <v>-0.25119679670708883</v>
      </c>
      <c r="N194" s="11">
        <f t="shared" si="29"/>
        <v>0.1526402719465747</v>
      </c>
      <c r="O194" s="11">
        <f t="shared" si="30"/>
        <v>0.30464268779943859</v>
      </c>
      <c r="P194" s="11">
        <f t="shared" si="31"/>
        <v>3.0784181300268099</v>
      </c>
      <c r="Q194" s="11">
        <f t="shared" si="32"/>
        <v>1.3440467646796961E-4</v>
      </c>
      <c r="R194" s="11">
        <f t="shared" si="33"/>
        <v>0.3628037294240718</v>
      </c>
      <c r="S194" s="11">
        <f t="shared" si="34"/>
        <v>0.25417175821825078</v>
      </c>
      <c r="T194" s="11">
        <f t="shared" si="35"/>
        <v>-1.37450547301885E-2</v>
      </c>
      <c r="U194" s="11">
        <f t="shared" si="36"/>
        <v>0.12981021762170886</v>
      </c>
      <c r="V194" s="11">
        <f t="shared" si="37"/>
        <v>0.37114222946016695</v>
      </c>
      <c r="W194" s="11">
        <f t="shared" si="38"/>
        <v>0.12981021762170886</v>
      </c>
    </row>
    <row r="195" spans="1:23" x14ac:dyDescent="0.2">
      <c r="A195" s="28" t="s">
        <v>354</v>
      </c>
      <c r="B195" s="1">
        <v>79.019685999999993</v>
      </c>
      <c r="C195" s="1">
        <v>75.110046999999994</v>
      </c>
      <c r="D195" s="1">
        <v>18.947127999999999</v>
      </c>
      <c r="E195" s="1">
        <v>29.84</v>
      </c>
      <c r="F195" s="1">
        <v>594.89001499999995</v>
      </c>
      <c r="G195" s="1">
        <v>45.375048999999997</v>
      </c>
      <c r="H195" s="1">
        <v>46.568973999999997</v>
      </c>
      <c r="I195" s="1">
        <v>114.949997</v>
      </c>
      <c r="J195" s="1">
        <v>26.045884999999998</v>
      </c>
      <c r="K195" s="1">
        <v>29.731583000000001</v>
      </c>
      <c r="L195" s="45">
        <v>12587.41992</v>
      </c>
      <c r="M195" s="11">
        <f t="shared" si="28"/>
        <v>-0.35572312274628071</v>
      </c>
      <c r="N195" s="11">
        <f t="shared" si="29"/>
        <v>-4.0961931817862673E-2</v>
      </c>
      <c r="O195" s="11">
        <f t="shared" si="30"/>
        <v>-0.37831932239856025</v>
      </c>
      <c r="P195" s="11">
        <f t="shared" si="31"/>
        <v>-0.88832335830883125</v>
      </c>
      <c r="Q195" s="11">
        <f t="shared" si="32"/>
        <v>-2.7909794286295253E-2</v>
      </c>
      <c r="R195" s="11">
        <f t="shared" si="33"/>
        <v>-0.61281449604578009</v>
      </c>
      <c r="S195" s="11">
        <f t="shared" si="34"/>
        <v>-0.10943945178355563</v>
      </c>
      <c r="T195" s="11">
        <f t="shared" si="35"/>
        <v>-0.44637097610241838</v>
      </c>
      <c r="U195" s="11">
        <f t="shared" si="36"/>
        <v>-0.41943611898977429</v>
      </c>
      <c r="V195" s="11">
        <f t="shared" si="37"/>
        <v>-0.47436692210343367</v>
      </c>
      <c r="W195" s="11">
        <f t="shared" si="38"/>
        <v>-0.41943611898977429</v>
      </c>
    </row>
    <row r="196" spans="1:23" x14ac:dyDescent="0.2">
      <c r="A196" s="28" t="s">
        <v>808</v>
      </c>
      <c r="B196" s="1">
        <v>122.648645</v>
      </c>
      <c r="C196" s="1">
        <v>78.318107999999995</v>
      </c>
      <c r="D196" s="1">
        <v>30.477267000000001</v>
      </c>
      <c r="E196" s="1">
        <v>267.20001200000002</v>
      </c>
      <c r="F196" s="1">
        <v>611.96997099999999</v>
      </c>
      <c r="G196" s="1">
        <v>117.192014</v>
      </c>
      <c r="H196" s="1">
        <v>52.291755000000002</v>
      </c>
      <c r="I196" s="1">
        <v>207.63000500000001</v>
      </c>
      <c r="J196" s="1">
        <v>44.863081999999999</v>
      </c>
      <c r="K196" s="1">
        <v>56.563378999999998</v>
      </c>
      <c r="L196" s="45">
        <v>12290.139649999999</v>
      </c>
      <c r="M196" s="11">
        <f t="shared" ref="M196:M259" si="39">B196/B197-1</f>
        <v>0.31038482094993536</v>
      </c>
      <c r="N196" s="11">
        <f t="shared" ref="N196:N259" si="40">C196/C197-1</f>
        <v>-0.19807808503956625</v>
      </c>
      <c r="O196" s="11">
        <f t="shared" ref="O196:O259" si="41">D196/D197-1</f>
        <v>-0.27421587627014377</v>
      </c>
      <c r="P196" s="11">
        <f t="shared" ref="P196:P259" si="42">E196/E197-1</f>
        <v>0.20095287875965484</v>
      </c>
      <c r="Q196" s="11">
        <f t="shared" ref="Q196:Q259" si="43">F196/F197-1</f>
        <v>-2.2099739957169851E-2</v>
      </c>
      <c r="R196" s="11">
        <f t="shared" ref="R196:R259" si="44">G196/G197-1</f>
        <v>0.40643505647209555</v>
      </c>
      <c r="S196" s="11">
        <f t="shared" ref="S196:S259" si="45">H196/H197-1</f>
        <v>-0.34828581053954599</v>
      </c>
      <c r="T196" s="11">
        <f t="shared" ref="T196:T259" si="46">I196/I197-1</f>
        <v>3.7527534417537867E-2</v>
      </c>
      <c r="U196" s="11">
        <f t="shared" ref="U196:U259" si="47">J196/J197-1</f>
        <v>5.4792022868652479E-2</v>
      </c>
      <c r="V196" s="11">
        <f t="shared" ref="V196:V259" si="48">K196/K197-1</f>
        <v>0.16493465757786319</v>
      </c>
      <c r="W196" s="11">
        <f t="shared" ref="W196:W259" si="49">J196/J197-1</f>
        <v>5.4792022868652479E-2</v>
      </c>
    </row>
    <row r="197" spans="1:23" x14ac:dyDescent="0.2">
      <c r="A197" s="28" t="s">
        <v>656</v>
      </c>
      <c r="B197" s="1">
        <v>93.597425000000001</v>
      </c>
      <c r="C197" s="1">
        <v>97.66301</v>
      </c>
      <c r="D197" s="1">
        <v>41.992193</v>
      </c>
      <c r="E197" s="1">
        <v>222.490005</v>
      </c>
      <c r="F197" s="1">
        <v>625.79998799999998</v>
      </c>
      <c r="G197" s="1">
        <v>83.325577999999993</v>
      </c>
      <c r="H197" s="1">
        <v>80.237251000000001</v>
      </c>
      <c r="I197" s="1">
        <v>200.11999499999999</v>
      </c>
      <c r="J197" s="1">
        <v>42.532632999999997</v>
      </c>
      <c r="K197" s="1">
        <v>48.55498</v>
      </c>
      <c r="L197" s="45">
        <v>12695.91992</v>
      </c>
      <c r="M197" s="11">
        <f t="shared" si="39"/>
        <v>0.66307957541192164</v>
      </c>
      <c r="N197" s="11">
        <f t="shared" si="40"/>
        <v>0.12558739853962364</v>
      </c>
      <c r="O197" s="11">
        <f t="shared" si="41"/>
        <v>0.69944561062477262</v>
      </c>
      <c r="P197" s="11">
        <f t="shared" si="42"/>
        <v>0.8126935687256569</v>
      </c>
      <c r="Q197" s="11">
        <f t="shared" si="43"/>
        <v>5.5273524694874343E-3</v>
      </c>
      <c r="R197" s="11">
        <f t="shared" si="44"/>
        <v>0.35146983266154153</v>
      </c>
      <c r="S197" s="11">
        <f t="shared" si="45"/>
        <v>0.36278423300414042</v>
      </c>
      <c r="T197" s="11">
        <f t="shared" si="46"/>
        <v>0.82192281762282637</v>
      </c>
      <c r="U197" s="11">
        <f t="shared" si="47"/>
        <v>0.45172459530007569</v>
      </c>
      <c r="V197" s="11">
        <f t="shared" si="48"/>
        <v>0.18411086686705969</v>
      </c>
      <c r="W197" s="11">
        <f t="shared" si="49"/>
        <v>0.45172459530007569</v>
      </c>
    </row>
    <row r="198" spans="1:23" x14ac:dyDescent="0.2">
      <c r="A198" s="28" t="s">
        <v>503</v>
      </c>
      <c r="B198" s="1">
        <v>56.279583000000002</v>
      </c>
      <c r="C198" s="1">
        <v>86.766261</v>
      </c>
      <c r="D198" s="1">
        <v>24.709347999999999</v>
      </c>
      <c r="E198" s="1">
        <v>122.739998</v>
      </c>
      <c r="F198" s="1">
        <v>622.35998500000005</v>
      </c>
      <c r="G198" s="1">
        <v>61.655521999999998</v>
      </c>
      <c r="H198" s="1">
        <v>58.877443</v>
      </c>
      <c r="I198" s="1">
        <v>109.839996</v>
      </c>
      <c r="J198" s="1">
        <v>29.298003999999999</v>
      </c>
      <c r="K198" s="1">
        <v>41.005434000000001</v>
      </c>
      <c r="L198" s="45">
        <v>12512.04004</v>
      </c>
      <c r="M198" s="11">
        <f t="shared" si="39"/>
        <v>-0.29121009116758112</v>
      </c>
      <c r="N198" s="11">
        <f t="shared" si="40"/>
        <v>0.14664763178647378</v>
      </c>
      <c r="O198" s="11">
        <f t="shared" si="41"/>
        <v>0.29399586832084657</v>
      </c>
      <c r="P198" s="11">
        <f t="shared" si="42"/>
        <v>3.0032615133724718</v>
      </c>
      <c r="Q198" s="11">
        <f t="shared" si="43"/>
        <v>-5.2998602665854655E-4</v>
      </c>
      <c r="R198" s="11">
        <f t="shared" si="44"/>
        <v>0.36389555800752094</v>
      </c>
      <c r="S198" s="11">
        <f t="shared" si="45"/>
        <v>0.25488993532006154</v>
      </c>
      <c r="T198" s="11">
        <f t="shared" si="46"/>
        <v>2.5583548563651748E-2</v>
      </c>
      <c r="U198" s="11">
        <f t="shared" si="47"/>
        <v>0.11986682385622549</v>
      </c>
      <c r="V198" s="11">
        <f t="shared" si="48"/>
        <v>0.37052656741224799</v>
      </c>
      <c r="W198" s="11">
        <f t="shared" si="49"/>
        <v>0.11986682385622549</v>
      </c>
    </row>
    <row r="199" spans="1:23" x14ac:dyDescent="0.2">
      <c r="A199" s="28" t="s">
        <v>353</v>
      </c>
      <c r="B199" s="1">
        <v>79.402348000000003</v>
      </c>
      <c r="C199" s="1">
        <v>75.669506999999996</v>
      </c>
      <c r="D199" s="1">
        <v>19.095383999999999</v>
      </c>
      <c r="E199" s="1">
        <v>30.66</v>
      </c>
      <c r="F199" s="1">
        <v>622.69000200000005</v>
      </c>
      <c r="G199" s="1">
        <v>45.205457000000003</v>
      </c>
      <c r="H199" s="1">
        <v>46.918411999999996</v>
      </c>
      <c r="I199" s="1">
        <v>107.099998</v>
      </c>
      <c r="J199" s="1">
        <v>26.162043000000001</v>
      </c>
      <c r="K199" s="1">
        <v>29.919474000000001</v>
      </c>
      <c r="L199" s="45">
        <v>12605.320309999999</v>
      </c>
      <c r="M199" s="11">
        <f t="shared" si="39"/>
        <v>1.3229591893006845</v>
      </c>
      <c r="N199" s="11">
        <f t="shared" si="40"/>
        <v>0.49872885495101871</v>
      </c>
      <c r="O199" s="11">
        <f t="shared" si="41"/>
        <v>7.94883141733429E-2</v>
      </c>
      <c r="P199" s="11">
        <f t="shared" si="42"/>
        <v>0.44011266133806193</v>
      </c>
      <c r="Q199" s="11">
        <f t="shared" si="43"/>
        <v>-2.0064836900211436E-2</v>
      </c>
      <c r="R199" s="11">
        <f t="shared" si="44"/>
        <v>0.4450430633183946</v>
      </c>
      <c r="S199" s="11">
        <f t="shared" si="45"/>
        <v>0.46766404883720436</v>
      </c>
      <c r="T199" s="11">
        <f t="shared" si="46"/>
        <v>0.37202153143790762</v>
      </c>
      <c r="U199" s="11">
        <f t="shared" si="47"/>
        <v>0.19352456732752632</v>
      </c>
      <c r="V199" s="11">
        <f t="shared" si="48"/>
        <v>0.26213173748480756</v>
      </c>
      <c r="W199" s="11">
        <f t="shared" si="49"/>
        <v>0.19352456732752632</v>
      </c>
    </row>
    <row r="200" spans="1:23" x14ac:dyDescent="0.2">
      <c r="A200" s="28" t="s">
        <v>48</v>
      </c>
      <c r="B200" s="1">
        <v>34.181550999999999</v>
      </c>
      <c r="C200" s="1">
        <v>50.489123999999997</v>
      </c>
      <c r="D200" s="1">
        <v>17.689291999999998</v>
      </c>
      <c r="E200" s="1">
        <v>21.290001</v>
      </c>
      <c r="F200" s="1">
        <v>635.44000200000005</v>
      </c>
      <c r="G200" s="1">
        <v>31.283121000000001</v>
      </c>
      <c r="H200" s="1">
        <v>31.968087000000001</v>
      </c>
      <c r="I200" s="1">
        <v>78.059997999999993</v>
      </c>
      <c r="J200" s="1">
        <v>21.919986999999999</v>
      </c>
      <c r="K200" s="1">
        <v>23.705507999999998</v>
      </c>
      <c r="L200" s="45">
        <v>12505.990229999999</v>
      </c>
      <c r="M200" s="11">
        <f t="shared" si="39"/>
        <v>-0.72143863846297562</v>
      </c>
      <c r="N200" s="11">
        <f t="shared" si="40"/>
        <v>-0.36045598442763749</v>
      </c>
      <c r="O200" s="11">
        <f t="shared" si="41"/>
        <v>-0.41382305621960125</v>
      </c>
      <c r="P200" s="11">
        <f t="shared" si="42"/>
        <v>-0.92052114310152577</v>
      </c>
      <c r="Q200" s="11">
        <f t="shared" si="43"/>
        <v>9.8371108462456114E-3</v>
      </c>
      <c r="R200" s="11">
        <f t="shared" si="44"/>
        <v>-0.7342465804162549</v>
      </c>
      <c r="S200" s="11">
        <f t="shared" si="45"/>
        <v>-0.40031112152526604</v>
      </c>
      <c r="T200" s="11">
        <f t="shared" si="46"/>
        <v>-0.62058911197168487</v>
      </c>
      <c r="U200" s="11">
        <f t="shared" si="47"/>
        <v>-0.50528704472388319</v>
      </c>
      <c r="V200" s="11">
        <f t="shared" si="48"/>
        <v>-0.58312371116018014</v>
      </c>
      <c r="W200" s="11">
        <f t="shared" si="49"/>
        <v>-0.50528704472388319</v>
      </c>
    </row>
    <row r="201" spans="1:23" x14ac:dyDescent="0.2">
      <c r="A201" s="28" t="s">
        <v>807</v>
      </c>
      <c r="B201" s="1">
        <v>122.707438</v>
      </c>
      <c r="C201" s="1">
        <v>78.945503000000002</v>
      </c>
      <c r="D201" s="1">
        <v>30.177392999999999</v>
      </c>
      <c r="E201" s="1">
        <v>267.86999500000002</v>
      </c>
      <c r="F201" s="1">
        <v>629.25</v>
      </c>
      <c r="G201" s="1">
        <v>117.714839</v>
      </c>
      <c r="H201" s="1">
        <v>53.307786999999998</v>
      </c>
      <c r="I201" s="1">
        <v>205.740005</v>
      </c>
      <c r="J201" s="1">
        <v>44.308495999999998</v>
      </c>
      <c r="K201" s="1">
        <v>56.864610999999996</v>
      </c>
      <c r="L201" s="45">
        <v>12584.16992</v>
      </c>
      <c r="M201" s="11">
        <f t="shared" si="39"/>
        <v>0.34520008534212576</v>
      </c>
      <c r="N201" s="11">
        <f t="shared" si="40"/>
        <v>-0.18611097983675351</v>
      </c>
      <c r="O201" s="11">
        <f t="shared" si="41"/>
        <v>-0.2887744895826746</v>
      </c>
      <c r="P201" s="11">
        <f t="shared" si="42"/>
        <v>0.21991981309846254</v>
      </c>
      <c r="Q201" s="11">
        <f t="shared" si="43"/>
        <v>-2.1231954410379728E-2</v>
      </c>
      <c r="R201" s="11">
        <f t="shared" si="44"/>
        <v>0.40992380747669199</v>
      </c>
      <c r="S201" s="11">
        <f t="shared" si="45"/>
        <v>-0.32990751560471476</v>
      </c>
      <c r="T201" s="11">
        <f t="shared" si="46"/>
        <v>3.6839249397141227E-2</v>
      </c>
      <c r="U201" s="11">
        <f t="shared" si="47"/>
        <v>4.2682409548348677E-2</v>
      </c>
      <c r="V201" s="11">
        <f t="shared" si="48"/>
        <v>0.17068252050442889</v>
      </c>
      <c r="W201" s="11">
        <f t="shared" si="49"/>
        <v>4.2682409548348677E-2</v>
      </c>
    </row>
    <row r="202" spans="1:23" x14ac:dyDescent="0.2">
      <c r="A202" s="28" t="s">
        <v>655</v>
      </c>
      <c r="B202" s="1">
        <v>91.218726000000004</v>
      </c>
      <c r="C202" s="1">
        <v>96.997872000000001</v>
      </c>
      <c r="D202" s="1">
        <v>42.430132999999998</v>
      </c>
      <c r="E202" s="1">
        <v>219.58000200000001</v>
      </c>
      <c r="F202" s="1">
        <v>642.90002400000003</v>
      </c>
      <c r="G202" s="1">
        <v>83.490212999999997</v>
      </c>
      <c r="H202" s="1">
        <v>79.552880000000002</v>
      </c>
      <c r="I202" s="1">
        <v>198.429993</v>
      </c>
      <c r="J202" s="1">
        <v>42.494719000000003</v>
      </c>
      <c r="K202" s="1">
        <v>48.573895999999998</v>
      </c>
      <c r="L202" s="45">
        <v>12381.110350000001</v>
      </c>
      <c r="M202" s="11">
        <f t="shared" si="39"/>
        <v>0.59298344732265296</v>
      </c>
      <c r="N202" s="11">
        <f t="shared" si="40"/>
        <v>0.12228330469886162</v>
      </c>
      <c r="O202" s="11">
        <f t="shared" si="41"/>
        <v>0.71442611311281734</v>
      </c>
      <c r="P202" s="11">
        <f t="shared" si="42"/>
        <v>0.79351467777505502</v>
      </c>
      <c r="Q202" s="11">
        <f t="shared" si="43"/>
        <v>1.0880914836344457E-2</v>
      </c>
      <c r="R202" s="11">
        <f t="shared" si="44"/>
        <v>0.35519131173467855</v>
      </c>
      <c r="S202" s="11">
        <f t="shared" si="45"/>
        <v>0.35711284260271814</v>
      </c>
      <c r="T202" s="11">
        <f t="shared" si="46"/>
        <v>0.80374501765757622</v>
      </c>
      <c r="U202" s="11">
        <f t="shared" si="47"/>
        <v>0.44182136816129969</v>
      </c>
      <c r="V202" s="11">
        <f t="shared" si="48"/>
        <v>0.18297960160725224</v>
      </c>
      <c r="W202" s="11">
        <f t="shared" si="49"/>
        <v>0.44182136816129969</v>
      </c>
    </row>
    <row r="203" spans="1:23" x14ac:dyDescent="0.2">
      <c r="A203" s="28" t="s">
        <v>502</v>
      </c>
      <c r="B203" s="1">
        <v>57.262821000000002</v>
      </c>
      <c r="C203" s="1">
        <v>86.429042999999993</v>
      </c>
      <c r="D203" s="1">
        <v>24.748884</v>
      </c>
      <c r="E203" s="1">
        <v>122.43</v>
      </c>
      <c r="F203" s="1">
        <v>635.97997999999995</v>
      </c>
      <c r="G203" s="1">
        <v>61.607695</v>
      </c>
      <c r="H203" s="1">
        <v>58.619208</v>
      </c>
      <c r="I203" s="1">
        <v>110.010002</v>
      </c>
      <c r="J203" s="1">
        <v>29.472943000000001</v>
      </c>
      <c r="K203" s="1">
        <v>41.060637</v>
      </c>
      <c r="L203" s="45">
        <v>12453.54004</v>
      </c>
      <c r="M203" s="11">
        <f t="shared" si="39"/>
        <v>0.10721034732421075</v>
      </c>
      <c r="N203" s="11">
        <f t="shared" si="40"/>
        <v>0.17078909417186416</v>
      </c>
      <c r="O203" s="11">
        <f t="shared" si="41"/>
        <v>0.14158839053271954</v>
      </c>
      <c r="P203" s="11">
        <f t="shared" si="42"/>
        <v>3.1799247463323752</v>
      </c>
      <c r="Q203" s="11">
        <f t="shared" si="43"/>
        <v>1.3224879241784393E-3</v>
      </c>
      <c r="R203" s="11">
        <f t="shared" si="44"/>
        <v>0.63559634159612499</v>
      </c>
      <c r="S203" s="11">
        <f t="shared" si="45"/>
        <v>0.25173398034319749</v>
      </c>
      <c r="T203" s="11">
        <f t="shared" si="46"/>
        <v>-0.28564933766233769</v>
      </c>
      <c r="U203" s="11">
        <f t="shared" si="47"/>
        <v>0.2308279888980127</v>
      </c>
      <c r="V203" s="11">
        <f t="shared" si="48"/>
        <v>0.61122905635827784</v>
      </c>
      <c r="W203" s="11">
        <f t="shared" si="49"/>
        <v>0.2308279888980127</v>
      </c>
    </row>
    <row r="204" spans="1:23" x14ac:dyDescent="0.2">
      <c r="A204" s="28" t="s">
        <v>200</v>
      </c>
      <c r="B204" s="1">
        <v>51.718105000000001</v>
      </c>
      <c r="C204" s="1">
        <v>73.821189000000004</v>
      </c>
      <c r="D204" s="1">
        <v>21.679341000000001</v>
      </c>
      <c r="E204" s="1">
        <v>29.290001</v>
      </c>
      <c r="F204" s="1">
        <v>635.14001499999995</v>
      </c>
      <c r="G204" s="1">
        <v>37.666809000000001</v>
      </c>
      <c r="H204" s="1">
        <v>46.830404000000001</v>
      </c>
      <c r="I204" s="1">
        <v>154</v>
      </c>
      <c r="J204" s="1">
        <v>23.945623000000001</v>
      </c>
      <c r="K204" s="1">
        <v>25.484047</v>
      </c>
      <c r="L204" s="45">
        <v>12595.37012</v>
      </c>
      <c r="M204" s="11">
        <f t="shared" si="39"/>
        <v>0.51841554402459566</v>
      </c>
      <c r="N204" s="11">
        <f t="shared" si="40"/>
        <v>0.47049246043130277</v>
      </c>
      <c r="O204" s="11">
        <f t="shared" si="41"/>
        <v>0.22751456755295019</v>
      </c>
      <c r="P204" s="11">
        <f t="shared" si="42"/>
        <v>0.39476195238095246</v>
      </c>
      <c r="Q204" s="11">
        <f t="shared" si="43"/>
        <v>1.9093808470152851E-2</v>
      </c>
      <c r="R204" s="11">
        <f t="shared" si="44"/>
        <v>0.22341852613941282</v>
      </c>
      <c r="S204" s="11">
        <f t="shared" si="45"/>
        <v>0.47921102603167842</v>
      </c>
      <c r="T204" s="11">
        <f t="shared" si="46"/>
        <v>1.0685024339221934</v>
      </c>
      <c r="U204" s="11">
        <f t="shared" si="47"/>
        <v>9.1142152096474138E-2</v>
      </c>
      <c r="V204" s="11">
        <f t="shared" si="48"/>
        <v>7.6203868887495085E-2</v>
      </c>
      <c r="W204" s="11">
        <f t="shared" si="49"/>
        <v>9.1142152096474138E-2</v>
      </c>
    </row>
    <row r="205" spans="1:23" x14ac:dyDescent="0.2">
      <c r="A205" s="28" t="s">
        <v>47</v>
      </c>
      <c r="B205" s="1">
        <v>34.060574000000003</v>
      </c>
      <c r="C205" s="1">
        <v>50.201678000000001</v>
      </c>
      <c r="D205" s="1">
        <v>17.661168</v>
      </c>
      <c r="E205" s="1">
        <v>21</v>
      </c>
      <c r="F205" s="1">
        <v>623.23999000000003</v>
      </c>
      <c r="G205" s="1">
        <v>30.788163000000001</v>
      </c>
      <c r="H205" s="1">
        <v>31.659041999999999</v>
      </c>
      <c r="I205" s="1">
        <v>74.449996999999996</v>
      </c>
      <c r="J205" s="1">
        <v>21.945466</v>
      </c>
      <c r="K205" s="1">
        <v>23.679572</v>
      </c>
      <c r="L205" s="45">
        <v>12560.179690000001</v>
      </c>
      <c r="M205" s="11">
        <f t="shared" si="39"/>
        <v>-0.7341644381590231</v>
      </c>
      <c r="N205" s="11">
        <f t="shared" si="40"/>
        <v>-0.3630847398720124</v>
      </c>
      <c r="O205" s="11">
        <f t="shared" si="41"/>
        <v>-0.42372648304508886</v>
      </c>
      <c r="P205" s="11">
        <f t="shared" si="42"/>
        <v>-0.92128050055885413</v>
      </c>
      <c r="Q205" s="11">
        <f t="shared" si="43"/>
        <v>-4.0430668123091484E-3</v>
      </c>
      <c r="R205" s="11">
        <f t="shared" si="44"/>
        <v>-0.73840744915935586</v>
      </c>
      <c r="S205" s="11">
        <f t="shared" si="45"/>
        <v>-0.4130472204822091</v>
      </c>
      <c r="T205" s="11">
        <f t="shared" si="46"/>
        <v>-0.63216403553845957</v>
      </c>
      <c r="U205" s="11">
        <f t="shared" si="47"/>
        <v>-0.52293958623903958</v>
      </c>
      <c r="V205" s="11">
        <f t="shared" si="48"/>
        <v>-0.57948387638698029</v>
      </c>
      <c r="W205" s="11">
        <f t="shared" si="49"/>
        <v>-0.52293958623903958</v>
      </c>
    </row>
    <row r="206" spans="1:23" x14ac:dyDescent="0.2">
      <c r="A206" s="28" t="s">
        <v>806</v>
      </c>
      <c r="B206" s="1">
        <v>128.12647699999999</v>
      </c>
      <c r="C206" s="1">
        <v>78.820026999999996</v>
      </c>
      <c r="D206" s="1">
        <v>30.647196999999998</v>
      </c>
      <c r="E206" s="1">
        <v>266.76998900000001</v>
      </c>
      <c r="F206" s="1">
        <v>625.77002000000005</v>
      </c>
      <c r="G206" s="1">
        <v>117.695106</v>
      </c>
      <c r="H206" s="1">
        <v>53.937970999999997</v>
      </c>
      <c r="I206" s="1">
        <v>202.39999399999999</v>
      </c>
      <c r="J206" s="1">
        <v>46.001440000000002</v>
      </c>
      <c r="K206" s="1">
        <v>56.310735000000001</v>
      </c>
      <c r="L206" s="45">
        <v>12595.75</v>
      </c>
      <c r="M206" s="11">
        <f t="shared" si="39"/>
        <v>0.41626985867939692</v>
      </c>
      <c r="N206" s="11">
        <f t="shared" si="40"/>
        <v>-0.18377832570168406</v>
      </c>
      <c r="O206" s="11">
        <f t="shared" si="41"/>
        <v>-0.26052925902139701</v>
      </c>
      <c r="P206" s="11">
        <f t="shared" si="42"/>
        <v>0.20962182582457967</v>
      </c>
      <c r="Q206" s="11">
        <f t="shared" si="43"/>
        <v>7.113614179973915E-3</v>
      </c>
      <c r="R206" s="11">
        <f t="shared" si="44"/>
        <v>0.41741493711570454</v>
      </c>
      <c r="S206" s="11">
        <f t="shared" si="45"/>
        <v>-0.31003469233597902</v>
      </c>
      <c r="T206" s="11">
        <f t="shared" si="46"/>
        <v>2.366980060858892E-2</v>
      </c>
      <c r="U206" s="11">
        <f t="shared" si="47"/>
        <v>8.2279945201646942E-2</v>
      </c>
      <c r="V206" s="11">
        <f t="shared" si="48"/>
        <v>0.16609237729088044</v>
      </c>
      <c r="W206" s="11">
        <f t="shared" si="49"/>
        <v>8.2279945201646942E-2</v>
      </c>
    </row>
    <row r="207" spans="1:23" x14ac:dyDescent="0.2">
      <c r="A207" s="28" t="s">
        <v>654</v>
      </c>
      <c r="B207" s="1">
        <v>90.467558999999994</v>
      </c>
      <c r="C207" s="1">
        <v>96.566936999999996</v>
      </c>
      <c r="D207" s="1">
        <v>41.444772999999998</v>
      </c>
      <c r="E207" s="1">
        <v>220.53999300000001</v>
      </c>
      <c r="F207" s="1">
        <v>621.34997599999997</v>
      </c>
      <c r="G207" s="1">
        <v>83.035039999999995</v>
      </c>
      <c r="H207" s="1">
        <v>78.174903</v>
      </c>
      <c r="I207" s="1">
        <v>197.720001</v>
      </c>
      <c r="J207" s="1">
        <v>42.504196999999998</v>
      </c>
      <c r="K207" s="1">
        <v>48.290115</v>
      </c>
      <c r="L207" s="45">
        <v>12381.259770000001</v>
      </c>
      <c r="M207" s="11">
        <f t="shared" si="39"/>
        <v>0.77638834031822102</v>
      </c>
      <c r="N207" s="11">
        <f t="shared" si="40"/>
        <v>0.31119676848517841</v>
      </c>
      <c r="O207" s="11">
        <f t="shared" si="41"/>
        <v>0.93513663811065739</v>
      </c>
      <c r="P207" s="11">
        <f t="shared" si="42"/>
        <v>6.6843200458425072</v>
      </c>
      <c r="Q207" s="11">
        <f t="shared" si="43"/>
        <v>1.4084745737788174E-2</v>
      </c>
      <c r="R207" s="11">
        <f t="shared" si="44"/>
        <v>1.1995918220733324</v>
      </c>
      <c r="S207" s="11">
        <f t="shared" si="45"/>
        <v>0.65720835333256478</v>
      </c>
      <c r="T207" s="11">
        <f t="shared" si="46"/>
        <v>0.31664116423574828</v>
      </c>
      <c r="U207" s="11">
        <f t="shared" si="47"/>
        <v>0.8031945549410735</v>
      </c>
      <c r="V207" s="11">
        <f t="shared" si="48"/>
        <v>0.87943626075818049</v>
      </c>
      <c r="W207" s="11">
        <f t="shared" si="49"/>
        <v>0.8031945549410735</v>
      </c>
    </row>
    <row r="208" spans="1:23" x14ac:dyDescent="0.2">
      <c r="A208" s="28" t="s">
        <v>199</v>
      </c>
      <c r="B208" s="1">
        <v>50.927804999999999</v>
      </c>
      <c r="C208" s="1">
        <v>73.647936999999999</v>
      </c>
      <c r="D208" s="1">
        <v>21.416975000000001</v>
      </c>
      <c r="E208" s="1">
        <v>28.700001</v>
      </c>
      <c r="F208" s="1">
        <v>612.71997099999999</v>
      </c>
      <c r="G208" s="1">
        <v>37.750203999999997</v>
      </c>
      <c r="H208" s="1">
        <v>47.172646</v>
      </c>
      <c r="I208" s="1">
        <v>150.16999799999999</v>
      </c>
      <c r="J208" s="1">
        <v>23.571608999999999</v>
      </c>
      <c r="K208" s="1">
        <v>25.693936000000001</v>
      </c>
      <c r="L208" s="45">
        <v>12441.58008</v>
      </c>
      <c r="M208" s="11">
        <f t="shared" si="39"/>
        <v>0.52332451533803859</v>
      </c>
      <c r="N208" s="11">
        <f t="shared" si="40"/>
        <v>0.49755749968522944</v>
      </c>
      <c r="O208" s="11">
        <f t="shared" si="41"/>
        <v>0.26363362382131239</v>
      </c>
      <c r="P208" s="11">
        <f t="shared" si="42"/>
        <v>0.41938686544939974</v>
      </c>
      <c r="Q208" s="11">
        <f t="shared" si="43"/>
        <v>-3.1562198373377148E-3</v>
      </c>
      <c r="R208" s="11">
        <f t="shared" si="44"/>
        <v>0.25527617156869042</v>
      </c>
      <c r="S208" s="11">
        <f t="shared" si="45"/>
        <v>0.52289761362383902</v>
      </c>
      <c r="T208" s="11">
        <f t="shared" si="46"/>
        <v>1.0484245273066302</v>
      </c>
      <c r="U208" s="11">
        <f t="shared" si="47"/>
        <v>0.10488552465800693</v>
      </c>
      <c r="V208" s="11">
        <f t="shared" si="48"/>
        <v>0.14044519462317862</v>
      </c>
      <c r="W208" s="11">
        <f t="shared" si="49"/>
        <v>0.10488552465800693</v>
      </c>
    </row>
    <row r="209" spans="1:23" x14ac:dyDescent="0.2">
      <c r="A209" s="28" t="s">
        <v>46</v>
      </c>
      <c r="B209" s="1">
        <v>33.432012999999998</v>
      </c>
      <c r="C209" s="1">
        <v>49.178704000000003</v>
      </c>
      <c r="D209" s="1">
        <v>16.948722</v>
      </c>
      <c r="E209" s="1">
        <v>20.219999000000001</v>
      </c>
      <c r="F209" s="1">
        <v>614.65997300000004</v>
      </c>
      <c r="G209" s="1">
        <v>30.073225999999998</v>
      </c>
      <c r="H209" s="1">
        <v>30.975586</v>
      </c>
      <c r="I209" s="1">
        <v>73.309997999999993</v>
      </c>
      <c r="J209" s="1">
        <v>21.333983</v>
      </c>
      <c r="K209" s="1">
        <v>22.529741999999999</v>
      </c>
      <c r="L209" s="45">
        <v>12394.660159999999</v>
      </c>
      <c r="M209" s="11">
        <f t="shared" si="39"/>
        <v>-0.74167815239805523</v>
      </c>
      <c r="N209" s="11">
        <f t="shared" si="40"/>
        <v>-0.37682646737158343</v>
      </c>
      <c r="O209" s="11">
        <f t="shared" si="41"/>
        <v>-0.44407205579352738</v>
      </c>
      <c r="P209" s="11">
        <f t="shared" si="42"/>
        <v>-0.92836392587104355</v>
      </c>
      <c r="Q209" s="11">
        <f t="shared" si="43"/>
        <v>2.3239488465333968E-2</v>
      </c>
      <c r="R209" s="11">
        <f t="shared" si="44"/>
        <v>-0.74505887537585902</v>
      </c>
      <c r="S209" s="11">
        <f t="shared" si="45"/>
        <v>-0.42653048434994734</v>
      </c>
      <c r="T209" s="11">
        <f t="shared" si="46"/>
        <v>-0.63273384282984901</v>
      </c>
      <c r="U209" s="11">
        <f t="shared" si="47"/>
        <v>-0.53267395636585479</v>
      </c>
      <c r="V209" s="11">
        <f t="shared" si="48"/>
        <v>-0.60059247015112516</v>
      </c>
      <c r="W209" s="11">
        <f t="shared" si="49"/>
        <v>-0.53267395636585479</v>
      </c>
    </row>
    <row r="210" spans="1:23" x14ac:dyDescent="0.2">
      <c r="A210" s="28" t="s">
        <v>805</v>
      </c>
      <c r="B210" s="1">
        <v>129.41999799999999</v>
      </c>
      <c r="C210" s="1">
        <v>78.916548000000006</v>
      </c>
      <c r="D210" s="1">
        <v>30.487264</v>
      </c>
      <c r="E210" s="1">
        <v>282.26001000000002</v>
      </c>
      <c r="F210" s="1">
        <v>600.70001200000002</v>
      </c>
      <c r="G210" s="1">
        <v>117.961455</v>
      </c>
      <c r="H210" s="1">
        <v>54.014355000000002</v>
      </c>
      <c r="I210" s="1">
        <v>199.61000100000001</v>
      </c>
      <c r="J210" s="1">
        <v>45.651175000000002</v>
      </c>
      <c r="K210" s="1">
        <v>56.407905</v>
      </c>
      <c r="L210" s="45">
        <v>12414.339840000001</v>
      </c>
      <c r="M210" s="11">
        <f t="shared" si="39"/>
        <v>0.62865883365902508</v>
      </c>
      <c r="N210" s="11">
        <f t="shared" si="40"/>
        <v>3.3931738549203061E-2</v>
      </c>
      <c r="O210" s="11">
        <f t="shared" si="41"/>
        <v>0.5308129743046377</v>
      </c>
      <c r="P210" s="11">
        <f t="shared" si="42"/>
        <v>7.878892768830049</v>
      </c>
      <c r="Q210" s="11">
        <f t="shared" si="43"/>
        <v>-9.1546193814432408E-3</v>
      </c>
      <c r="R210" s="11">
        <f t="shared" si="44"/>
        <v>1.5766924615244013</v>
      </c>
      <c r="S210" s="11">
        <f t="shared" si="45"/>
        <v>0.13191216499798708</v>
      </c>
      <c r="T210" s="11">
        <f t="shared" si="46"/>
        <v>0.8108500006119026</v>
      </c>
      <c r="U210" s="11">
        <f t="shared" si="47"/>
        <v>0.69627560599604799</v>
      </c>
      <c r="V210" s="11">
        <f t="shared" si="48"/>
        <v>0.86469189309553407</v>
      </c>
      <c r="W210" s="11">
        <f t="shared" si="49"/>
        <v>0.69627560599604799</v>
      </c>
    </row>
    <row r="211" spans="1:23" x14ac:dyDescent="0.2">
      <c r="A211" s="28" t="s">
        <v>352</v>
      </c>
      <c r="B211" s="1">
        <v>79.464155000000005</v>
      </c>
      <c r="C211" s="1">
        <v>76.326651999999996</v>
      </c>
      <c r="D211" s="1">
        <v>19.915734</v>
      </c>
      <c r="E211" s="1">
        <v>31.790001</v>
      </c>
      <c r="F211" s="1">
        <v>606.25</v>
      </c>
      <c r="G211" s="1">
        <v>45.780183999999998</v>
      </c>
      <c r="H211" s="1">
        <v>47.719563999999998</v>
      </c>
      <c r="I211" s="1">
        <v>110.230003</v>
      </c>
      <c r="J211" s="1">
        <v>26.912593000000001</v>
      </c>
      <c r="K211" s="1">
        <v>30.250523000000001</v>
      </c>
      <c r="L211" s="45">
        <v>11961.51953</v>
      </c>
      <c r="M211" s="11">
        <f t="shared" si="39"/>
        <v>0.5619024195386646</v>
      </c>
      <c r="N211" s="11">
        <f t="shared" si="40"/>
        <v>5.7771095528486249E-2</v>
      </c>
      <c r="O211" s="11">
        <f t="shared" si="41"/>
        <v>-6.2867486864629729E-2</v>
      </c>
      <c r="P211" s="11">
        <f t="shared" si="42"/>
        <v>0.10805158215226274</v>
      </c>
      <c r="Q211" s="11">
        <f t="shared" si="43"/>
        <v>-1.3168647075636475E-2</v>
      </c>
      <c r="R211" s="11">
        <f t="shared" si="44"/>
        <v>0.25523248605389681</v>
      </c>
      <c r="S211" s="11">
        <f t="shared" si="45"/>
        <v>3.0073099162106098E-2</v>
      </c>
      <c r="T211" s="11">
        <f t="shared" si="46"/>
        <v>-0.28879282893113012</v>
      </c>
      <c r="U211" s="11">
        <f t="shared" si="47"/>
        <v>0.14342538939846405</v>
      </c>
      <c r="V211" s="11">
        <f t="shared" si="48"/>
        <v>0.20523603651614808</v>
      </c>
      <c r="W211" s="11">
        <f t="shared" si="49"/>
        <v>0.14342538939846405</v>
      </c>
    </row>
    <row r="212" spans="1:23" x14ac:dyDescent="0.2">
      <c r="A212" s="28" t="s">
        <v>198</v>
      </c>
      <c r="B212" s="1">
        <v>50.876517</v>
      </c>
      <c r="C212" s="1">
        <v>72.158005000000003</v>
      </c>
      <c r="D212" s="1">
        <v>21.25178</v>
      </c>
      <c r="E212" s="1">
        <v>28.690000999999999</v>
      </c>
      <c r="F212" s="1">
        <v>614.34002699999996</v>
      </c>
      <c r="G212" s="1">
        <v>36.471477999999998</v>
      </c>
      <c r="H212" s="1">
        <v>46.326385999999999</v>
      </c>
      <c r="I212" s="1">
        <v>154.990005</v>
      </c>
      <c r="J212" s="1">
        <v>23.536816000000002</v>
      </c>
      <c r="K212" s="1">
        <v>25.099252</v>
      </c>
      <c r="L212" s="45">
        <v>12402.759770000001</v>
      </c>
      <c r="M212" s="11">
        <f t="shared" si="39"/>
        <v>0.53598782356486763</v>
      </c>
      <c r="N212" s="11">
        <f t="shared" si="40"/>
        <v>0.44784701243477354</v>
      </c>
      <c r="O212" s="11">
        <f t="shared" si="41"/>
        <v>0.24016818656729666</v>
      </c>
      <c r="P212" s="11">
        <f t="shared" si="42"/>
        <v>0.41330061149264097</v>
      </c>
      <c r="Q212" s="11">
        <f t="shared" si="43"/>
        <v>2.7685390536941856E-2</v>
      </c>
      <c r="R212" s="11">
        <f t="shared" si="44"/>
        <v>0.19133280566647692</v>
      </c>
      <c r="S212" s="11">
        <f t="shared" si="45"/>
        <v>0.48024118470454469</v>
      </c>
      <c r="T212" s="11">
        <f t="shared" si="46"/>
        <v>1.093327970106321</v>
      </c>
      <c r="U212" s="11">
        <f t="shared" si="47"/>
        <v>8.7667107029645974E-2</v>
      </c>
      <c r="V212" s="11">
        <f t="shared" si="48"/>
        <v>0.1204992200468018</v>
      </c>
      <c r="W212" s="11">
        <f t="shared" si="49"/>
        <v>8.7667107029645974E-2</v>
      </c>
    </row>
    <row r="213" spans="1:23" x14ac:dyDescent="0.2">
      <c r="A213" s="28" t="s">
        <v>45</v>
      </c>
      <c r="B213" s="1">
        <v>33.122995000000003</v>
      </c>
      <c r="C213" s="1">
        <v>49.838141999999998</v>
      </c>
      <c r="D213" s="1">
        <v>17.136208</v>
      </c>
      <c r="E213" s="1">
        <v>20.299999</v>
      </c>
      <c r="F213" s="1">
        <v>597.78997800000002</v>
      </c>
      <c r="G213" s="1">
        <v>30.614013</v>
      </c>
      <c r="H213" s="1">
        <v>31.296512</v>
      </c>
      <c r="I213" s="1">
        <v>74.040001000000004</v>
      </c>
      <c r="J213" s="1">
        <v>21.639724000000001</v>
      </c>
      <c r="K213" s="1">
        <v>22.400061999999998</v>
      </c>
      <c r="L213" s="45">
        <v>12505.759770000001</v>
      </c>
      <c r="M213" s="11">
        <f t="shared" si="39"/>
        <v>-0.41971071130131388</v>
      </c>
      <c r="N213" s="11">
        <f t="shared" si="40"/>
        <v>-0.42542353536336397</v>
      </c>
      <c r="O213" s="11">
        <f t="shared" si="41"/>
        <v>-0.3011778167267275</v>
      </c>
      <c r="P213" s="11">
        <f t="shared" si="42"/>
        <v>-0.83038102439839578</v>
      </c>
      <c r="Q213" s="11">
        <f t="shared" si="43"/>
        <v>-3.3093444399514782E-2</v>
      </c>
      <c r="R213" s="11">
        <f t="shared" si="44"/>
        <v>-0.50887721621187698</v>
      </c>
      <c r="S213" s="11">
        <f t="shared" si="45"/>
        <v>-0.46747999871023915</v>
      </c>
      <c r="T213" s="11">
        <f t="shared" si="46"/>
        <v>-0.33345336994142283</v>
      </c>
      <c r="U213" s="11">
        <f t="shared" si="47"/>
        <v>-0.25151307662071964</v>
      </c>
      <c r="V213" s="11">
        <f t="shared" si="48"/>
        <v>-0.45225468951827696</v>
      </c>
      <c r="W213" s="11">
        <f t="shared" si="49"/>
        <v>-0.25151307662071964</v>
      </c>
    </row>
    <row r="214" spans="1:23" x14ac:dyDescent="0.2">
      <c r="A214" s="28" t="s">
        <v>501</v>
      </c>
      <c r="B214" s="1">
        <v>57.080142000000002</v>
      </c>
      <c r="C214" s="1">
        <v>86.738919999999993</v>
      </c>
      <c r="D214" s="1">
        <v>24.521557000000001</v>
      </c>
      <c r="E214" s="1">
        <v>119.68</v>
      </c>
      <c r="F214" s="1">
        <v>618.25</v>
      </c>
      <c r="G214" s="1">
        <v>62.334744000000001</v>
      </c>
      <c r="H214" s="1">
        <v>58.770584999999997</v>
      </c>
      <c r="I214" s="1">
        <v>111.08000199999999</v>
      </c>
      <c r="J214" s="1">
        <v>28.911292</v>
      </c>
      <c r="K214" s="1">
        <v>40.895032</v>
      </c>
      <c r="L214" s="45">
        <v>12356.20996</v>
      </c>
      <c r="M214" s="11">
        <f t="shared" si="39"/>
        <v>-0.29340310749844745</v>
      </c>
      <c r="N214" s="11">
        <f t="shared" si="40"/>
        <v>0.13298986097294163</v>
      </c>
      <c r="O214" s="11">
        <f t="shared" si="41"/>
        <v>0.21558058232328903</v>
      </c>
      <c r="P214" s="11">
        <f t="shared" si="42"/>
        <v>2.7087077781220947</v>
      </c>
      <c r="Q214" s="11">
        <f t="shared" si="43"/>
        <v>-1.9242369529154035E-2</v>
      </c>
      <c r="R214" s="11">
        <f t="shared" si="44"/>
        <v>0.35049225628654712</v>
      </c>
      <c r="S214" s="11">
        <f t="shared" si="45"/>
        <v>0.22328037361195885</v>
      </c>
      <c r="T214" s="11">
        <f t="shared" si="46"/>
        <v>3.0702908266260209E-3</v>
      </c>
      <c r="U214" s="11">
        <f t="shared" si="47"/>
        <v>5.5001703399471635E-2</v>
      </c>
      <c r="V214" s="11">
        <f t="shared" si="48"/>
        <v>0.33841907090715817</v>
      </c>
      <c r="W214" s="11">
        <f t="shared" si="49"/>
        <v>5.5001703399471635E-2</v>
      </c>
    </row>
    <row r="215" spans="1:23" x14ac:dyDescent="0.2">
      <c r="A215" s="28" t="s">
        <v>351</v>
      </c>
      <c r="B215" s="1">
        <v>80.781762000000001</v>
      </c>
      <c r="C215" s="1">
        <v>76.557542999999995</v>
      </c>
      <c r="D215" s="1">
        <v>20.172712000000001</v>
      </c>
      <c r="E215" s="1">
        <v>32.270000000000003</v>
      </c>
      <c r="F215" s="1">
        <v>630.38000499999998</v>
      </c>
      <c r="G215" s="1">
        <v>46.157054000000002</v>
      </c>
      <c r="H215" s="1">
        <v>48.043430000000001</v>
      </c>
      <c r="I215" s="1">
        <v>110.739998</v>
      </c>
      <c r="J215" s="1">
        <v>27.404024</v>
      </c>
      <c r="K215" s="1">
        <v>30.554728999999998</v>
      </c>
      <c r="L215" s="45">
        <v>12807.509770000001</v>
      </c>
      <c r="M215" s="11">
        <f t="shared" si="39"/>
        <v>0.63014470154796198</v>
      </c>
      <c r="N215" s="11">
        <f t="shared" si="40"/>
        <v>5.6784425898895874E-2</v>
      </c>
      <c r="O215" s="11">
        <f t="shared" si="41"/>
        <v>-6.6147408881989334E-2</v>
      </c>
      <c r="P215" s="11">
        <f t="shared" si="42"/>
        <v>0.15704557752045822</v>
      </c>
      <c r="Q215" s="11">
        <f t="shared" si="43"/>
        <v>-1.1339188798933364E-2</v>
      </c>
      <c r="R215" s="11">
        <f t="shared" si="44"/>
        <v>0.25980447547356778</v>
      </c>
      <c r="S215" s="11">
        <f t="shared" si="45"/>
        <v>3.2664451411350992E-2</v>
      </c>
      <c r="T215" s="11">
        <f t="shared" si="46"/>
        <v>-0.27412166064658705</v>
      </c>
      <c r="U215" s="11">
        <f t="shared" si="47"/>
        <v>0.14401167355101929</v>
      </c>
      <c r="V215" s="11">
        <f t="shared" si="48"/>
        <v>0.2297825754906242</v>
      </c>
      <c r="W215" s="11">
        <f t="shared" si="49"/>
        <v>0.14401167355101929</v>
      </c>
    </row>
    <row r="216" spans="1:23" x14ac:dyDescent="0.2">
      <c r="A216" s="28" t="s">
        <v>197</v>
      </c>
      <c r="B216" s="1">
        <v>49.554963999999998</v>
      </c>
      <c r="C216" s="1">
        <v>72.443860000000001</v>
      </c>
      <c r="D216" s="1">
        <v>21.601602</v>
      </c>
      <c r="E216" s="1">
        <v>27.889999</v>
      </c>
      <c r="F216" s="1">
        <v>637.60998500000005</v>
      </c>
      <c r="G216" s="1">
        <v>36.638267999999997</v>
      </c>
      <c r="H216" s="1">
        <v>46.523757000000003</v>
      </c>
      <c r="I216" s="1">
        <v>152.55999800000001</v>
      </c>
      <c r="J216" s="1">
        <v>23.954322000000001</v>
      </c>
      <c r="K216" s="1">
        <v>24.845635000000001</v>
      </c>
      <c r="L216" s="45">
        <v>12266.75</v>
      </c>
      <c r="M216" s="11">
        <f t="shared" si="39"/>
        <v>0.53453038041021816</v>
      </c>
      <c r="N216" s="11">
        <f t="shared" si="40"/>
        <v>0.46651889435225558</v>
      </c>
      <c r="O216" s="11">
        <f t="shared" si="41"/>
        <v>0.26127234023521217</v>
      </c>
      <c r="P216" s="11">
        <f t="shared" si="42"/>
        <v>0.27293468735737103</v>
      </c>
      <c r="Q216" s="11">
        <f t="shared" si="43"/>
        <v>1.4301151842935012E-2</v>
      </c>
      <c r="R216" s="11">
        <f t="shared" si="44"/>
        <v>0.20001454234836635</v>
      </c>
      <c r="S216" s="11">
        <f t="shared" si="45"/>
        <v>0.51006171018660162</v>
      </c>
      <c r="T216" s="11">
        <f t="shared" si="46"/>
        <v>1.0927296819552899</v>
      </c>
      <c r="U216" s="11">
        <f t="shared" si="47"/>
        <v>0.1179293169592226</v>
      </c>
      <c r="V216" s="11">
        <f t="shared" si="48"/>
        <v>0.10448793389440802</v>
      </c>
      <c r="W216" s="11">
        <f t="shared" si="49"/>
        <v>0.1179293169592226</v>
      </c>
    </row>
    <row r="217" spans="1:23" x14ac:dyDescent="0.2">
      <c r="A217" s="28" t="s">
        <v>44</v>
      </c>
      <c r="B217" s="1">
        <v>32.293244000000001</v>
      </c>
      <c r="C217" s="1">
        <v>49.398518000000003</v>
      </c>
      <c r="D217" s="1">
        <v>17.126833999999999</v>
      </c>
      <c r="E217" s="1">
        <v>21.91</v>
      </c>
      <c r="F217" s="1">
        <v>628.61999500000002</v>
      </c>
      <c r="G217" s="1">
        <v>30.53152</v>
      </c>
      <c r="H217" s="1">
        <v>30.809176000000001</v>
      </c>
      <c r="I217" s="1">
        <v>72.900002000000001</v>
      </c>
      <c r="J217" s="1">
        <v>21.427403000000002</v>
      </c>
      <c r="K217" s="1">
        <v>22.495162000000001</v>
      </c>
      <c r="L217" s="45">
        <v>12638.740229999999</v>
      </c>
      <c r="M217" s="11">
        <f t="shared" si="39"/>
        <v>-0.64489288449033311</v>
      </c>
      <c r="N217" s="11">
        <f t="shared" si="40"/>
        <v>-0.48671026511451643</v>
      </c>
      <c r="O217" s="11">
        <f t="shared" si="41"/>
        <v>-0.59039488090759829</v>
      </c>
      <c r="P217" s="11">
        <f t="shared" si="42"/>
        <v>-0.90041814561552325</v>
      </c>
      <c r="Q217" s="11">
        <f t="shared" si="43"/>
        <v>7.9991748548231323E-2</v>
      </c>
      <c r="R217" s="11">
        <f t="shared" si="44"/>
        <v>-0.63260553662726604</v>
      </c>
      <c r="S217" s="11">
        <f t="shared" si="45"/>
        <v>-0.60696372261056442</v>
      </c>
      <c r="T217" s="11">
        <f t="shared" si="46"/>
        <v>-0.61866400186916359</v>
      </c>
      <c r="U217" s="11">
        <f t="shared" si="47"/>
        <v>-0.49418350295898383</v>
      </c>
      <c r="V217" s="11">
        <f t="shared" si="48"/>
        <v>-0.5362556705194792</v>
      </c>
      <c r="W217" s="11">
        <f t="shared" si="49"/>
        <v>-0.49418350295898383</v>
      </c>
    </row>
    <row r="218" spans="1:23" x14ac:dyDescent="0.2">
      <c r="A218" s="28" t="s">
        <v>653</v>
      </c>
      <c r="B218" s="1">
        <v>90.939445000000006</v>
      </c>
      <c r="C218" s="1">
        <v>96.239052999999998</v>
      </c>
      <c r="D218" s="1">
        <v>41.813037000000001</v>
      </c>
      <c r="E218" s="1">
        <v>220.020004</v>
      </c>
      <c r="F218" s="1">
        <v>582.05999799999995</v>
      </c>
      <c r="G218" s="1">
        <v>83.102830999999995</v>
      </c>
      <c r="H218" s="1">
        <v>78.387613999999999</v>
      </c>
      <c r="I218" s="1">
        <v>191.16999799999999</v>
      </c>
      <c r="J218" s="1">
        <v>42.362009</v>
      </c>
      <c r="K218" s="1">
        <v>48.507680999999998</v>
      </c>
      <c r="L218" s="45">
        <v>11295.809569999999</v>
      </c>
      <c r="M218" s="11">
        <f t="shared" si="39"/>
        <v>0.56805999550718944</v>
      </c>
      <c r="N218" s="11">
        <f t="shared" si="40"/>
        <v>0.11881281213705286</v>
      </c>
      <c r="O218" s="11">
        <f t="shared" si="41"/>
        <v>0.73380640432596622</v>
      </c>
      <c r="P218" s="11">
        <f t="shared" si="42"/>
        <v>0.84844161848644561</v>
      </c>
      <c r="Q218" s="11">
        <f t="shared" si="43"/>
        <v>-1.2805052818093188E-2</v>
      </c>
      <c r="R218" s="11">
        <f t="shared" si="44"/>
        <v>0.31980225303056997</v>
      </c>
      <c r="S218" s="11">
        <f t="shared" si="45"/>
        <v>0.3480877449367179</v>
      </c>
      <c r="T218" s="11">
        <f t="shared" si="46"/>
        <v>0.71915470465345432</v>
      </c>
      <c r="U218" s="11">
        <f t="shared" si="47"/>
        <v>0.29821013016789388</v>
      </c>
      <c r="V218" s="11">
        <f t="shared" si="48"/>
        <v>0.18721934356921488</v>
      </c>
      <c r="W218" s="11">
        <f t="shared" si="49"/>
        <v>0.29821013016789388</v>
      </c>
    </row>
    <row r="219" spans="1:23" x14ac:dyDescent="0.2">
      <c r="A219" s="28" t="s">
        <v>500</v>
      </c>
      <c r="B219" s="1">
        <v>57.994875999999998</v>
      </c>
      <c r="C219" s="1">
        <v>86.018905000000004</v>
      </c>
      <c r="D219" s="1">
        <v>24.116323999999999</v>
      </c>
      <c r="E219" s="1">
        <v>119.029999</v>
      </c>
      <c r="F219" s="1">
        <v>589.60998500000005</v>
      </c>
      <c r="G219" s="1">
        <v>62.966123000000003</v>
      </c>
      <c r="H219" s="1">
        <v>58.147264</v>
      </c>
      <c r="I219" s="1">
        <v>111.199997</v>
      </c>
      <c r="J219" s="1">
        <v>32.631087999999998</v>
      </c>
      <c r="K219" s="1">
        <v>40.858229999999999</v>
      </c>
      <c r="L219" s="45">
        <v>11866.62012</v>
      </c>
      <c r="M219" s="11">
        <f t="shared" si="39"/>
        <v>-0.2725351092403856</v>
      </c>
      <c r="N219" s="11">
        <f t="shared" si="40"/>
        <v>0.12358497450734562</v>
      </c>
      <c r="O219" s="11">
        <f t="shared" si="41"/>
        <v>0.19549240578064064</v>
      </c>
      <c r="P219" s="11">
        <f t="shared" si="42"/>
        <v>2.7023325535096392</v>
      </c>
      <c r="Q219" s="11">
        <f t="shared" si="43"/>
        <v>-3.7339987831112254E-2</v>
      </c>
      <c r="R219" s="11">
        <f t="shared" si="44"/>
        <v>0.35421987841466662</v>
      </c>
      <c r="S219" s="11">
        <f t="shared" si="45"/>
        <v>0.21591455484538713</v>
      </c>
      <c r="T219" s="11">
        <f t="shared" si="46"/>
        <v>3.489995444113414E-2</v>
      </c>
      <c r="U219" s="11">
        <f t="shared" si="47"/>
        <v>0.19934376802355458</v>
      </c>
      <c r="V219" s="11">
        <f t="shared" si="48"/>
        <v>0.34469621236378312</v>
      </c>
      <c r="W219" s="11">
        <f t="shared" si="49"/>
        <v>0.19934376802355458</v>
      </c>
    </row>
    <row r="220" spans="1:23" x14ac:dyDescent="0.2">
      <c r="A220" s="28" t="s">
        <v>350</v>
      </c>
      <c r="B220" s="1">
        <v>79.721890000000002</v>
      </c>
      <c r="C220" s="1">
        <v>76.557542999999995</v>
      </c>
      <c r="D220" s="1">
        <v>20.172712000000001</v>
      </c>
      <c r="E220" s="1">
        <v>32.150002000000001</v>
      </c>
      <c r="F220" s="1">
        <v>612.47997999999995</v>
      </c>
      <c r="G220" s="1">
        <v>46.496232999999997</v>
      </c>
      <c r="H220" s="1">
        <v>47.821834000000003</v>
      </c>
      <c r="I220" s="1">
        <v>107.449997</v>
      </c>
      <c r="J220" s="1">
        <v>27.207452</v>
      </c>
      <c r="K220" s="1">
        <v>30.384729</v>
      </c>
      <c r="L220" s="45">
        <v>12569.79004</v>
      </c>
      <c r="M220" s="11">
        <f t="shared" si="39"/>
        <v>0.62188337535305949</v>
      </c>
      <c r="N220" s="11">
        <f t="shared" si="40"/>
        <v>6.9314906669529552E-2</v>
      </c>
      <c r="O220" s="11">
        <f t="shared" si="41"/>
        <v>-6.5727147027691224E-2</v>
      </c>
      <c r="P220" s="11">
        <f t="shared" si="42"/>
        <v>0.18068314359162696</v>
      </c>
      <c r="Q220" s="11">
        <f t="shared" si="43"/>
        <v>-5.3105199352552646E-2</v>
      </c>
      <c r="R220" s="11">
        <f t="shared" si="44"/>
        <v>0.29493450484362826</v>
      </c>
      <c r="S220" s="11">
        <f t="shared" si="45"/>
        <v>2.7765231489759845E-2</v>
      </c>
      <c r="T220" s="11">
        <f t="shared" si="46"/>
        <v>-0.27462368613300192</v>
      </c>
      <c r="U220" s="11">
        <f t="shared" si="47"/>
        <v>0.1763853440049532</v>
      </c>
      <c r="V220" s="11">
        <f t="shared" si="48"/>
        <v>0.29254972542910607</v>
      </c>
      <c r="W220" s="11">
        <f t="shared" si="49"/>
        <v>0.1763853440049532</v>
      </c>
    </row>
    <row r="221" spans="1:23" x14ac:dyDescent="0.2">
      <c r="A221" s="28" t="s">
        <v>196</v>
      </c>
      <c r="B221" s="1">
        <v>49.153897999999998</v>
      </c>
      <c r="C221" s="1">
        <v>71.594945999999993</v>
      </c>
      <c r="D221" s="1">
        <v>21.591885000000001</v>
      </c>
      <c r="E221" s="1">
        <v>27.23</v>
      </c>
      <c r="F221" s="1">
        <v>646.830017</v>
      </c>
      <c r="G221" s="1">
        <v>35.906243000000003</v>
      </c>
      <c r="H221" s="1">
        <v>46.529919999999997</v>
      </c>
      <c r="I221" s="1">
        <v>148.13000500000001</v>
      </c>
      <c r="J221" s="1">
        <v>23.12801</v>
      </c>
      <c r="K221" s="1">
        <v>23.50759</v>
      </c>
      <c r="L221" s="45">
        <v>12376.719730000001</v>
      </c>
      <c r="M221" s="11">
        <f t="shared" si="39"/>
        <v>-0.61301976957882998</v>
      </c>
      <c r="N221" s="11">
        <f t="shared" si="40"/>
        <v>-0.1021111972066665</v>
      </c>
      <c r="O221" s="11">
        <f t="shared" si="41"/>
        <v>-0.3054371290030341</v>
      </c>
      <c r="P221" s="11">
        <f t="shared" si="42"/>
        <v>-0.900859245600244</v>
      </c>
      <c r="Q221" s="11">
        <f t="shared" si="43"/>
        <v>-2.128916097603295E-2</v>
      </c>
      <c r="R221" s="11">
        <f t="shared" si="44"/>
        <v>-0.69376651747501528</v>
      </c>
      <c r="S221" s="11">
        <f t="shared" si="45"/>
        <v>-0.14805166422799931</v>
      </c>
      <c r="T221" s="11">
        <f t="shared" si="46"/>
        <v>-0.25352749694086374</v>
      </c>
      <c r="U221" s="11">
        <f t="shared" si="47"/>
        <v>-0.490115232849334</v>
      </c>
      <c r="V221" s="11">
        <f t="shared" si="48"/>
        <v>-0.58246597183965565</v>
      </c>
      <c r="W221" s="11">
        <f t="shared" si="49"/>
        <v>-0.490115232849334</v>
      </c>
    </row>
    <row r="222" spans="1:23" x14ac:dyDescent="0.2">
      <c r="A222" s="28" t="s">
        <v>804</v>
      </c>
      <c r="B222" s="1">
        <v>127.01914499999999</v>
      </c>
      <c r="C222" s="1">
        <v>79.736985000000004</v>
      </c>
      <c r="D222" s="1">
        <v>31.087012999999999</v>
      </c>
      <c r="E222" s="1">
        <v>274.66000400000001</v>
      </c>
      <c r="F222" s="1">
        <v>660.90002400000003</v>
      </c>
      <c r="G222" s="1">
        <v>117.251199</v>
      </c>
      <c r="H222" s="1">
        <v>54.615893999999997</v>
      </c>
      <c r="I222" s="1">
        <v>198.44000199999999</v>
      </c>
      <c r="J222" s="1">
        <v>45.359287999999999</v>
      </c>
      <c r="K222" s="1">
        <v>56.301015999999997</v>
      </c>
      <c r="L222" s="45">
        <v>11774.589840000001</v>
      </c>
      <c r="M222" s="11">
        <f t="shared" si="39"/>
        <v>0.41684997328413331</v>
      </c>
      <c r="N222" s="11">
        <f t="shared" si="40"/>
        <v>-0.16806825270042425</v>
      </c>
      <c r="O222" s="11">
        <f t="shared" si="41"/>
        <v>-0.24991716084438442</v>
      </c>
      <c r="P222" s="11">
        <f t="shared" si="42"/>
        <v>0.27511611722700424</v>
      </c>
      <c r="Q222" s="11">
        <f t="shared" si="43"/>
        <v>7.2699296841334249E-3</v>
      </c>
      <c r="R222" s="11">
        <f t="shared" si="44"/>
        <v>0.423859673111878</v>
      </c>
      <c r="S222" s="11">
        <f t="shared" si="45"/>
        <v>-0.3026003763048799</v>
      </c>
      <c r="T222" s="11">
        <f t="shared" si="46"/>
        <v>6.1687431133969683E-2</v>
      </c>
      <c r="U222" s="11">
        <f t="shared" si="47"/>
        <v>7.4601239923560048E-2</v>
      </c>
      <c r="V222" s="11">
        <f t="shared" si="48"/>
        <v>0.17440290095227118</v>
      </c>
      <c r="W222" s="11">
        <f t="shared" si="49"/>
        <v>7.4601239923560048E-2</v>
      </c>
    </row>
    <row r="223" spans="1:23" x14ac:dyDescent="0.2">
      <c r="A223" s="28" t="s">
        <v>652</v>
      </c>
      <c r="B223" s="1">
        <v>89.648972999999998</v>
      </c>
      <c r="C223" s="1">
        <v>95.845585</v>
      </c>
      <c r="D223" s="1">
        <v>41.444772999999998</v>
      </c>
      <c r="E223" s="1">
        <v>215.39999399999999</v>
      </c>
      <c r="F223" s="1">
        <v>656.13000499999998</v>
      </c>
      <c r="G223" s="1">
        <v>82.347440000000006</v>
      </c>
      <c r="H223" s="1">
        <v>78.313626999999997</v>
      </c>
      <c r="I223" s="1">
        <v>186.91000399999999</v>
      </c>
      <c r="J223" s="1">
        <v>42.210343999999999</v>
      </c>
      <c r="K223" s="1">
        <v>47.94012</v>
      </c>
      <c r="L223" s="45">
        <v>12220.589840000001</v>
      </c>
      <c r="M223" s="11">
        <f t="shared" si="39"/>
        <v>0.55101734235453881</v>
      </c>
      <c r="N223" s="11">
        <f t="shared" si="40"/>
        <v>0.12520691230773506</v>
      </c>
      <c r="O223" s="11">
        <f t="shared" si="41"/>
        <v>0.73704564240780113</v>
      </c>
      <c r="P223" s="11">
        <f t="shared" si="42"/>
        <v>0.79126814137214141</v>
      </c>
      <c r="Q223" s="11">
        <f t="shared" si="43"/>
        <v>-7.1723486250877544E-3</v>
      </c>
      <c r="R223" s="11">
        <f t="shared" si="44"/>
        <v>0.31700970998192779</v>
      </c>
      <c r="S223" s="11">
        <f t="shared" si="45"/>
        <v>0.35574302832651528</v>
      </c>
      <c r="T223" s="11">
        <f t="shared" si="46"/>
        <v>0.72219668038511609</v>
      </c>
      <c r="U223" s="11">
        <f t="shared" si="47"/>
        <v>0.28270406034062989</v>
      </c>
      <c r="V223" s="11">
        <f t="shared" si="48"/>
        <v>0.19759857355724941</v>
      </c>
      <c r="W223" s="11">
        <f t="shared" si="49"/>
        <v>0.28270406034062989</v>
      </c>
    </row>
    <row r="224" spans="1:23" x14ac:dyDescent="0.2">
      <c r="A224" s="28" t="s">
        <v>499</v>
      </c>
      <c r="B224" s="1">
        <v>57.800109999999997</v>
      </c>
      <c r="C224" s="1">
        <v>85.180408999999997</v>
      </c>
      <c r="D224" s="1">
        <v>23.859345999999999</v>
      </c>
      <c r="E224" s="1">
        <v>120.25</v>
      </c>
      <c r="F224" s="1">
        <v>660.86999500000002</v>
      </c>
      <c r="G224" s="1">
        <v>62.526069</v>
      </c>
      <c r="H224" s="1">
        <v>57.764358999999999</v>
      </c>
      <c r="I224" s="1">
        <v>108.529999</v>
      </c>
      <c r="J224" s="1">
        <v>32.907313000000002</v>
      </c>
      <c r="K224" s="1">
        <v>40.030208000000002</v>
      </c>
      <c r="L224" s="45">
        <v>11858.51953</v>
      </c>
      <c r="M224" s="11">
        <f t="shared" si="39"/>
        <v>-0.2757904228176804</v>
      </c>
      <c r="N224" s="11">
        <f t="shared" si="40"/>
        <v>0.11886203581815091</v>
      </c>
      <c r="O224" s="11">
        <f t="shared" si="41"/>
        <v>0.18740773822883883</v>
      </c>
      <c r="P224" s="11">
        <f t="shared" si="42"/>
        <v>2.6056973676580131</v>
      </c>
      <c r="Q224" s="11">
        <f t="shared" si="43"/>
        <v>5.7067202771694525E-3</v>
      </c>
      <c r="R224" s="11">
        <f t="shared" si="44"/>
        <v>0.34475558482339852</v>
      </c>
      <c r="S224" s="11">
        <f t="shared" si="45"/>
        <v>0.21842429423890586</v>
      </c>
      <c r="T224" s="11">
        <f t="shared" si="46"/>
        <v>3.3815925876854891E-2</v>
      </c>
      <c r="U224" s="11">
        <f t="shared" si="47"/>
        <v>0.24171150267774633</v>
      </c>
      <c r="V224" s="11">
        <f t="shared" si="48"/>
        <v>0.31126699409408798</v>
      </c>
      <c r="W224" s="11">
        <f t="shared" si="49"/>
        <v>0.24171150267774633</v>
      </c>
    </row>
    <row r="225" spans="1:23" x14ac:dyDescent="0.2">
      <c r="A225" s="28" t="s">
        <v>349</v>
      </c>
      <c r="B225" s="1">
        <v>79.811302999999995</v>
      </c>
      <c r="C225" s="1">
        <v>76.131288999999995</v>
      </c>
      <c r="D225" s="1">
        <v>20.093641999999999</v>
      </c>
      <c r="E225" s="1">
        <v>33.349997999999999</v>
      </c>
      <c r="F225" s="1">
        <v>657.11999500000002</v>
      </c>
      <c r="G225" s="1">
        <v>46.496232999999997</v>
      </c>
      <c r="H225" s="1">
        <v>47.409067</v>
      </c>
      <c r="I225" s="1">
        <v>104.980003</v>
      </c>
      <c r="J225" s="1">
        <v>26.501577000000001</v>
      </c>
      <c r="K225" s="1">
        <v>30.527885000000001</v>
      </c>
      <c r="L225" s="45">
        <v>12086.01953</v>
      </c>
      <c r="M225" s="11">
        <f t="shared" si="39"/>
        <v>-0.36623199435610254</v>
      </c>
      <c r="N225" s="11">
        <f t="shared" si="40"/>
        <v>-4.8674668052373415E-2</v>
      </c>
      <c r="O225" s="11">
        <f t="shared" si="41"/>
        <v>-0.35404768154311228</v>
      </c>
      <c r="P225" s="11">
        <f t="shared" si="42"/>
        <v>-0.87494375702942218</v>
      </c>
      <c r="Q225" s="11">
        <f t="shared" si="43"/>
        <v>1.0206154128304945E-3</v>
      </c>
      <c r="R225" s="11">
        <f t="shared" si="44"/>
        <v>-0.60414708171124065</v>
      </c>
      <c r="S225" s="11">
        <f t="shared" si="45"/>
        <v>-0.1431891723004759</v>
      </c>
      <c r="T225" s="11">
        <f t="shared" si="46"/>
        <v>-0.44776433620943712</v>
      </c>
      <c r="U225" s="11">
        <f t="shared" si="47"/>
        <v>-0.41624178205448104</v>
      </c>
      <c r="V225" s="11">
        <f t="shared" si="48"/>
        <v>-0.45991773232386679</v>
      </c>
      <c r="W225" s="11">
        <f t="shared" si="49"/>
        <v>-0.41624178205448104</v>
      </c>
    </row>
    <row r="226" spans="1:23" x14ac:dyDescent="0.2">
      <c r="A226" s="28" t="s">
        <v>803</v>
      </c>
      <c r="B226" s="1">
        <v>125.931417</v>
      </c>
      <c r="C226" s="1">
        <v>80.026555000000002</v>
      </c>
      <c r="D226" s="1">
        <v>31.107005000000001</v>
      </c>
      <c r="E226" s="1">
        <v>266.67999300000002</v>
      </c>
      <c r="F226" s="1">
        <v>656.45001200000002</v>
      </c>
      <c r="G226" s="1">
        <v>117.45835599999999</v>
      </c>
      <c r="H226" s="1">
        <v>55.332011999999999</v>
      </c>
      <c r="I226" s="1">
        <v>190.10000600000001</v>
      </c>
      <c r="J226" s="1">
        <v>45.398207999999997</v>
      </c>
      <c r="K226" s="1">
        <v>56.524509000000002</v>
      </c>
      <c r="L226" s="45">
        <v>12170.559569999999</v>
      </c>
      <c r="M226" s="11">
        <f t="shared" si="39"/>
        <v>0.37966956140937302</v>
      </c>
      <c r="N226" s="11">
        <f t="shared" si="40"/>
        <v>-0.17679446960645884</v>
      </c>
      <c r="O226" s="11">
        <f t="shared" si="41"/>
        <v>-0.25033492963182113</v>
      </c>
      <c r="P226" s="11">
        <f t="shared" si="42"/>
        <v>0.22803457399089044</v>
      </c>
      <c r="Q226" s="11">
        <f t="shared" si="43"/>
        <v>-4.7152435099617751E-3</v>
      </c>
      <c r="R226" s="11">
        <f t="shared" si="44"/>
        <v>0.42102746490378395</v>
      </c>
      <c r="S226" s="11">
        <f t="shared" si="45"/>
        <v>-0.30397706853248208</v>
      </c>
      <c r="T226" s="11">
        <f t="shared" si="46"/>
        <v>3.5899483010237709E-3</v>
      </c>
      <c r="U226" s="11">
        <f t="shared" si="47"/>
        <v>8.6502927881981329E-2</v>
      </c>
      <c r="V226" s="11">
        <f t="shared" si="48"/>
        <v>0.16777424551263476</v>
      </c>
      <c r="W226" s="11">
        <f t="shared" si="49"/>
        <v>8.6502927881981329E-2</v>
      </c>
    </row>
    <row r="227" spans="1:23" x14ac:dyDescent="0.2">
      <c r="A227" s="28" t="s">
        <v>651</v>
      </c>
      <c r="B227" s="1">
        <v>91.276505999999998</v>
      </c>
      <c r="C227" s="1">
        <v>97.213335000000001</v>
      </c>
      <c r="D227" s="1">
        <v>41.494537000000001</v>
      </c>
      <c r="E227" s="1">
        <v>217.16000399999999</v>
      </c>
      <c r="F227" s="1">
        <v>659.55999799999995</v>
      </c>
      <c r="G227" s="1">
        <v>82.657343999999995</v>
      </c>
      <c r="H227" s="1">
        <v>79.497398000000004</v>
      </c>
      <c r="I227" s="1">
        <v>189.41999799999999</v>
      </c>
      <c r="J227" s="1">
        <v>41.783788000000001</v>
      </c>
      <c r="K227" s="1">
        <v>48.403627</v>
      </c>
      <c r="L227" s="45">
        <v>12018.62988</v>
      </c>
      <c r="M227" s="11">
        <f t="shared" si="39"/>
        <v>0.57957912953447877</v>
      </c>
      <c r="N227" s="11">
        <f t="shared" si="40"/>
        <v>0.14322111072286381</v>
      </c>
      <c r="O227" s="11">
        <f t="shared" si="41"/>
        <v>0.7135767546620897</v>
      </c>
      <c r="P227" s="11">
        <f t="shared" si="42"/>
        <v>0.99138008276808565</v>
      </c>
      <c r="Q227" s="11">
        <f t="shared" si="43"/>
        <v>-1.8463496874238094E-3</v>
      </c>
      <c r="R227" s="11">
        <f t="shared" si="44"/>
        <v>0.32867456065528367</v>
      </c>
      <c r="S227" s="11">
        <f t="shared" si="45"/>
        <v>0.38916152585813113</v>
      </c>
      <c r="T227" s="11">
        <f t="shared" si="46"/>
        <v>0.79222248477202206</v>
      </c>
      <c r="U227" s="11">
        <f t="shared" si="47"/>
        <v>0.25118749476909996</v>
      </c>
      <c r="V227" s="11">
        <f t="shared" si="48"/>
        <v>0.22295002508754602</v>
      </c>
      <c r="W227" s="11">
        <f t="shared" si="49"/>
        <v>0.25118749476909996</v>
      </c>
    </row>
    <row r="228" spans="1:23" x14ac:dyDescent="0.2">
      <c r="A228" s="28" t="s">
        <v>498</v>
      </c>
      <c r="B228" s="1">
        <v>57.785333000000001</v>
      </c>
      <c r="C228" s="1">
        <v>85.034587000000002</v>
      </c>
      <c r="D228" s="1">
        <v>24.215160999999998</v>
      </c>
      <c r="E228" s="1">
        <v>109.050003</v>
      </c>
      <c r="F228" s="1">
        <v>660.78002900000001</v>
      </c>
      <c r="G228" s="1">
        <v>62.210375999999997</v>
      </c>
      <c r="H228" s="1">
        <v>57.226892999999997</v>
      </c>
      <c r="I228" s="1">
        <v>105.69000200000001</v>
      </c>
      <c r="J228" s="1">
        <v>33.395305</v>
      </c>
      <c r="K228" s="1">
        <v>39.579399000000002</v>
      </c>
      <c r="L228" s="45">
        <v>12036.530269999999</v>
      </c>
      <c r="M228" s="11">
        <f t="shared" si="39"/>
        <v>-0.27593983683009504</v>
      </c>
      <c r="N228" s="11">
        <f t="shared" si="40"/>
        <v>0.12587695131933874</v>
      </c>
      <c r="O228" s="11">
        <f t="shared" si="41"/>
        <v>0.18414689446277221</v>
      </c>
      <c r="P228" s="11">
        <f t="shared" si="42"/>
        <v>2.0325363190360486</v>
      </c>
      <c r="Q228" s="11">
        <f t="shared" si="43"/>
        <v>4.2683871449477717E-2</v>
      </c>
      <c r="R228" s="11">
        <f t="shared" si="44"/>
        <v>0.37962004149790385</v>
      </c>
      <c r="S228" s="11">
        <f t="shared" si="45"/>
        <v>0.22493481518180536</v>
      </c>
      <c r="T228" s="11">
        <f t="shared" si="46"/>
        <v>-1.5463400381246273E-2</v>
      </c>
      <c r="U228" s="11">
        <f t="shared" si="47"/>
        <v>0.26954186095003596</v>
      </c>
      <c r="V228" s="11">
        <f t="shared" si="48"/>
        <v>0.30031081777125435</v>
      </c>
      <c r="W228" s="11">
        <f t="shared" si="49"/>
        <v>0.26954186095003596</v>
      </c>
    </row>
    <row r="229" spans="1:23" x14ac:dyDescent="0.2">
      <c r="A229" s="28" t="s">
        <v>348</v>
      </c>
      <c r="B229" s="1">
        <v>79.807364000000007</v>
      </c>
      <c r="C229" s="1">
        <v>75.527424999999994</v>
      </c>
      <c r="D229" s="1">
        <v>20.449456999999999</v>
      </c>
      <c r="E229" s="1">
        <v>35.959999000000003</v>
      </c>
      <c r="F229" s="1">
        <v>633.72997999999995</v>
      </c>
      <c r="G229" s="1">
        <v>45.092398000000003</v>
      </c>
      <c r="H229" s="1">
        <v>46.718316999999999</v>
      </c>
      <c r="I229" s="1">
        <v>107.349998</v>
      </c>
      <c r="J229" s="1">
        <v>26.305005000000001</v>
      </c>
      <c r="K229" s="1">
        <v>30.438414000000002</v>
      </c>
      <c r="L229" s="45">
        <v>12690.95996</v>
      </c>
      <c r="M229" s="11">
        <f t="shared" si="39"/>
        <v>1.4286114669669026</v>
      </c>
      <c r="N229" s="11">
        <f t="shared" si="40"/>
        <v>0.54133940573330031</v>
      </c>
      <c r="O229" s="11">
        <f t="shared" si="41"/>
        <v>0.20721637026504025</v>
      </c>
      <c r="P229" s="11">
        <f t="shared" si="42"/>
        <v>0.74224809797713664</v>
      </c>
      <c r="Q229" s="11">
        <f t="shared" si="43"/>
        <v>-2.4712860532905001E-3</v>
      </c>
      <c r="R229" s="11">
        <f t="shared" si="44"/>
        <v>0.48943310183332578</v>
      </c>
      <c r="S229" s="11">
        <f t="shared" si="45"/>
        <v>0.51608431290121959</v>
      </c>
      <c r="T229" s="11">
        <f t="shared" si="46"/>
        <v>0.45994831306879247</v>
      </c>
      <c r="U229" s="11">
        <f t="shared" si="47"/>
        <v>0.24440343793053554</v>
      </c>
      <c r="V229" s="11">
        <f t="shared" si="48"/>
        <v>0.34176476298059755</v>
      </c>
      <c r="W229" s="11">
        <f t="shared" si="49"/>
        <v>0.24440343793053554</v>
      </c>
    </row>
    <row r="230" spans="1:23" x14ac:dyDescent="0.2">
      <c r="A230" s="28" t="s">
        <v>43</v>
      </c>
      <c r="B230" s="1">
        <v>32.861314</v>
      </c>
      <c r="C230" s="1">
        <v>49.001164000000003</v>
      </c>
      <c r="D230" s="1">
        <v>16.939347000000001</v>
      </c>
      <c r="E230" s="1">
        <v>20.639999</v>
      </c>
      <c r="F230" s="1">
        <v>635.29998799999998</v>
      </c>
      <c r="G230" s="1">
        <v>30.274872999999999</v>
      </c>
      <c r="H230" s="1">
        <v>30.815117999999998</v>
      </c>
      <c r="I230" s="1">
        <v>73.529999000000004</v>
      </c>
      <c r="J230" s="1">
        <v>21.138646999999999</v>
      </c>
      <c r="K230" s="1">
        <v>22.685358000000001</v>
      </c>
      <c r="L230" s="45">
        <v>12479.87988</v>
      </c>
      <c r="M230" s="11">
        <f t="shared" si="39"/>
        <v>-0.73557653633484932</v>
      </c>
      <c r="N230" s="11">
        <f t="shared" si="40"/>
        <v>-0.38657889027746883</v>
      </c>
      <c r="O230" s="11">
        <f t="shared" si="41"/>
        <v>-0.45050507796348938</v>
      </c>
      <c r="P230" s="11">
        <f t="shared" si="42"/>
        <v>-0.92156267453279583</v>
      </c>
      <c r="Q230" s="11">
        <f t="shared" si="43"/>
        <v>-1.1483172154699406E-2</v>
      </c>
      <c r="R230" s="11">
        <f t="shared" si="44"/>
        <v>-0.74057250229055516</v>
      </c>
      <c r="S230" s="11">
        <f t="shared" si="45"/>
        <v>-0.44756742000147154</v>
      </c>
      <c r="T230" s="11">
        <f t="shared" si="46"/>
        <v>-0.60590632322964599</v>
      </c>
      <c r="U230" s="11">
        <f t="shared" si="47"/>
        <v>-0.52521475412546059</v>
      </c>
      <c r="V230" s="11">
        <f t="shared" si="48"/>
        <v>-0.59595442145700539</v>
      </c>
      <c r="W230" s="11">
        <f t="shared" si="49"/>
        <v>-0.52521475412546059</v>
      </c>
    </row>
    <row r="231" spans="1:23" x14ac:dyDescent="0.2">
      <c r="A231" s="28" t="s">
        <v>802</v>
      </c>
      <c r="B231" s="1">
        <v>124.275333</v>
      </c>
      <c r="C231" s="1">
        <v>79.881770000000003</v>
      </c>
      <c r="D231" s="1">
        <v>30.827121999999999</v>
      </c>
      <c r="E231" s="1">
        <v>263.14001500000001</v>
      </c>
      <c r="F231" s="1">
        <v>642.67999299999997</v>
      </c>
      <c r="G231" s="1">
        <v>116.69878199999999</v>
      </c>
      <c r="H231" s="1">
        <v>55.780776000000003</v>
      </c>
      <c r="I231" s="1">
        <v>186.58000200000001</v>
      </c>
      <c r="J231" s="1">
        <v>44.522544000000003</v>
      </c>
      <c r="K231" s="1">
        <v>56.145541999999999</v>
      </c>
      <c r="L231" s="45">
        <v>12263.58008</v>
      </c>
      <c r="M231" s="11">
        <f t="shared" si="39"/>
        <v>0.353812734958459</v>
      </c>
      <c r="N231" s="11">
        <f t="shared" si="40"/>
        <v>-0.16720885159394228</v>
      </c>
      <c r="O231" s="11">
        <f t="shared" si="41"/>
        <v>-0.25511464814738927</v>
      </c>
      <c r="P231" s="11">
        <f t="shared" si="42"/>
        <v>0.19837878041371004</v>
      </c>
      <c r="Q231" s="11">
        <f t="shared" si="43"/>
        <v>-1.708714080038698E-3</v>
      </c>
      <c r="R231" s="11">
        <f t="shared" si="44"/>
        <v>0.39872747791533669</v>
      </c>
      <c r="S231" s="11">
        <f t="shared" si="45"/>
        <v>-0.2819313342809785</v>
      </c>
      <c r="T231" s="11">
        <f t="shared" si="46"/>
        <v>-1.7327608819919016E-2</v>
      </c>
      <c r="U231" s="11">
        <f t="shared" si="47"/>
        <v>0.10646087769690959</v>
      </c>
      <c r="V231" s="11">
        <f t="shared" si="48"/>
        <v>0.15587891076309801</v>
      </c>
      <c r="W231" s="11">
        <f t="shared" si="49"/>
        <v>0.10646087769690959</v>
      </c>
    </row>
    <row r="232" spans="1:23" x14ac:dyDescent="0.2">
      <c r="A232" s="28" t="s">
        <v>650</v>
      </c>
      <c r="B232" s="1">
        <v>91.796546000000006</v>
      </c>
      <c r="C232" s="1">
        <v>95.920531999999994</v>
      </c>
      <c r="D232" s="1">
        <v>41.385055999999999</v>
      </c>
      <c r="E232" s="1">
        <v>219.58000200000001</v>
      </c>
      <c r="F232" s="1">
        <v>643.78002900000001</v>
      </c>
      <c r="G232" s="1">
        <v>83.432107999999999</v>
      </c>
      <c r="H232" s="1">
        <v>77.681674000000001</v>
      </c>
      <c r="I232" s="1">
        <v>189.86999499999999</v>
      </c>
      <c r="J232" s="1">
        <v>40.238697000000002</v>
      </c>
      <c r="K232" s="1">
        <v>48.573895999999998</v>
      </c>
      <c r="L232" s="45">
        <v>12409.490229999999</v>
      </c>
      <c r="M232" s="11">
        <f t="shared" si="39"/>
        <v>0.59883612194430125</v>
      </c>
      <c r="N232" s="11">
        <f t="shared" si="40"/>
        <v>0.12862273150530634</v>
      </c>
      <c r="O232" s="11">
        <f t="shared" si="41"/>
        <v>0.71045190297177641</v>
      </c>
      <c r="P232" s="11">
        <f t="shared" si="42"/>
        <v>0.72544396156775171</v>
      </c>
      <c r="Q232" s="11">
        <f t="shared" si="43"/>
        <v>2.3091027413587595E-2</v>
      </c>
      <c r="R232" s="11">
        <f t="shared" si="44"/>
        <v>0.32282094340324452</v>
      </c>
      <c r="S232" s="11">
        <f t="shared" si="45"/>
        <v>0.35098481244402735</v>
      </c>
      <c r="T232" s="11">
        <f t="shared" si="46"/>
        <v>0.86898319200642549</v>
      </c>
      <c r="U232" s="11">
        <f t="shared" si="47"/>
        <v>0.20825211873599403</v>
      </c>
      <c r="V232" s="11">
        <f t="shared" si="48"/>
        <v>0.21790966397616374</v>
      </c>
      <c r="W232" s="11">
        <f t="shared" si="49"/>
        <v>0.20825211873599403</v>
      </c>
    </row>
    <row r="233" spans="1:23" x14ac:dyDescent="0.2">
      <c r="A233" s="28" t="s">
        <v>497</v>
      </c>
      <c r="B233" s="1">
        <v>57.414605999999999</v>
      </c>
      <c r="C233" s="1">
        <v>84.989013</v>
      </c>
      <c r="D233" s="1">
        <v>24.195392999999999</v>
      </c>
      <c r="E233" s="1">
        <v>127.260002</v>
      </c>
      <c r="F233" s="1">
        <v>629.25</v>
      </c>
      <c r="G233" s="1">
        <v>63.071353999999999</v>
      </c>
      <c r="H233" s="1">
        <v>57.500034999999997</v>
      </c>
      <c r="I233" s="1">
        <v>101.589996</v>
      </c>
      <c r="J233" s="1">
        <v>33.303229000000002</v>
      </c>
      <c r="K233" s="1">
        <v>39.883004</v>
      </c>
      <c r="L233" s="45">
        <v>12723.58008</v>
      </c>
      <c r="M233" s="11">
        <f t="shared" si="39"/>
        <v>0.19648173813322756</v>
      </c>
      <c r="N233" s="11">
        <f t="shared" si="40"/>
        <v>0.18207543089090095</v>
      </c>
      <c r="O233" s="11">
        <f t="shared" si="41"/>
        <v>9.8819284607828628E-2</v>
      </c>
      <c r="P233" s="11">
        <f t="shared" si="42"/>
        <v>3.6142132704858598</v>
      </c>
      <c r="Q233" s="11">
        <f t="shared" si="43"/>
        <v>-3.1051820023224597E-3</v>
      </c>
      <c r="R233" s="11">
        <f t="shared" si="44"/>
        <v>0.73329696977991388</v>
      </c>
      <c r="S233" s="11">
        <f t="shared" si="45"/>
        <v>0.21991746361704445</v>
      </c>
      <c r="T233" s="11">
        <f t="shared" si="46"/>
        <v>-0.30858231239417533</v>
      </c>
      <c r="U233" s="11">
        <f t="shared" si="47"/>
        <v>0.42973591560104074</v>
      </c>
      <c r="V233" s="11">
        <f t="shared" si="48"/>
        <v>0.67787475221343518</v>
      </c>
      <c r="W233" s="11">
        <f t="shared" si="49"/>
        <v>0.42973591560104074</v>
      </c>
    </row>
    <row r="234" spans="1:23" x14ac:dyDescent="0.2">
      <c r="A234" s="28" t="s">
        <v>195</v>
      </c>
      <c r="B234" s="1">
        <v>47.986195000000002</v>
      </c>
      <c r="C234" s="1">
        <v>71.898129999999995</v>
      </c>
      <c r="D234" s="1">
        <v>22.019447</v>
      </c>
      <c r="E234" s="1">
        <v>27.58</v>
      </c>
      <c r="F234" s="1">
        <v>631.21002199999998</v>
      </c>
      <c r="G234" s="1">
        <v>36.388083000000002</v>
      </c>
      <c r="H234" s="1">
        <v>47.134365000000003</v>
      </c>
      <c r="I234" s="1">
        <v>146.929993</v>
      </c>
      <c r="J234" s="1">
        <v>23.293272999999999</v>
      </c>
      <c r="K234" s="1">
        <v>23.769953000000001</v>
      </c>
      <c r="L234" s="45">
        <v>12807.360350000001</v>
      </c>
      <c r="M234" s="11">
        <f t="shared" si="39"/>
        <v>0.45126263661104082</v>
      </c>
      <c r="N234" s="11">
        <f t="shared" si="40"/>
        <v>0.4348438234653158</v>
      </c>
      <c r="O234" s="11">
        <f t="shared" si="41"/>
        <v>0.29416976571882714</v>
      </c>
      <c r="P234" s="11">
        <f t="shared" si="42"/>
        <v>0.38662651516473168</v>
      </c>
      <c r="Q234" s="11">
        <f t="shared" si="43"/>
        <v>8.9513229236581893E-3</v>
      </c>
      <c r="R234" s="11">
        <f t="shared" si="44"/>
        <v>0.16591875505230047</v>
      </c>
      <c r="S234" s="11">
        <f t="shared" si="45"/>
        <v>0.5003598238238387</v>
      </c>
      <c r="T234" s="11">
        <f t="shared" si="46"/>
        <v>0.94249067877433457</v>
      </c>
      <c r="U234" s="11">
        <f t="shared" si="47"/>
        <v>7.5146768760947946E-2</v>
      </c>
      <c r="V234" s="11">
        <f t="shared" si="48"/>
        <v>-1.1343288076585134E-2</v>
      </c>
      <c r="W234" s="11">
        <f t="shared" si="49"/>
        <v>7.5146768760947946E-2</v>
      </c>
    </row>
    <row r="235" spans="1:23" x14ac:dyDescent="0.2">
      <c r="A235" s="28" t="s">
        <v>42</v>
      </c>
      <c r="B235" s="1">
        <v>33.065134999999998</v>
      </c>
      <c r="C235" s="1">
        <v>50.10868</v>
      </c>
      <c r="D235" s="1">
        <v>17.014341999999999</v>
      </c>
      <c r="E235" s="1">
        <v>19.889999</v>
      </c>
      <c r="F235" s="1">
        <v>625.60998500000005</v>
      </c>
      <c r="G235" s="1">
        <v>31.209793000000001</v>
      </c>
      <c r="H235" s="1">
        <v>31.415374</v>
      </c>
      <c r="I235" s="1">
        <v>75.639999000000003</v>
      </c>
      <c r="J235" s="1">
        <v>21.665203000000002</v>
      </c>
      <c r="K235" s="1">
        <v>24.042676</v>
      </c>
      <c r="L235" s="45">
        <v>12548.37012</v>
      </c>
      <c r="M235" s="11">
        <f t="shared" si="39"/>
        <v>-0.73137347284838305</v>
      </c>
      <c r="N235" s="11">
        <f t="shared" si="40"/>
        <v>-0.37535611622875786</v>
      </c>
      <c r="O235" s="11">
        <f t="shared" si="41"/>
        <v>-0.44627683330218282</v>
      </c>
      <c r="P235" s="11">
        <f t="shared" si="42"/>
        <v>-0.9251270489394402</v>
      </c>
      <c r="Q235" s="11">
        <f t="shared" si="43"/>
        <v>-1.1034068989519308E-2</v>
      </c>
      <c r="R235" s="11">
        <f t="shared" si="44"/>
        <v>-0.73153990420426951</v>
      </c>
      <c r="S235" s="11">
        <f t="shared" si="45"/>
        <v>-0.44730778938748939</v>
      </c>
      <c r="T235" s="11">
        <f t="shared" si="46"/>
        <v>-0.60455876518485341</v>
      </c>
      <c r="U235" s="11">
        <f t="shared" si="47"/>
        <v>-0.51189470920676006</v>
      </c>
      <c r="V235" s="11">
        <f t="shared" si="48"/>
        <v>-0.56781512167733061</v>
      </c>
      <c r="W235" s="11">
        <f t="shared" si="49"/>
        <v>-0.51189470920676006</v>
      </c>
    </row>
    <row r="236" spans="1:23" x14ac:dyDescent="0.2">
      <c r="A236" s="28" t="s">
        <v>801</v>
      </c>
      <c r="B236" s="1">
        <v>123.089612</v>
      </c>
      <c r="C236" s="1">
        <v>80.219595999999996</v>
      </c>
      <c r="D236" s="1">
        <v>30.727163000000001</v>
      </c>
      <c r="E236" s="1">
        <v>265.64999399999999</v>
      </c>
      <c r="F236" s="1">
        <v>632.59002699999996</v>
      </c>
      <c r="G236" s="1">
        <v>116.254868</v>
      </c>
      <c r="H236" s="1">
        <v>56.840631000000002</v>
      </c>
      <c r="I236" s="1">
        <v>191.279999</v>
      </c>
      <c r="J236" s="1">
        <v>44.386330999999998</v>
      </c>
      <c r="K236" s="1">
        <v>55.630535000000002</v>
      </c>
      <c r="L236" s="45">
        <v>12763.309569999999</v>
      </c>
      <c r="M236" s="11">
        <f t="shared" si="39"/>
        <v>0.32518612065725794</v>
      </c>
      <c r="N236" s="11">
        <f t="shared" si="40"/>
        <v>-0.16604893473182503</v>
      </c>
      <c r="O236" s="11">
        <f t="shared" si="41"/>
        <v>-0.24757725913196926</v>
      </c>
      <c r="P236" s="11">
        <f t="shared" si="42"/>
        <v>0.17181295772138894</v>
      </c>
      <c r="Q236" s="11">
        <f t="shared" si="43"/>
        <v>1.0444732918382105E-3</v>
      </c>
      <c r="R236" s="11">
        <f t="shared" si="44"/>
        <v>0.3836099018999175</v>
      </c>
      <c r="S236" s="11">
        <f t="shared" si="45"/>
        <v>-0.27792002267946214</v>
      </c>
      <c r="T236" s="11">
        <f t="shared" si="46"/>
        <v>1.4640329627831017E-2</v>
      </c>
      <c r="U236" s="11">
        <f t="shared" si="47"/>
        <v>0.11119049557434724</v>
      </c>
      <c r="V236" s="11">
        <f t="shared" si="48"/>
        <v>0.14616913391467845</v>
      </c>
      <c r="W236" s="11">
        <f t="shared" si="49"/>
        <v>0.11119049557434724</v>
      </c>
    </row>
    <row r="237" spans="1:23" x14ac:dyDescent="0.2">
      <c r="A237" s="28" t="s">
        <v>649</v>
      </c>
      <c r="B237" s="1">
        <v>92.884772999999996</v>
      </c>
      <c r="C237" s="1">
        <v>96.192210000000003</v>
      </c>
      <c r="D237" s="1">
        <v>40.837631999999999</v>
      </c>
      <c r="E237" s="1">
        <v>226.699997</v>
      </c>
      <c r="F237" s="1">
        <v>631.92999299999997</v>
      </c>
      <c r="G237" s="1">
        <v>84.022864999999996</v>
      </c>
      <c r="H237" s="1">
        <v>78.717916000000002</v>
      </c>
      <c r="I237" s="1">
        <v>188.520004</v>
      </c>
      <c r="J237" s="1">
        <v>39.944844000000003</v>
      </c>
      <c r="K237" s="1">
        <v>48.536060999999997</v>
      </c>
      <c r="L237" s="45">
        <v>12810.54004</v>
      </c>
      <c r="M237" s="11">
        <f t="shared" si="39"/>
        <v>0.97433997930578009</v>
      </c>
      <c r="N237" s="11">
        <f t="shared" si="40"/>
        <v>0.35025970881663548</v>
      </c>
      <c r="O237" s="11">
        <f t="shared" si="41"/>
        <v>0.82783630266534947</v>
      </c>
      <c r="P237" s="11">
        <f t="shared" si="42"/>
        <v>7.2107927848318436</v>
      </c>
      <c r="Q237" s="11">
        <f t="shared" si="43"/>
        <v>6.2579506369426774E-3</v>
      </c>
      <c r="R237" s="11">
        <f t="shared" si="44"/>
        <v>1.290991133168685</v>
      </c>
      <c r="S237" s="11">
        <f t="shared" si="45"/>
        <v>0.68796624681468899</v>
      </c>
      <c r="T237" s="11">
        <f t="shared" si="46"/>
        <v>0.33873025585064775</v>
      </c>
      <c r="U237" s="11">
        <f t="shared" si="47"/>
        <v>0.73494964934508822</v>
      </c>
      <c r="V237" s="11">
        <f t="shared" si="48"/>
        <v>1.0344231458179842</v>
      </c>
      <c r="W237" s="11">
        <f t="shared" si="49"/>
        <v>0.73494964934508822</v>
      </c>
    </row>
    <row r="238" spans="1:23" x14ac:dyDescent="0.2">
      <c r="A238" s="28" t="s">
        <v>194</v>
      </c>
      <c r="B238" s="1">
        <v>47.045986999999997</v>
      </c>
      <c r="C238" s="1">
        <v>71.239784</v>
      </c>
      <c r="D238" s="1">
        <v>22.342061999999999</v>
      </c>
      <c r="E238" s="1">
        <v>27.610001</v>
      </c>
      <c r="F238" s="1">
        <v>628</v>
      </c>
      <c r="G238" s="1">
        <v>36.675333999999999</v>
      </c>
      <c r="H238" s="1">
        <v>46.634768999999999</v>
      </c>
      <c r="I238" s="1">
        <v>140.820007</v>
      </c>
      <c r="J238" s="1">
        <v>23.023633</v>
      </c>
      <c r="K238" s="1">
        <v>23.857406999999998</v>
      </c>
      <c r="L238" s="45">
        <v>12684.679690000001</v>
      </c>
      <c r="M238" s="11">
        <f t="shared" si="39"/>
        <v>0.41562143469176771</v>
      </c>
      <c r="N238" s="11">
        <f t="shared" si="40"/>
        <v>0.4219454188468299</v>
      </c>
      <c r="O238" s="11">
        <f t="shared" si="41"/>
        <v>0.32407385018888535</v>
      </c>
      <c r="P238" s="11">
        <f t="shared" si="42"/>
        <v>0.39163311491935482</v>
      </c>
      <c r="Q238" s="11">
        <f t="shared" si="43"/>
        <v>1.1797181204011853E-3</v>
      </c>
      <c r="R238" s="11">
        <f t="shared" si="44"/>
        <v>0.16860174306952991</v>
      </c>
      <c r="S238" s="11">
        <f t="shared" si="45"/>
        <v>0.48614389812934244</v>
      </c>
      <c r="T238" s="11">
        <f t="shared" si="46"/>
        <v>0.87684937860654899</v>
      </c>
      <c r="U238" s="11">
        <f t="shared" si="47"/>
        <v>6.5625113829635984E-2</v>
      </c>
      <c r="V238" s="11">
        <f t="shared" si="48"/>
        <v>-2.3246355245490902E-3</v>
      </c>
      <c r="W238" s="11">
        <f t="shared" si="49"/>
        <v>6.5625113829635984E-2</v>
      </c>
    </row>
    <row r="239" spans="1:23" x14ac:dyDescent="0.2">
      <c r="A239" s="28" t="s">
        <v>41</v>
      </c>
      <c r="B239" s="1">
        <v>33.233452</v>
      </c>
      <c r="C239" s="1">
        <v>50.100223999999997</v>
      </c>
      <c r="D239" s="1">
        <v>16.873728</v>
      </c>
      <c r="E239" s="1">
        <v>19.84</v>
      </c>
      <c r="F239" s="1">
        <v>627.26000999999997</v>
      </c>
      <c r="G239" s="1">
        <v>31.383946000000002</v>
      </c>
      <c r="H239" s="1">
        <v>31.379712999999999</v>
      </c>
      <c r="I239" s="1">
        <v>75.029999000000004</v>
      </c>
      <c r="J239" s="1">
        <v>21.605753</v>
      </c>
      <c r="K239" s="1">
        <v>23.912996</v>
      </c>
      <c r="L239" s="45">
        <v>12760.360350000001</v>
      </c>
      <c r="M239" s="11">
        <f t="shared" si="39"/>
        <v>-0.73011347569842666</v>
      </c>
      <c r="N239" s="11">
        <f t="shared" si="40"/>
        <v>-0.3702330294555779</v>
      </c>
      <c r="O239" s="11">
        <f t="shared" si="41"/>
        <v>-0.46681057178046459</v>
      </c>
      <c r="P239" s="11">
        <f t="shared" si="42"/>
        <v>-0.92432102648274295</v>
      </c>
      <c r="Q239" s="11">
        <f t="shared" si="43"/>
        <v>5.9336904417657266E-3</v>
      </c>
      <c r="R239" s="11">
        <f t="shared" si="44"/>
        <v>-0.73049924833943614</v>
      </c>
      <c r="S239" s="11">
        <f t="shared" si="45"/>
        <v>-0.44231429740431372</v>
      </c>
      <c r="T239" s="11">
        <f t="shared" si="46"/>
        <v>-0.61178663296348867</v>
      </c>
      <c r="U239" s="11">
        <f t="shared" si="47"/>
        <v>-0.51237900288919758</v>
      </c>
      <c r="V239" s="11">
        <f t="shared" si="48"/>
        <v>-0.56628254985348314</v>
      </c>
      <c r="W239" s="11">
        <f t="shared" si="49"/>
        <v>-0.51237900288919758</v>
      </c>
    </row>
    <row r="240" spans="1:23" x14ac:dyDescent="0.2">
      <c r="A240" s="28" t="s">
        <v>800</v>
      </c>
      <c r="B240" s="1">
        <v>123.13861199999999</v>
      </c>
      <c r="C240" s="1">
        <v>79.553590999999997</v>
      </c>
      <c r="D240" s="1">
        <v>31.646778999999999</v>
      </c>
      <c r="E240" s="1">
        <v>262.16000400000001</v>
      </c>
      <c r="F240" s="1">
        <v>623.55999799999995</v>
      </c>
      <c r="G240" s="1">
        <v>116.45216499999999</v>
      </c>
      <c r="H240" s="1">
        <v>56.267738000000001</v>
      </c>
      <c r="I240" s="1">
        <v>193.270004</v>
      </c>
      <c r="J240" s="1">
        <v>44.308495999999998</v>
      </c>
      <c r="K240" s="1">
        <v>55.134963999999997</v>
      </c>
      <c r="L240" s="45">
        <v>12479.58008</v>
      </c>
      <c r="M240" s="11">
        <f t="shared" si="39"/>
        <v>0.54789593330823871</v>
      </c>
      <c r="N240" s="11">
        <f t="shared" si="40"/>
        <v>4.8131407690378714E-2</v>
      </c>
      <c r="O240" s="11">
        <f t="shared" si="41"/>
        <v>0.51900152323600879</v>
      </c>
      <c r="P240" s="11">
        <f t="shared" si="42"/>
        <v>6.6543066861313873</v>
      </c>
      <c r="Q240" s="11">
        <f t="shared" si="43"/>
        <v>-3.215997713317309E-2</v>
      </c>
      <c r="R240" s="11">
        <f t="shared" si="44"/>
        <v>1.5648384953758772</v>
      </c>
      <c r="S240" s="11">
        <f t="shared" si="45"/>
        <v>0.21491918551756406</v>
      </c>
      <c r="T240" s="11">
        <f t="shared" si="46"/>
        <v>0.7616443875822112</v>
      </c>
      <c r="U240" s="11">
        <f t="shared" si="47"/>
        <v>0.68727884891612923</v>
      </c>
      <c r="V240" s="11">
        <f t="shared" si="48"/>
        <v>0.81723714249910517</v>
      </c>
      <c r="W240" s="11">
        <f t="shared" si="49"/>
        <v>0.68727884891612923</v>
      </c>
    </row>
    <row r="241" spans="1:23" x14ac:dyDescent="0.2">
      <c r="A241" s="28" t="s">
        <v>347</v>
      </c>
      <c r="B241" s="1">
        <v>79.552255000000002</v>
      </c>
      <c r="C241" s="1">
        <v>75.900397999999996</v>
      </c>
      <c r="D241" s="1">
        <v>20.833935</v>
      </c>
      <c r="E241" s="1">
        <v>34.25</v>
      </c>
      <c r="F241" s="1">
        <v>644.28002900000001</v>
      </c>
      <c r="G241" s="1">
        <v>45.403312999999997</v>
      </c>
      <c r="H241" s="1">
        <v>46.313975999999997</v>
      </c>
      <c r="I241" s="1">
        <v>109.709999</v>
      </c>
      <c r="J241" s="1">
        <v>26.260328000000001</v>
      </c>
      <c r="K241" s="1">
        <v>30.339994000000001</v>
      </c>
      <c r="L241" s="45">
        <v>12426.75</v>
      </c>
      <c r="M241" s="11">
        <f t="shared" si="39"/>
        <v>0.6897659586489564</v>
      </c>
      <c r="N241" s="11">
        <f t="shared" si="40"/>
        <v>6.2321275704838364E-2</v>
      </c>
      <c r="O241" s="11">
        <f t="shared" si="41"/>
        <v>-6.5907652618248713E-2</v>
      </c>
      <c r="P241" s="11">
        <f t="shared" si="42"/>
        <v>0.1958799300237406</v>
      </c>
      <c r="Q241" s="11">
        <f t="shared" si="43"/>
        <v>-2.6914284316482129E-2</v>
      </c>
      <c r="R241" s="11">
        <f t="shared" si="44"/>
        <v>0.23860543641001275</v>
      </c>
      <c r="S241" s="11">
        <f t="shared" si="45"/>
        <v>9.2726344825317941E-3</v>
      </c>
      <c r="T241" s="11">
        <f t="shared" si="46"/>
        <v>-0.22896897605441591</v>
      </c>
      <c r="U241" s="11">
        <f t="shared" si="47"/>
        <v>0.13372851582155376</v>
      </c>
      <c r="V241" s="11">
        <f t="shared" si="48"/>
        <v>0.26017366143488196</v>
      </c>
      <c r="W241" s="11">
        <f t="shared" si="49"/>
        <v>0.13372851582155376</v>
      </c>
    </row>
    <row r="242" spans="1:23" x14ac:dyDescent="0.2">
      <c r="A242" s="28" t="s">
        <v>193</v>
      </c>
      <c r="B242" s="1">
        <v>47.078859999999999</v>
      </c>
      <c r="C242" s="1">
        <v>71.447687000000002</v>
      </c>
      <c r="D242" s="1">
        <v>22.303934999999999</v>
      </c>
      <c r="E242" s="1">
        <v>28.639999</v>
      </c>
      <c r="F242" s="1">
        <v>662.09997599999997</v>
      </c>
      <c r="G242" s="1">
        <v>36.656801000000002</v>
      </c>
      <c r="H242" s="1">
        <v>45.888469000000001</v>
      </c>
      <c r="I242" s="1">
        <v>142.28999300000001</v>
      </c>
      <c r="J242" s="1">
        <v>23.162801000000002</v>
      </c>
      <c r="K242" s="1">
        <v>24.076042000000001</v>
      </c>
      <c r="L242" s="45">
        <v>11855.41992</v>
      </c>
      <c r="M242" s="11">
        <f t="shared" si="39"/>
        <v>0.42184275161865359</v>
      </c>
      <c r="N242" s="11">
        <f t="shared" si="40"/>
        <v>0.42225511751223399</v>
      </c>
      <c r="O242" s="11">
        <f t="shared" si="41"/>
        <v>0.28470074432105474</v>
      </c>
      <c r="P242" s="11">
        <f t="shared" si="42"/>
        <v>0.57883134392675539</v>
      </c>
      <c r="Q242" s="11">
        <f t="shared" si="43"/>
        <v>-3.0199607975833764E-4</v>
      </c>
      <c r="R242" s="11">
        <f t="shared" si="44"/>
        <v>0.16089127747789345</v>
      </c>
      <c r="S242" s="11">
        <f t="shared" si="45"/>
        <v>0.45082004893432459</v>
      </c>
      <c r="T242" s="11">
        <f t="shared" si="46"/>
        <v>0.91301423418987238</v>
      </c>
      <c r="U242" s="11">
        <f t="shared" si="47"/>
        <v>8.5291232624145064E-2</v>
      </c>
      <c r="V242" s="11">
        <f t="shared" si="48"/>
        <v>-3.2715290448802614E-3</v>
      </c>
      <c r="W242" s="11">
        <f t="shared" si="49"/>
        <v>8.5291232624145064E-2</v>
      </c>
    </row>
    <row r="243" spans="1:23" x14ac:dyDescent="0.2">
      <c r="A243" s="28" t="s">
        <v>40</v>
      </c>
      <c r="B243" s="1">
        <v>33.111158000000003</v>
      </c>
      <c r="C243" s="1">
        <v>50.235492999999998</v>
      </c>
      <c r="D243" s="1">
        <v>17.361191000000002</v>
      </c>
      <c r="E243" s="1">
        <v>18.139999</v>
      </c>
      <c r="F243" s="1">
        <v>662.29998799999998</v>
      </c>
      <c r="G243" s="1">
        <v>31.576429000000001</v>
      </c>
      <c r="H243" s="1">
        <v>31.629332000000002</v>
      </c>
      <c r="I243" s="1">
        <v>74.379997000000003</v>
      </c>
      <c r="J243" s="1">
        <v>21.342475</v>
      </c>
      <c r="K243" s="1">
        <v>24.155066000000001</v>
      </c>
      <c r="L243" s="45">
        <v>12044.400390000001</v>
      </c>
      <c r="M243" s="11">
        <f t="shared" si="39"/>
        <v>-0.65364896764955993</v>
      </c>
      <c r="N243" s="11">
        <f t="shared" si="40"/>
        <v>-0.46409756697455873</v>
      </c>
      <c r="O243" s="11">
        <f t="shared" si="41"/>
        <v>-0.49903533405356493</v>
      </c>
      <c r="P243" s="11">
        <f t="shared" si="42"/>
        <v>-0.91454682925639175</v>
      </c>
      <c r="Q243" s="11">
        <f t="shared" si="43"/>
        <v>-1.0859883235502243E-3</v>
      </c>
      <c r="R243" s="11">
        <f t="shared" si="44"/>
        <v>-0.67485374821469835</v>
      </c>
      <c r="S243" s="11">
        <f t="shared" si="45"/>
        <v>-0.27021572814073436</v>
      </c>
      <c r="T243" s="11">
        <f t="shared" si="46"/>
        <v>-0.54962155796384704</v>
      </c>
      <c r="U243" s="11">
        <f t="shared" si="47"/>
        <v>-0.58291038041471099</v>
      </c>
      <c r="V243" s="11">
        <f t="shared" si="48"/>
        <v>-0.48964578535196346</v>
      </c>
      <c r="W243" s="11">
        <f t="shared" si="49"/>
        <v>-0.58291038041471099</v>
      </c>
    </row>
    <row r="244" spans="1:23" x14ac:dyDescent="0.2">
      <c r="A244" s="28" t="s">
        <v>952</v>
      </c>
      <c r="B244" s="1">
        <v>95.599997999999999</v>
      </c>
      <c r="C244" s="1">
        <v>93.739998</v>
      </c>
      <c r="D244" s="1">
        <v>34.655520000000003</v>
      </c>
      <c r="E244" s="1">
        <v>212.279999</v>
      </c>
      <c r="F244" s="1">
        <v>663.02002000000005</v>
      </c>
      <c r="G244" s="1">
        <v>97.114541000000003</v>
      </c>
      <c r="H244" s="1">
        <v>43.34066</v>
      </c>
      <c r="I244" s="1">
        <v>165.14999399999999</v>
      </c>
      <c r="J244" s="1">
        <v>51.169998</v>
      </c>
      <c r="K244" s="1">
        <v>47.330002</v>
      </c>
      <c r="L244" s="45">
        <v>11984.610350000001</v>
      </c>
      <c r="M244" s="11">
        <f t="shared" si="39"/>
        <v>-0.22221552011360468</v>
      </c>
      <c r="N244" s="11">
        <f t="shared" si="40"/>
        <v>0.16727837957450586</v>
      </c>
      <c r="O244" s="11">
        <f t="shared" si="41"/>
        <v>5.8020455132310467E-3</v>
      </c>
      <c r="P244" s="11">
        <f t="shared" si="42"/>
        <v>-0.2086781812913524</v>
      </c>
      <c r="Q244" s="11">
        <f t="shared" si="43"/>
        <v>-1.4726603217401713E-2</v>
      </c>
      <c r="R244" s="11">
        <f t="shared" si="44"/>
        <v>-0.13247225948241381</v>
      </c>
      <c r="S244" s="11">
        <f t="shared" si="45"/>
        <v>-0.26084859565077245</v>
      </c>
      <c r="T244" s="11">
        <f t="shared" si="46"/>
        <v>-0.17043403485599729</v>
      </c>
      <c r="U244" s="11">
        <f t="shared" si="47"/>
        <v>0.19121651798575212</v>
      </c>
      <c r="V244" s="11">
        <f t="shared" si="48"/>
        <v>-0.13392910274034109</v>
      </c>
      <c r="W244" s="11">
        <f t="shared" si="49"/>
        <v>0.19121651798575212</v>
      </c>
    </row>
    <row r="245" spans="1:23" x14ac:dyDescent="0.2">
      <c r="A245" s="28" t="s">
        <v>799</v>
      </c>
      <c r="B245" s="1">
        <v>122.913224</v>
      </c>
      <c r="C245" s="1">
        <v>80.306462999999994</v>
      </c>
      <c r="D245" s="1">
        <v>34.455607000000001</v>
      </c>
      <c r="E245" s="1">
        <v>268.26001000000002</v>
      </c>
      <c r="F245" s="1">
        <v>672.92999299999997</v>
      </c>
      <c r="G245" s="1">
        <v>111.944018</v>
      </c>
      <c r="H245" s="1">
        <v>58.6357</v>
      </c>
      <c r="I245" s="1">
        <v>199.08000200000001</v>
      </c>
      <c r="J245" s="1">
        <v>42.956085000000002</v>
      </c>
      <c r="K245" s="1">
        <v>54.649107999999998</v>
      </c>
      <c r="L245" s="45">
        <v>12090.030269999999</v>
      </c>
      <c r="M245" s="11">
        <f t="shared" si="39"/>
        <v>0.37341049587500486</v>
      </c>
      <c r="N245" s="11">
        <f t="shared" si="40"/>
        <v>-0.14856156812964716</v>
      </c>
      <c r="O245" s="11">
        <f t="shared" si="41"/>
        <v>-0.11372479024868032</v>
      </c>
      <c r="P245" s="11">
        <f t="shared" si="42"/>
        <v>0.1174706833080954</v>
      </c>
      <c r="Q245" s="11">
        <f t="shared" si="43"/>
        <v>0.16052430948104401</v>
      </c>
      <c r="R245" s="11">
        <f t="shared" si="44"/>
        <v>0.34815396006312516</v>
      </c>
      <c r="S245" s="11">
        <f t="shared" si="45"/>
        <v>-0.25416050658426514</v>
      </c>
      <c r="T245" s="11">
        <f t="shared" si="46"/>
        <v>6.5681730803294647E-2</v>
      </c>
      <c r="U245" s="11">
        <f t="shared" si="47"/>
        <v>8.6731919026235893E-2</v>
      </c>
      <c r="V245" s="11">
        <f t="shared" si="48"/>
        <v>9.9170865691939891E-2</v>
      </c>
      <c r="W245" s="11">
        <f t="shared" si="49"/>
        <v>8.6731919026235893E-2</v>
      </c>
    </row>
    <row r="246" spans="1:23" x14ac:dyDescent="0.2">
      <c r="A246" s="28" t="s">
        <v>648</v>
      </c>
      <c r="B246" s="1">
        <v>89.494891999999993</v>
      </c>
      <c r="C246" s="1">
        <v>94.318579</v>
      </c>
      <c r="D246" s="1">
        <v>38.876871000000001</v>
      </c>
      <c r="E246" s="1">
        <v>240.05999800000001</v>
      </c>
      <c r="F246" s="1">
        <v>579.84997599999997</v>
      </c>
      <c r="G246" s="1">
        <v>83.035039999999995</v>
      </c>
      <c r="H246" s="1">
        <v>78.617048999999994</v>
      </c>
      <c r="I246" s="1">
        <v>186.80999800000001</v>
      </c>
      <c r="J246" s="1">
        <v>39.527766</v>
      </c>
      <c r="K246" s="1">
        <v>49.718482999999999</v>
      </c>
      <c r="L246" s="45">
        <v>11124.839840000001</v>
      </c>
      <c r="M246" s="11">
        <f t="shared" si="39"/>
        <v>1.0275288891214824</v>
      </c>
      <c r="N246" s="11">
        <f t="shared" si="40"/>
        <v>0.33795058544376633</v>
      </c>
      <c r="O246" s="11">
        <f t="shared" si="41"/>
        <v>0.81196654135841229</v>
      </c>
      <c r="P246" s="11">
        <f t="shared" si="42"/>
        <v>7.2409888857188083</v>
      </c>
      <c r="Q246" s="11">
        <f t="shared" si="43"/>
        <v>3.5039816529496726E-2</v>
      </c>
      <c r="R246" s="11">
        <f t="shared" si="44"/>
        <v>1.2953732473858577</v>
      </c>
      <c r="S246" s="11">
        <f t="shared" si="45"/>
        <v>0.69521980097950364</v>
      </c>
      <c r="T246" s="11">
        <f t="shared" si="46"/>
        <v>0.33311918457435286</v>
      </c>
      <c r="U246" s="11">
        <f t="shared" si="47"/>
        <v>0.74786948403363884</v>
      </c>
      <c r="V246" s="11">
        <f t="shared" si="48"/>
        <v>1.0260555350127505</v>
      </c>
      <c r="W246" s="11">
        <f t="shared" si="49"/>
        <v>0.74786948403363884</v>
      </c>
    </row>
    <row r="247" spans="1:23" x14ac:dyDescent="0.2">
      <c r="A247" s="28" t="s">
        <v>192</v>
      </c>
      <c r="B247" s="1">
        <v>44.139885</v>
      </c>
      <c r="C247" s="1">
        <v>70.494815000000003</v>
      </c>
      <c r="D247" s="1">
        <v>21.455622999999999</v>
      </c>
      <c r="E247" s="1">
        <v>29.129999000000002</v>
      </c>
      <c r="F247" s="1">
        <v>560.21997099999999</v>
      </c>
      <c r="G247" s="1">
        <v>36.174962000000001</v>
      </c>
      <c r="H247" s="1">
        <v>46.375726</v>
      </c>
      <c r="I247" s="1">
        <v>140.13000500000001</v>
      </c>
      <c r="J247" s="1">
        <v>22.614826999999998</v>
      </c>
      <c r="K247" s="1">
        <v>24.539546000000001</v>
      </c>
      <c r="L247" s="45">
        <v>12578.950199999999</v>
      </c>
      <c r="M247" s="11">
        <f t="shared" si="39"/>
        <v>0.33451280103145353</v>
      </c>
      <c r="N247" s="11">
        <f t="shared" si="40"/>
        <v>0.46107083187180975</v>
      </c>
      <c r="O247" s="11">
        <f t="shared" si="41"/>
        <v>0.33145569710588219</v>
      </c>
      <c r="P247" s="11">
        <f t="shared" si="42"/>
        <v>0.22240868652958468</v>
      </c>
      <c r="Q247" s="11">
        <f t="shared" si="43"/>
        <v>-1.5683568662280267E-3</v>
      </c>
      <c r="R247" s="11">
        <f t="shared" si="44"/>
        <v>0.25292118838634514</v>
      </c>
      <c r="S247" s="11">
        <f t="shared" si="45"/>
        <v>0.58958075348272976</v>
      </c>
      <c r="T247" s="11">
        <f t="shared" si="46"/>
        <v>1.0583137615066467</v>
      </c>
      <c r="U247" s="11">
        <f t="shared" si="47"/>
        <v>0.15724243316803443</v>
      </c>
      <c r="V247" s="11">
        <f t="shared" si="48"/>
        <v>0.10877831605176524</v>
      </c>
      <c r="W247" s="11">
        <f t="shared" si="49"/>
        <v>0.15724243316803443</v>
      </c>
    </row>
    <row r="248" spans="1:23" x14ac:dyDescent="0.2">
      <c r="A248" s="28" t="s">
        <v>39</v>
      </c>
      <c r="B248" s="1">
        <v>33.075654999999998</v>
      </c>
      <c r="C248" s="1">
        <v>48.248731999999997</v>
      </c>
      <c r="D248" s="1">
        <v>16.114409999999999</v>
      </c>
      <c r="E248" s="1">
        <v>23.83</v>
      </c>
      <c r="F248" s="1">
        <v>561.09997599999997</v>
      </c>
      <c r="G248" s="1">
        <v>28.872496000000002</v>
      </c>
      <c r="H248" s="1">
        <v>29.174816</v>
      </c>
      <c r="I248" s="1">
        <v>68.080001999999993</v>
      </c>
      <c r="J248" s="1">
        <v>19.541996000000001</v>
      </c>
      <c r="K248" s="1">
        <v>22.132058000000001</v>
      </c>
      <c r="L248" s="45">
        <v>12392.690430000001</v>
      </c>
      <c r="M248" s="11">
        <f t="shared" si="39"/>
        <v>-0.64962230615206984</v>
      </c>
      <c r="N248" s="11">
        <f t="shared" si="40"/>
        <v>-0.47816642308205093</v>
      </c>
      <c r="O248" s="11">
        <f t="shared" si="41"/>
        <v>-0.5210593585960912</v>
      </c>
      <c r="P248" s="11">
        <f t="shared" si="42"/>
        <v>-0.88662638672985028</v>
      </c>
      <c r="Q248" s="11">
        <f t="shared" si="43"/>
        <v>2.6621513712301148E-2</v>
      </c>
      <c r="R248" s="11">
        <f t="shared" si="44"/>
        <v>-0.70012136297069105</v>
      </c>
      <c r="S248" s="11">
        <f t="shared" si="45"/>
        <v>-0.33160123602888858</v>
      </c>
      <c r="T248" s="11">
        <f t="shared" si="46"/>
        <v>-0.58591326352622675</v>
      </c>
      <c r="U248" s="11">
        <f t="shared" si="47"/>
        <v>-0.61333605830359983</v>
      </c>
      <c r="V248" s="11">
        <f t="shared" si="48"/>
        <v>-0.52880439580999794</v>
      </c>
      <c r="W248" s="11">
        <f t="shared" si="49"/>
        <v>-0.61333605830359983</v>
      </c>
    </row>
    <row r="249" spans="1:23" x14ac:dyDescent="0.2">
      <c r="A249" s="28" t="s">
        <v>951</v>
      </c>
      <c r="B249" s="1">
        <v>94.400002000000001</v>
      </c>
      <c r="C249" s="1">
        <v>92.459998999999996</v>
      </c>
      <c r="D249" s="1">
        <v>33.645944</v>
      </c>
      <c r="E249" s="1">
        <v>210.19000199999999</v>
      </c>
      <c r="F249" s="1">
        <v>546.54998799999998</v>
      </c>
      <c r="G249" s="1">
        <v>96.280602999999999</v>
      </c>
      <c r="H249" s="1">
        <v>43.648817999999999</v>
      </c>
      <c r="I249" s="1">
        <v>164.41000399999999</v>
      </c>
      <c r="J249" s="1">
        <v>50.540000999999997</v>
      </c>
      <c r="K249" s="1">
        <v>46.970001000000003</v>
      </c>
      <c r="L249" s="45">
        <v>12849.589840000001</v>
      </c>
      <c r="M249" s="11">
        <f t="shared" si="39"/>
        <v>-0.22642783697402968</v>
      </c>
      <c r="N249" s="11">
        <f t="shared" si="40"/>
        <v>0.15662206608004858</v>
      </c>
      <c r="O249" s="11">
        <f t="shared" si="41"/>
        <v>-1.0291037162359684E-2</v>
      </c>
      <c r="P249" s="11">
        <f t="shared" si="42"/>
        <v>-0.19780928622205241</v>
      </c>
      <c r="Q249" s="11">
        <f t="shared" si="43"/>
        <v>3.0973502433615296E-2</v>
      </c>
      <c r="R249" s="11">
        <f t="shared" si="44"/>
        <v>-0.13162923040725694</v>
      </c>
      <c r="S249" s="11">
        <f t="shared" si="45"/>
        <v>-0.25071255046175644</v>
      </c>
      <c r="T249" s="11">
        <f t="shared" si="46"/>
        <v>-0.17999998004987539</v>
      </c>
      <c r="U249" s="11">
        <f t="shared" si="47"/>
        <v>0.17071682405981914</v>
      </c>
      <c r="V249" s="11">
        <f t="shared" si="48"/>
        <v>-0.13775692231839876</v>
      </c>
      <c r="W249" s="11">
        <f t="shared" si="49"/>
        <v>0.17071682405981914</v>
      </c>
    </row>
    <row r="250" spans="1:23" x14ac:dyDescent="0.2">
      <c r="A250" s="28" t="s">
        <v>798</v>
      </c>
      <c r="B250" s="1">
        <v>122.03128100000001</v>
      </c>
      <c r="C250" s="1">
        <v>79.939680999999993</v>
      </c>
      <c r="D250" s="1">
        <v>33.995795999999999</v>
      </c>
      <c r="E250" s="1">
        <v>262.01998900000001</v>
      </c>
      <c r="F250" s="1">
        <v>530.13000499999998</v>
      </c>
      <c r="G250" s="1">
        <v>110.874993</v>
      </c>
      <c r="H250" s="1">
        <v>58.253768999999998</v>
      </c>
      <c r="I250" s="1">
        <v>200.5</v>
      </c>
      <c r="J250" s="1">
        <v>43.170133</v>
      </c>
      <c r="K250" s="1">
        <v>54.474198999999999</v>
      </c>
      <c r="L250" s="45">
        <v>13482.360350000001</v>
      </c>
      <c r="M250" s="11">
        <f t="shared" si="39"/>
        <v>0.58905766041523644</v>
      </c>
      <c r="N250" s="11">
        <f t="shared" si="40"/>
        <v>5.1987386997265572E-2</v>
      </c>
      <c r="O250" s="11">
        <f t="shared" si="41"/>
        <v>0.5931122925968193</v>
      </c>
      <c r="P250" s="11">
        <f t="shared" si="42"/>
        <v>7.3739207614598676</v>
      </c>
      <c r="Q250" s="11">
        <f t="shared" si="43"/>
        <v>1.8149366457412608E-2</v>
      </c>
      <c r="R250" s="11">
        <f t="shared" si="44"/>
        <v>1.4263935126231995</v>
      </c>
      <c r="S250" s="11">
        <f t="shared" si="45"/>
        <v>0.23754297607768571</v>
      </c>
      <c r="T250" s="11">
        <f t="shared" si="46"/>
        <v>0.74378148172426117</v>
      </c>
      <c r="U250" s="11">
        <f t="shared" si="47"/>
        <v>0.57944077870836974</v>
      </c>
      <c r="V250" s="11">
        <f t="shared" si="48"/>
        <v>0.82069373946881541</v>
      </c>
      <c r="W250" s="11">
        <f t="shared" si="49"/>
        <v>0.57944077870836974</v>
      </c>
    </row>
    <row r="251" spans="1:23" x14ac:dyDescent="0.2">
      <c r="A251" s="28" t="s">
        <v>346</v>
      </c>
      <c r="B251" s="1">
        <v>76.794747000000001</v>
      </c>
      <c r="C251" s="1">
        <v>75.989200999999994</v>
      </c>
      <c r="D251" s="1">
        <v>21.339234000000001</v>
      </c>
      <c r="E251" s="1">
        <v>31.290001</v>
      </c>
      <c r="F251" s="1">
        <v>520.67999299999997</v>
      </c>
      <c r="G251" s="1">
        <v>45.695388000000001</v>
      </c>
      <c r="H251" s="1">
        <v>47.072118000000003</v>
      </c>
      <c r="I251" s="1">
        <v>114.980003</v>
      </c>
      <c r="J251" s="1">
        <v>27.332543000000001</v>
      </c>
      <c r="K251" s="1">
        <v>29.919474000000001</v>
      </c>
      <c r="L251" s="45">
        <v>13235.389649999999</v>
      </c>
      <c r="M251" s="11">
        <f t="shared" si="39"/>
        <v>0.74829362951756817</v>
      </c>
      <c r="N251" s="11">
        <f t="shared" si="40"/>
        <v>9.3118727277071489E-2</v>
      </c>
      <c r="O251" s="11">
        <f t="shared" si="41"/>
        <v>4.391664869067391E-3</v>
      </c>
      <c r="P251" s="11">
        <f t="shared" si="42"/>
        <v>0.10604453495777544</v>
      </c>
      <c r="Q251" s="11">
        <f t="shared" si="43"/>
        <v>7.4492112945521161E-3</v>
      </c>
      <c r="R251" s="11">
        <f t="shared" si="44"/>
        <v>0.28590460996054179</v>
      </c>
      <c r="S251" s="11">
        <f t="shared" si="45"/>
        <v>3.1060194318174306E-2</v>
      </c>
      <c r="T251" s="11">
        <f t="shared" si="46"/>
        <v>-0.16426805256188326</v>
      </c>
      <c r="U251" s="11">
        <f t="shared" si="47"/>
        <v>0.22653793569401737</v>
      </c>
      <c r="V251" s="11">
        <f t="shared" si="48"/>
        <v>0.21880063997935184</v>
      </c>
      <c r="W251" s="11">
        <f t="shared" si="49"/>
        <v>0.22653793569401737</v>
      </c>
    </row>
    <row r="252" spans="1:23" x14ac:dyDescent="0.2">
      <c r="A252" s="28" t="s">
        <v>191</v>
      </c>
      <c r="B252" s="1">
        <v>43.925542999999998</v>
      </c>
      <c r="C252" s="1">
        <v>69.515962999999999</v>
      </c>
      <c r="D252" s="1">
        <v>21.245929</v>
      </c>
      <c r="E252" s="1">
        <v>28.290001</v>
      </c>
      <c r="F252" s="1">
        <v>516.830017</v>
      </c>
      <c r="G252" s="1">
        <v>35.535597000000003</v>
      </c>
      <c r="H252" s="1">
        <v>45.654093000000003</v>
      </c>
      <c r="I252" s="1">
        <v>137.58000200000001</v>
      </c>
      <c r="J252" s="1">
        <v>22.284303000000001</v>
      </c>
      <c r="K252" s="1">
        <v>24.548292</v>
      </c>
      <c r="L252" s="45">
        <v>13391.360350000001</v>
      </c>
      <c r="M252" s="11">
        <f t="shared" si="39"/>
        <v>-0.53065984744779771</v>
      </c>
      <c r="N252" s="11">
        <f t="shared" si="40"/>
        <v>-0.23533208732451494</v>
      </c>
      <c r="O252" s="11">
        <f t="shared" si="41"/>
        <v>-0.36305647452888934</v>
      </c>
      <c r="P252" s="11">
        <f t="shared" si="42"/>
        <v>-0.85980473769083288</v>
      </c>
      <c r="Q252" s="11">
        <f t="shared" si="43"/>
        <v>-1.5599410856751761E-2</v>
      </c>
      <c r="R252" s="11">
        <f t="shared" si="44"/>
        <v>-0.62734270322162722</v>
      </c>
      <c r="S252" s="11">
        <f t="shared" si="45"/>
        <v>9.480985073623982E-2</v>
      </c>
      <c r="T252" s="11">
        <f t="shared" si="46"/>
        <v>-0.14232280674963382</v>
      </c>
      <c r="U252" s="11">
        <f t="shared" si="47"/>
        <v>-0.54926570690262344</v>
      </c>
      <c r="V252" s="11">
        <f t="shared" si="48"/>
        <v>-0.46749906583510048</v>
      </c>
      <c r="W252" s="11">
        <f t="shared" si="49"/>
        <v>-0.54926570690262344</v>
      </c>
    </row>
    <row r="253" spans="1:23" x14ac:dyDescent="0.2">
      <c r="A253" s="28" t="s">
        <v>950</v>
      </c>
      <c r="B253" s="1">
        <v>93.589995999999999</v>
      </c>
      <c r="C253" s="1">
        <v>90.910004000000001</v>
      </c>
      <c r="D253" s="1">
        <v>33.356064000000003</v>
      </c>
      <c r="E253" s="1">
        <v>201.78999300000001</v>
      </c>
      <c r="F253" s="1">
        <v>525.02002000000005</v>
      </c>
      <c r="G253" s="1">
        <v>95.357309000000001</v>
      </c>
      <c r="H253" s="1">
        <v>41.700476999999999</v>
      </c>
      <c r="I253" s="1">
        <v>160.41000399999999</v>
      </c>
      <c r="J253" s="1">
        <v>49.439999</v>
      </c>
      <c r="K253" s="1">
        <v>46.099997999999999</v>
      </c>
      <c r="L253" s="45">
        <v>12985.110350000001</v>
      </c>
      <c r="M253" s="11">
        <f t="shared" si="39"/>
        <v>0.75713910780323945</v>
      </c>
      <c r="N253" s="11">
        <f t="shared" si="40"/>
        <v>0.10400128861268931</v>
      </c>
      <c r="O253" s="11">
        <f t="shared" si="41"/>
        <v>0.43977918018381468</v>
      </c>
      <c r="P253" s="11">
        <f t="shared" si="42"/>
        <v>0.87956400074921781</v>
      </c>
      <c r="Q253" s="11">
        <f t="shared" si="43"/>
        <v>4.1311920245723499E-3</v>
      </c>
      <c r="R253" s="11">
        <f t="shared" si="44"/>
        <v>0.57845259045267805</v>
      </c>
      <c r="S253" s="11">
        <f t="shared" si="45"/>
        <v>-0.21771569292019044</v>
      </c>
      <c r="T253" s="11">
        <f t="shared" si="46"/>
        <v>0.6956660400775061</v>
      </c>
      <c r="U253" s="11">
        <f t="shared" si="47"/>
        <v>0.55459854598495673</v>
      </c>
      <c r="V253" s="11">
        <f t="shared" si="48"/>
        <v>0.21413688374715201</v>
      </c>
      <c r="W253" s="11">
        <f t="shared" si="49"/>
        <v>0.55459854598495673</v>
      </c>
    </row>
    <row r="254" spans="1:23" x14ac:dyDescent="0.2">
      <c r="A254" s="28" t="s">
        <v>496</v>
      </c>
      <c r="B254" s="1">
        <v>53.262712999999998</v>
      </c>
      <c r="C254" s="1">
        <v>82.345922000000002</v>
      </c>
      <c r="D254" s="1">
        <v>23.167486</v>
      </c>
      <c r="E254" s="1">
        <v>107.360001</v>
      </c>
      <c r="F254" s="1">
        <v>522.85998500000005</v>
      </c>
      <c r="G254" s="1">
        <v>60.411892999999999</v>
      </c>
      <c r="H254" s="1">
        <v>53.306038000000001</v>
      </c>
      <c r="I254" s="1">
        <v>94.599997999999999</v>
      </c>
      <c r="J254" s="1">
        <v>31.802422</v>
      </c>
      <c r="K254" s="1">
        <v>37.969358</v>
      </c>
      <c r="L254" s="45">
        <v>13155.12988</v>
      </c>
      <c r="M254" s="11">
        <f t="shared" si="39"/>
        <v>-0.2882061798357185</v>
      </c>
      <c r="N254" s="11">
        <f t="shared" si="40"/>
        <v>0.11586263122571072</v>
      </c>
      <c r="O254" s="11">
        <f t="shared" si="41"/>
        <v>0.10735877934693727</v>
      </c>
      <c r="P254" s="11">
        <f t="shared" si="42"/>
        <v>2.4180197707736388</v>
      </c>
      <c r="Q254" s="11">
        <f t="shared" si="43"/>
        <v>-1.0317901704948174E-3</v>
      </c>
      <c r="R254" s="11">
        <f t="shared" si="44"/>
        <v>0.34085632778459796</v>
      </c>
      <c r="S254" s="11">
        <f t="shared" si="45"/>
        <v>0.1604691029621157</v>
      </c>
      <c r="T254" s="11">
        <f t="shared" si="46"/>
        <v>-0.12907387785654911</v>
      </c>
      <c r="U254" s="11">
        <f t="shared" si="47"/>
        <v>0.18998973057204394</v>
      </c>
      <c r="V254" s="11">
        <f t="shared" si="48"/>
        <v>0.30656051402755957</v>
      </c>
      <c r="W254" s="11">
        <f t="shared" si="49"/>
        <v>0.18998973057204394</v>
      </c>
    </row>
    <row r="255" spans="1:23" x14ac:dyDescent="0.2">
      <c r="A255" s="28" t="s">
        <v>345</v>
      </c>
      <c r="B255" s="1">
        <v>74.828850000000003</v>
      </c>
      <c r="C255" s="1">
        <v>73.795751999999993</v>
      </c>
      <c r="D255" s="1">
        <v>20.921391</v>
      </c>
      <c r="E255" s="1">
        <v>31.41</v>
      </c>
      <c r="F255" s="1">
        <v>523.40002400000003</v>
      </c>
      <c r="G255" s="1">
        <v>45.05471</v>
      </c>
      <c r="H255" s="1">
        <v>45.934905000000001</v>
      </c>
      <c r="I255" s="1">
        <v>108.620003</v>
      </c>
      <c r="J255" s="1">
        <v>26.724955000000001</v>
      </c>
      <c r="K255" s="1">
        <v>29.060542999999999</v>
      </c>
      <c r="L255" s="45">
        <v>13074.04004</v>
      </c>
      <c r="M255" s="11">
        <f t="shared" si="39"/>
        <v>0.69733927375672411</v>
      </c>
      <c r="N255" s="11">
        <f t="shared" si="40"/>
        <v>6.9830958428005907E-2</v>
      </c>
      <c r="O255" s="11">
        <f t="shared" si="41"/>
        <v>-1.3869393150924836E-3</v>
      </c>
      <c r="P255" s="11">
        <f t="shared" si="42"/>
        <v>0.11739590475290274</v>
      </c>
      <c r="Q255" s="11">
        <f t="shared" si="43"/>
        <v>2.9894161415104925E-3</v>
      </c>
      <c r="R255" s="11">
        <f t="shared" si="44"/>
        <v>0.28225271979206745</v>
      </c>
      <c r="S255" s="11">
        <f t="shared" si="45"/>
        <v>1.6588699268140994E-2</v>
      </c>
      <c r="T255" s="11">
        <f t="shared" si="46"/>
        <v>-0.20232059487876319</v>
      </c>
      <c r="U255" s="11">
        <f t="shared" si="47"/>
        <v>0.19090568964673649</v>
      </c>
      <c r="V255" s="11">
        <f t="shared" si="48"/>
        <v>0.20878797394074855</v>
      </c>
      <c r="W255" s="11">
        <f t="shared" si="49"/>
        <v>0.19090568964673649</v>
      </c>
    </row>
    <row r="256" spans="1:23" x14ac:dyDescent="0.2">
      <c r="A256" s="28" t="s">
        <v>190</v>
      </c>
      <c r="B256" s="1">
        <v>44.085971000000001</v>
      </c>
      <c r="C256" s="1">
        <v>68.978890000000007</v>
      </c>
      <c r="D256" s="1">
        <v>20.950448000000002</v>
      </c>
      <c r="E256" s="1">
        <v>28.110001</v>
      </c>
      <c r="F256" s="1">
        <v>521.84002699999996</v>
      </c>
      <c r="G256" s="1">
        <v>35.137152999999998</v>
      </c>
      <c r="H256" s="1">
        <v>45.185338999999999</v>
      </c>
      <c r="I256" s="1">
        <v>136.16999799999999</v>
      </c>
      <c r="J256" s="1">
        <v>22.440866</v>
      </c>
      <c r="K256" s="1">
        <v>24.041059000000001</v>
      </c>
      <c r="L256" s="45">
        <v>13245.450199999999</v>
      </c>
      <c r="M256" s="11">
        <f t="shared" si="39"/>
        <v>-0.52101292350051143</v>
      </c>
      <c r="N256" s="11">
        <f t="shared" si="40"/>
        <v>-0.22373521017628606</v>
      </c>
      <c r="O256" s="11">
        <f t="shared" si="41"/>
        <v>-0.34949721090861463</v>
      </c>
      <c r="P256" s="11">
        <f t="shared" si="42"/>
        <v>-0.85842356799158548</v>
      </c>
      <c r="Q256" s="11">
        <f t="shared" si="43"/>
        <v>2.5552188708148904E-3</v>
      </c>
      <c r="R256" s="11">
        <f t="shared" si="44"/>
        <v>-0.62500108992221692</v>
      </c>
      <c r="S256" s="11">
        <f t="shared" si="45"/>
        <v>0.11465710927830308</v>
      </c>
      <c r="T256" s="11">
        <f t="shared" si="46"/>
        <v>-0.13223298664584482</v>
      </c>
      <c r="U256" s="11">
        <f t="shared" si="47"/>
        <v>-0.53663295478009498</v>
      </c>
      <c r="V256" s="11">
        <f t="shared" si="48"/>
        <v>-0.46587291561310451</v>
      </c>
      <c r="W256" s="11">
        <f t="shared" si="49"/>
        <v>-0.53663295478009498</v>
      </c>
    </row>
    <row r="257" spans="1:23" x14ac:dyDescent="0.2">
      <c r="A257" s="28" t="s">
        <v>949</v>
      </c>
      <c r="B257" s="1">
        <v>92.040001000000004</v>
      </c>
      <c r="C257" s="1">
        <v>88.860000999999997</v>
      </c>
      <c r="D257" s="1">
        <v>32.206546000000003</v>
      </c>
      <c r="E257" s="1">
        <v>198.550003</v>
      </c>
      <c r="F257" s="1">
        <v>520.51000999999997</v>
      </c>
      <c r="G257" s="1">
        <v>93.699347000000003</v>
      </c>
      <c r="H257" s="1">
        <v>40.537433999999998</v>
      </c>
      <c r="I257" s="1">
        <v>156.91999799999999</v>
      </c>
      <c r="J257" s="1">
        <v>48.43</v>
      </c>
      <c r="K257" s="1">
        <v>45.009998000000003</v>
      </c>
      <c r="L257" s="45">
        <v>13251.969730000001</v>
      </c>
      <c r="M257" s="11">
        <f t="shared" si="39"/>
        <v>3.9060618314892714E-2</v>
      </c>
      <c r="N257" s="11">
        <f t="shared" si="40"/>
        <v>-6.2807397008218802E-2</v>
      </c>
      <c r="O257" s="11">
        <f t="shared" si="41"/>
        <v>-0.16322065055152801</v>
      </c>
      <c r="P257" s="11">
        <f t="shared" si="42"/>
        <v>-0.1694553473559387</v>
      </c>
      <c r="Q257" s="11">
        <f t="shared" si="43"/>
        <v>-1.9366658254079683E-3</v>
      </c>
      <c r="R257" s="11">
        <f t="shared" si="44"/>
        <v>0.13425209038548691</v>
      </c>
      <c r="S257" s="11">
        <f t="shared" si="45"/>
        <v>-0.48598723800760146</v>
      </c>
      <c r="T257" s="11">
        <f t="shared" si="46"/>
        <v>-0.15160038894245931</v>
      </c>
      <c r="U257" s="11">
        <f t="shared" si="47"/>
        <v>0.20926517352505791</v>
      </c>
      <c r="V257" s="11">
        <f t="shared" si="48"/>
        <v>-0.10052145777000998</v>
      </c>
      <c r="W257" s="11">
        <f t="shared" si="49"/>
        <v>0.20926517352505791</v>
      </c>
    </row>
    <row r="258" spans="1:23" x14ac:dyDescent="0.2">
      <c r="A258" s="28" t="s">
        <v>647</v>
      </c>
      <c r="B258" s="1">
        <v>88.580010999999999</v>
      </c>
      <c r="C258" s="1">
        <v>94.815089999999998</v>
      </c>
      <c r="D258" s="1">
        <v>38.488695999999997</v>
      </c>
      <c r="E258" s="1">
        <v>239.05999800000001</v>
      </c>
      <c r="F258" s="1">
        <v>521.52002000000005</v>
      </c>
      <c r="G258" s="1">
        <v>82.608925999999997</v>
      </c>
      <c r="H258" s="1">
        <v>78.864644999999996</v>
      </c>
      <c r="I258" s="1">
        <v>184.96000699999999</v>
      </c>
      <c r="J258" s="1">
        <v>40.049115</v>
      </c>
      <c r="K258" s="1">
        <v>50.040101999999997</v>
      </c>
      <c r="L258" s="45">
        <v>13170.719730000001</v>
      </c>
      <c r="M258" s="11">
        <f t="shared" si="39"/>
        <v>0.67469170589467953</v>
      </c>
      <c r="N258" s="11">
        <f t="shared" si="40"/>
        <v>0.1553884559992631</v>
      </c>
      <c r="O258" s="11">
        <f t="shared" si="41"/>
        <v>0.68504677618922383</v>
      </c>
      <c r="P258" s="11">
        <f t="shared" si="42"/>
        <v>1.1881922013729977</v>
      </c>
      <c r="Q258" s="11">
        <f t="shared" si="43"/>
        <v>-1.9127653259878308E-2</v>
      </c>
      <c r="R258" s="11">
        <f t="shared" si="44"/>
        <v>0.35519603614196171</v>
      </c>
      <c r="S258" s="11">
        <f t="shared" si="45"/>
        <v>0.48339229843478204</v>
      </c>
      <c r="T258" s="11">
        <f t="shared" si="46"/>
        <v>0.96369044561651007</v>
      </c>
      <c r="U258" s="11">
        <f t="shared" si="47"/>
        <v>0.25640025373257935</v>
      </c>
      <c r="V258" s="11">
        <f t="shared" si="48"/>
        <v>0.30871128658663105</v>
      </c>
      <c r="W258" s="11">
        <f t="shared" si="49"/>
        <v>0.25640025373257935</v>
      </c>
    </row>
    <row r="259" spans="1:23" x14ac:dyDescent="0.2">
      <c r="A259" s="28" t="s">
        <v>495</v>
      </c>
      <c r="B259" s="1">
        <v>52.893324</v>
      </c>
      <c r="C259" s="1">
        <v>82.063387000000006</v>
      </c>
      <c r="D259" s="1">
        <v>22.841322000000002</v>
      </c>
      <c r="E259" s="1">
        <v>109.25</v>
      </c>
      <c r="F259" s="1">
        <v>531.69000200000005</v>
      </c>
      <c r="G259" s="1">
        <v>60.957177999999999</v>
      </c>
      <c r="H259" s="1">
        <v>53.165063000000004</v>
      </c>
      <c r="I259" s="1">
        <v>94.190002000000007</v>
      </c>
      <c r="J259" s="1">
        <v>31.876080000000002</v>
      </c>
      <c r="K259" s="1">
        <v>38.236165999999997</v>
      </c>
      <c r="L259" s="45">
        <v>13593.37012</v>
      </c>
      <c r="M259" s="11">
        <f t="shared" si="39"/>
        <v>-0.29984824777285912</v>
      </c>
      <c r="N259" s="11">
        <f t="shared" si="40"/>
        <v>0.11069746729472052</v>
      </c>
      <c r="O259" s="11">
        <f t="shared" si="41"/>
        <v>0.10407616408522458</v>
      </c>
      <c r="P259" s="11">
        <f t="shared" si="42"/>
        <v>2.4183355262307735</v>
      </c>
      <c r="Q259" s="11">
        <f t="shared" si="43"/>
        <v>-6.6139381803685948E-3</v>
      </c>
      <c r="R259" s="11">
        <f t="shared" si="44"/>
        <v>0.3515459177277509</v>
      </c>
      <c r="S259" s="11">
        <f t="shared" si="45"/>
        <v>0.15910054950435959</v>
      </c>
      <c r="T259" s="11">
        <f t="shared" si="46"/>
        <v>-0.1544883275675345</v>
      </c>
      <c r="U259" s="11">
        <f t="shared" si="47"/>
        <v>0.18246700667144777</v>
      </c>
      <c r="V259" s="11">
        <f t="shared" si="48"/>
        <v>0.30569166885527399</v>
      </c>
      <c r="W259" s="11">
        <f t="shared" si="49"/>
        <v>0.18246700667144777</v>
      </c>
    </row>
    <row r="260" spans="1:23" x14ac:dyDescent="0.2">
      <c r="A260" s="28" t="s">
        <v>344</v>
      </c>
      <c r="B260" s="1">
        <v>75.545513999999997</v>
      </c>
      <c r="C260" s="1">
        <v>73.884553999999994</v>
      </c>
      <c r="D260" s="1">
        <v>20.688175999999999</v>
      </c>
      <c r="E260" s="1">
        <v>31.959999</v>
      </c>
      <c r="F260" s="1">
        <v>535.22997999999995</v>
      </c>
      <c r="G260" s="1">
        <v>45.101818000000002</v>
      </c>
      <c r="H260" s="1">
        <v>45.867516000000002</v>
      </c>
      <c r="I260" s="1">
        <v>111.400002</v>
      </c>
      <c r="J260" s="1">
        <v>26.957267999999999</v>
      </c>
      <c r="K260" s="1">
        <v>29.284223000000001</v>
      </c>
      <c r="L260" s="45">
        <v>12878.87988</v>
      </c>
      <c r="M260" s="11">
        <f t="shared" ref="M260:M323" si="50">B260/B261-1</f>
        <v>0.73021325257151171</v>
      </c>
      <c r="N260" s="11">
        <f t="shared" ref="N260:N323" si="51">C260/C261-1</f>
        <v>9.4624645706005373E-2</v>
      </c>
      <c r="O260" s="11">
        <f t="shared" ref="O260:O323" si="52">D260/D261-1</f>
        <v>4.3886282890679418E-3</v>
      </c>
      <c r="P260" s="11">
        <f t="shared" ref="P260:P323" si="53">E260/E261-1</f>
        <v>0.16387473284321685</v>
      </c>
      <c r="Q260" s="11">
        <f t="shared" ref="Q260:Q323" si="54">F260/F261-1</f>
        <v>-4.8528314535429828E-3</v>
      </c>
      <c r="R260" s="11">
        <f t="shared" ref="R260:R323" si="55">G260/G261-1</f>
        <v>0.27853583329267795</v>
      </c>
      <c r="S260" s="11">
        <f t="shared" ref="S260:S323" si="56">H260/H261-1</f>
        <v>3.6027123380526938E-2</v>
      </c>
      <c r="T260" s="11">
        <f t="shared" ref="T260:T323" si="57">I260/I261-1</f>
        <v>-0.16347522960839866</v>
      </c>
      <c r="U260" s="11">
        <f t="shared" ref="U260:U323" si="58">J260/J261-1</f>
        <v>0.22985920836578799</v>
      </c>
      <c r="V260" s="11">
        <f t="shared" ref="V260:V323" si="59">K260/K261-1</f>
        <v>0.21986697619382167</v>
      </c>
      <c r="W260" s="11">
        <f t="shared" ref="W260:W323" si="60">J260/J261-1</f>
        <v>0.22985920836578799</v>
      </c>
    </row>
    <row r="261" spans="1:23" x14ac:dyDescent="0.2">
      <c r="A261" s="28" t="s">
        <v>189</v>
      </c>
      <c r="B261" s="1">
        <v>43.662545000000001</v>
      </c>
      <c r="C261" s="1">
        <v>67.497615999999994</v>
      </c>
      <c r="D261" s="1">
        <v>20.59778</v>
      </c>
      <c r="E261" s="1">
        <v>27.459999</v>
      </c>
      <c r="F261" s="1">
        <v>537.84002699999996</v>
      </c>
      <c r="G261" s="1">
        <v>35.276147000000002</v>
      </c>
      <c r="H261" s="1">
        <v>44.272505000000002</v>
      </c>
      <c r="I261" s="1">
        <v>133.16999799999999</v>
      </c>
      <c r="J261" s="1">
        <v>21.918987000000001</v>
      </c>
      <c r="K261" s="1">
        <v>24.006079</v>
      </c>
      <c r="L261" s="45">
        <v>12871.389649999999</v>
      </c>
      <c r="M261" s="11">
        <f t="shared" si="50"/>
        <v>-0.64846878635898797</v>
      </c>
      <c r="N261" s="11">
        <f t="shared" si="51"/>
        <v>-0.16611457177550482</v>
      </c>
      <c r="O261" s="11">
        <f t="shared" si="52"/>
        <v>-0.40955920047763206</v>
      </c>
      <c r="P261" s="11">
        <f t="shared" si="53"/>
        <v>-0.89718821591505804</v>
      </c>
      <c r="Q261" s="11">
        <f t="shared" si="54"/>
        <v>-4.8844602902775591E-3</v>
      </c>
      <c r="R261" s="11">
        <f t="shared" si="55"/>
        <v>-0.68720625998430207</v>
      </c>
      <c r="S261" s="11">
        <f t="shared" si="56"/>
        <v>-0.25430649425407192</v>
      </c>
      <c r="T261" s="11">
        <f t="shared" si="57"/>
        <v>-0.34515146860173362</v>
      </c>
      <c r="U261" s="11">
        <f t="shared" si="58"/>
        <v>-0.50224919052145101</v>
      </c>
      <c r="V261" s="11">
        <f t="shared" si="59"/>
        <v>-0.56990038190341119</v>
      </c>
      <c r="W261" s="11">
        <f t="shared" si="60"/>
        <v>-0.50224919052145101</v>
      </c>
    </row>
    <row r="262" spans="1:23" x14ac:dyDescent="0.2">
      <c r="A262" s="28" t="s">
        <v>797</v>
      </c>
      <c r="B262" s="1">
        <v>124.206737</v>
      </c>
      <c r="C262" s="1">
        <v>80.943512999999996</v>
      </c>
      <c r="D262" s="1">
        <v>34.885427999999997</v>
      </c>
      <c r="E262" s="1">
        <v>267.08999599999999</v>
      </c>
      <c r="F262" s="1">
        <v>540.47997999999995</v>
      </c>
      <c r="G262" s="1">
        <v>112.777663</v>
      </c>
      <c r="H262" s="1">
        <v>59.370913999999999</v>
      </c>
      <c r="I262" s="1">
        <v>203.36000100000001</v>
      </c>
      <c r="J262" s="1">
        <v>44.036065000000001</v>
      </c>
      <c r="K262" s="1">
        <v>55.815159999999999</v>
      </c>
      <c r="L262" s="45">
        <v>12454.83008</v>
      </c>
      <c r="M262" s="11">
        <f t="shared" si="50"/>
        <v>0.41885806375607038</v>
      </c>
      <c r="N262" s="11">
        <f t="shared" si="51"/>
        <v>-0.15316240775923184</v>
      </c>
      <c r="O262" s="11">
        <f t="shared" si="52"/>
        <v>-0.10450288467950941</v>
      </c>
      <c r="P262" s="11">
        <f t="shared" si="53"/>
        <v>0.13365869778458306</v>
      </c>
      <c r="Q262" s="11">
        <f t="shared" si="54"/>
        <v>4.2549619864544752E-3</v>
      </c>
      <c r="R262" s="11">
        <f t="shared" si="55"/>
        <v>0.37894049153021014</v>
      </c>
      <c r="S262" s="11">
        <f t="shared" si="56"/>
        <v>-0.24682927554527823</v>
      </c>
      <c r="T262" s="11">
        <f t="shared" si="57"/>
        <v>0.10696202303231095</v>
      </c>
      <c r="U262" s="11">
        <f t="shared" si="58"/>
        <v>0.11351989324021128</v>
      </c>
      <c r="V262" s="11">
        <f t="shared" si="59"/>
        <v>0.12669691140590467</v>
      </c>
      <c r="W262" s="11">
        <f t="shared" si="60"/>
        <v>0.11351989324021128</v>
      </c>
    </row>
    <row r="263" spans="1:23" x14ac:dyDescent="0.2">
      <c r="A263" s="28" t="s">
        <v>646</v>
      </c>
      <c r="B263" s="1">
        <v>87.539930999999996</v>
      </c>
      <c r="C263" s="1">
        <v>95.583278000000007</v>
      </c>
      <c r="D263" s="1">
        <v>38.956493999999999</v>
      </c>
      <c r="E263" s="1">
        <v>235.60000600000001</v>
      </c>
      <c r="F263" s="1">
        <v>538.19000200000005</v>
      </c>
      <c r="G263" s="1">
        <v>81.785736</v>
      </c>
      <c r="H263" s="1">
        <v>78.827962999999997</v>
      </c>
      <c r="I263" s="1">
        <v>183.71000699999999</v>
      </c>
      <c r="J263" s="1">
        <v>39.546725000000002</v>
      </c>
      <c r="K263" s="1">
        <v>49.538753</v>
      </c>
      <c r="L263" s="45">
        <v>12502.660159999999</v>
      </c>
      <c r="M263" s="11">
        <f t="shared" si="50"/>
        <v>0.63719172510208888</v>
      </c>
      <c r="N263" s="11">
        <f t="shared" si="51"/>
        <v>0.16786224673375427</v>
      </c>
      <c r="O263" s="11">
        <f t="shared" si="52"/>
        <v>0.73556733188330314</v>
      </c>
      <c r="P263" s="11">
        <f t="shared" si="53"/>
        <v>1.2285282233396879</v>
      </c>
      <c r="Q263" s="11">
        <f t="shared" si="54"/>
        <v>2.7949095276793567E-3</v>
      </c>
      <c r="R263" s="11">
        <f t="shared" si="55"/>
        <v>0.3525169115185065</v>
      </c>
      <c r="S263" s="11">
        <f t="shared" si="56"/>
        <v>0.48294804596275731</v>
      </c>
      <c r="T263" s="11">
        <f t="shared" si="57"/>
        <v>0.96020065129960885</v>
      </c>
      <c r="U263" s="11">
        <f t="shared" si="58"/>
        <v>0.25039131319951236</v>
      </c>
      <c r="V263" s="11">
        <f t="shared" si="59"/>
        <v>0.31265510335206614</v>
      </c>
      <c r="W263" s="11">
        <f t="shared" si="60"/>
        <v>0.25039131319951236</v>
      </c>
    </row>
    <row r="264" spans="1:23" x14ac:dyDescent="0.2">
      <c r="A264" s="28" t="s">
        <v>494</v>
      </c>
      <c r="B264" s="1">
        <v>53.469566</v>
      </c>
      <c r="C264" s="1">
        <v>81.844650999999999</v>
      </c>
      <c r="D264" s="1">
        <v>22.445971</v>
      </c>
      <c r="E264" s="1">
        <v>105.720001</v>
      </c>
      <c r="F264" s="1">
        <v>536.69000200000005</v>
      </c>
      <c r="G264" s="1">
        <v>60.469289000000003</v>
      </c>
      <c r="H264" s="1">
        <v>53.156253999999997</v>
      </c>
      <c r="I264" s="1">
        <v>93.720000999999996</v>
      </c>
      <c r="J264" s="1">
        <v>31.627479000000001</v>
      </c>
      <c r="K264" s="1">
        <v>37.739351999999997</v>
      </c>
      <c r="L264" s="45">
        <v>12943.360350000001</v>
      </c>
      <c r="M264" s="11">
        <f t="shared" si="50"/>
        <v>-0.28916438567942959</v>
      </c>
      <c r="N264" s="11">
        <f t="shared" si="51"/>
        <v>0.11849161718765888</v>
      </c>
      <c r="O264" s="11">
        <f t="shared" si="52"/>
        <v>7.3370357628949279E-2</v>
      </c>
      <c r="P264" s="11">
        <f t="shared" si="53"/>
        <v>2.3445111564533008</v>
      </c>
      <c r="Q264" s="11">
        <f t="shared" si="54"/>
        <v>-7.4484380395367644E-5</v>
      </c>
      <c r="R264" s="11">
        <f t="shared" si="55"/>
        <v>0.35688516806321058</v>
      </c>
      <c r="S264" s="11">
        <f t="shared" si="56"/>
        <v>0.17640882671551572</v>
      </c>
      <c r="T264" s="11">
        <f t="shared" si="57"/>
        <v>-0.15254539841017811</v>
      </c>
      <c r="U264" s="11">
        <f t="shared" si="58"/>
        <v>0.17910724587281446</v>
      </c>
      <c r="V264" s="11">
        <f t="shared" si="59"/>
        <v>0.30467100983684903</v>
      </c>
      <c r="W264" s="11">
        <f t="shared" si="60"/>
        <v>0.17910724587281446</v>
      </c>
    </row>
    <row r="265" spans="1:23" x14ac:dyDescent="0.2">
      <c r="A265" s="28" t="s">
        <v>343</v>
      </c>
      <c r="B265" s="1">
        <v>75.220719000000003</v>
      </c>
      <c r="C265" s="1">
        <v>73.174130000000005</v>
      </c>
      <c r="D265" s="1">
        <v>20.911674000000001</v>
      </c>
      <c r="E265" s="1">
        <v>31.610001</v>
      </c>
      <c r="F265" s="1">
        <v>536.72997999999995</v>
      </c>
      <c r="G265" s="1">
        <v>44.564779999999999</v>
      </c>
      <c r="H265" s="1">
        <v>45.185187999999997</v>
      </c>
      <c r="I265" s="1">
        <v>110.589996</v>
      </c>
      <c r="J265" s="1">
        <v>26.823242</v>
      </c>
      <c r="K265" s="1">
        <v>28.926335999999999</v>
      </c>
      <c r="L265" s="45">
        <v>12727.20996</v>
      </c>
      <c r="M265" s="11">
        <f t="shared" si="50"/>
        <v>-0.39795339566726518</v>
      </c>
      <c r="N265" s="11">
        <f t="shared" si="51"/>
        <v>-9.673921386405937E-2</v>
      </c>
      <c r="O265" s="11">
        <f t="shared" si="52"/>
        <v>-0.40193223058960703</v>
      </c>
      <c r="P265" s="11">
        <f t="shared" si="53"/>
        <v>-0.88239889898586221</v>
      </c>
      <c r="Q265" s="11">
        <f t="shared" si="54"/>
        <v>1.4113989076937727E-2</v>
      </c>
      <c r="R265" s="11">
        <f t="shared" si="55"/>
        <v>-0.60297947976861099</v>
      </c>
      <c r="S265" s="11">
        <f t="shared" si="56"/>
        <v>-0.2394232210993642</v>
      </c>
      <c r="T265" s="11">
        <f t="shared" si="57"/>
        <v>-0.46716456563963527</v>
      </c>
      <c r="U265" s="11">
        <f t="shared" si="58"/>
        <v>-0.39608405367835153</v>
      </c>
      <c r="V265" s="11">
        <f t="shared" si="59"/>
        <v>-0.47930009716702471</v>
      </c>
      <c r="W265" s="11">
        <f t="shared" si="60"/>
        <v>-0.39608405367835153</v>
      </c>
    </row>
    <row r="266" spans="1:23" x14ac:dyDescent="0.2">
      <c r="A266" s="28" t="s">
        <v>796</v>
      </c>
      <c r="B266" s="1">
        <v>124.941688</v>
      </c>
      <c r="C266" s="1">
        <v>81.011077999999998</v>
      </c>
      <c r="D266" s="1">
        <v>34.965392000000001</v>
      </c>
      <c r="E266" s="1">
        <v>268.790009</v>
      </c>
      <c r="F266" s="1">
        <v>529.26000999999997</v>
      </c>
      <c r="G266" s="1">
        <v>112.248052</v>
      </c>
      <c r="H266" s="1">
        <v>59.409108000000003</v>
      </c>
      <c r="I266" s="1">
        <v>207.550003</v>
      </c>
      <c r="J266" s="1">
        <v>44.415522000000003</v>
      </c>
      <c r="K266" s="1">
        <v>55.552796999999998</v>
      </c>
      <c r="L266" s="45">
        <v>13326.389649999999</v>
      </c>
      <c r="M266" s="11">
        <f t="shared" si="50"/>
        <v>0.43578309009833172</v>
      </c>
      <c r="N266" s="11">
        <f t="shared" si="51"/>
        <v>-0.15336831450603572</v>
      </c>
      <c r="O266" s="11">
        <f t="shared" si="52"/>
        <v>-0.10792034875547796</v>
      </c>
      <c r="P266" s="11">
        <f t="shared" si="53"/>
        <v>0.13466170009144207</v>
      </c>
      <c r="Q266" s="11">
        <f t="shared" si="54"/>
        <v>2.1016490572003388E-3</v>
      </c>
      <c r="R266" s="11">
        <f t="shared" si="55"/>
        <v>0.38146191408937402</v>
      </c>
      <c r="S266" s="11">
        <f t="shared" si="56"/>
        <v>-0.24335198447963113</v>
      </c>
      <c r="T266" s="11">
        <f t="shared" si="57"/>
        <v>0.12517616352470373</v>
      </c>
      <c r="U266" s="11">
        <f t="shared" si="58"/>
        <v>0.11483137768045215</v>
      </c>
      <c r="V266" s="11">
        <f t="shared" si="59"/>
        <v>0.11649734612597329</v>
      </c>
      <c r="W266" s="11">
        <f t="shared" si="60"/>
        <v>0.11483137768045215</v>
      </c>
    </row>
    <row r="267" spans="1:23" x14ac:dyDescent="0.2">
      <c r="A267" s="28" t="s">
        <v>645</v>
      </c>
      <c r="B267" s="1">
        <v>87.019891000000001</v>
      </c>
      <c r="C267" s="1">
        <v>95.686329000000001</v>
      </c>
      <c r="D267" s="1">
        <v>39.195369999999997</v>
      </c>
      <c r="E267" s="1">
        <v>236.88999899999999</v>
      </c>
      <c r="F267" s="1">
        <v>528.15002400000003</v>
      </c>
      <c r="G267" s="1">
        <v>81.253091999999995</v>
      </c>
      <c r="H267" s="1">
        <v>78.516175000000004</v>
      </c>
      <c r="I267" s="1">
        <v>184.46000699999999</v>
      </c>
      <c r="J267" s="1">
        <v>39.840573999999997</v>
      </c>
      <c r="K267" s="1">
        <v>49.756318</v>
      </c>
      <c r="L267" s="45">
        <v>13103.679690000001</v>
      </c>
      <c r="M267" s="11">
        <f t="shared" si="50"/>
        <v>0.60903391020100317</v>
      </c>
      <c r="N267" s="11">
        <f t="shared" si="51"/>
        <v>0.17817417860015516</v>
      </c>
      <c r="O267" s="11">
        <f t="shared" si="52"/>
        <v>0.67680418812491583</v>
      </c>
      <c r="P267" s="11">
        <f t="shared" si="53"/>
        <v>1.3133788513011941</v>
      </c>
      <c r="Q267" s="11">
        <f t="shared" si="54"/>
        <v>1.8019954066312849E-3</v>
      </c>
      <c r="R267" s="11">
        <f t="shared" si="55"/>
        <v>0.35745257963729204</v>
      </c>
      <c r="S267" s="11">
        <f t="shared" si="56"/>
        <v>0.48942654815524822</v>
      </c>
      <c r="T267" s="11">
        <f t="shared" si="57"/>
        <v>1.0250303556935054</v>
      </c>
      <c r="U267" s="11">
        <f t="shared" si="58"/>
        <v>0.28512280503687326</v>
      </c>
      <c r="V267" s="11">
        <f t="shared" si="59"/>
        <v>0.34197498638911195</v>
      </c>
      <c r="W267" s="11">
        <f t="shared" si="60"/>
        <v>0.28512280503687326</v>
      </c>
    </row>
    <row r="268" spans="1:23" x14ac:dyDescent="0.2">
      <c r="A268" s="28" t="s">
        <v>493</v>
      </c>
      <c r="B268" s="1">
        <v>54.082073999999999</v>
      </c>
      <c r="C268" s="1">
        <v>81.215774999999994</v>
      </c>
      <c r="D268" s="1">
        <v>23.375043000000002</v>
      </c>
      <c r="E268" s="1">
        <v>102.400002</v>
      </c>
      <c r="F268" s="1">
        <v>527.20001200000002</v>
      </c>
      <c r="G268" s="1">
        <v>59.857039</v>
      </c>
      <c r="H268" s="1">
        <v>52.715707999999999</v>
      </c>
      <c r="I268" s="1">
        <v>91.089995999999999</v>
      </c>
      <c r="J268" s="1">
        <v>31.001374999999999</v>
      </c>
      <c r="K268" s="1">
        <v>37.076934000000001</v>
      </c>
      <c r="L268" s="45">
        <v>12932.73047</v>
      </c>
      <c r="M268" s="11">
        <f t="shared" si="50"/>
        <v>-0.27943439261253522</v>
      </c>
      <c r="N268" s="11">
        <f t="shared" si="51"/>
        <v>0.1257453062108207</v>
      </c>
      <c r="O268" s="11">
        <f t="shared" si="52"/>
        <v>0.12196966151617539</v>
      </c>
      <c r="P268" s="11">
        <f t="shared" si="53"/>
        <v>2.0927211992533619</v>
      </c>
      <c r="Q268" s="11">
        <f t="shared" si="54"/>
        <v>-9.6368884642474839E-3</v>
      </c>
      <c r="R268" s="11">
        <f t="shared" si="55"/>
        <v>0.36040342024974525</v>
      </c>
      <c r="S268" s="11">
        <f t="shared" si="56"/>
        <v>0.18163878803930844</v>
      </c>
      <c r="T268" s="11">
        <f t="shared" si="57"/>
        <v>-0.17951721796569675</v>
      </c>
      <c r="U268" s="11">
        <f t="shared" si="58"/>
        <v>0.16156938298859669</v>
      </c>
      <c r="V268" s="11">
        <f t="shared" si="59"/>
        <v>0.28614682774339895</v>
      </c>
      <c r="W268" s="11">
        <f t="shared" si="60"/>
        <v>0.16156938298859669</v>
      </c>
    </row>
    <row r="269" spans="1:23" x14ac:dyDescent="0.2">
      <c r="A269" s="28" t="s">
        <v>342</v>
      </c>
      <c r="B269" s="1">
        <v>75.055031</v>
      </c>
      <c r="C269" s="1">
        <v>72.144005000000007</v>
      </c>
      <c r="D269" s="1">
        <v>20.833935</v>
      </c>
      <c r="E269" s="1">
        <v>33.110000999999997</v>
      </c>
      <c r="F269" s="1">
        <v>532.330017</v>
      </c>
      <c r="G269" s="1">
        <v>43.999476999999999</v>
      </c>
      <c r="H269" s="1">
        <v>44.612371000000003</v>
      </c>
      <c r="I269" s="1">
        <v>111.019997</v>
      </c>
      <c r="J269" s="1">
        <v>26.689215000000001</v>
      </c>
      <c r="K269" s="1">
        <v>28.827916999999999</v>
      </c>
      <c r="L269" s="45">
        <v>13306.639649999999</v>
      </c>
      <c r="M269" s="11">
        <f t="shared" si="50"/>
        <v>-0.19641296153291299</v>
      </c>
      <c r="N269" s="11">
        <f t="shared" si="51"/>
        <v>-0.19292979296263324</v>
      </c>
      <c r="O269" s="11">
        <f t="shared" si="52"/>
        <v>-0.38499146604363865</v>
      </c>
      <c r="P269" s="11">
        <f t="shared" si="53"/>
        <v>-0.82857881424526481</v>
      </c>
      <c r="Q269" s="11">
        <f t="shared" si="54"/>
        <v>-4.2647314191112118E-3</v>
      </c>
      <c r="R269" s="11">
        <f t="shared" si="55"/>
        <v>-0.53699229799630932</v>
      </c>
      <c r="S269" s="11">
        <f t="shared" si="56"/>
        <v>3.9595096317409872E-2</v>
      </c>
      <c r="T269" s="11">
        <f t="shared" si="57"/>
        <v>-0.30228757862894595</v>
      </c>
      <c r="U269" s="11">
        <f t="shared" si="58"/>
        <v>-0.4643946632793633</v>
      </c>
      <c r="V269" s="11">
        <f t="shared" si="59"/>
        <v>-0.3693301765331477</v>
      </c>
      <c r="W269" s="11">
        <f t="shared" si="60"/>
        <v>-0.4643946632793633</v>
      </c>
    </row>
    <row r="270" spans="1:23" x14ac:dyDescent="0.2">
      <c r="A270" s="28" t="s">
        <v>948</v>
      </c>
      <c r="B270" s="1">
        <v>93.400002000000001</v>
      </c>
      <c r="C270" s="1">
        <v>89.389999000000003</v>
      </c>
      <c r="D270" s="1">
        <v>33.875847</v>
      </c>
      <c r="E270" s="1">
        <v>193.14999399999999</v>
      </c>
      <c r="F270" s="1">
        <v>534.60998500000005</v>
      </c>
      <c r="G270" s="1">
        <v>95.029686999999996</v>
      </c>
      <c r="H270" s="1">
        <v>42.913218000000001</v>
      </c>
      <c r="I270" s="1">
        <v>159.11999499999999</v>
      </c>
      <c r="J270" s="1">
        <v>49.830002</v>
      </c>
      <c r="K270" s="1">
        <v>45.709999000000003</v>
      </c>
      <c r="L270" s="45">
        <v>13165.190430000001</v>
      </c>
      <c r="M270" s="11">
        <f t="shared" si="50"/>
        <v>-0.2560107381067126</v>
      </c>
      <c r="N270" s="11">
        <f t="shared" si="51"/>
        <v>9.3656396426725186E-2</v>
      </c>
      <c r="O270" s="11">
        <f t="shared" si="52"/>
        <v>-3.143761942325729E-2</v>
      </c>
      <c r="P270" s="11">
        <f t="shared" si="53"/>
        <v>-0.27159940969645013</v>
      </c>
      <c r="Q270" s="11">
        <f t="shared" si="54"/>
        <v>-3.875639554023258E-3</v>
      </c>
      <c r="R270" s="11">
        <f t="shared" si="55"/>
        <v>-0.14833553313770775</v>
      </c>
      <c r="S270" s="11">
        <f t="shared" si="56"/>
        <v>-0.28467897087708238</v>
      </c>
      <c r="T270" s="11">
        <f t="shared" si="57"/>
        <v>-0.24343861875204298</v>
      </c>
      <c r="U270" s="11">
        <f t="shared" si="58"/>
        <v>0.1221510077852459</v>
      </c>
      <c r="V270" s="11">
        <f t="shared" si="59"/>
        <v>-0.18247018953761052</v>
      </c>
      <c r="W270" s="11">
        <f t="shared" si="60"/>
        <v>0.1221510077852459</v>
      </c>
    </row>
    <row r="271" spans="1:23" x14ac:dyDescent="0.2">
      <c r="A271" s="28" t="s">
        <v>795</v>
      </c>
      <c r="B271" s="1">
        <v>125.539449</v>
      </c>
      <c r="C271" s="1">
        <v>81.734994</v>
      </c>
      <c r="D271" s="1">
        <v>34.975389999999997</v>
      </c>
      <c r="E271" s="1">
        <v>265.17001299999998</v>
      </c>
      <c r="F271" s="1">
        <v>536.69000200000005</v>
      </c>
      <c r="G271" s="1">
        <v>111.58113400000001</v>
      </c>
      <c r="H271" s="1">
        <v>59.991551000000001</v>
      </c>
      <c r="I271" s="1">
        <v>210.320007</v>
      </c>
      <c r="J271" s="1">
        <v>44.405790000000003</v>
      </c>
      <c r="K271" s="1">
        <v>55.912332999999997</v>
      </c>
      <c r="L271" s="45">
        <v>12908.700199999999</v>
      </c>
      <c r="M271" s="11">
        <f t="shared" si="50"/>
        <v>0.44393075193328735</v>
      </c>
      <c r="N271" s="11">
        <f t="shared" si="51"/>
        <v>-0.15070866293748753</v>
      </c>
      <c r="O271" s="11">
        <f t="shared" si="52"/>
        <v>-0.11441173933342685</v>
      </c>
      <c r="P271" s="11">
        <f t="shared" si="53"/>
        <v>0.14051618494623641</v>
      </c>
      <c r="Q271" s="11">
        <f t="shared" si="54"/>
        <v>1.8986500525977279E-2</v>
      </c>
      <c r="R271" s="11">
        <f t="shared" si="55"/>
        <v>0.39351732537312256</v>
      </c>
      <c r="S271" s="11">
        <f t="shared" si="56"/>
        <v>-0.22854549376190547</v>
      </c>
      <c r="T271" s="11">
        <f t="shared" si="57"/>
        <v>0.16077048776675884</v>
      </c>
      <c r="U271" s="11">
        <f t="shared" si="58"/>
        <v>0.12206214397965431</v>
      </c>
      <c r="V271" s="11">
        <f t="shared" si="59"/>
        <v>0.12607812799205864</v>
      </c>
      <c r="W271" s="11">
        <f t="shared" si="60"/>
        <v>0.12206214397965431</v>
      </c>
    </row>
    <row r="272" spans="1:23" x14ac:dyDescent="0.2">
      <c r="A272" s="28" t="s">
        <v>644</v>
      </c>
      <c r="B272" s="1">
        <v>86.942846000000003</v>
      </c>
      <c r="C272" s="1">
        <v>96.239052999999998</v>
      </c>
      <c r="D272" s="1">
        <v>39.493963000000001</v>
      </c>
      <c r="E272" s="1">
        <v>232.5</v>
      </c>
      <c r="F272" s="1">
        <v>526.69000200000005</v>
      </c>
      <c r="G272" s="1">
        <v>80.071579999999997</v>
      </c>
      <c r="H272" s="1">
        <v>77.764211000000003</v>
      </c>
      <c r="I272" s="1">
        <v>181.19000199999999</v>
      </c>
      <c r="J272" s="1">
        <v>39.575161000000001</v>
      </c>
      <c r="K272" s="1">
        <v>49.652267999999999</v>
      </c>
      <c r="L272" s="45">
        <v>12570.950199999999</v>
      </c>
      <c r="M272" s="11">
        <f t="shared" si="50"/>
        <v>0.60796868695381789</v>
      </c>
      <c r="N272" s="11">
        <f t="shared" si="51"/>
        <v>0.19341712128217114</v>
      </c>
      <c r="O272" s="11">
        <f t="shared" si="52"/>
        <v>0.7343108700914136</v>
      </c>
      <c r="P272" s="11">
        <f t="shared" si="53"/>
        <v>1.2908661403264587</v>
      </c>
      <c r="Q272" s="11">
        <f t="shared" si="54"/>
        <v>-2.6576883526352457E-4</v>
      </c>
      <c r="R272" s="11">
        <f t="shared" si="55"/>
        <v>0.34049881409128258</v>
      </c>
      <c r="S272" s="11">
        <f t="shared" si="56"/>
        <v>0.48709266389943973</v>
      </c>
      <c r="T272" s="11">
        <f t="shared" si="57"/>
        <v>1.0156858829200788</v>
      </c>
      <c r="U272" s="11">
        <f t="shared" si="58"/>
        <v>0.27466847078895307</v>
      </c>
      <c r="V272" s="11">
        <f t="shared" si="59"/>
        <v>0.3559923645140799</v>
      </c>
      <c r="W272" s="11">
        <f t="shared" si="60"/>
        <v>0.27466847078895307</v>
      </c>
    </row>
    <row r="273" spans="1:23" x14ac:dyDescent="0.2">
      <c r="A273" s="28" t="s">
        <v>492</v>
      </c>
      <c r="B273" s="1">
        <v>54.069986999999998</v>
      </c>
      <c r="C273" s="1">
        <v>80.641588999999996</v>
      </c>
      <c r="D273" s="1">
        <v>22.772136</v>
      </c>
      <c r="E273" s="1">
        <v>101.489998</v>
      </c>
      <c r="F273" s="1">
        <v>526.830017</v>
      </c>
      <c r="G273" s="1">
        <v>59.732675</v>
      </c>
      <c r="H273" s="1">
        <v>52.292780999999998</v>
      </c>
      <c r="I273" s="1">
        <v>89.889999000000003</v>
      </c>
      <c r="J273" s="1">
        <v>31.047415000000001</v>
      </c>
      <c r="K273" s="1">
        <v>36.616923</v>
      </c>
      <c r="L273" s="45">
        <v>12815.08008</v>
      </c>
      <c r="M273" s="11">
        <f t="shared" si="50"/>
        <v>0.25995193912522208</v>
      </c>
      <c r="N273" s="11">
        <f t="shared" si="51"/>
        <v>0.2124713239041891</v>
      </c>
      <c r="O273" s="11">
        <f t="shared" si="52"/>
        <v>0.1200754319964763</v>
      </c>
      <c r="P273" s="11">
        <f t="shared" si="53"/>
        <v>2.6811751178817556</v>
      </c>
      <c r="Q273" s="11">
        <f t="shared" si="54"/>
        <v>-1.2187575783869642E-2</v>
      </c>
      <c r="R273" s="11">
        <f t="shared" si="55"/>
        <v>0.71536642755803292</v>
      </c>
      <c r="S273" s="11">
        <f t="shared" si="56"/>
        <v>0.18694461680467556</v>
      </c>
      <c r="T273" s="11">
        <f t="shared" si="57"/>
        <v>-0.30144541583865325</v>
      </c>
      <c r="U273" s="11">
        <f t="shared" si="58"/>
        <v>0.4689237617136317</v>
      </c>
      <c r="V273" s="11">
        <f t="shared" si="59"/>
        <v>0.53595016861636591</v>
      </c>
      <c r="W273" s="11">
        <f t="shared" si="60"/>
        <v>0.4689237617136317</v>
      </c>
    </row>
    <row r="274" spans="1:23" x14ac:dyDescent="0.2">
      <c r="A274" s="28" t="s">
        <v>188</v>
      </c>
      <c r="B274" s="1">
        <v>42.914324999999998</v>
      </c>
      <c r="C274" s="1">
        <v>66.510099999999994</v>
      </c>
      <c r="D274" s="1">
        <v>20.330895000000002</v>
      </c>
      <c r="E274" s="1">
        <v>27.57</v>
      </c>
      <c r="F274" s="1">
        <v>533.330017</v>
      </c>
      <c r="G274" s="1">
        <v>34.822108</v>
      </c>
      <c r="H274" s="1">
        <v>44.056631000000003</v>
      </c>
      <c r="I274" s="1">
        <v>128.679993</v>
      </c>
      <c r="J274" s="1">
        <v>21.136164999999998</v>
      </c>
      <c r="K274" s="1">
        <v>23.839915999999999</v>
      </c>
      <c r="L274" s="45">
        <v>13107.48047</v>
      </c>
      <c r="M274" s="11">
        <f t="shared" si="50"/>
        <v>-0.55344093763664803</v>
      </c>
      <c r="N274" s="11">
        <f t="shared" si="51"/>
        <v>-0.2754891304306385</v>
      </c>
      <c r="O274" s="11">
        <f t="shared" si="52"/>
        <v>-0.44714901068502699</v>
      </c>
      <c r="P274" s="11">
        <f t="shared" si="53"/>
        <v>-0.85962321363411043</v>
      </c>
      <c r="Q274" s="11">
        <f t="shared" si="54"/>
        <v>-6.2791036419802548E-3</v>
      </c>
      <c r="R274" s="11">
        <f t="shared" si="55"/>
        <v>-0.64577798822296328</v>
      </c>
      <c r="S274" s="11">
        <f t="shared" si="56"/>
        <v>-2.8703649240580331E-2</v>
      </c>
      <c r="T274" s="11">
        <f t="shared" si="57"/>
        <v>-0.21498295162253478</v>
      </c>
      <c r="U274" s="11">
        <f t="shared" si="58"/>
        <v>-0.59283057214409562</v>
      </c>
      <c r="V274" s="11">
        <f t="shared" si="59"/>
        <v>-0.50240208724692126</v>
      </c>
      <c r="W274" s="11">
        <f t="shared" si="60"/>
        <v>-0.59283057214409562</v>
      </c>
    </row>
    <row r="275" spans="1:23" x14ac:dyDescent="0.2">
      <c r="A275" s="28" t="s">
        <v>947</v>
      </c>
      <c r="B275" s="1">
        <v>96.099997999999999</v>
      </c>
      <c r="C275" s="1">
        <v>91.800003000000004</v>
      </c>
      <c r="D275" s="1">
        <v>36.774638000000003</v>
      </c>
      <c r="E275" s="1">
        <v>196.39999399999999</v>
      </c>
      <c r="F275" s="1">
        <v>536.70001200000002</v>
      </c>
      <c r="G275" s="1">
        <v>98.305884000000006</v>
      </c>
      <c r="H275" s="1">
        <v>45.358587999999997</v>
      </c>
      <c r="I275" s="1">
        <v>163.91999799999999</v>
      </c>
      <c r="J275" s="1">
        <v>51.91</v>
      </c>
      <c r="K275" s="1">
        <v>47.91</v>
      </c>
      <c r="L275" s="45">
        <v>12805.54004</v>
      </c>
      <c r="M275" s="11">
        <f t="shared" si="50"/>
        <v>-0.22799538159674948</v>
      </c>
      <c r="N275" s="11">
        <f t="shared" si="51"/>
        <v>0.11799298830869231</v>
      </c>
      <c r="O275" s="11">
        <f t="shared" si="52"/>
        <v>4.4280484089751049E-2</v>
      </c>
      <c r="P275" s="11">
        <f t="shared" si="53"/>
        <v>-0.26626075218967471</v>
      </c>
      <c r="Q275" s="11">
        <f t="shared" si="54"/>
        <v>-6.6813237092827604E-3</v>
      </c>
      <c r="R275" s="11">
        <f t="shared" si="55"/>
        <v>-0.12390240810642805</v>
      </c>
      <c r="S275" s="11">
        <f t="shared" si="56"/>
        <v>-0.24798648163883441</v>
      </c>
      <c r="T275" s="11">
        <f t="shared" si="57"/>
        <v>-0.2267194966830739</v>
      </c>
      <c r="U275" s="11">
        <f t="shared" si="58"/>
        <v>0.16211676647490791</v>
      </c>
      <c r="V275" s="11">
        <f t="shared" si="59"/>
        <v>-0.14830347509781405</v>
      </c>
      <c r="W275" s="11">
        <f t="shared" si="60"/>
        <v>0.16211676647490791</v>
      </c>
    </row>
    <row r="276" spans="1:23" x14ac:dyDescent="0.2">
      <c r="A276" s="28" t="s">
        <v>794</v>
      </c>
      <c r="B276" s="1">
        <v>124.481118</v>
      </c>
      <c r="C276" s="1">
        <v>82.111429999999999</v>
      </c>
      <c r="D276" s="1">
        <v>35.215288000000001</v>
      </c>
      <c r="E276" s="1">
        <v>267.67001299999998</v>
      </c>
      <c r="F276" s="1">
        <v>540.30999799999995</v>
      </c>
      <c r="G276" s="1">
        <v>112.208828</v>
      </c>
      <c r="H276" s="1">
        <v>60.316186999999999</v>
      </c>
      <c r="I276" s="1">
        <v>211.979996</v>
      </c>
      <c r="J276" s="1">
        <v>44.668489000000001</v>
      </c>
      <c r="K276" s="1">
        <v>56.252431000000001</v>
      </c>
      <c r="L276" s="45">
        <v>12419.860350000001</v>
      </c>
      <c r="M276" s="11">
        <f t="shared" si="50"/>
        <v>0.42308831214850828</v>
      </c>
      <c r="N276" s="11">
        <f t="shared" si="51"/>
        <v>-0.16028425810544999</v>
      </c>
      <c r="O276" s="11">
        <f t="shared" si="52"/>
        <v>-9.3255495646850872E-2</v>
      </c>
      <c r="P276" s="11">
        <f t="shared" si="53"/>
        <v>0.12836190823555382</v>
      </c>
      <c r="Q276" s="11">
        <f t="shared" si="54"/>
        <v>2.095784366390685E-3</v>
      </c>
      <c r="R276" s="11">
        <f t="shared" si="55"/>
        <v>0.40000183158734059</v>
      </c>
      <c r="S276" s="11">
        <f t="shared" si="56"/>
        <v>-0.23608183438478769</v>
      </c>
      <c r="T276" s="11">
        <f t="shared" si="57"/>
        <v>0.19398447875347147</v>
      </c>
      <c r="U276" s="11">
        <f t="shared" si="58"/>
        <v>0.12224883965041533</v>
      </c>
      <c r="V276" s="11">
        <f t="shared" si="59"/>
        <v>0.1224495879790346</v>
      </c>
      <c r="W276" s="11">
        <f t="shared" si="60"/>
        <v>0.12224883965041533</v>
      </c>
    </row>
    <row r="277" spans="1:23" x14ac:dyDescent="0.2">
      <c r="A277" s="28" t="s">
        <v>643</v>
      </c>
      <c r="B277" s="1">
        <v>87.472517999999994</v>
      </c>
      <c r="C277" s="1">
        <v>97.784792999999993</v>
      </c>
      <c r="D277" s="1">
        <v>38.837057000000001</v>
      </c>
      <c r="E277" s="1">
        <v>237.220001</v>
      </c>
      <c r="F277" s="1">
        <v>539.17999299999997</v>
      </c>
      <c r="G277" s="1">
        <v>80.149057999999997</v>
      </c>
      <c r="H277" s="1">
        <v>78.956345999999996</v>
      </c>
      <c r="I277" s="1">
        <v>177.53999300000001</v>
      </c>
      <c r="J277" s="1">
        <v>39.802660000000003</v>
      </c>
      <c r="K277" s="1">
        <v>50.115774999999999</v>
      </c>
      <c r="L277" s="45">
        <v>12651.910159999999</v>
      </c>
      <c r="M277" s="11">
        <f t="shared" si="50"/>
        <v>1.0082755007428932</v>
      </c>
      <c r="N277" s="11">
        <f t="shared" si="51"/>
        <v>0.4391107614453662</v>
      </c>
      <c r="O277" s="11">
        <f t="shared" si="52"/>
        <v>0.91743981453732926</v>
      </c>
      <c r="P277" s="11">
        <f t="shared" si="53"/>
        <v>7.5608087174597163</v>
      </c>
      <c r="Q277" s="11">
        <f t="shared" si="54"/>
        <v>9.7192889327382126E-3</v>
      </c>
      <c r="R277" s="11">
        <f t="shared" si="55"/>
        <v>1.2870657024485985</v>
      </c>
      <c r="S277" s="11">
        <f t="shared" si="56"/>
        <v>0.75361209504644289</v>
      </c>
      <c r="T277" s="11">
        <f t="shared" si="57"/>
        <v>0.3739358584279846</v>
      </c>
      <c r="U277" s="11">
        <f t="shared" si="58"/>
        <v>0.85792327280346892</v>
      </c>
      <c r="V277" s="11">
        <f t="shared" si="59"/>
        <v>1.1192826663669311</v>
      </c>
      <c r="W277" s="11">
        <f t="shared" si="60"/>
        <v>0.85792327280346892</v>
      </c>
    </row>
    <row r="278" spans="1:23" x14ac:dyDescent="0.2">
      <c r="A278" s="28" t="s">
        <v>187</v>
      </c>
      <c r="B278" s="1">
        <v>43.556035000000001</v>
      </c>
      <c r="C278" s="1">
        <v>67.948065999999997</v>
      </c>
      <c r="D278" s="1">
        <v>20.254642</v>
      </c>
      <c r="E278" s="1">
        <v>27.709999</v>
      </c>
      <c r="F278" s="1">
        <v>533.98999000000003</v>
      </c>
      <c r="G278" s="1">
        <v>35.044493000000003</v>
      </c>
      <c r="H278" s="1">
        <v>45.024977999999997</v>
      </c>
      <c r="I278" s="1">
        <v>129.220001</v>
      </c>
      <c r="J278" s="1">
        <v>21.423199</v>
      </c>
      <c r="K278" s="1">
        <v>23.647518000000002</v>
      </c>
      <c r="L278" s="45">
        <v>13271.639649999999</v>
      </c>
      <c r="M278" s="11">
        <f t="shared" si="50"/>
        <v>-0.54415454073821434</v>
      </c>
      <c r="N278" s="11">
        <f t="shared" si="51"/>
        <v>-0.25471023921707237</v>
      </c>
      <c r="O278" s="11">
        <f t="shared" si="52"/>
        <v>-0.43478090766386457</v>
      </c>
      <c r="P278" s="11">
        <f t="shared" si="53"/>
        <v>-0.859096926490452</v>
      </c>
      <c r="Q278" s="11">
        <f t="shared" si="54"/>
        <v>3.5331135535823233E-3</v>
      </c>
      <c r="R278" s="11">
        <f t="shared" si="55"/>
        <v>-0.64268587386264864</v>
      </c>
      <c r="S278" s="11">
        <f t="shared" si="56"/>
        <v>2.9652026154935118E-2</v>
      </c>
      <c r="T278" s="11">
        <f t="shared" si="57"/>
        <v>-0.20342744295754256</v>
      </c>
      <c r="U278" s="11">
        <f t="shared" si="58"/>
        <v>-0.57985490959580654</v>
      </c>
      <c r="V278" s="11">
        <f t="shared" si="59"/>
        <v>-0.49653997239642389</v>
      </c>
      <c r="W278" s="11">
        <f t="shared" si="60"/>
        <v>-0.57985490959580654</v>
      </c>
    </row>
    <row r="279" spans="1:23" x14ac:dyDescent="0.2">
      <c r="A279" s="28" t="s">
        <v>946</v>
      </c>
      <c r="B279" s="1">
        <v>95.550003000000004</v>
      </c>
      <c r="C279" s="1">
        <v>91.169998000000007</v>
      </c>
      <c r="D279" s="1">
        <v>35.835028000000001</v>
      </c>
      <c r="E279" s="1">
        <v>196.66000399999999</v>
      </c>
      <c r="F279" s="1">
        <v>532.10998500000005</v>
      </c>
      <c r="G279" s="1">
        <v>98.077546999999996</v>
      </c>
      <c r="H279" s="1">
        <v>43.728344</v>
      </c>
      <c r="I279" s="1">
        <v>162.220001</v>
      </c>
      <c r="J279" s="1">
        <v>50.990001999999997</v>
      </c>
      <c r="K279" s="1">
        <v>46.970001000000003</v>
      </c>
      <c r="L279" s="45">
        <v>13333.349609999999</v>
      </c>
      <c r="M279" s="11">
        <f t="shared" si="50"/>
        <v>-0.23590244860030685</v>
      </c>
      <c r="N279" s="11">
        <f t="shared" si="51"/>
        <v>0.10901679084545024</v>
      </c>
      <c r="O279" s="11">
        <f t="shared" si="52"/>
        <v>7.8717719229728367E-3</v>
      </c>
      <c r="P279" s="11">
        <f t="shared" si="53"/>
        <v>-0.24300397556859088</v>
      </c>
      <c r="Q279" s="11">
        <f t="shared" si="54"/>
        <v>-1.4209573507581452E-2</v>
      </c>
      <c r="R279" s="11">
        <f t="shared" si="55"/>
        <v>-0.11916221789651726</v>
      </c>
      <c r="S279" s="11">
        <f t="shared" si="56"/>
        <v>-0.2681797159616417</v>
      </c>
      <c r="T279" s="11">
        <f t="shared" si="57"/>
        <v>-0.22619728213221368</v>
      </c>
      <c r="U279" s="11">
        <f t="shared" si="58"/>
        <v>0.13361914288925236</v>
      </c>
      <c r="V279" s="11">
        <f t="shared" si="59"/>
        <v>-0.16530223113624842</v>
      </c>
      <c r="W279" s="11">
        <f t="shared" si="60"/>
        <v>0.13361914288925236</v>
      </c>
    </row>
    <row r="280" spans="1:23" x14ac:dyDescent="0.2">
      <c r="A280" s="28" t="s">
        <v>793</v>
      </c>
      <c r="B280" s="1">
        <v>125.049482</v>
      </c>
      <c r="C280" s="1">
        <v>82.207950999999994</v>
      </c>
      <c r="D280" s="1">
        <v>35.555146000000001</v>
      </c>
      <c r="E280" s="1">
        <v>259.790009</v>
      </c>
      <c r="F280" s="1">
        <v>539.78002900000001</v>
      </c>
      <c r="G280" s="1">
        <v>111.345754</v>
      </c>
      <c r="H280" s="1">
        <v>59.752845000000001</v>
      </c>
      <c r="I280" s="1">
        <v>209.63999899999999</v>
      </c>
      <c r="J280" s="1">
        <v>44.979835000000001</v>
      </c>
      <c r="K280" s="1">
        <v>56.271866000000003</v>
      </c>
      <c r="L280" s="45">
        <v>12460.95996</v>
      </c>
      <c r="M280" s="11">
        <f t="shared" si="50"/>
        <v>0.63367492326301189</v>
      </c>
      <c r="N280" s="11">
        <f t="shared" si="51"/>
        <v>0.12742438971165382</v>
      </c>
      <c r="O280" s="11">
        <f t="shared" si="52"/>
        <v>0.67764587921518316</v>
      </c>
      <c r="P280" s="11">
        <f t="shared" si="53"/>
        <v>6.6883693788585568</v>
      </c>
      <c r="Q280" s="11">
        <f t="shared" si="54"/>
        <v>-1.8431242530425607E-5</v>
      </c>
      <c r="R280" s="11">
        <f t="shared" si="55"/>
        <v>1.4895668192012108</v>
      </c>
      <c r="S280" s="11">
        <f t="shared" si="56"/>
        <v>0.32809357388456228</v>
      </c>
      <c r="T280" s="11">
        <f t="shared" si="57"/>
        <v>0.82915973449821356</v>
      </c>
      <c r="U280" s="11">
        <f t="shared" si="58"/>
        <v>0.63975479414950254</v>
      </c>
      <c r="V280" s="11">
        <f t="shared" si="59"/>
        <v>0.91689077341508174</v>
      </c>
      <c r="W280" s="11">
        <f t="shared" si="60"/>
        <v>0.63975479414950254</v>
      </c>
    </row>
    <row r="281" spans="1:23" x14ac:dyDescent="0.2">
      <c r="A281" s="28" t="s">
        <v>341</v>
      </c>
      <c r="B281" s="1">
        <v>76.544899000000001</v>
      </c>
      <c r="C281" s="1">
        <v>72.916597999999993</v>
      </c>
      <c r="D281" s="1">
        <v>21.193474999999999</v>
      </c>
      <c r="E281" s="1">
        <v>33.790000999999997</v>
      </c>
      <c r="F281" s="1">
        <v>539.78997800000002</v>
      </c>
      <c r="G281" s="1">
        <v>44.724950999999997</v>
      </c>
      <c r="H281" s="1">
        <v>44.991441999999999</v>
      </c>
      <c r="I281" s="1">
        <v>114.610001</v>
      </c>
      <c r="J281" s="1">
        <v>27.43083</v>
      </c>
      <c r="K281" s="1">
        <v>29.355802000000001</v>
      </c>
      <c r="L281" s="45">
        <v>12127.950199999999</v>
      </c>
      <c r="M281" s="11">
        <f t="shared" si="50"/>
        <v>0.80434579066279932</v>
      </c>
      <c r="N281" s="11">
        <f t="shared" si="51"/>
        <v>5.4569427357993083E-2</v>
      </c>
      <c r="O281" s="11">
        <f t="shared" si="52"/>
        <v>5.3789966412036705E-2</v>
      </c>
      <c r="P281" s="11">
        <f t="shared" si="53"/>
        <v>0.2418229416325961</v>
      </c>
      <c r="Q281" s="11">
        <f t="shared" si="54"/>
        <v>1.403285787077313E-2</v>
      </c>
      <c r="R281" s="11">
        <f t="shared" si="55"/>
        <v>0.25990976810733168</v>
      </c>
      <c r="S281" s="11">
        <f t="shared" si="56"/>
        <v>-4.6987156534172847E-3</v>
      </c>
      <c r="T281" s="11">
        <f t="shared" si="57"/>
        <v>-8.2165466112786079E-2</v>
      </c>
      <c r="U281" s="11">
        <f t="shared" si="58"/>
        <v>0.27938753565374475</v>
      </c>
      <c r="V281" s="11">
        <f t="shared" si="59"/>
        <v>0.22642295015615743</v>
      </c>
      <c r="W281" s="11">
        <f t="shared" si="60"/>
        <v>0.27938753565374475</v>
      </c>
    </row>
    <row r="282" spans="1:23" x14ac:dyDescent="0.2">
      <c r="A282" s="28" t="s">
        <v>186</v>
      </c>
      <c r="B282" s="1">
        <v>42.422522000000001</v>
      </c>
      <c r="C282" s="1">
        <v>69.143478000000002</v>
      </c>
      <c r="D282" s="1">
        <v>20.111668999999999</v>
      </c>
      <c r="E282" s="1">
        <v>27.209999</v>
      </c>
      <c r="F282" s="1">
        <v>532.32000700000003</v>
      </c>
      <c r="G282" s="1">
        <v>35.498534999999997</v>
      </c>
      <c r="H282" s="1">
        <v>45.203842000000002</v>
      </c>
      <c r="I282" s="1">
        <v>124.870003</v>
      </c>
      <c r="J282" s="1">
        <v>21.440594999999998</v>
      </c>
      <c r="K282" s="1">
        <v>23.936115999999998</v>
      </c>
      <c r="L282" s="45">
        <v>13254.29004</v>
      </c>
      <c r="M282" s="11">
        <f t="shared" si="50"/>
        <v>-0.55768407641813877</v>
      </c>
      <c r="N282" s="11">
        <f t="shared" si="51"/>
        <v>-0.24458124379527202</v>
      </c>
      <c r="O282" s="11">
        <f t="shared" si="52"/>
        <v>-0.4387706631623115</v>
      </c>
      <c r="P282" s="11">
        <f t="shared" si="53"/>
        <v>-0.87609854343564253</v>
      </c>
      <c r="Q282" s="11">
        <f t="shared" si="54"/>
        <v>-1.4422947577982681E-2</v>
      </c>
      <c r="R282" s="11">
        <f t="shared" si="55"/>
        <v>-0.6381663290415337</v>
      </c>
      <c r="S282" s="11">
        <f t="shared" si="56"/>
        <v>1.5052009247056297E-2</v>
      </c>
      <c r="T282" s="11">
        <f t="shared" si="57"/>
        <v>-0.23298525369191792</v>
      </c>
      <c r="U282" s="11">
        <f t="shared" si="58"/>
        <v>-0.58115656536738758</v>
      </c>
      <c r="V282" s="11">
        <f t="shared" si="59"/>
        <v>-0.49320101630319713</v>
      </c>
      <c r="W282" s="11">
        <f t="shared" si="60"/>
        <v>-0.58115656536738758</v>
      </c>
    </row>
    <row r="283" spans="1:23" x14ac:dyDescent="0.2">
      <c r="A283" s="28" t="s">
        <v>945</v>
      </c>
      <c r="B283" s="1">
        <v>95.910004000000001</v>
      </c>
      <c r="C283" s="1">
        <v>91.529999000000004</v>
      </c>
      <c r="D283" s="1">
        <v>35.835028000000001</v>
      </c>
      <c r="E283" s="1">
        <v>219.61000100000001</v>
      </c>
      <c r="F283" s="1">
        <v>540.10998500000005</v>
      </c>
      <c r="G283" s="1">
        <v>98.107328999999993</v>
      </c>
      <c r="H283" s="1">
        <v>44.533523000000002</v>
      </c>
      <c r="I283" s="1">
        <v>162.800003</v>
      </c>
      <c r="J283" s="1">
        <v>51.189999</v>
      </c>
      <c r="K283" s="1">
        <v>47.23</v>
      </c>
      <c r="L283" s="45">
        <v>12393.450199999999</v>
      </c>
      <c r="M283" s="11">
        <f t="shared" si="50"/>
        <v>0.72679649933659407</v>
      </c>
      <c r="N283" s="11">
        <f t="shared" si="51"/>
        <v>0.12233760867166144</v>
      </c>
      <c r="O283" s="11">
        <f t="shared" si="52"/>
        <v>0.52787820200235247</v>
      </c>
      <c r="P283" s="11">
        <f t="shared" si="53"/>
        <v>1.2060270656144532</v>
      </c>
      <c r="Q283" s="11">
        <f t="shared" si="54"/>
        <v>-4.4239275879903728E-3</v>
      </c>
      <c r="R283" s="11">
        <f t="shared" si="55"/>
        <v>0.6348468962775633</v>
      </c>
      <c r="S283" s="11">
        <f t="shared" si="56"/>
        <v>-0.16263118038077273</v>
      </c>
      <c r="T283" s="11">
        <f t="shared" si="57"/>
        <v>0.74285404162920288</v>
      </c>
      <c r="U283" s="11">
        <f t="shared" si="58"/>
        <v>0.67106928196577043</v>
      </c>
      <c r="V283" s="11">
        <f t="shared" si="59"/>
        <v>0.25331206886714952</v>
      </c>
      <c r="W283" s="11">
        <f t="shared" si="60"/>
        <v>0.67106928196577043</v>
      </c>
    </row>
    <row r="284" spans="1:23" x14ac:dyDescent="0.2">
      <c r="A284" s="28" t="s">
        <v>491</v>
      </c>
      <c r="B284" s="1">
        <v>55.542158000000001</v>
      </c>
      <c r="C284" s="1">
        <v>81.552999999999997</v>
      </c>
      <c r="D284" s="1">
        <v>23.454113</v>
      </c>
      <c r="E284" s="1">
        <v>99.550003000000004</v>
      </c>
      <c r="F284" s="1">
        <v>542.51000999999997</v>
      </c>
      <c r="G284" s="1">
        <v>60.010102000000003</v>
      </c>
      <c r="H284" s="1">
        <v>53.182685999999997</v>
      </c>
      <c r="I284" s="1">
        <v>93.410004000000001</v>
      </c>
      <c r="J284" s="1">
        <v>30.63308</v>
      </c>
      <c r="K284" s="1">
        <v>37.684150000000002</v>
      </c>
      <c r="L284" s="45">
        <v>12835.059569999999</v>
      </c>
      <c r="M284" s="11">
        <f t="shared" si="50"/>
        <v>-0.26882003394233533</v>
      </c>
      <c r="N284" s="11">
        <f t="shared" si="51"/>
        <v>0.11844219611013673</v>
      </c>
      <c r="O284" s="11">
        <f t="shared" si="52"/>
        <v>0.13636536737070526</v>
      </c>
      <c r="P284" s="11">
        <f t="shared" si="53"/>
        <v>2.0925755232238434</v>
      </c>
      <c r="Q284" s="11">
        <f t="shared" si="54"/>
        <v>6.0081033245644733E-3</v>
      </c>
      <c r="R284" s="11">
        <f t="shared" si="55"/>
        <v>0.34374041836450475</v>
      </c>
      <c r="S284" s="11">
        <f t="shared" si="56"/>
        <v>0.19662525520378571</v>
      </c>
      <c r="T284" s="11">
        <f t="shared" si="57"/>
        <v>-0.17394762691992161</v>
      </c>
      <c r="U284" s="11">
        <f t="shared" si="58"/>
        <v>0.13748809805045314</v>
      </c>
      <c r="V284" s="11">
        <f t="shared" si="59"/>
        <v>0.30235986640807577</v>
      </c>
      <c r="W284" s="11">
        <f t="shared" si="60"/>
        <v>0.13748809805045314</v>
      </c>
    </row>
    <row r="285" spans="1:23" x14ac:dyDescent="0.2">
      <c r="A285" s="28" t="s">
        <v>340</v>
      </c>
      <c r="B285" s="1">
        <v>75.962362999999996</v>
      </c>
      <c r="C285" s="1">
        <v>72.916597999999993</v>
      </c>
      <c r="D285" s="1">
        <v>20.639588</v>
      </c>
      <c r="E285" s="1">
        <v>32.189999</v>
      </c>
      <c r="F285" s="1">
        <v>539.27002000000005</v>
      </c>
      <c r="G285" s="1">
        <v>44.658999000000001</v>
      </c>
      <c r="H285" s="1">
        <v>44.443894</v>
      </c>
      <c r="I285" s="1">
        <v>113.08000199999999</v>
      </c>
      <c r="J285" s="1">
        <v>26.930461999999999</v>
      </c>
      <c r="K285" s="1">
        <v>28.935282000000001</v>
      </c>
      <c r="L285" s="45">
        <v>12496.37988</v>
      </c>
      <c r="M285" s="11">
        <f t="shared" si="50"/>
        <v>0.77580697232693385</v>
      </c>
      <c r="N285" s="11">
        <f t="shared" si="51"/>
        <v>4.4752780931541114E-2</v>
      </c>
      <c r="O285" s="11">
        <f t="shared" si="52"/>
        <v>1.5659628736517162E-2</v>
      </c>
      <c r="P285" s="11">
        <f t="shared" si="53"/>
        <v>0.16926980859898988</v>
      </c>
      <c r="Q285" s="11">
        <f t="shared" si="54"/>
        <v>3.5544794054584994E-3</v>
      </c>
      <c r="R285" s="11">
        <f t="shared" si="55"/>
        <v>0.24280481006853649</v>
      </c>
      <c r="S285" s="11">
        <f t="shared" si="56"/>
        <v>-2.2679028679086555E-2</v>
      </c>
      <c r="T285" s="11">
        <f t="shared" si="57"/>
        <v>-0.11455639428828124</v>
      </c>
      <c r="U285" s="11">
        <f t="shared" si="58"/>
        <v>0.25046988165176587</v>
      </c>
      <c r="V285" s="11">
        <f t="shared" si="59"/>
        <v>0.20489257822137596</v>
      </c>
      <c r="W285" s="11">
        <f t="shared" si="60"/>
        <v>0.25046988165176587</v>
      </c>
    </row>
    <row r="286" spans="1:23" x14ac:dyDescent="0.2">
      <c r="A286" s="28" t="s">
        <v>185</v>
      </c>
      <c r="B286" s="1">
        <v>42.776249999999997</v>
      </c>
      <c r="C286" s="1">
        <v>69.79316</v>
      </c>
      <c r="D286" s="1">
        <v>20.321363000000002</v>
      </c>
      <c r="E286" s="1">
        <v>27.530000999999999</v>
      </c>
      <c r="F286" s="1">
        <v>537.35998500000005</v>
      </c>
      <c r="G286" s="1">
        <v>35.934041000000001</v>
      </c>
      <c r="H286" s="1">
        <v>45.475228000000001</v>
      </c>
      <c r="I286" s="1">
        <v>127.709999</v>
      </c>
      <c r="J286" s="1">
        <v>21.536273999999999</v>
      </c>
      <c r="K286" s="1">
        <v>24.014823</v>
      </c>
      <c r="L286" s="45">
        <v>12896.66992</v>
      </c>
      <c r="M286" s="11">
        <f t="shared" si="50"/>
        <v>-0.55019715142370451</v>
      </c>
      <c r="N286" s="11">
        <f t="shared" si="51"/>
        <v>-0.23405226402374013</v>
      </c>
      <c r="O286" s="11">
        <f t="shared" si="52"/>
        <v>-0.43005737495695906</v>
      </c>
      <c r="P286" s="11">
        <f t="shared" si="53"/>
        <v>-0.87469275659571355</v>
      </c>
      <c r="Q286" s="11">
        <f t="shared" si="54"/>
        <v>9.5059122939527008E-3</v>
      </c>
      <c r="R286" s="11">
        <f t="shared" si="55"/>
        <v>-0.63648616030927885</v>
      </c>
      <c r="S286" s="11">
        <f t="shared" si="56"/>
        <v>2.3659436617137652E-2</v>
      </c>
      <c r="T286" s="11">
        <f t="shared" si="57"/>
        <v>-0.23311115254375281</v>
      </c>
      <c r="U286" s="11">
        <f t="shared" si="58"/>
        <v>-0.56987669263031759</v>
      </c>
      <c r="V286" s="11">
        <f t="shared" si="59"/>
        <v>-0.48828418921798422</v>
      </c>
      <c r="W286" s="11">
        <f t="shared" si="60"/>
        <v>-0.56987669263031759</v>
      </c>
    </row>
    <row r="287" spans="1:23" x14ac:dyDescent="0.2">
      <c r="A287" s="28" t="s">
        <v>944</v>
      </c>
      <c r="B287" s="1">
        <v>95.099997999999999</v>
      </c>
      <c r="C287" s="1">
        <v>91.120002999999997</v>
      </c>
      <c r="D287" s="1">
        <v>35.655102999999997</v>
      </c>
      <c r="E287" s="1">
        <v>219.699997</v>
      </c>
      <c r="F287" s="1">
        <v>532.29998799999998</v>
      </c>
      <c r="G287" s="1">
        <v>98.851920000000007</v>
      </c>
      <c r="H287" s="1">
        <v>44.424177</v>
      </c>
      <c r="I287" s="1">
        <v>166.529999</v>
      </c>
      <c r="J287" s="1">
        <v>50.07</v>
      </c>
      <c r="K287" s="1">
        <v>46.93</v>
      </c>
      <c r="L287" s="45">
        <v>13323.360350000001</v>
      </c>
      <c r="M287" s="11">
        <f t="shared" si="50"/>
        <v>8.6241835381862364E-2</v>
      </c>
      <c r="N287" s="11">
        <f t="shared" si="51"/>
        <v>-6.3221697470808635E-2</v>
      </c>
      <c r="O287" s="11">
        <f t="shared" si="52"/>
        <v>-7.8150886937543129E-2</v>
      </c>
      <c r="P287" s="11">
        <f t="shared" si="53"/>
        <v>-4.3076785453665889E-2</v>
      </c>
      <c r="Q287" s="11">
        <f t="shared" si="54"/>
        <v>-2.9034149474232995E-3</v>
      </c>
      <c r="R287" s="11">
        <f t="shared" si="55"/>
        <v>0.23245750507345608</v>
      </c>
      <c r="S287" s="11">
        <f t="shared" si="56"/>
        <v>-0.43248012021194371</v>
      </c>
      <c r="T287" s="11">
        <f t="shared" si="57"/>
        <v>-4.5673358166189115E-2</v>
      </c>
      <c r="U287" s="11">
        <f t="shared" si="58"/>
        <v>0.26731234209850108</v>
      </c>
      <c r="V287" s="11">
        <f t="shared" si="59"/>
        <v>-6.197484057819691E-2</v>
      </c>
      <c r="W287" s="11">
        <f t="shared" si="60"/>
        <v>0.26731234209850108</v>
      </c>
    </row>
    <row r="288" spans="1:23" x14ac:dyDescent="0.2">
      <c r="A288" s="28" t="s">
        <v>642</v>
      </c>
      <c r="B288" s="1">
        <v>87.549563000000006</v>
      </c>
      <c r="C288" s="1">
        <v>97.269548999999998</v>
      </c>
      <c r="D288" s="1">
        <v>38.677807999999999</v>
      </c>
      <c r="E288" s="1">
        <v>229.58999600000001</v>
      </c>
      <c r="F288" s="1">
        <v>533.84997599999997</v>
      </c>
      <c r="G288" s="1">
        <v>80.207162999999994</v>
      </c>
      <c r="H288" s="1">
        <v>78.277745999999993</v>
      </c>
      <c r="I288" s="1">
        <v>174.5</v>
      </c>
      <c r="J288" s="1">
        <v>39.508808000000002</v>
      </c>
      <c r="K288" s="1">
        <v>50.030641000000003</v>
      </c>
      <c r="L288" s="45">
        <v>13172.759770000001</v>
      </c>
      <c r="M288" s="11">
        <f t="shared" si="50"/>
        <v>0.56364213309141764</v>
      </c>
      <c r="N288" s="11">
        <f t="shared" si="51"/>
        <v>0.19847509939275954</v>
      </c>
      <c r="O288" s="11">
        <f t="shared" si="52"/>
        <v>0.6652242085829605</v>
      </c>
      <c r="P288" s="11">
        <f t="shared" si="53"/>
        <v>1.2810729402668071</v>
      </c>
      <c r="Q288" s="11">
        <f t="shared" si="54"/>
        <v>-8.4510546009932686E-3</v>
      </c>
      <c r="R288" s="11">
        <f t="shared" si="55"/>
        <v>0.35273431410630329</v>
      </c>
      <c r="S288" s="11">
        <f t="shared" si="56"/>
        <v>0.4738186409423053</v>
      </c>
      <c r="T288" s="11">
        <f t="shared" si="57"/>
        <v>0.8717150529320481</v>
      </c>
      <c r="U288" s="11">
        <f t="shared" si="58"/>
        <v>0.28127072682509913</v>
      </c>
      <c r="V288" s="11">
        <f t="shared" si="59"/>
        <v>0.35644201386356533</v>
      </c>
      <c r="W288" s="11">
        <f t="shared" si="60"/>
        <v>0.28127072682509913</v>
      </c>
    </row>
    <row r="289" spans="1:23" x14ac:dyDescent="0.2">
      <c r="A289" s="28" t="s">
        <v>490</v>
      </c>
      <c r="B289" s="1">
        <v>55.990792999999996</v>
      </c>
      <c r="C289" s="1">
        <v>81.161092999999994</v>
      </c>
      <c r="D289" s="1">
        <v>23.226787000000002</v>
      </c>
      <c r="E289" s="1">
        <v>100.650002</v>
      </c>
      <c r="F289" s="1">
        <v>538.40002400000003</v>
      </c>
      <c r="G289" s="1">
        <v>59.292620999999997</v>
      </c>
      <c r="H289" s="1">
        <v>53.112197000000002</v>
      </c>
      <c r="I289" s="1">
        <v>93.230002999999996</v>
      </c>
      <c r="J289" s="1">
        <v>30.835643999999998</v>
      </c>
      <c r="K289" s="1">
        <v>36.88373</v>
      </c>
      <c r="L289" s="45">
        <v>12573.570309999999</v>
      </c>
      <c r="M289" s="11">
        <f t="shared" si="50"/>
        <v>-0.27306915282583466</v>
      </c>
      <c r="N289" s="11">
        <f t="shared" si="51"/>
        <v>7.5602777716042402E-2</v>
      </c>
      <c r="O289" s="11">
        <f t="shared" si="52"/>
        <v>7.4267945612414454E-2</v>
      </c>
      <c r="P289" s="11">
        <f t="shared" si="53"/>
        <v>1.9795738596676693</v>
      </c>
      <c r="Q289" s="11">
        <f t="shared" si="54"/>
        <v>1.6577978707167151E-2</v>
      </c>
      <c r="R289" s="11">
        <f t="shared" si="55"/>
        <v>0.31849531666882869</v>
      </c>
      <c r="S289" s="11">
        <f t="shared" si="56"/>
        <v>0.15816070144085503</v>
      </c>
      <c r="T289" s="11">
        <f t="shared" si="57"/>
        <v>-0.205741988560453</v>
      </c>
      <c r="U289" s="11">
        <f t="shared" si="58"/>
        <v>0.11576446922888262</v>
      </c>
      <c r="V289" s="11">
        <f t="shared" si="59"/>
        <v>0.25643748380643805</v>
      </c>
      <c r="W289" s="11">
        <f t="shared" si="60"/>
        <v>0.11576446922888262</v>
      </c>
    </row>
    <row r="290" spans="1:23" x14ac:dyDescent="0.2">
      <c r="A290" s="28" t="s">
        <v>339</v>
      </c>
      <c r="B290" s="1">
        <v>77.023548000000005</v>
      </c>
      <c r="C290" s="1">
        <v>75.456380999999993</v>
      </c>
      <c r="D290" s="1">
        <v>21.621037000000001</v>
      </c>
      <c r="E290" s="1">
        <v>33.779998999999997</v>
      </c>
      <c r="F290" s="1">
        <v>529.61999500000002</v>
      </c>
      <c r="G290" s="1">
        <v>44.969914000000003</v>
      </c>
      <c r="H290" s="1">
        <v>45.859090999999999</v>
      </c>
      <c r="I290" s="1">
        <v>117.379997</v>
      </c>
      <c r="J290" s="1">
        <v>27.636337999999999</v>
      </c>
      <c r="K290" s="1">
        <v>29.355802000000001</v>
      </c>
      <c r="L290" s="45">
        <v>13473.530269999999</v>
      </c>
      <c r="M290" s="11">
        <f t="shared" si="50"/>
        <v>0.857604866575151</v>
      </c>
      <c r="N290" s="11">
        <f t="shared" si="51"/>
        <v>9.2807500199389548E-2</v>
      </c>
      <c r="O290" s="11">
        <f t="shared" si="52"/>
        <v>7.3523124972257214E-2</v>
      </c>
      <c r="P290" s="11">
        <f t="shared" si="53"/>
        <v>0.29873121876201436</v>
      </c>
      <c r="Q290" s="11">
        <f t="shared" si="54"/>
        <v>1.0963575988958141E-3</v>
      </c>
      <c r="R290" s="11">
        <f t="shared" si="55"/>
        <v>0.26946141422732195</v>
      </c>
      <c r="S290" s="11">
        <f t="shared" si="56"/>
        <v>2.8813657424284989E-2</v>
      </c>
      <c r="T290" s="11">
        <f t="shared" si="57"/>
        <v>-7.609080213130559E-3</v>
      </c>
      <c r="U290" s="11">
        <f t="shared" si="58"/>
        <v>0.29845413211435368</v>
      </c>
      <c r="V290" s="11">
        <f t="shared" si="59"/>
        <v>0.24553602833575394</v>
      </c>
      <c r="W290" s="11">
        <f t="shared" si="60"/>
        <v>0.29845413211435368</v>
      </c>
    </row>
    <row r="291" spans="1:23" x14ac:dyDescent="0.2">
      <c r="A291" s="28" t="s">
        <v>184</v>
      </c>
      <c r="B291" s="1">
        <v>41.463903000000002</v>
      </c>
      <c r="C291" s="1">
        <v>69.048191000000003</v>
      </c>
      <c r="D291" s="1">
        <v>20.140262</v>
      </c>
      <c r="E291" s="1">
        <v>26.01</v>
      </c>
      <c r="F291" s="1">
        <v>529.03997800000002</v>
      </c>
      <c r="G291" s="1">
        <v>35.424404000000003</v>
      </c>
      <c r="H291" s="1">
        <v>44.574730000000002</v>
      </c>
      <c r="I291" s="1">
        <v>118.279999</v>
      </c>
      <c r="J291" s="1">
        <v>21.284030999999999</v>
      </c>
      <c r="K291" s="1">
        <v>23.568809999999999</v>
      </c>
      <c r="L291" s="45">
        <v>13424.23047</v>
      </c>
      <c r="M291" s="11">
        <f t="shared" si="50"/>
        <v>-0.66577472276946303</v>
      </c>
      <c r="N291" s="11">
        <f t="shared" si="51"/>
        <v>-0.16047321419311378</v>
      </c>
      <c r="O291" s="11">
        <f t="shared" si="52"/>
        <v>-0.4205155152362875</v>
      </c>
      <c r="P291" s="11">
        <f t="shared" si="53"/>
        <v>-0.90091806403877706</v>
      </c>
      <c r="Q291" s="11">
        <f t="shared" si="54"/>
        <v>-1.243239471870683E-2</v>
      </c>
      <c r="R291" s="11">
        <f t="shared" si="55"/>
        <v>-0.67928151331696718</v>
      </c>
      <c r="S291" s="11">
        <f t="shared" si="56"/>
        <v>-0.25126305926075032</v>
      </c>
      <c r="T291" s="11">
        <f t="shared" si="57"/>
        <v>-0.43908568404907489</v>
      </c>
      <c r="U291" s="11">
        <f t="shared" si="58"/>
        <v>-0.5254751094399861</v>
      </c>
      <c r="V291" s="11">
        <f t="shared" si="59"/>
        <v>-0.57484796213996803</v>
      </c>
      <c r="W291" s="11">
        <f t="shared" si="60"/>
        <v>-0.5254751094399861</v>
      </c>
    </row>
    <row r="292" spans="1:23" x14ac:dyDescent="0.2">
      <c r="A292" s="28" t="s">
        <v>792</v>
      </c>
      <c r="B292" s="1">
        <v>124.059746</v>
      </c>
      <c r="C292" s="1">
        <v>82.246561</v>
      </c>
      <c r="D292" s="1">
        <v>34.755481000000003</v>
      </c>
      <c r="E292" s="1">
        <v>262.51001000000002</v>
      </c>
      <c r="F292" s="1">
        <v>535.70001200000002</v>
      </c>
      <c r="G292" s="1">
        <v>110.453265</v>
      </c>
      <c r="H292" s="1">
        <v>59.533231999999998</v>
      </c>
      <c r="I292" s="1">
        <v>210.86999499999999</v>
      </c>
      <c r="J292" s="1">
        <v>44.853349999999999</v>
      </c>
      <c r="K292" s="1">
        <v>55.436191999999998</v>
      </c>
      <c r="L292" s="45">
        <v>13073.009770000001</v>
      </c>
      <c r="M292" s="11">
        <f t="shared" si="50"/>
        <v>0.40236845890310469</v>
      </c>
      <c r="N292" s="11">
        <f t="shared" si="51"/>
        <v>-0.14456032129515217</v>
      </c>
      <c r="O292" s="11">
        <f t="shared" si="52"/>
        <v>-0.11529777257182561</v>
      </c>
      <c r="P292" s="11">
        <f t="shared" si="53"/>
        <v>0.15242116891412349</v>
      </c>
      <c r="Q292" s="11">
        <f t="shared" si="54"/>
        <v>-4.6820243316463284E-3</v>
      </c>
      <c r="R292" s="11">
        <f t="shared" si="55"/>
        <v>0.3614827083433152</v>
      </c>
      <c r="S292" s="11">
        <f t="shared" si="56"/>
        <v>-0.23416820375716008</v>
      </c>
      <c r="T292" s="11">
        <f t="shared" si="57"/>
        <v>0.20918628481671142</v>
      </c>
      <c r="U292" s="11">
        <f t="shared" si="58"/>
        <v>0.13992417490838904</v>
      </c>
      <c r="V292" s="11">
        <f t="shared" si="59"/>
        <v>0.12657610572789491</v>
      </c>
      <c r="W292" s="11">
        <f t="shared" si="60"/>
        <v>0.13992417490838904</v>
      </c>
    </row>
    <row r="293" spans="1:23" x14ac:dyDescent="0.2">
      <c r="A293" s="28" t="s">
        <v>641</v>
      </c>
      <c r="B293" s="1">
        <v>88.464444</v>
      </c>
      <c r="C293" s="1">
        <v>96.145365999999996</v>
      </c>
      <c r="D293" s="1">
        <v>39.284948</v>
      </c>
      <c r="E293" s="1">
        <v>227.78999300000001</v>
      </c>
      <c r="F293" s="1">
        <v>538.21997099999999</v>
      </c>
      <c r="G293" s="1">
        <v>81.127189000000001</v>
      </c>
      <c r="H293" s="1">
        <v>77.736694</v>
      </c>
      <c r="I293" s="1">
        <v>174.38999899999999</v>
      </c>
      <c r="J293" s="1">
        <v>39.347661000000002</v>
      </c>
      <c r="K293" s="1">
        <v>49.207675999999999</v>
      </c>
      <c r="L293" s="45">
        <v>12640.780269999999</v>
      </c>
      <c r="M293" s="11">
        <f t="shared" si="50"/>
        <v>0.55697333253030457</v>
      </c>
      <c r="N293" s="11">
        <f t="shared" si="51"/>
        <v>0.15923909255960522</v>
      </c>
      <c r="O293" s="11">
        <f t="shared" si="52"/>
        <v>0.61836527547488895</v>
      </c>
      <c r="P293" s="11">
        <f t="shared" si="53"/>
        <v>1.1760603076041267</v>
      </c>
      <c r="Q293" s="11">
        <f t="shared" si="54"/>
        <v>1.416988662137042E-2</v>
      </c>
      <c r="R293" s="11">
        <f t="shared" si="55"/>
        <v>0.31826822658749743</v>
      </c>
      <c r="S293" s="11">
        <f t="shared" si="56"/>
        <v>0.42971507586658597</v>
      </c>
      <c r="T293" s="11">
        <f t="shared" si="57"/>
        <v>0.84442087220240469</v>
      </c>
      <c r="U293" s="11">
        <f t="shared" si="58"/>
        <v>0.23546514448312883</v>
      </c>
      <c r="V293" s="11">
        <f t="shared" si="59"/>
        <v>0.31542685772987977</v>
      </c>
      <c r="W293" s="11">
        <f t="shared" si="60"/>
        <v>0.23546514448312883</v>
      </c>
    </row>
    <row r="294" spans="1:23" x14ac:dyDescent="0.2">
      <c r="A294" s="28" t="s">
        <v>489</v>
      </c>
      <c r="B294" s="1">
        <v>56.818213999999998</v>
      </c>
      <c r="C294" s="1">
        <v>82.938339999999997</v>
      </c>
      <c r="D294" s="1">
        <v>24.274463000000001</v>
      </c>
      <c r="E294" s="1">
        <v>104.68</v>
      </c>
      <c r="F294" s="1">
        <v>530.70001200000002</v>
      </c>
      <c r="G294" s="1">
        <v>61.540730000000003</v>
      </c>
      <c r="H294" s="1">
        <v>54.372157999999999</v>
      </c>
      <c r="I294" s="1">
        <v>94.550003000000004</v>
      </c>
      <c r="J294" s="1">
        <v>31.848458999999998</v>
      </c>
      <c r="K294" s="1">
        <v>37.408143000000003</v>
      </c>
      <c r="L294" s="45">
        <v>13558.91992</v>
      </c>
      <c r="M294" s="11">
        <f t="shared" si="50"/>
        <v>-0.26442397045506527</v>
      </c>
      <c r="N294" s="11">
        <f t="shared" si="51"/>
        <v>0.10553137314636674</v>
      </c>
      <c r="O294" s="11">
        <f t="shared" si="52"/>
        <v>0.14327753246285346</v>
      </c>
      <c r="P294" s="11">
        <f t="shared" si="53"/>
        <v>2.2620754129012153</v>
      </c>
      <c r="Q294" s="11">
        <f t="shared" si="54"/>
        <v>1.2361301282815873E-2</v>
      </c>
      <c r="R294" s="11">
        <f t="shared" si="55"/>
        <v>0.37482366710538817</v>
      </c>
      <c r="S294" s="11">
        <f t="shared" si="56"/>
        <v>0.16006444726861857</v>
      </c>
      <c r="T294" s="11">
        <f t="shared" si="57"/>
        <v>-0.22321720158382186</v>
      </c>
      <c r="U294" s="11">
        <f t="shared" si="58"/>
        <v>0.16104612948277541</v>
      </c>
      <c r="V294" s="11">
        <f t="shared" si="59"/>
        <v>0.26850230084712101</v>
      </c>
      <c r="W294" s="11">
        <f t="shared" si="60"/>
        <v>0.16104612948277541</v>
      </c>
    </row>
    <row r="295" spans="1:23" x14ac:dyDescent="0.2">
      <c r="A295" s="28" t="s">
        <v>338</v>
      </c>
      <c r="B295" s="1">
        <v>77.243155999999999</v>
      </c>
      <c r="C295" s="1">
        <v>75.021244999999993</v>
      </c>
      <c r="D295" s="1">
        <v>21.232344999999999</v>
      </c>
      <c r="E295" s="1">
        <v>32.090000000000003</v>
      </c>
      <c r="F295" s="1">
        <v>524.21997099999999</v>
      </c>
      <c r="G295" s="1">
        <v>44.762635000000003</v>
      </c>
      <c r="H295" s="1">
        <v>46.869945999999999</v>
      </c>
      <c r="I295" s="1">
        <v>121.720001</v>
      </c>
      <c r="J295" s="1">
        <v>27.43083</v>
      </c>
      <c r="K295" s="1">
        <v>29.490008</v>
      </c>
      <c r="L295" s="45">
        <v>12951.780269999999</v>
      </c>
      <c r="M295" s="11">
        <f t="shared" si="50"/>
        <v>-0.38360344095783472</v>
      </c>
      <c r="N295" s="11">
        <f t="shared" si="51"/>
        <v>-9.0730654637005914E-2</v>
      </c>
      <c r="O295" s="11">
        <f t="shared" si="52"/>
        <v>-0.39945672534040166</v>
      </c>
      <c r="P295" s="11">
        <f t="shared" si="53"/>
        <v>-0.87746764610326977</v>
      </c>
      <c r="Q295" s="11">
        <f t="shared" si="54"/>
        <v>-1.2396415125766724E-2</v>
      </c>
      <c r="R295" s="11">
        <f t="shared" si="55"/>
        <v>-0.59688453132750463</v>
      </c>
      <c r="S295" s="11">
        <f t="shared" si="56"/>
        <v>-0.21996569908794961</v>
      </c>
      <c r="T295" s="11">
        <f t="shared" si="57"/>
        <v>-0.42230658408599786</v>
      </c>
      <c r="U295" s="11">
        <f t="shared" si="58"/>
        <v>-0.39654883012991782</v>
      </c>
      <c r="V295" s="11">
        <f t="shared" si="59"/>
        <v>-0.47402957993345451</v>
      </c>
      <c r="W295" s="11">
        <f t="shared" si="60"/>
        <v>-0.39654883012991782</v>
      </c>
    </row>
    <row r="296" spans="1:23" x14ac:dyDescent="0.2">
      <c r="A296" s="28" t="s">
        <v>791</v>
      </c>
      <c r="B296" s="1">
        <v>125.314061</v>
      </c>
      <c r="C296" s="1">
        <v>82.507175000000004</v>
      </c>
      <c r="D296" s="1">
        <v>35.355229000000001</v>
      </c>
      <c r="E296" s="1">
        <v>261.89001500000001</v>
      </c>
      <c r="F296" s="1">
        <v>530.79998799999998</v>
      </c>
      <c r="G296" s="1">
        <v>111.04172</v>
      </c>
      <c r="H296" s="1">
        <v>60.087032000000001</v>
      </c>
      <c r="I296" s="1">
        <v>210.699997</v>
      </c>
      <c r="J296" s="1">
        <v>45.456586000000001</v>
      </c>
      <c r="K296" s="1">
        <v>56.067807000000002</v>
      </c>
      <c r="L296" s="45">
        <v>13579.469730000001</v>
      </c>
      <c r="M296" s="11">
        <f t="shared" si="50"/>
        <v>0.41162971260900671</v>
      </c>
      <c r="N296" s="11">
        <f t="shared" si="51"/>
        <v>-0.142685090635711</v>
      </c>
      <c r="O296" s="11">
        <f t="shared" si="52"/>
        <v>-0.10139712715815463</v>
      </c>
      <c r="P296" s="11">
        <f t="shared" si="53"/>
        <v>0.15309096849883264</v>
      </c>
      <c r="Q296" s="11">
        <f t="shared" si="54"/>
        <v>-1.8454899339487296E-2</v>
      </c>
      <c r="R296" s="11">
        <f t="shared" si="55"/>
        <v>0.37184762231010704</v>
      </c>
      <c r="S296" s="11">
        <f t="shared" si="56"/>
        <v>-0.22218107910495899</v>
      </c>
      <c r="T296" s="11">
        <f t="shared" si="57"/>
        <v>0.19255153581537665</v>
      </c>
      <c r="U296" s="11">
        <f t="shared" si="58"/>
        <v>0.15137180448481602</v>
      </c>
      <c r="V296" s="11">
        <f t="shared" si="59"/>
        <v>0.138973902216881</v>
      </c>
      <c r="W296" s="11">
        <f t="shared" si="60"/>
        <v>0.15137180448481602</v>
      </c>
    </row>
    <row r="297" spans="1:23" x14ac:dyDescent="0.2">
      <c r="A297" s="28" t="s">
        <v>640</v>
      </c>
      <c r="B297" s="1">
        <v>88.772615000000002</v>
      </c>
      <c r="C297" s="1">
        <v>96.239052999999998</v>
      </c>
      <c r="D297" s="1">
        <v>39.344664999999999</v>
      </c>
      <c r="E297" s="1">
        <v>227.11999499999999</v>
      </c>
      <c r="F297" s="1">
        <v>540.78002900000001</v>
      </c>
      <c r="G297" s="1">
        <v>80.943188000000006</v>
      </c>
      <c r="H297" s="1">
        <v>77.250669000000002</v>
      </c>
      <c r="I297" s="1">
        <v>176.679993</v>
      </c>
      <c r="J297" s="1">
        <v>39.480370999999998</v>
      </c>
      <c r="K297" s="1">
        <v>49.226595000000003</v>
      </c>
      <c r="L297" s="45">
        <v>12496.150390000001</v>
      </c>
      <c r="M297" s="11">
        <f t="shared" si="50"/>
        <v>0.53066213731385048</v>
      </c>
      <c r="N297" s="11">
        <f t="shared" si="51"/>
        <v>0.14862993977797134</v>
      </c>
      <c r="O297" s="11">
        <f t="shared" si="52"/>
        <v>0.57466249026358418</v>
      </c>
      <c r="P297" s="11">
        <f t="shared" si="53"/>
        <v>1.1967307979178914</v>
      </c>
      <c r="Q297" s="11">
        <f t="shared" si="54"/>
        <v>5.3541641039227539E-3</v>
      </c>
      <c r="R297" s="11">
        <f t="shared" si="55"/>
        <v>0.29593896678474674</v>
      </c>
      <c r="S297" s="11">
        <f t="shared" si="56"/>
        <v>0.41185348658905241</v>
      </c>
      <c r="T297" s="11">
        <f t="shared" si="57"/>
        <v>0.83468315156750306</v>
      </c>
      <c r="U297" s="11">
        <f t="shared" si="58"/>
        <v>0.225811135948629</v>
      </c>
      <c r="V297" s="11">
        <f t="shared" si="59"/>
        <v>0.31013267561170643</v>
      </c>
      <c r="W297" s="11">
        <f t="shared" si="60"/>
        <v>0.225811135948629</v>
      </c>
    </row>
    <row r="298" spans="1:23" x14ac:dyDescent="0.2">
      <c r="A298" s="28" t="s">
        <v>488</v>
      </c>
      <c r="B298" s="1">
        <v>57.996217999999999</v>
      </c>
      <c r="C298" s="1">
        <v>83.785951999999995</v>
      </c>
      <c r="D298" s="1">
        <v>24.986094000000001</v>
      </c>
      <c r="E298" s="1">
        <v>103.389999</v>
      </c>
      <c r="F298" s="1">
        <v>537.90002400000003</v>
      </c>
      <c r="G298" s="1">
        <v>62.459105000000001</v>
      </c>
      <c r="H298" s="1">
        <v>54.715783000000002</v>
      </c>
      <c r="I298" s="1">
        <v>96.300003000000004</v>
      </c>
      <c r="J298" s="1">
        <v>32.207548000000003</v>
      </c>
      <c r="K298" s="1">
        <v>37.573748000000002</v>
      </c>
      <c r="L298" s="45">
        <v>12880.089840000001</v>
      </c>
      <c r="M298" s="11">
        <f t="shared" si="50"/>
        <v>-0.24708405198221428</v>
      </c>
      <c r="N298" s="11">
        <f t="shared" si="51"/>
        <v>0.1352397195005397</v>
      </c>
      <c r="O298" s="11">
        <f t="shared" si="52"/>
        <v>0.19262279706176599</v>
      </c>
      <c r="P298" s="11">
        <f t="shared" si="53"/>
        <v>2.2471733354271359</v>
      </c>
      <c r="Q298" s="11">
        <f t="shared" si="54"/>
        <v>1.0421650572478569E-3</v>
      </c>
      <c r="R298" s="11">
        <f t="shared" si="55"/>
        <v>0.40748649776105927</v>
      </c>
      <c r="S298" s="11">
        <f t="shared" si="56"/>
        <v>0.17947899742594231</v>
      </c>
      <c r="T298" s="11">
        <f t="shared" si="57"/>
        <v>-0.20655845250329274</v>
      </c>
      <c r="U298" s="11">
        <f t="shared" si="58"/>
        <v>0.20797591845508046</v>
      </c>
      <c r="V298" s="11">
        <f t="shared" si="59"/>
        <v>0.29374387624709719</v>
      </c>
      <c r="W298" s="11">
        <f t="shared" si="60"/>
        <v>0.20797591845508046</v>
      </c>
    </row>
    <row r="299" spans="1:23" x14ac:dyDescent="0.2">
      <c r="A299" s="28" t="s">
        <v>337</v>
      </c>
      <c r="B299" s="1">
        <v>77.028807999999998</v>
      </c>
      <c r="C299" s="1">
        <v>73.804633999999993</v>
      </c>
      <c r="D299" s="1">
        <v>20.950541999999999</v>
      </c>
      <c r="E299" s="1">
        <v>31.84</v>
      </c>
      <c r="F299" s="1">
        <v>537.34002699999996</v>
      </c>
      <c r="G299" s="1">
        <v>44.376344000000003</v>
      </c>
      <c r="H299" s="1">
        <v>46.389789999999998</v>
      </c>
      <c r="I299" s="1">
        <v>121.370003</v>
      </c>
      <c r="J299" s="1">
        <v>26.662409</v>
      </c>
      <c r="K299" s="1">
        <v>29.042648</v>
      </c>
      <c r="L299" s="45">
        <v>12772.469730000001</v>
      </c>
      <c r="M299" s="11">
        <f t="shared" si="50"/>
        <v>-0.19197727489820038</v>
      </c>
      <c r="N299" s="11">
        <f t="shared" si="51"/>
        <v>-0.18645686522865013</v>
      </c>
      <c r="O299" s="11">
        <f t="shared" si="52"/>
        <v>-0.39824021267335374</v>
      </c>
      <c r="P299" s="11">
        <f t="shared" si="53"/>
        <v>-0.85223000950373595</v>
      </c>
      <c r="Q299" s="11">
        <f t="shared" si="54"/>
        <v>-2.1381200620163909E-2</v>
      </c>
      <c r="R299" s="11">
        <f t="shared" si="55"/>
        <v>-0.54849795491283992</v>
      </c>
      <c r="S299" s="11">
        <f t="shared" si="56"/>
        <v>5.7018607986548897E-2</v>
      </c>
      <c r="T299" s="11">
        <f t="shared" si="57"/>
        <v>-0.25393405321820983</v>
      </c>
      <c r="U299" s="11">
        <f t="shared" si="58"/>
        <v>-0.46813468046808937</v>
      </c>
      <c r="V299" s="11">
        <f t="shared" si="59"/>
        <v>-0.37676718355223959</v>
      </c>
      <c r="W299" s="11">
        <f t="shared" si="60"/>
        <v>-0.46813468046808937</v>
      </c>
    </row>
    <row r="300" spans="1:23" x14ac:dyDescent="0.2">
      <c r="A300" s="28" t="s">
        <v>943</v>
      </c>
      <c r="B300" s="1">
        <v>95.330001999999993</v>
      </c>
      <c r="C300" s="1">
        <v>90.720000999999996</v>
      </c>
      <c r="D300" s="1">
        <v>34.815457000000002</v>
      </c>
      <c r="E300" s="1">
        <v>215.470001</v>
      </c>
      <c r="F300" s="1">
        <v>549.080017</v>
      </c>
      <c r="G300" s="1">
        <v>98.286030999999994</v>
      </c>
      <c r="H300" s="1">
        <v>43.887391999999998</v>
      </c>
      <c r="I300" s="1">
        <v>162.679993</v>
      </c>
      <c r="J300" s="1">
        <v>50.130001</v>
      </c>
      <c r="K300" s="1">
        <v>46.599997999999999</v>
      </c>
      <c r="L300" s="45">
        <v>13212.04004</v>
      </c>
      <c r="M300" s="11">
        <f t="shared" si="50"/>
        <v>-0.23580533694526806</v>
      </c>
      <c r="N300" s="11">
        <f t="shared" si="51"/>
        <v>0.10927350191893792</v>
      </c>
      <c r="O300" s="11">
        <f t="shared" si="52"/>
        <v>2.8794057017245134E-3</v>
      </c>
      <c r="P300" s="11">
        <f t="shared" si="53"/>
        <v>-0.17257402676434819</v>
      </c>
      <c r="Q300" s="11">
        <f t="shared" si="54"/>
        <v>-8.3080047286446801E-3</v>
      </c>
      <c r="R300" s="11">
        <f t="shared" si="55"/>
        <v>-0.10113832272954115</v>
      </c>
      <c r="S300" s="11">
        <f t="shared" si="56"/>
        <v>-0.27145525359702793</v>
      </c>
      <c r="T300" s="11">
        <f t="shared" si="57"/>
        <v>-0.22352156516446864</v>
      </c>
      <c r="U300" s="11">
        <f t="shared" si="58"/>
        <v>0.12080284718348699</v>
      </c>
      <c r="V300" s="11">
        <f t="shared" si="59"/>
        <v>-0.161158384158407</v>
      </c>
      <c r="W300" s="11">
        <f t="shared" si="60"/>
        <v>0.12080284718348699</v>
      </c>
    </row>
    <row r="301" spans="1:23" x14ac:dyDescent="0.2">
      <c r="A301" s="28" t="s">
        <v>790</v>
      </c>
      <c r="B301" s="1">
        <v>124.745705</v>
      </c>
      <c r="C301" s="1">
        <v>81.783258000000004</v>
      </c>
      <c r="D301" s="1">
        <v>34.715496999999999</v>
      </c>
      <c r="E301" s="1">
        <v>260.41000400000001</v>
      </c>
      <c r="F301" s="1">
        <v>553.67999299999997</v>
      </c>
      <c r="G301" s="1">
        <v>109.345001</v>
      </c>
      <c r="H301" s="1">
        <v>60.239803000000002</v>
      </c>
      <c r="I301" s="1">
        <v>209.509995</v>
      </c>
      <c r="J301" s="1">
        <v>44.726868000000003</v>
      </c>
      <c r="K301" s="1">
        <v>55.552796999999998</v>
      </c>
      <c r="L301" s="45">
        <v>12922.01953</v>
      </c>
      <c r="M301" s="11">
        <f t="shared" si="50"/>
        <v>0.40675340211765465</v>
      </c>
      <c r="N301" s="11">
        <f t="shared" si="51"/>
        <v>-0.14763501171606019</v>
      </c>
      <c r="O301" s="11">
        <f t="shared" si="52"/>
        <v>-0.11452080408879195</v>
      </c>
      <c r="P301" s="11">
        <f t="shared" si="53"/>
        <v>0.12405579595161909</v>
      </c>
      <c r="Q301" s="11">
        <f t="shared" si="54"/>
        <v>-3.0430199960659321E-3</v>
      </c>
      <c r="R301" s="11">
        <f t="shared" si="55"/>
        <v>0.35770839883163452</v>
      </c>
      <c r="S301" s="11">
        <f t="shared" si="56"/>
        <v>-0.21564109733783898</v>
      </c>
      <c r="T301" s="11">
        <f t="shared" si="57"/>
        <v>0.17556948616558476</v>
      </c>
      <c r="U301" s="11">
        <f t="shared" si="58"/>
        <v>0.13207333412843036</v>
      </c>
      <c r="V301" s="11">
        <f t="shared" si="59"/>
        <v>0.13681298462782898</v>
      </c>
      <c r="W301" s="11">
        <f t="shared" si="60"/>
        <v>0.13207333412843036</v>
      </c>
    </row>
    <row r="302" spans="1:23" x14ac:dyDescent="0.2">
      <c r="A302" s="28" t="s">
        <v>639</v>
      </c>
      <c r="B302" s="1">
        <v>88.676312999999993</v>
      </c>
      <c r="C302" s="1">
        <v>95.948635999999993</v>
      </c>
      <c r="D302" s="1">
        <v>39.205322000000002</v>
      </c>
      <c r="E302" s="1">
        <v>231.66999799999999</v>
      </c>
      <c r="F302" s="1">
        <v>555.36999500000002</v>
      </c>
      <c r="G302" s="1">
        <v>80.536439999999999</v>
      </c>
      <c r="H302" s="1">
        <v>76.801325000000006</v>
      </c>
      <c r="I302" s="1">
        <v>178.220001</v>
      </c>
      <c r="J302" s="1">
        <v>39.508808000000002</v>
      </c>
      <c r="K302" s="1">
        <v>48.867137999999997</v>
      </c>
      <c r="L302" s="45">
        <v>12938.66992</v>
      </c>
      <c r="M302" s="11">
        <f t="shared" si="50"/>
        <v>0.52818754694572601</v>
      </c>
      <c r="N302" s="11">
        <f t="shared" si="51"/>
        <v>0.15041965855466799</v>
      </c>
      <c r="O302" s="11">
        <f t="shared" si="52"/>
        <v>0.54464511730085641</v>
      </c>
      <c r="P302" s="11">
        <f t="shared" si="53"/>
        <v>1.2668297925683891</v>
      </c>
      <c r="Q302" s="11">
        <f t="shared" si="54"/>
        <v>-1.7153084753742776E-2</v>
      </c>
      <c r="R302" s="11">
        <f t="shared" si="55"/>
        <v>0.30542217142798589</v>
      </c>
      <c r="S302" s="11">
        <f t="shared" si="56"/>
        <v>0.407266975634619</v>
      </c>
      <c r="T302" s="11">
        <f t="shared" si="57"/>
        <v>0.84187678086240636</v>
      </c>
      <c r="U302" s="11">
        <f t="shared" si="58"/>
        <v>0.22599309134687462</v>
      </c>
      <c r="V302" s="11">
        <f t="shared" si="59"/>
        <v>0.30793188174457753</v>
      </c>
      <c r="W302" s="11">
        <f t="shared" si="60"/>
        <v>0.22599309134687462</v>
      </c>
    </row>
    <row r="303" spans="1:23" x14ac:dyDescent="0.2">
      <c r="A303" s="28" t="s">
        <v>487</v>
      </c>
      <c r="B303" s="1">
        <v>58.027113999999997</v>
      </c>
      <c r="C303" s="1">
        <v>83.403160999999997</v>
      </c>
      <c r="D303" s="1">
        <v>25.381443000000001</v>
      </c>
      <c r="E303" s="1">
        <v>102.199997</v>
      </c>
      <c r="F303" s="1">
        <v>565.06256099999996</v>
      </c>
      <c r="G303" s="1">
        <v>61.693789000000002</v>
      </c>
      <c r="H303" s="1">
        <v>54.574807999999997</v>
      </c>
      <c r="I303" s="1">
        <v>96.760002</v>
      </c>
      <c r="J303" s="1">
        <v>32.225963</v>
      </c>
      <c r="K303" s="1">
        <v>37.362143000000003</v>
      </c>
      <c r="L303" s="45">
        <v>12103.58008</v>
      </c>
      <c r="M303" s="11">
        <f t="shared" si="50"/>
        <v>0.37787441081838358</v>
      </c>
      <c r="N303" s="11">
        <f t="shared" si="51"/>
        <v>0.2184451966313401</v>
      </c>
      <c r="O303" s="11">
        <f t="shared" si="52"/>
        <v>0.23224167847214616</v>
      </c>
      <c r="P303" s="11">
        <f t="shared" si="53"/>
        <v>2.8566036603773584</v>
      </c>
      <c r="Q303" s="11">
        <f t="shared" si="54"/>
        <v>3.3016466879878914E-2</v>
      </c>
      <c r="R303" s="11">
        <f t="shared" si="55"/>
        <v>0.75026038808229023</v>
      </c>
      <c r="S303" s="11">
        <f t="shared" si="56"/>
        <v>0.23013137556287577</v>
      </c>
      <c r="T303" s="11">
        <f t="shared" si="57"/>
        <v>-0.17777020734194426</v>
      </c>
      <c r="U303" s="11">
        <f t="shared" si="58"/>
        <v>0.5271973758675621</v>
      </c>
      <c r="V303" s="11">
        <f t="shared" si="59"/>
        <v>0.56319547696755645</v>
      </c>
      <c r="W303" s="11">
        <f t="shared" si="60"/>
        <v>0.5271973758675621</v>
      </c>
    </row>
    <row r="304" spans="1:23" x14ac:dyDescent="0.2">
      <c r="A304" s="28" t="s">
        <v>183</v>
      </c>
      <c r="B304" s="1">
        <v>42.113500000000002</v>
      </c>
      <c r="C304" s="1">
        <v>68.450481999999994</v>
      </c>
      <c r="D304" s="1">
        <v>20.59778</v>
      </c>
      <c r="E304" s="1">
        <v>26.5</v>
      </c>
      <c r="F304" s="1">
        <v>547.00247200000001</v>
      </c>
      <c r="G304" s="1">
        <v>35.248348999999997</v>
      </c>
      <c r="H304" s="1">
        <v>44.365023999999998</v>
      </c>
      <c r="I304" s="1">
        <v>117.68</v>
      </c>
      <c r="J304" s="1">
        <v>21.101374</v>
      </c>
      <c r="K304" s="1">
        <v>23.901133000000002</v>
      </c>
      <c r="L304" s="45">
        <v>12986.58008</v>
      </c>
      <c r="M304" s="11">
        <f t="shared" si="50"/>
        <v>-0.56828807068309373</v>
      </c>
      <c r="N304" s="11">
        <f t="shared" si="51"/>
        <v>-0.24961103650941641</v>
      </c>
      <c r="O304" s="11">
        <f t="shared" si="52"/>
        <v>-0.39975578501084608</v>
      </c>
      <c r="P304" s="11">
        <f t="shared" si="53"/>
        <v>-0.87840131761946139</v>
      </c>
      <c r="Q304" s="11">
        <f t="shared" si="54"/>
        <v>1.4155496196064377E-2</v>
      </c>
      <c r="R304" s="11">
        <f t="shared" si="55"/>
        <v>-0.63910956737192914</v>
      </c>
      <c r="S304" s="11">
        <f t="shared" si="56"/>
        <v>3.4070705877748964E-2</v>
      </c>
      <c r="T304" s="11">
        <f t="shared" si="57"/>
        <v>-0.28902853337292089</v>
      </c>
      <c r="U304" s="11">
        <f t="shared" si="58"/>
        <v>-0.58123884860565289</v>
      </c>
      <c r="V304" s="11">
        <f t="shared" si="59"/>
        <v>-0.48983705399517841</v>
      </c>
      <c r="W304" s="11">
        <f t="shared" si="60"/>
        <v>-0.58123884860565289</v>
      </c>
    </row>
    <row r="305" spans="1:23" x14ac:dyDescent="0.2">
      <c r="A305" s="28" t="s">
        <v>942</v>
      </c>
      <c r="B305" s="1">
        <v>97.550003000000004</v>
      </c>
      <c r="C305" s="1">
        <v>91.220000999999996</v>
      </c>
      <c r="D305" s="1">
        <v>34.315666</v>
      </c>
      <c r="E305" s="1">
        <v>217.929993</v>
      </c>
      <c r="F305" s="1">
        <v>539.36745800000006</v>
      </c>
      <c r="G305" s="1">
        <v>97.670500000000004</v>
      </c>
      <c r="H305" s="1">
        <v>42.903278999999998</v>
      </c>
      <c r="I305" s="1">
        <v>165.520004</v>
      </c>
      <c r="J305" s="1">
        <v>50.389999000000003</v>
      </c>
      <c r="K305" s="1">
        <v>46.849997999999999</v>
      </c>
      <c r="L305" s="45">
        <v>12411.23047</v>
      </c>
      <c r="M305" s="11">
        <f t="shared" si="50"/>
        <v>-0.21984762756910448</v>
      </c>
      <c r="N305" s="11">
        <f t="shared" si="51"/>
        <v>0.11604585179268501</v>
      </c>
      <c r="O305" s="11">
        <f t="shared" si="52"/>
        <v>-6.6550647928248496E-3</v>
      </c>
      <c r="P305" s="11">
        <f t="shared" si="53"/>
        <v>-0.13902497904205469</v>
      </c>
      <c r="Q305" s="11">
        <f t="shared" si="54"/>
        <v>1.0103602487044672E-2</v>
      </c>
      <c r="R305" s="11">
        <f t="shared" si="55"/>
        <v>-0.10330917889963531</v>
      </c>
      <c r="S305" s="11">
        <f t="shared" si="56"/>
        <v>-0.29160945144001404</v>
      </c>
      <c r="T305" s="11">
        <f t="shared" si="57"/>
        <v>-0.1925853463414634</v>
      </c>
      <c r="U305" s="11">
        <f t="shared" si="58"/>
        <v>0.13005738534228772</v>
      </c>
      <c r="V305" s="11">
        <f t="shared" si="59"/>
        <v>-0.15739512603867689</v>
      </c>
      <c r="W305" s="11">
        <f t="shared" si="60"/>
        <v>0.13005738534228772</v>
      </c>
    </row>
    <row r="306" spans="1:23" x14ac:dyDescent="0.2">
      <c r="A306" s="28" t="s">
        <v>789</v>
      </c>
      <c r="B306" s="1">
        <v>125.03968</v>
      </c>
      <c r="C306" s="1">
        <v>81.734994</v>
      </c>
      <c r="D306" s="1">
        <v>34.545569</v>
      </c>
      <c r="E306" s="1">
        <v>253.11999499999999</v>
      </c>
      <c r="F306" s="1">
        <v>533.97241299999996</v>
      </c>
      <c r="G306" s="1">
        <v>108.92327400000001</v>
      </c>
      <c r="H306" s="1">
        <v>60.564442999999997</v>
      </c>
      <c r="I306" s="1">
        <v>205</v>
      </c>
      <c r="J306" s="1">
        <v>44.590654999999998</v>
      </c>
      <c r="K306" s="1">
        <v>55.601385000000001</v>
      </c>
      <c r="L306" s="45">
        <v>13203.58008</v>
      </c>
      <c r="M306" s="11">
        <f t="shared" si="50"/>
        <v>0.40823340226456772</v>
      </c>
      <c r="N306" s="11">
        <f t="shared" si="51"/>
        <v>-0.15227649120083475</v>
      </c>
      <c r="O306" s="11">
        <f t="shared" si="52"/>
        <v>-0.10430202008005374</v>
      </c>
      <c r="P306" s="11">
        <f t="shared" si="53"/>
        <v>0.12693109778313016</v>
      </c>
      <c r="Q306" s="11">
        <f t="shared" si="54"/>
        <v>-2.6336222089690109E-3</v>
      </c>
      <c r="R306" s="11">
        <f t="shared" si="55"/>
        <v>0.3501988663405653</v>
      </c>
      <c r="S306" s="11">
        <f t="shared" si="56"/>
        <v>-0.21084875407553827</v>
      </c>
      <c r="T306" s="11">
        <f t="shared" si="57"/>
        <v>0.15897780532061834</v>
      </c>
      <c r="U306" s="11">
        <f t="shared" si="58"/>
        <v>0.13352093223215378</v>
      </c>
      <c r="V306" s="11">
        <f t="shared" si="59"/>
        <v>0.15050152961161989</v>
      </c>
      <c r="W306" s="11">
        <f t="shared" si="60"/>
        <v>0.13352093223215378</v>
      </c>
    </row>
    <row r="307" spans="1:23" x14ac:dyDescent="0.2">
      <c r="A307" s="28" t="s">
        <v>638</v>
      </c>
      <c r="B307" s="1">
        <v>88.791871999999998</v>
      </c>
      <c r="C307" s="1">
        <v>96.417043000000007</v>
      </c>
      <c r="D307" s="1">
        <v>38.568322999999999</v>
      </c>
      <c r="E307" s="1">
        <v>224.61000100000001</v>
      </c>
      <c r="F307" s="1">
        <v>535.38240800000005</v>
      </c>
      <c r="G307" s="1">
        <v>80.672022999999996</v>
      </c>
      <c r="H307" s="1">
        <v>76.746306000000004</v>
      </c>
      <c r="I307" s="1">
        <v>176.88000500000001</v>
      </c>
      <c r="J307" s="1">
        <v>39.338183999999998</v>
      </c>
      <c r="K307" s="1">
        <v>48.327953999999998</v>
      </c>
      <c r="L307" s="45">
        <v>12976.12988</v>
      </c>
      <c r="M307" s="11">
        <f t="shared" si="50"/>
        <v>1.0766220183245925</v>
      </c>
      <c r="N307" s="11">
        <f t="shared" si="51"/>
        <v>0.40501015290132725</v>
      </c>
      <c r="O307" s="11">
        <f t="shared" si="52"/>
        <v>0.86211031221372503</v>
      </c>
      <c r="P307" s="11">
        <f t="shared" si="53"/>
        <v>7.4758490943396225</v>
      </c>
      <c r="Q307" s="11">
        <f t="shared" si="54"/>
        <v>2.1620017965150673E-2</v>
      </c>
      <c r="R307" s="11">
        <f t="shared" si="55"/>
        <v>1.2904817664960806</v>
      </c>
      <c r="S307" s="11">
        <f t="shared" si="56"/>
        <v>0.73737082280862287</v>
      </c>
      <c r="T307" s="11">
        <f t="shared" si="57"/>
        <v>0.52167935343563943</v>
      </c>
      <c r="U307" s="11">
        <f t="shared" si="58"/>
        <v>0.88444359282355034</v>
      </c>
      <c r="V307" s="11">
        <f t="shared" si="59"/>
        <v>1.0619815308094118</v>
      </c>
      <c r="W307" s="11">
        <f t="shared" si="60"/>
        <v>0.88444359282355034</v>
      </c>
    </row>
    <row r="308" spans="1:23" x14ac:dyDescent="0.2">
      <c r="A308" s="28" t="s">
        <v>182</v>
      </c>
      <c r="B308" s="1">
        <v>42.757840000000002</v>
      </c>
      <c r="C308" s="1">
        <v>68.623733999999999</v>
      </c>
      <c r="D308" s="1">
        <v>20.712157999999999</v>
      </c>
      <c r="E308" s="1">
        <v>26.5</v>
      </c>
      <c r="F308" s="1">
        <v>524.05238599999996</v>
      </c>
      <c r="G308" s="1">
        <v>35.220548000000001</v>
      </c>
      <c r="H308" s="1">
        <v>44.173819999999999</v>
      </c>
      <c r="I308" s="1">
        <v>116.239998</v>
      </c>
      <c r="J308" s="1">
        <v>20.875225</v>
      </c>
      <c r="K308" s="1">
        <v>23.437626999999999</v>
      </c>
      <c r="L308" s="45">
        <v>13034.490229999999</v>
      </c>
      <c r="M308" s="11">
        <f t="shared" si="50"/>
        <v>-0.55983281408104602</v>
      </c>
      <c r="N308" s="11">
        <f t="shared" si="51"/>
        <v>-0.23886722542736361</v>
      </c>
      <c r="O308" s="11">
        <f t="shared" si="52"/>
        <v>-0.38948699436234813</v>
      </c>
      <c r="P308" s="11">
        <f t="shared" si="53"/>
        <v>-0.87827285087192719</v>
      </c>
      <c r="Q308" s="11">
        <f t="shared" si="54"/>
        <v>-1.8265195443832316E-2</v>
      </c>
      <c r="R308" s="11">
        <f t="shared" si="55"/>
        <v>-0.63899055745396893</v>
      </c>
      <c r="S308" s="11">
        <f t="shared" si="56"/>
        <v>1.6658547757162578E-2</v>
      </c>
      <c r="T308" s="11">
        <f t="shared" si="57"/>
        <v>-0.27814693708095972</v>
      </c>
      <c r="U308" s="11">
        <f t="shared" si="58"/>
        <v>-0.5798908146486379</v>
      </c>
      <c r="V308" s="11">
        <f t="shared" si="59"/>
        <v>-0.49898188326169057</v>
      </c>
      <c r="W308" s="11">
        <f t="shared" si="60"/>
        <v>-0.5798908146486379</v>
      </c>
    </row>
    <row r="309" spans="1:23" x14ac:dyDescent="0.2">
      <c r="A309" s="28" t="s">
        <v>941</v>
      </c>
      <c r="B309" s="1">
        <v>97.139999000000003</v>
      </c>
      <c r="C309" s="1">
        <v>90.160004000000001</v>
      </c>
      <c r="D309" s="1">
        <v>33.925826000000001</v>
      </c>
      <c r="E309" s="1">
        <v>217.699997</v>
      </c>
      <c r="F309" s="1">
        <v>533.80239099999994</v>
      </c>
      <c r="G309" s="1">
        <v>97.561293000000006</v>
      </c>
      <c r="H309" s="1">
        <v>43.450006000000002</v>
      </c>
      <c r="I309" s="1">
        <v>161.029999</v>
      </c>
      <c r="J309" s="1">
        <v>49.689999</v>
      </c>
      <c r="K309" s="1">
        <v>46.779998999999997</v>
      </c>
      <c r="L309" s="45">
        <v>13157.969730000001</v>
      </c>
      <c r="M309" s="11">
        <f t="shared" si="50"/>
        <v>-0.21896435766241962</v>
      </c>
      <c r="N309" s="11">
        <f t="shared" si="51"/>
        <v>0.11572589091067309</v>
      </c>
      <c r="O309" s="11">
        <f t="shared" si="52"/>
        <v>-1.2798188795763665E-2</v>
      </c>
      <c r="P309" s="11">
        <f t="shared" si="53"/>
        <v>-0.13052163650208415</v>
      </c>
      <c r="Q309" s="11">
        <f t="shared" si="54"/>
        <v>2.3847599335589109E-3</v>
      </c>
      <c r="R309" s="11">
        <f t="shared" si="55"/>
        <v>-9.7158003778393676E-2</v>
      </c>
      <c r="S309" s="11">
        <f t="shared" si="56"/>
        <v>-0.28076802774139409</v>
      </c>
      <c r="T309" s="11">
        <f t="shared" si="57"/>
        <v>-0.21727505890779286</v>
      </c>
      <c r="U309" s="11">
        <f t="shared" si="58"/>
        <v>0.12293486139256982</v>
      </c>
      <c r="V309" s="11">
        <f t="shared" si="59"/>
        <v>-0.15511030136392623</v>
      </c>
      <c r="W309" s="11">
        <f t="shared" si="60"/>
        <v>0.12293486139256982</v>
      </c>
    </row>
    <row r="310" spans="1:23" x14ac:dyDescent="0.2">
      <c r="A310" s="28" t="s">
        <v>788</v>
      </c>
      <c r="B310" s="1">
        <v>124.373324</v>
      </c>
      <c r="C310" s="1">
        <v>80.808381999999995</v>
      </c>
      <c r="D310" s="1">
        <v>34.365644000000003</v>
      </c>
      <c r="E310" s="1">
        <v>250.38000500000001</v>
      </c>
      <c r="F310" s="1">
        <v>532.53242899999998</v>
      </c>
      <c r="G310" s="1">
        <v>108.06020700000001</v>
      </c>
      <c r="H310" s="1">
        <v>60.411672000000003</v>
      </c>
      <c r="I310" s="1">
        <v>205.729996</v>
      </c>
      <c r="J310" s="1">
        <v>44.250117000000003</v>
      </c>
      <c r="K310" s="1">
        <v>55.368172999999999</v>
      </c>
      <c r="L310" s="45">
        <v>13047.48047</v>
      </c>
      <c r="M310" s="11">
        <f t="shared" si="50"/>
        <v>0.64739730897417447</v>
      </c>
      <c r="N310" s="11">
        <f t="shared" si="51"/>
        <v>9.3448543792631789E-2</v>
      </c>
      <c r="O310" s="11">
        <f t="shared" si="52"/>
        <v>0.65568114428669189</v>
      </c>
      <c r="P310" s="11">
        <f t="shared" si="53"/>
        <v>7.3711135071882321</v>
      </c>
      <c r="Q310" s="11">
        <f t="shared" si="54"/>
        <v>4.0347938240177239E-3</v>
      </c>
      <c r="R310" s="11">
        <f t="shared" si="55"/>
        <v>1.4356028603650777</v>
      </c>
      <c r="S310" s="11">
        <f t="shared" si="56"/>
        <v>0.29310462960384487</v>
      </c>
      <c r="T310" s="11">
        <f t="shared" si="57"/>
        <v>0.72332049899448392</v>
      </c>
      <c r="U310" s="11">
        <f t="shared" si="58"/>
        <v>0.64969309079044213</v>
      </c>
      <c r="V310" s="11">
        <f t="shared" si="59"/>
        <v>0.90703111163708972</v>
      </c>
      <c r="W310" s="11">
        <f t="shared" si="60"/>
        <v>0.64969309079044213</v>
      </c>
    </row>
    <row r="311" spans="1:23" x14ac:dyDescent="0.2">
      <c r="A311" s="28" t="s">
        <v>336</v>
      </c>
      <c r="B311" s="1">
        <v>75.496859999999998</v>
      </c>
      <c r="C311" s="1">
        <v>73.902317999999994</v>
      </c>
      <c r="D311" s="1">
        <v>20.756197</v>
      </c>
      <c r="E311" s="1">
        <v>29.91</v>
      </c>
      <c r="F311" s="1">
        <v>530.39240500000005</v>
      </c>
      <c r="G311" s="1">
        <v>44.366923999999997</v>
      </c>
      <c r="H311" s="1">
        <v>46.718316999999999</v>
      </c>
      <c r="I311" s="1">
        <v>119.379997</v>
      </c>
      <c r="J311" s="1">
        <v>26.823242</v>
      </c>
      <c r="K311" s="1">
        <v>29.033702000000002</v>
      </c>
      <c r="L311" s="45">
        <v>13437.12988</v>
      </c>
      <c r="M311" s="11">
        <f t="shared" si="50"/>
        <v>0.75709262481246919</v>
      </c>
      <c r="N311" s="11">
        <f t="shared" si="51"/>
        <v>8.4587511579332864E-2</v>
      </c>
      <c r="O311" s="11">
        <f t="shared" si="52"/>
        <v>1.665259928123719E-3</v>
      </c>
      <c r="P311" s="11">
        <f t="shared" si="53"/>
        <v>9.4802342606149281E-2</v>
      </c>
      <c r="Q311" s="11">
        <f t="shared" si="54"/>
        <v>-1.6284327471573712E-2</v>
      </c>
      <c r="R311" s="11">
        <f t="shared" si="55"/>
        <v>0.24721967672815692</v>
      </c>
      <c r="S311" s="11">
        <f t="shared" si="56"/>
        <v>7.33377793909058E-2</v>
      </c>
      <c r="T311" s="11">
        <f t="shared" si="57"/>
        <v>4.5439331721284226E-3</v>
      </c>
      <c r="U311" s="11">
        <f t="shared" si="58"/>
        <v>0.29900440586279009</v>
      </c>
      <c r="V311" s="11">
        <f t="shared" si="59"/>
        <v>0.25042899147262765</v>
      </c>
      <c r="W311" s="11">
        <f t="shared" si="60"/>
        <v>0.29900440586279009</v>
      </c>
    </row>
    <row r="312" spans="1:23" x14ac:dyDescent="0.2">
      <c r="A312" s="28" t="s">
        <v>181</v>
      </c>
      <c r="B312" s="1">
        <v>42.966920999999999</v>
      </c>
      <c r="C312" s="1">
        <v>68.138639999999995</v>
      </c>
      <c r="D312" s="1">
        <v>20.721689999999999</v>
      </c>
      <c r="E312" s="1">
        <v>27.32</v>
      </c>
      <c r="F312" s="1">
        <v>539.17246599999999</v>
      </c>
      <c r="G312" s="1">
        <v>35.572662000000001</v>
      </c>
      <c r="H312" s="1">
        <v>43.526201999999998</v>
      </c>
      <c r="I312" s="1">
        <v>118.839996</v>
      </c>
      <c r="J312" s="1">
        <v>20.649076999999998</v>
      </c>
      <c r="K312" s="1">
        <v>23.218993000000001</v>
      </c>
      <c r="L312" s="45">
        <v>12767.16992</v>
      </c>
      <c r="M312" s="11">
        <f t="shared" si="50"/>
        <v>-0.55913275763526327</v>
      </c>
      <c r="N312" s="11">
        <f t="shared" si="51"/>
        <v>-0.24650403627114903</v>
      </c>
      <c r="O312" s="11">
        <f t="shared" si="52"/>
        <v>-0.37877292716550737</v>
      </c>
      <c r="P312" s="11">
        <f t="shared" si="53"/>
        <v>-0.87290659141074556</v>
      </c>
      <c r="Q312" s="11">
        <f t="shared" si="54"/>
        <v>-1.5554271996591762E-3</v>
      </c>
      <c r="R312" s="11">
        <f t="shared" si="55"/>
        <v>-0.63586312917671717</v>
      </c>
      <c r="S312" s="11">
        <f t="shared" si="56"/>
        <v>-1.2034057542495757E-2</v>
      </c>
      <c r="T312" s="11">
        <f t="shared" si="57"/>
        <v>-0.26112907886419001</v>
      </c>
      <c r="U312" s="11">
        <f t="shared" si="58"/>
        <v>-0.58560954904236207</v>
      </c>
      <c r="V312" s="11">
        <f t="shared" si="59"/>
        <v>-0.50471432370489921</v>
      </c>
      <c r="W312" s="11">
        <f t="shared" si="60"/>
        <v>-0.58560954904236207</v>
      </c>
    </row>
    <row r="313" spans="1:23" x14ac:dyDescent="0.2">
      <c r="A313" s="28" t="s">
        <v>940</v>
      </c>
      <c r="B313" s="1">
        <v>97.459998999999996</v>
      </c>
      <c r="C313" s="1">
        <v>90.43</v>
      </c>
      <c r="D313" s="1">
        <v>33.356064000000003</v>
      </c>
      <c r="E313" s="1">
        <v>214.96000699999999</v>
      </c>
      <c r="F313" s="1">
        <v>540.01241600000003</v>
      </c>
      <c r="G313" s="1">
        <v>97.690359999999998</v>
      </c>
      <c r="H313" s="1">
        <v>44.056379</v>
      </c>
      <c r="I313" s="1">
        <v>160.83999600000001</v>
      </c>
      <c r="J313" s="1">
        <v>49.830002</v>
      </c>
      <c r="K313" s="1">
        <v>46.880001</v>
      </c>
      <c r="L313" s="45">
        <v>12118.570309999999</v>
      </c>
      <c r="M313" s="11">
        <f t="shared" si="50"/>
        <v>0.68717536891511077</v>
      </c>
      <c r="N313" s="11">
        <f t="shared" si="51"/>
        <v>9.5383653794324008E-2</v>
      </c>
      <c r="O313" s="11">
        <f t="shared" si="52"/>
        <v>0.33077381819644214</v>
      </c>
      <c r="P313" s="11">
        <f t="shared" si="53"/>
        <v>1.1431704942222183</v>
      </c>
      <c r="Q313" s="11">
        <f t="shared" si="54"/>
        <v>-1.4239662708593892E-3</v>
      </c>
      <c r="R313" s="11">
        <f t="shared" si="55"/>
        <v>0.60059683740663439</v>
      </c>
      <c r="S313" s="11">
        <f t="shared" si="56"/>
        <v>-0.18069725121420099</v>
      </c>
      <c r="T313" s="11">
        <f t="shared" si="57"/>
        <v>0.64122444897959197</v>
      </c>
      <c r="U313" s="11">
        <f t="shared" si="58"/>
        <v>0.57323857825838687</v>
      </c>
      <c r="V313" s="11">
        <f t="shared" si="59"/>
        <v>0.2688057139126816</v>
      </c>
      <c r="W313" s="11">
        <f t="shared" si="60"/>
        <v>0.57323857825838687</v>
      </c>
    </row>
    <row r="314" spans="1:23" x14ac:dyDescent="0.2">
      <c r="A314" s="28" t="s">
        <v>486</v>
      </c>
      <c r="B314" s="1">
        <v>57.765186</v>
      </c>
      <c r="C314" s="1">
        <v>82.555549999999997</v>
      </c>
      <c r="D314" s="1">
        <v>25.065163999999999</v>
      </c>
      <c r="E314" s="1">
        <v>100.300003</v>
      </c>
      <c r="F314" s="1">
        <v>540.78247199999998</v>
      </c>
      <c r="G314" s="1">
        <v>61.033707999999997</v>
      </c>
      <c r="H314" s="1">
        <v>53.773015000000001</v>
      </c>
      <c r="I314" s="1">
        <v>98</v>
      </c>
      <c r="J314" s="1">
        <v>31.673518999999999</v>
      </c>
      <c r="K314" s="1">
        <v>36.948132000000001</v>
      </c>
      <c r="L314" s="45">
        <v>12502.809569999999</v>
      </c>
      <c r="M314" s="11">
        <f t="shared" si="50"/>
        <v>-0.23138563100920884</v>
      </c>
      <c r="N314" s="11">
        <f t="shared" si="51"/>
        <v>0.13191580110750545</v>
      </c>
      <c r="O314" s="11">
        <f t="shared" si="52"/>
        <v>0.24670452366002382</v>
      </c>
      <c r="P314" s="11">
        <f t="shared" si="53"/>
        <v>2.4127256350025736</v>
      </c>
      <c r="Q314" s="11">
        <f t="shared" si="54"/>
        <v>-1.5324130863860752E-3</v>
      </c>
      <c r="R314" s="11">
        <f t="shared" si="55"/>
        <v>0.37303366438913943</v>
      </c>
      <c r="S314" s="11">
        <f t="shared" si="56"/>
        <v>0.16742380685479685</v>
      </c>
      <c r="T314" s="11">
        <f t="shared" si="57"/>
        <v>-0.16695000991967024</v>
      </c>
      <c r="U314" s="11">
        <f t="shared" si="58"/>
        <v>0.20819111391198231</v>
      </c>
      <c r="V314" s="11">
        <f t="shared" si="59"/>
        <v>0.28928184138435453</v>
      </c>
      <c r="W314" s="11">
        <f t="shared" si="60"/>
        <v>0.20819111391198231</v>
      </c>
    </row>
    <row r="315" spans="1:23" x14ac:dyDescent="0.2">
      <c r="A315" s="28" t="s">
        <v>335</v>
      </c>
      <c r="B315" s="1">
        <v>75.154965000000004</v>
      </c>
      <c r="C315" s="1">
        <v>72.934355999999994</v>
      </c>
      <c r="D315" s="1">
        <v>20.105136000000002</v>
      </c>
      <c r="E315" s="1">
        <v>29.389999</v>
      </c>
      <c r="F315" s="1">
        <v>541.61244599999998</v>
      </c>
      <c r="G315" s="1">
        <v>44.451720000000002</v>
      </c>
      <c r="H315" s="1">
        <v>46.061262999999997</v>
      </c>
      <c r="I315" s="1">
        <v>117.639999</v>
      </c>
      <c r="J315" s="1">
        <v>26.215653</v>
      </c>
      <c r="K315" s="1">
        <v>28.657917000000001</v>
      </c>
      <c r="L315" s="45">
        <v>12598.54981</v>
      </c>
      <c r="M315" s="11">
        <f t="shared" si="50"/>
        <v>0.71919739213498235</v>
      </c>
      <c r="N315" s="11">
        <f t="shared" si="51"/>
        <v>4.7477406257879107E-2</v>
      </c>
      <c r="O315" s="11">
        <f t="shared" si="52"/>
        <v>-4.4261584286502176E-2</v>
      </c>
      <c r="P315" s="11">
        <f t="shared" si="53"/>
        <v>2.7622342657342536E-2</v>
      </c>
      <c r="Q315" s="11">
        <f t="shared" si="54"/>
        <v>8.5472076505768158E-3</v>
      </c>
      <c r="R315" s="11">
        <f t="shared" si="55"/>
        <v>0.24312705978463112</v>
      </c>
      <c r="S315" s="11">
        <f t="shared" si="56"/>
        <v>3.9100533581314822E-2</v>
      </c>
      <c r="T315" s="11">
        <f t="shared" si="57"/>
        <v>-5.7522840890882776E-2</v>
      </c>
      <c r="U315" s="11">
        <f t="shared" si="58"/>
        <v>0.24441896860245138</v>
      </c>
      <c r="V315" s="11">
        <f t="shared" si="59"/>
        <v>0.21277546572418227</v>
      </c>
      <c r="W315" s="11">
        <f t="shared" si="60"/>
        <v>0.24441896860245138</v>
      </c>
    </row>
    <row r="316" spans="1:23" x14ac:dyDescent="0.2">
      <c r="A316" s="28" t="s">
        <v>180</v>
      </c>
      <c r="B316" s="1">
        <v>43.715145999999997</v>
      </c>
      <c r="C316" s="1">
        <v>69.628572000000005</v>
      </c>
      <c r="D316" s="1">
        <v>21.036232999999999</v>
      </c>
      <c r="E316" s="1">
        <v>28.6</v>
      </c>
      <c r="F316" s="1">
        <v>537.02240400000005</v>
      </c>
      <c r="G316" s="1">
        <v>35.757986000000002</v>
      </c>
      <c r="H316" s="1">
        <v>44.328014000000003</v>
      </c>
      <c r="I316" s="1">
        <v>124.82</v>
      </c>
      <c r="J316" s="1">
        <v>21.066580999999999</v>
      </c>
      <c r="K316" s="1">
        <v>23.630026999999998</v>
      </c>
      <c r="L316" s="45">
        <v>12653.12012</v>
      </c>
      <c r="M316" s="11">
        <f t="shared" si="50"/>
        <v>-0.55090252931590422</v>
      </c>
      <c r="N316" s="11">
        <f t="shared" si="51"/>
        <v>-0.23138784551883629</v>
      </c>
      <c r="O316" s="11">
        <f t="shared" si="52"/>
        <v>-0.37291357681620751</v>
      </c>
      <c r="P316" s="11">
        <f t="shared" si="53"/>
        <v>-0.86872905560033631</v>
      </c>
      <c r="Q316" s="11">
        <f t="shared" si="54"/>
        <v>4.7501391626925127E-4</v>
      </c>
      <c r="R316" s="11">
        <f t="shared" si="55"/>
        <v>-0.63085232162782967</v>
      </c>
      <c r="S316" s="11">
        <f t="shared" si="56"/>
        <v>1.6254775413565792E-2</v>
      </c>
      <c r="T316" s="11">
        <f t="shared" si="57"/>
        <v>-0.23680832949908293</v>
      </c>
      <c r="U316" s="11">
        <f t="shared" si="58"/>
        <v>-0.57984480613970502</v>
      </c>
      <c r="V316" s="11">
        <f t="shared" si="59"/>
        <v>-0.50739990603710861</v>
      </c>
      <c r="W316" s="11">
        <f t="shared" si="60"/>
        <v>-0.57984480613970502</v>
      </c>
    </row>
    <row r="317" spans="1:23" x14ac:dyDescent="0.2">
      <c r="A317" s="28" t="s">
        <v>939</v>
      </c>
      <c r="B317" s="1">
        <v>97.339995999999999</v>
      </c>
      <c r="C317" s="1">
        <v>90.589995999999999</v>
      </c>
      <c r="D317" s="1">
        <v>33.545986999999997</v>
      </c>
      <c r="E317" s="1">
        <v>217.86999499999999</v>
      </c>
      <c r="F317" s="1">
        <v>536.76743199999999</v>
      </c>
      <c r="G317" s="1">
        <v>96.866343999999998</v>
      </c>
      <c r="H317" s="1">
        <v>43.618997</v>
      </c>
      <c r="I317" s="1">
        <v>163.550003</v>
      </c>
      <c r="J317" s="1">
        <v>50.139999000000003</v>
      </c>
      <c r="K317" s="1">
        <v>47.970001000000003</v>
      </c>
      <c r="L317" s="45">
        <v>12777.089840000001</v>
      </c>
      <c r="M317" s="11">
        <f t="shared" si="50"/>
        <v>0.10732063535089309</v>
      </c>
      <c r="N317" s="11">
        <f t="shared" si="51"/>
        <v>-5.7964559042435249E-2</v>
      </c>
      <c r="O317" s="11">
        <f t="shared" si="52"/>
        <v>-0.11746510814371458</v>
      </c>
      <c r="P317" s="11">
        <f t="shared" si="53"/>
        <v>5.546941726062804E-2</v>
      </c>
      <c r="Q317" s="11">
        <f t="shared" si="54"/>
        <v>2.3061442422447342E-3</v>
      </c>
      <c r="R317" s="11">
        <f t="shared" si="55"/>
        <v>0.20799358036984095</v>
      </c>
      <c r="S317" s="11">
        <f t="shared" si="56"/>
        <v>-0.42747391917696309</v>
      </c>
      <c r="T317" s="11">
        <f t="shared" si="57"/>
        <v>-8.1437796999082379E-2</v>
      </c>
      <c r="U317" s="11">
        <f t="shared" si="58"/>
        <v>0.2829353879541423</v>
      </c>
      <c r="V317" s="11">
        <f t="shared" si="59"/>
        <v>-2.2898118340539897E-2</v>
      </c>
      <c r="W317" s="11">
        <f t="shared" si="60"/>
        <v>0.2829353879541423</v>
      </c>
    </row>
    <row r="318" spans="1:23" x14ac:dyDescent="0.2">
      <c r="A318" s="28" t="s">
        <v>637</v>
      </c>
      <c r="B318" s="1">
        <v>87.905880999999994</v>
      </c>
      <c r="C318" s="1">
        <v>96.164106000000004</v>
      </c>
      <c r="D318" s="1">
        <v>38.010947000000002</v>
      </c>
      <c r="E318" s="1">
        <v>206.41999799999999</v>
      </c>
      <c r="F318" s="1">
        <v>535.53241700000001</v>
      </c>
      <c r="G318" s="1">
        <v>80.187797000000003</v>
      </c>
      <c r="H318" s="1">
        <v>76.186916999999994</v>
      </c>
      <c r="I318" s="1">
        <v>178.050003</v>
      </c>
      <c r="J318" s="1">
        <v>39.082248</v>
      </c>
      <c r="K318" s="1">
        <v>49.094164999999997</v>
      </c>
      <c r="L318" s="45">
        <v>13008.679690000001</v>
      </c>
      <c r="M318" s="11">
        <f t="shared" si="50"/>
        <v>0.50114995933931739</v>
      </c>
      <c r="N318" s="11">
        <f t="shared" si="51"/>
        <v>0.15527556056073499</v>
      </c>
      <c r="O318" s="11">
        <f t="shared" si="52"/>
        <v>0.53219372831209832</v>
      </c>
      <c r="P318" s="11">
        <f t="shared" si="53"/>
        <v>1.1024648400896311</v>
      </c>
      <c r="Q318" s="11">
        <f t="shared" si="54"/>
        <v>-1.2957074605011609E-2</v>
      </c>
      <c r="R318" s="11">
        <f t="shared" si="55"/>
        <v>0.30361157634981084</v>
      </c>
      <c r="S318" s="11">
        <f t="shared" si="56"/>
        <v>0.40257561153132793</v>
      </c>
      <c r="T318" s="11">
        <f t="shared" si="57"/>
        <v>0.78657431119509091</v>
      </c>
      <c r="U318" s="11">
        <f t="shared" si="58"/>
        <v>0.22253682695992838</v>
      </c>
      <c r="V318" s="11">
        <f t="shared" si="59"/>
        <v>0.30341666642551024</v>
      </c>
      <c r="W318" s="11">
        <f t="shared" si="60"/>
        <v>0.22253682695992838</v>
      </c>
    </row>
    <row r="319" spans="1:23" x14ac:dyDescent="0.2">
      <c r="A319" s="28" t="s">
        <v>485</v>
      </c>
      <c r="B319" s="1">
        <v>58.559027</v>
      </c>
      <c r="C319" s="1">
        <v>83.239107000000004</v>
      </c>
      <c r="D319" s="1">
        <v>24.808185999999999</v>
      </c>
      <c r="E319" s="1">
        <v>98.18</v>
      </c>
      <c r="F319" s="1">
        <v>542.56243900000004</v>
      </c>
      <c r="G319" s="1">
        <v>61.512031999999998</v>
      </c>
      <c r="H319" s="1">
        <v>54.319293999999999</v>
      </c>
      <c r="I319" s="1">
        <v>99.660004000000001</v>
      </c>
      <c r="J319" s="1">
        <v>31.968156</v>
      </c>
      <c r="K319" s="1">
        <v>37.665748999999998</v>
      </c>
      <c r="L319" s="45">
        <v>12932.089840000001</v>
      </c>
      <c r="M319" s="11">
        <f t="shared" si="50"/>
        <v>-0.22168088832779986</v>
      </c>
      <c r="N319" s="11">
        <f t="shared" si="51"/>
        <v>0.16251996810772962</v>
      </c>
      <c r="O319" s="11">
        <f t="shared" si="52"/>
        <v>0.20651532846097642</v>
      </c>
      <c r="P319" s="11">
        <f t="shared" si="53"/>
        <v>2.2979509573396038</v>
      </c>
      <c r="Q319" s="11">
        <f t="shared" si="54"/>
        <v>-9.9270155111782499E-3</v>
      </c>
      <c r="R319" s="11">
        <f t="shared" si="55"/>
        <v>0.41223039280679385</v>
      </c>
      <c r="S319" s="11">
        <f t="shared" si="56"/>
        <v>0.19192664587965225</v>
      </c>
      <c r="T319" s="11">
        <f t="shared" si="57"/>
        <v>-0.14616172767167812</v>
      </c>
      <c r="U319" s="11">
        <f t="shared" si="58"/>
        <v>0.2282210533534732</v>
      </c>
      <c r="V319" s="11">
        <f t="shared" si="59"/>
        <v>0.33305103815235482</v>
      </c>
      <c r="W319" s="11">
        <f t="shared" si="60"/>
        <v>0.2282210533534732</v>
      </c>
    </row>
    <row r="320" spans="1:23" x14ac:dyDescent="0.2">
      <c r="A320" s="28" t="s">
        <v>334</v>
      </c>
      <c r="B320" s="1">
        <v>75.237812000000005</v>
      </c>
      <c r="C320" s="1">
        <v>71.602303000000006</v>
      </c>
      <c r="D320" s="1">
        <v>20.561848999999999</v>
      </c>
      <c r="E320" s="1">
        <v>29.77</v>
      </c>
      <c r="F320" s="1">
        <v>548.00246800000002</v>
      </c>
      <c r="G320" s="1">
        <v>43.556654999999999</v>
      </c>
      <c r="H320" s="1">
        <v>45.572682</v>
      </c>
      <c r="I320" s="1">
        <v>116.720001</v>
      </c>
      <c r="J320" s="1">
        <v>26.028015</v>
      </c>
      <c r="K320" s="1">
        <v>28.255293999999999</v>
      </c>
      <c r="L320" s="45">
        <v>13060.139649999999</v>
      </c>
      <c r="M320" s="11">
        <f t="shared" si="50"/>
        <v>0.75186777027921603</v>
      </c>
      <c r="N320" s="11">
        <f t="shared" si="51"/>
        <v>4.3272639257046164E-2</v>
      </c>
      <c r="O320" s="11">
        <f t="shared" si="52"/>
        <v>-2.3877669449757666E-2</v>
      </c>
      <c r="P320" s="11">
        <f t="shared" si="53"/>
        <v>4.71333098839255E-2</v>
      </c>
      <c r="Q320" s="11">
        <f t="shared" si="54"/>
        <v>-7.3003563837261698E-3</v>
      </c>
      <c r="R320" s="11">
        <f t="shared" si="55"/>
        <v>0.22508003992785075</v>
      </c>
      <c r="S320" s="11">
        <f t="shared" si="56"/>
        <v>4.4353395265322115E-2</v>
      </c>
      <c r="T320" s="11">
        <f t="shared" si="57"/>
        <v>-1.1098856317028449E-2</v>
      </c>
      <c r="U320" s="11">
        <f t="shared" si="58"/>
        <v>0.24476291699031538</v>
      </c>
      <c r="V320" s="11">
        <f t="shared" si="59"/>
        <v>0.20107101008192019</v>
      </c>
      <c r="W320" s="11">
        <f t="shared" si="60"/>
        <v>0.24476291699031538</v>
      </c>
    </row>
    <row r="321" spans="1:23" x14ac:dyDescent="0.2">
      <c r="A321" s="28" t="s">
        <v>179</v>
      </c>
      <c r="B321" s="1">
        <v>42.947198</v>
      </c>
      <c r="C321" s="1">
        <v>68.632397999999995</v>
      </c>
      <c r="D321" s="1">
        <v>21.064827999999999</v>
      </c>
      <c r="E321" s="1">
        <v>28.43</v>
      </c>
      <c r="F321" s="1">
        <v>552.03250200000002</v>
      </c>
      <c r="G321" s="1">
        <v>35.554130000000001</v>
      </c>
      <c r="H321" s="1">
        <v>43.637222999999999</v>
      </c>
      <c r="I321" s="1">
        <v>118.029999</v>
      </c>
      <c r="J321" s="1">
        <v>20.910018000000001</v>
      </c>
      <c r="K321" s="1">
        <v>23.525082000000001</v>
      </c>
      <c r="L321" s="45">
        <v>13252.759770000001</v>
      </c>
      <c r="M321" s="11">
        <f t="shared" si="50"/>
        <v>-0.56992592058956615</v>
      </c>
      <c r="N321" s="11">
        <f t="shared" si="51"/>
        <v>-0.22902268801469416</v>
      </c>
      <c r="O321" s="11">
        <f t="shared" si="52"/>
        <v>-0.37074867658240229</v>
      </c>
      <c r="P321" s="11">
        <f t="shared" si="53"/>
        <v>-0.87264256368127158</v>
      </c>
      <c r="Q321" s="11">
        <f t="shared" si="54"/>
        <v>6.7293524015514805E-3</v>
      </c>
      <c r="R321" s="11">
        <f t="shared" si="55"/>
        <v>-0.63906065722150251</v>
      </c>
      <c r="S321" s="11">
        <f t="shared" si="56"/>
        <v>2.4739755989104939E-3</v>
      </c>
      <c r="T321" s="11">
        <f t="shared" si="57"/>
        <v>-0.33891562883616788</v>
      </c>
      <c r="U321" s="11">
        <f t="shared" si="58"/>
        <v>-0.60547135849056599</v>
      </c>
      <c r="V321" s="11">
        <f t="shared" si="59"/>
        <v>-0.53617741450754308</v>
      </c>
      <c r="W321" s="11">
        <f t="shared" si="60"/>
        <v>-0.60547135849056599</v>
      </c>
    </row>
    <row r="322" spans="1:23" x14ac:dyDescent="0.2">
      <c r="A322" s="28" t="s">
        <v>938</v>
      </c>
      <c r="B322" s="1">
        <v>99.860000999999997</v>
      </c>
      <c r="C322" s="1">
        <v>89.019997000000004</v>
      </c>
      <c r="D322" s="1">
        <v>33.476016999999999</v>
      </c>
      <c r="E322" s="1">
        <v>223.229996</v>
      </c>
      <c r="F322" s="1">
        <v>548.34251200000006</v>
      </c>
      <c r="G322" s="1">
        <v>98.504446000000002</v>
      </c>
      <c r="H322" s="1">
        <v>43.529532000000003</v>
      </c>
      <c r="I322" s="1">
        <v>178.53999300000001</v>
      </c>
      <c r="J322" s="1">
        <v>53</v>
      </c>
      <c r="K322" s="1">
        <v>50.720001000000003</v>
      </c>
      <c r="L322" s="45">
        <v>13074.75</v>
      </c>
      <c r="M322" s="11">
        <f t="shared" si="50"/>
        <v>0.65307464431498774</v>
      </c>
      <c r="N322" s="11">
        <f t="shared" si="51"/>
        <v>7.9615300383259813E-2</v>
      </c>
      <c r="O322" s="11">
        <f t="shared" si="52"/>
        <v>0.23477176154103963</v>
      </c>
      <c r="P322" s="11">
        <f t="shared" si="53"/>
        <v>1.283449175870516</v>
      </c>
      <c r="Q322" s="11">
        <f t="shared" si="54"/>
        <v>-1.2302500086630586E-2</v>
      </c>
      <c r="R322" s="11">
        <f t="shared" si="55"/>
        <v>0.63235667461563616</v>
      </c>
      <c r="S322" s="11">
        <f t="shared" si="56"/>
        <v>-0.19458596083292135</v>
      </c>
      <c r="T322" s="11">
        <f t="shared" si="57"/>
        <v>0.84747511224622429</v>
      </c>
      <c r="U322" s="11">
        <f t="shared" si="58"/>
        <v>0.64934902061343958</v>
      </c>
      <c r="V322" s="11">
        <f t="shared" si="59"/>
        <v>0.35953259634802559</v>
      </c>
      <c r="W322" s="11">
        <f t="shared" si="60"/>
        <v>0.64934902061343958</v>
      </c>
    </row>
    <row r="323" spans="1:23" x14ac:dyDescent="0.2">
      <c r="A323" s="28" t="s">
        <v>484</v>
      </c>
      <c r="B323" s="1">
        <v>60.408645999999997</v>
      </c>
      <c r="C323" s="1">
        <v>82.455293999999995</v>
      </c>
      <c r="D323" s="1">
        <v>27.111097000000001</v>
      </c>
      <c r="E323" s="1">
        <v>97.760002</v>
      </c>
      <c r="F323" s="1">
        <v>555.17252199999996</v>
      </c>
      <c r="G323" s="1">
        <v>60.344928000000003</v>
      </c>
      <c r="H323" s="1">
        <v>54.046154999999999</v>
      </c>
      <c r="I323" s="1">
        <v>96.639999000000003</v>
      </c>
      <c r="J323" s="1">
        <v>32.133890000000001</v>
      </c>
      <c r="K323" s="1">
        <v>37.306939999999997</v>
      </c>
      <c r="L323" s="45">
        <v>12981.509770000001</v>
      </c>
      <c r="M323" s="11">
        <f t="shared" si="50"/>
        <v>-0.20483819351615729</v>
      </c>
      <c r="N323" s="11">
        <f t="shared" si="51"/>
        <v>0.18086414859103361</v>
      </c>
      <c r="O323" s="11">
        <f t="shared" si="52"/>
        <v>0.34198005079617122</v>
      </c>
      <c r="P323" s="11">
        <f t="shared" si="53"/>
        <v>2.313898372881356</v>
      </c>
      <c r="Q323" s="11">
        <f t="shared" si="54"/>
        <v>-6.4693944436725603E-3</v>
      </c>
      <c r="R323" s="11">
        <f t="shared" si="55"/>
        <v>0.40119615320635948</v>
      </c>
      <c r="S323" s="11">
        <f t="shared" si="56"/>
        <v>0.23004186217871769</v>
      </c>
      <c r="T323" s="11">
        <f t="shared" si="57"/>
        <v>-0.17941749629152148</v>
      </c>
      <c r="U323" s="11">
        <f t="shared" si="58"/>
        <v>0.23205082259630494</v>
      </c>
      <c r="V323" s="11">
        <f t="shared" si="59"/>
        <v>0.30098983770712384</v>
      </c>
      <c r="W323" s="11">
        <f t="shared" si="60"/>
        <v>0.23205082259630494</v>
      </c>
    </row>
    <row r="324" spans="1:23" x14ac:dyDescent="0.2">
      <c r="A324" s="28" t="s">
        <v>333</v>
      </c>
      <c r="B324" s="1">
        <v>75.970256000000006</v>
      </c>
      <c r="C324" s="1">
        <v>69.826232000000005</v>
      </c>
      <c r="D324" s="1">
        <v>20.202310000000001</v>
      </c>
      <c r="E324" s="1">
        <v>29.5</v>
      </c>
      <c r="F324" s="1">
        <v>558.78753900000004</v>
      </c>
      <c r="G324" s="1">
        <v>43.066724000000001</v>
      </c>
      <c r="H324" s="1">
        <v>43.938468</v>
      </c>
      <c r="I324" s="1">
        <v>117.769997</v>
      </c>
      <c r="J324" s="1">
        <v>26.081627000000001</v>
      </c>
      <c r="K324" s="1">
        <v>28.675812000000001</v>
      </c>
      <c r="L324" s="45">
        <v>12632.910159999999</v>
      </c>
      <c r="M324" s="11">
        <f t="shared" ref="M324:M387" si="61">B324/B325-1</f>
        <v>0.66095517478165644</v>
      </c>
      <c r="N324" s="11">
        <f t="shared" ref="N324:N387" si="62">C324/C325-1</f>
        <v>-3.4285649876257263E-2</v>
      </c>
      <c r="O324" s="11">
        <f t="shared" ref="O324:O387" si="63">D324/D325-1</f>
        <v>-0.12525394503248033</v>
      </c>
      <c r="P324" s="11">
        <f t="shared" ref="P324:P387" si="64">E324/E325-1</f>
        <v>-2.1234207738361266E-2</v>
      </c>
      <c r="Q324" s="11">
        <f t="shared" ref="Q324:Q387" si="65">F324/F325-1</f>
        <v>-2.0002115180039692E-2</v>
      </c>
      <c r="R324" s="11">
        <f t="shared" ref="R324:R387" si="66">G324/G325-1</f>
        <v>0.11644453468161631</v>
      </c>
      <c r="S324" s="11">
        <f t="shared" ref="S324:S387" si="67">H324/H325-1</f>
        <v>-2.7063394477172098E-2</v>
      </c>
      <c r="T324" s="11">
        <f t="shared" ref="T324:T387" si="68">I324/I325-1</f>
        <v>-0.13219371508837952</v>
      </c>
      <c r="U324" s="11">
        <f t="shared" ref="U324:U387" si="69">J324/J325-1</f>
        <v>0.19894998208122905</v>
      </c>
      <c r="V324" s="11">
        <f t="shared" ref="V324:V387" si="70">K324/K325-1</f>
        <v>0.15578621990375585</v>
      </c>
      <c r="W324" s="11">
        <f t="shared" ref="W324:W387" si="71">J324/J325-1</f>
        <v>0.19894998208122905</v>
      </c>
    </row>
    <row r="325" spans="1:23" x14ac:dyDescent="0.2">
      <c r="A325" s="28" t="s">
        <v>178</v>
      </c>
      <c r="B325" s="1">
        <v>45.738895999999997</v>
      </c>
      <c r="C325" s="1">
        <v>72.305265000000006</v>
      </c>
      <c r="D325" s="1">
        <v>23.095057000000001</v>
      </c>
      <c r="E325" s="1">
        <v>30.139999</v>
      </c>
      <c r="F325" s="1">
        <v>570.19259699999998</v>
      </c>
      <c r="G325" s="1">
        <v>38.574888999999999</v>
      </c>
      <c r="H325" s="1">
        <v>45.160668999999999</v>
      </c>
      <c r="I325" s="1">
        <v>135.71000699999999</v>
      </c>
      <c r="J325" s="1">
        <v>21.753723999999998</v>
      </c>
      <c r="K325" s="1">
        <v>24.810654</v>
      </c>
      <c r="L325" s="45">
        <v>11796.160159999999</v>
      </c>
      <c r="M325" s="11">
        <f t="shared" si="61"/>
        <v>-0.47478431331886006</v>
      </c>
      <c r="N325" s="11">
        <f t="shared" si="62"/>
        <v>-0.23224932814762411</v>
      </c>
      <c r="O325" s="11">
        <f t="shared" si="63"/>
        <v>-0.3769106900871767</v>
      </c>
      <c r="P325" s="11">
        <f t="shared" si="64"/>
        <v>-0.85493575386368093</v>
      </c>
      <c r="Q325" s="11">
        <f t="shared" si="65"/>
        <v>2.0364767782310444E-2</v>
      </c>
      <c r="R325" s="11">
        <f t="shared" si="66"/>
        <v>-0.52587183202655696</v>
      </c>
      <c r="S325" s="11">
        <f t="shared" si="67"/>
        <v>-0.38395518403104534</v>
      </c>
      <c r="T325" s="11">
        <f t="shared" si="68"/>
        <v>-0.18153302794201842</v>
      </c>
      <c r="U325" s="11">
        <f t="shared" si="69"/>
        <v>-0.43944325603853329</v>
      </c>
      <c r="V325" s="11">
        <f t="shared" si="70"/>
        <v>-0.4834849015020638</v>
      </c>
      <c r="W325" s="11">
        <f t="shared" si="71"/>
        <v>-0.43944325603853329</v>
      </c>
    </row>
    <row r="326" spans="1:23" x14ac:dyDescent="0.2">
      <c r="A326" s="28" t="s">
        <v>636</v>
      </c>
      <c r="B326" s="1">
        <v>87.085928999999993</v>
      </c>
      <c r="C326" s="1">
        <v>94.178055000000001</v>
      </c>
      <c r="D326" s="1">
        <v>37.065404000000001</v>
      </c>
      <c r="E326" s="1">
        <v>207.770004</v>
      </c>
      <c r="F326" s="1">
        <v>558.81250999999997</v>
      </c>
      <c r="G326" s="1">
        <v>81.359622999999999</v>
      </c>
      <c r="H326" s="1">
        <v>73.307440999999997</v>
      </c>
      <c r="I326" s="1">
        <v>165.80999800000001</v>
      </c>
      <c r="J326" s="1">
        <v>38.807353999999997</v>
      </c>
      <c r="K326" s="1">
        <v>48.034711999999999</v>
      </c>
      <c r="L326" s="45">
        <v>12653.719730000001</v>
      </c>
      <c r="M326" s="11">
        <f t="shared" si="61"/>
        <v>0.43570782327864155</v>
      </c>
      <c r="N326" s="11">
        <f t="shared" si="62"/>
        <v>0.12207868977009828</v>
      </c>
      <c r="O326" s="11">
        <f t="shared" si="63"/>
        <v>0.3080361810898038</v>
      </c>
      <c r="P326" s="11">
        <f t="shared" si="64"/>
        <v>0.97970471595154041</v>
      </c>
      <c r="Q326" s="11">
        <f t="shared" si="65"/>
        <v>-2.7661146091213507E-3</v>
      </c>
      <c r="R326" s="11">
        <f t="shared" si="66"/>
        <v>0.31550137836434855</v>
      </c>
      <c r="S326" s="11">
        <f t="shared" si="67"/>
        <v>0.33591379073440097</v>
      </c>
      <c r="T326" s="11">
        <f t="shared" si="68"/>
        <v>0.69591902513815151</v>
      </c>
      <c r="U326" s="11">
        <f t="shared" si="69"/>
        <v>0.20319509298563543</v>
      </c>
      <c r="V326" s="11">
        <f t="shared" si="70"/>
        <v>0.2657048938186195</v>
      </c>
      <c r="W326" s="11">
        <f t="shared" si="71"/>
        <v>0.20319509298563543</v>
      </c>
    </row>
    <row r="327" spans="1:23" x14ac:dyDescent="0.2">
      <c r="A327" s="28" t="s">
        <v>483</v>
      </c>
      <c r="B327" s="1">
        <v>60.657139000000001</v>
      </c>
      <c r="C327" s="1">
        <v>83.931774000000004</v>
      </c>
      <c r="D327" s="1">
        <v>28.336680999999999</v>
      </c>
      <c r="E327" s="1">
        <v>104.949997</v>
      </c>
      <c r="F327" s="1">
        <v>560.36253699999997</v>
      </c>
      <c r="G327" s="1">
        <v>61.846854999999998</v>
      </c>
      <c r="H327" s="1">
        <v>54.874380000000002</v>
      </c>
      <c r="I327" s="1">
        <v>97.769997000000004</v>
      </c>
      <c r="J327" s="1">
        <v>32.253583999999996</v>
      </c>
      <c r="K327" s="1">
        <v>37.950957000000002</v>
      </c>
      <c r="L327" s="45">
        <v>12482.070309999999</v>
      </c>
      <c r="M327" s="11">
        <f t="shared" si="61"/>
        <v>-0.20355239476672737</v>
      </c>
      <c r="N327" s="11">
        <f t="shared" si="62"/>
        <v>0.18453415809302975</v>
      </c>
      <c r="O327" s="11">
        <f t="shared" si="63"/>
        <v>0.39928042686508425</v>
      </c>
      <c r="P327" s="11">
        <f t="shared" si="64"/>
        <v>2.4511672804998352</v>
      </c>
      <c r="Q327" s="11">
        <f t="shared" si="65"/>
        <v>4.2474136283749964E-3</v>
      </c>
      <c r="R327" s="11">
        <f t="shared" si="66"/>
        <v>0.45227394928565845</v>
      </c>
      <c r="S327" s="11">
        <f t="shared" si="67"/>
        <v>0.25177131920098161</v>
      </c>
      <c r="T327" s="11">
        <f t="shared" si="68"/>
        <v>-0.17256268034655786</v>
      </c>
      <c r="U327" s="11">
        <f t="shared" si="69"/>
        <v>0.23031777999197645</v>
      </c>
      <c r="V327" s="11">
        <f t="shared" si="70"/>
        <v>0.33806052260047115</v>
      </c>
      <c r="W327" s="11">
        <f t="shared" si="71"/>
        <v>0.23031777999197645</v>
      </c>
    </row>
    <row r="328" spans="1:23" x14ac:dyDescent="0.2">
      <c r="A328" s="28" t="s">
        <v>332</v>
      </c>
      <c r="B328" s="1">
        <v>76.159610000000001</v>
      </c>
      <c r="C328" s="1">
        <v>70.856356000000005</v>
      </c>
      <c r="D328" s="1">
        <v>20.250895</v>
      </c>
      <c r="E328" s="1">
        <v>30.41</v>
      </c>
      <c r="F328" s="1">
        <v>557.99251200000003</v>
      </c>
      <c r="G328" s="1">
        <v>42.586218000000002</v>
      </c>
      <c r="H328" s="1">
        <v>43.837384</v>
      </c>
      <c r="I328" s="1">
        <v>118.160004</v>
      </c>
      <c r="J328" s="1">
        <v>26.215653</v>
      </c>
      <c r="K328" s="1">
        <v>28.362660999999999</v>
      </c>
      <c r="L328" s="45">
        <v>12883.950199999999</v>
      </c>
      <c r="M328" s="11">
        <f t="shared" si="61"/>
        <v>-0.40344597562328033</v>
      </c>
      <c r="N328" s="11">
        <f t="shared" si="62"/>
        <v>-0.13838738047854082</v>
      </c>
      <c r="O328" s="11">
        <f t="shared" si="63"/>
        <v>-0.4710351105890016</v>
      </c>
      <c r="P328" s="11">
        <f t="shared" si="64"/>
        <v>-0.87874800782996798</v>
      </c>
      <c r="Q328" s="11">
        <f t="shared" si="65"/>
        <v>-2.6988279139328331E-3</v>
      </c>
      <c r="R328" s="11">
        <f t="shared" si="66"/>
        <v>-0.6065813051194221</v>
      </c>
      <c r="S328" s="11">
        <f t="shared" si="67"/>
        <v>-0.27902773588256091</v>
      </c>
      <c r="T328" s="11">
        <f t="shared" si="68"/>
        <v>-0.40141840125891792</v>
      </c>
      <c r="U328" s="11">
        <f t="shared" si="69"/>
        <v>-0.42500454019055633</v>
      </c>
      <c r="V328" s="11">
        <f t="shared" si="70"/>
        <v>-0.47840727810307249</v>
      </c>
      <c r="W328" s="11">
        <f t="shared" si="71"/>
        <v>-0.42500454019055633</v>
      </c>
    </row>
    <row r="329" spans="1:23" x14ac:dyDescent="0.2">
      <c r="A329" s="28" t="s">
        <v>787</v>
      </c>
      <c r="B329" s="1">
        <v>127.66590600000001</v>
      </c>
      <c r="C329" s="1">
        <v>82.236906000000005</v>
      </c>
      <c r="D329" s="1">
        <v>38.284005999999998</v>
      </c>
      <c r="E329" s="1">
        <v>250.800003</v>
      </c>
      <c r="F329" s="1">
        <v>559.50251300000002</v>
      </c>
      <c r="G329" s="1">
        <v>108.246554</v>
      </c>
      <c r="H329" s="1">
        <v>60.803148999999998</v>
      </c>
      <c r="I329" s="1">
        <v>197.39999399999999</v>
      </c>
      <c r="J329" s="1">
        <v>45.592799999999997</v>
      </c>
      <c r="K329" s="1">
        <v>54.377026000000001</v>
      </c>
      <c r="L329" s="45">
        <v>12758.849609999999</v>
      </c>
      <c r="M329" s="11">
        <f t="shared" si="61"/>
        <v>0.46048510641228435</v>
      </c>
      <c r="N329" s="11">
        <f t="shared" si="62"/>
        <v>-0.1331740094161461</v>
      </c>
      <c r="O329" s="11">
        <f t="shared" si="63"/>
        <v>2.1086946404012208E-2</v>
      </c>
      <c r="P329" s="11">
        <f t="shared" si="64"/>
        <v>0.19292236032814025</v>
      </c>
      <c r="Q329" s="11">
        <f t="shared" si="65"/>
        <v>1.5721449336102422E-2</v>
      </c>
      <c r="R329" s="11">
        <f t="shared" si="66"/>
        <v>0.33015360181180919</v>
      </c>
      <c r="S329" s="11">
        <f t="shared" si="67"/>
        <v>-0.16650697008774484</v>
      </c>
      <c r="T329" s="11">
        <f t="shared" si="68"/>
        <v>0.17850742686567167</v>
      </c>
      <c r="U329" s="11">
        <f t="shared" si="69"/>
        <v>0.19232364376415245</v>
      </c>
      <c r="V329" s="11">
        <f t="shared" si="70"/>
        <v>0.14352077928536988</v>
      </c>
      <c r="W329" s="11">
        <f t="shared" si="71"/>
        <v>0.19232364376415245</v>
      </c>
    </row>
    <row r="330" spans="1:23" x14ac:dyDescent="0.2">
      <c r="A330" s="28" t="s">
        <v>635</v>
      </c>
      <c r="B330" s="1">
        <v>87.413357000000005</v>
      </c>
      <c r="C330" s="1">
        <v>94.871296999999998</v>
      </c>
      <c r="D330" s="1">
        <v>37.493385000000004</v>
      </c>
      <c r="E330" s="1">
        <v>210.240005</v>
      </c>
      <c r="F330" s="1">
        <v>550.84247100000005</v>
      </c>
      <c r="G330" s="1">
        <v>81.378988000000007</v>
      </c>
      <c r="H330" s="1">
        <v>72.949798999999999</v>
      </c>
      <c r="I330" s="1">
        <v>167.5</v>
      </c>
      <c r="J330" s="1">
        <v>38.238610999999999</v>
      </c>
      <c r="K330" s="1">
        <v>47.552284999999998</v>
      </c>
      <c r="L330" s="45">
        <v>13046.139649999999</v>
      </c>
      <c r="M330" s="11">
        <f t="shared" si="61"/>
        <v>0.46257913054858779</v>
      </c>
      <c r="N330" s="11">
        <f t="shared" si="62"/>
        <v>0.13046096665304896</v>
      </c>
      <c r="O330" s="11">
        <f t="shared" si="63"/>
        <v>0.33901914506650099</v>
      </c>
      <c r="P330" s="11">
        <f t="shared" si="64"/>
        <v>1.0093664439271657</v>
      </c>
      <c r="Q330" s="11">
        <f t="shared" si="65"/>
        <v>-6.6184945162345299E-3</v>
      </c>
      <c r="R330" s="11">
        <f t="shared" si="66"/>
        <v>0.28384252883964578</v>
      </c>
      <c r="S330" s="11">
        <f t="shared" si="67"/>
        <v>0.31880860364539942</v>
      </c>
      <c r="T330" s="11">
        <f t="shared" si="68"/>
        <v>0.73485235417341199</v>
      </c>
      <c r="U330" s="11">
        <f t="shared" si="69"/>
        <v>0.19065998556770514</v>
      </c>
      <c r="V330" s="11">
        <f t="shared" si="70"/>
        <v>0.2683671679023516</v>
      </c>
      <c r="W330" s="11">
        <f t="shared" si="71"/>
        <v>0.19065998556770514</v>
      </c>
    </row>
    <row r="331" spans="1:23" x14ac:dyDescent="0.2">
      <c r="A331" s="28" t="s">
        <v>482</v>
      </c>
      <c r="B331" s="1">
        <v>59.766582999999997</v>
      </c>
      <c r="C331" s="1">
        <v>83.922664999999995</v>
      </c>
      <c r="D331" s="1">
        <v>28.000634000000002</v>
      </c>
      <c r="E331" s="1">
        <v>104.629997</v>
      </c>
      <c r="F331" s="1">
        <v>554.51250900000002</v>
      </c>
      <c r="G331" s="1">
        <v>63.387048</v>
      </c>
      <c r="H331" s="1">
        <v>55.314925000000002</v>
      </c>
      <c r="I331" s="1">
        <v>96.550003000000004</v>
      </c>
      <c r="J331" s="1">
        <v>32.115475000000004</v>
      </c>
      <c r="K331" s="1">
        <v>37.490946000000001</v>
      </c>
      <c r="L331" s="45">
        <v>12977.570309999999</v>
      </c>
      <c r="M331" s="11">
        <f t="shared" si="61"/>
        <v>-0.20578367388030494</v>
      </c>
      <c r="N331" s="11">
        <f t="shared" si="62"/>
        <v>0.15346909658638941</v>
      </c>
      <c r="O331" s="11">
        <f t="shared" si="63"/>
        <v>0.24525419910220991</v>
      </c>
      <c r="P331" s="11">
        <f t="shared" si="64"/>
        <v>2.3016722530239115</v>
      </c>
      <c r="Q331" s="11">
        <f t="shared" si="65"/>
        <v>1.3136689905110632E-2</v>
      </c>
      <c r="R331" s="11">
        <f t="shared" si="66"/>
        <v>0.47927680322240174</v>
      </c>
      <c r="S331" s="11">
        <f t="shared" si="67"/>
        <v>0.23268552499426787</v>
      </c>
      <c r="T331" s="11">
        <f t="shared" si="68"/>
        <v>-0.20593793752571543</v>
      </c>
      <c r="U331" s="11">
        <f t="shared" si="69"/>
        <v>0.21593220563583726</v>
      </c>
      <c r="V331" s="11">
        <f t="shared" si="70"/>
        <v>0.29929862171426369</v>
      </c>
      <c r="W331" s="11">
        <f t="shared" si="71"/>
        <v>0.21593220563583726</v>
      </c>
    </row>
    <row r="332" spans="1:23" x14ac:dyDescent="0.2">
      <c r="A332" s="28" t="s">
        <v>331</v>
      </c>
      <c r="B332" s="1">
        <v>75.252272000000005</v>
      </c>
      <c r="C332" s="1">
        <v>72.756752000000006</v>
      </c>
      <c r="D332" s="1">
        <v>22.485878</v>
      </c>
      <c r="E332" s="1">
        <v>31.690000999999999</v>
      </c>
      <c r="F332" s="1">
        <v>547.32250299999998</v>
      </c>
      <c r="G332" s="1">
        <v>42.850025000000002</v>
      </c>
      <c r="H332" s="1">
        <v>44.873508999999999</v>
      </c>
      <c r="I332" s="1">
        <v>121.589996</v>
      </c>
      <c r="J332" s="1">
        <v>26.412224999999999</v>
      </c>
      <c r="K332" s="1">
        <v>28.854756999999999</v>
      </c>
      <c r="L332" s="45">
        <v>12715.929690000001</v>
      </c>
      <c r="M332" s="11">
        <f t="shared" si="61"/>
        <v>-0.41726254579984501</v>
      </c>
      <c r="N332" s="11">
        <f t="shared" si="62"/>
        <v>-0.11434307274835165</v>
      </c>
      <c r="O332" s="11">
        <f t="shared" si="63"/>
        <v>-0.41722090720842253</v>
      </c>
      <c r="P332" s="11">
        <f t="shared" si="64"/>
        <v>-0.87397096290281517</v>
      </c>
      <c r="Q332" s="11">
        <f t="shared" si="65"/>
        <v>-1.4743146061131474E-2</v>
      </c>
      <c r="R332" s="11">
        <f t="shared" si="66"/>
        <v>-0.60471722713825993</v>
      </c>
      <c r="S332" s="11">
        <f t="shared" si="67"/>
        <v>-0.26406729825101982</v>
      </c>
      <c r="T332" s="11">
        <f t="shared" si="68"/>
        <v>-0.39286965810416619</v>
      </c>
      <c r="U332" s="11">
        <f t="shared" si="69"/>
        <v>-0.42789625325274017</v>
      </c>
      <c r="V332" s="11">
        <f t="shared" si="70"/>
        <v>-0.4717176620104806</v>
      </c>
      <c r="W332" s="11">
        <f t="shared" si="71"/>
        <v>-0.42789625325274017</v>
      </c>
    </row>
    <row r="333" spans="1:23" x14ac:dyDescent="0.2">
      <c r="A333" s="28" t="s">
        <v>786</v>
      </c>
      <c r="B333" s="1">
        <v>129.135808</v>
      </c>
      <c r="C333" s="1">
        <v>82.150040000000004</v>
      </c>
      <c r="D333" s="1">
        <v>38.583879000000003</v>
      </c>
      <c r="E333" s="1">
        <v>251.449997</v>
      </c>
      <c r="F333" s="1">
        <v>555.51250500000003</v>
      </c>
      <c r="G333" s="1">
        <v>108.40347199999999</v>
      </c>
      <c r="H333" s="1">
        <v>60.975017000000001</v>
      </c>
      <c r="I333" s="1">
        <v>200.270004</v>
      </c>
      <c r="J333" s="1">
        <v>46.166845000000002</v>
      </c>
      <c r="K333" s="1">
        <v>54.619954</v>
      </c>
      <c r="L333" s="45">
        <v>12949.87012</v>
      </c>
      <c r="M333" s="11">
        <f t="shared" si="61"/>
        <v>0.50421827877899505</v>
      </c>
      <c r="N333" s="11">
        <f t="shared" si="62"/>
        <v>-0.13229029219949096</v>
      </c>
      <c r="O333" s="11">
        <f t="shared" si="63"/>
        <v>1.1784070797837831E-3</v>
      </c>
      <c r="P333" s="11">
        <f t="shared" si="64"/>
        <v>0.19601403643421711</v>
      </c>
      <c r="Q333" s="11">
        <f t="shared" si="65"/>
        <v>7.8558188660975414E-3</v>
      </c>
      <c r="R333" s="11">
        <f t="shared" si="66"/>
        <v>0.3389334531121635</v>
      </c>
      <c r="S333" s="11">
        <f t="shared" si="67"/>
        <v>-0.16436105529184608</v>
      </c>
      <c r="T333" s="11">
        <f t="shared" si="68"/>
        <v>0.2052115689379741</v>
      </c>
      <c r="U333" s="11">
        <f t="shared" si="69"/>
        <v>0.21729393229131455</v>
      </c>
      <c r="V333" s="11">
        <f t="shared" si="70"/>
        <v>0.14475819037763915</v>
      </c>
      <c r="W333" s="11">
        <f t="shared" si="71"/>
        <v>0.21729393229131455</v>
      </c>
    </row>
    <row r="334" spans="1:23" x14ac:dyDescent="0.2">
      <c r="A334" s="28" t="s">
        <v>634</v>
      </c>
      <c r="B334" s="1">
        <v>85.849114999999998</v>
      </c>
      <c r="C334" s="1">
        <v>94.674565999999999</v>
      </c>
      <c r="D334" s="1">
        <v>38.538465000000002</v>
      </c>
      <c r="E334" s="1">
        <v>210.240005</v>
      </c>
      <c r="F334" s="1">
        <v>551.18251499999997</v>
      </c>
      <c r="G334" s="1">
        <v>80.962553999999997</v>
      </c>
      <c r="H334" s="1">
        <v>72.968136999999999</v>
      </c>
      <c r="I334" s="1">
        <v>166.16999799999999</v>
      </c>
      <c r="J334" s="1">
        <v>37.925798999999998</v>
      </c>
      <c r="K334" s="1">
        <v>47.713093000000001</v>
      </c>
      <c r="L334" s="45">
        <v>13124.62012</v>
      </c>
      <c r="M334" s="11">
        <f t="shared" si="61"/>
        <v>0.44782778480149665</v>
      </c>
      <c r="N334" s="11">
        <f t="shared" si="62"/>
        <v>0.1244533178051368</v>
      </c>
      <c r="O334" s="11">
        <f t="shared" si="63"/>
        <v>0.45220799988966709</v>
      </c>
      <c r="P334" s="11">
        <f t="shared" si="64"/>
        <v>0.90555606987118531</v>
      </c>
      <c r="Q334" s="11">
        <f t="shared" si="65"/>
        <v>-6.900786446737861E-3</v>
      </c>
      <c r="R334" s="11">
        <f t="shared" si="66"/>
        <v>0.26903729441256874</v>
      </c>
      <c r="S334" s="11">
        <f t="shared" si="67"/>
        <v>0.31788056493204553</v>
      </c>
      <c r="T334" s="11">
        <f t="shared" si="68"/>
        <v>0.70816200357896775</v>
      </c>
      <c r="U334" s="11">
        <f t="shared" si="69"/>
        <v>0.17619880898307305</v>
      </c>
      <c r="V334" s="11">
        <f t="shared" si="70"/>
        <v>0.27988026934274401</v>
      </c>
      <c r="W334" s="11">
        <f t="shared" si="71"/>
        <v>0.17619880898307305</v>
      </c>
    </row>
    <row r="335" spans="1:23" x14ac:dyDescent="0.2">
      <c r="A335" s="28" t="s">
        <v>481</v>
      </c>
      <c r="B335" s="1">
        <v>59.295115000000003</v>
      </c>
      <c r="C335" s="1">
        <v>84.196083999999999</v>
      </c>
      <c r="D335" s="1">
        <v>26.537841</v>
      </c>
      <c r="E335" s="1">
        <v>110.33000199999999</v>
      </c>
      <c r="F335" s="1">
        <v>555.01253799999995</v>
      </c>
      <c r="G335" s="1">
        <v>63.798403999999998</v>
      </c>
      <c r="H335" s="1">
        <v>55.367792000000001</v>
      </c>
      <c r="I335" s="1">
        <v>97.279999000000004</v>
      </c>
      <c r="J335" s="1">
        <v>32.244377999999998</v>
      </c>
      <c r="K335" s="1">
        <v>37.279341000000002</v>
      </c>
      <c r="L335" s="45">
        <v>13005.12012</v>
      </c>
      <c r="M335" s="11">
        <f t="shared" si="61"/>
        <v>-0.40911692893107976</v>
      </c>
      <c r="N335" s="11">
        <f t="shared" si="62"/>
        <v>-6.4591910574560374E-2</v>
      </c>
      <c r="O335" s="11">
        <f t="shared" si="63"/>
        <v>-0.10909636591522875</v>
      </c>
      <c r="P335" s="11">
        <f t="shared" si="64"/>
        <v>-0.50533534136185176</v>
      </c>
      <c r="Q335" s="11">
        <f t="shared" si="65"/>
        <v>-2.4329712206954346E-2</v>
      </c>
      <c r="R335" s="11">
        <f t="shared" si="66"/>
        <v>-0.35923973157740274</v>
      </c>
      <c r="S335" s="11">
        <f t="shared" si="67"/>
        <v>0.25646504503972545</v>
      </c>
      <c r="T335" s="11">
        <f t="shared" si="68"/>
        <v>-0.47419057548755672</v>
      </c>
      <c r="U335" s="11">
        <f t="shared" si="69"/>
        <v>-0.38370837155963311</v>
      </c>
      <c r="V335" s="11">
        <f t="shared" si="70"/>
        <v>-0.26687625435108175</v>
      </c>
      <c r="W335" s="11">
        <f t="shared" si="71"/>
        <v>-0.38370837155963311</v>
      </c>
    </row>
    <row r="336" spans="1:23" x14ac:dyDescent="0.2">
      <c r="A336" s="28" t="s">
        <v>937</v>
      </c>
      <c r="B336" s="1">
        <v>100.349998</v>
      </c>
      <c r="C336" s="1">
        <v>90.010002</v>
      </c>
      <c r="D336" s="1">
        <v>29.787555000000001</v>
      </c>
      <c r="E336" s="1">
        <v>223.03999300000001</v>
      </c>
      <c r="F336" s="1">
        <v>568.85255700000005</v>
      </c>
      <c r="G336" s="1">
        <v>99.566728999999995</v>
      </c>
      <c r="H336" s="1">
        <v>44.066321000000002</v>
      </c>
      <c r="I336" s="1">
        <v>185.009995</v>
      </c>
      <c r="J336" s="1">
        <v>52.32</v>
      </c>
      <c r="K336" s="1">
        <v>50.849997999999999</v>
      </c>
      <c r="L336" s="45">
        <v>11555.62988</v>
      </c>
      <c r="M336" s="11">
        <f t="shared" si="61"/>
        <v>-0.22444127426704763</v>
      </c>
      <c r="N336" s="11">
        <f t="shared" si="62"/>
        <v>9.567812748478266E-2</v>
      </c>
      <c r="O336" s="11">
        <f t="shared" si="63"/>
        <v>-0.21372037268859623</v>
      </c>
      <c r="P336" s="11">
        <f t="shared" si="64"/>
        <v>-9.8573336660927713E-2</v>
      </c>
      <c r="Q336" s="11">
        <f t="shared" si="65"/>
        <v>2.0521834300974984E-3</v>
      </c>
      <c r="R336" s="11">
        <f t="shared" si="66"/>
        <v>-8.0185693486371945E-2</v>
      </c>
      <c r="S336" s="11">
        <f t="shared" si="67"/>
        <v>-0.27685235121541618</v>
      </c>
      <c r="T336" s="11">
        <f t="shared" si="68"/>
        <v>-8.160835068168304E-2</v>
      </c>
      <c r="U336" s="11">
        <f t="shared" si="69"/>
        <v>0.12947227955095175</v>
      </c>
      <c r="V336" s="11">
        <f t="shared" si="70"/>
        <v>-6.669706095826633E-2</v>
      </c>
      <c r="W336" s="11">
        <f t="shared" si="71"/>
        <v>0.12947227955095175</v>
      </c>
    </row>
    <row r="337" spans="1:23" x14ac:dyDescent="0.2">
      <c r="A337" s="28" t="s">
        <v>785</v>
      </c>
      <c r="B337" s="1">
        <v>129.39058600000001</v>
      </c>
      <c r="C337" s="1">
        <v>82.150040000000004</v>
      </c>
      <c r="D337" s="1">
        <v>37.884174999999999</v>
      </c>
      <c r="E337" s="1">
        <v>247.429993</v>
      </c>
      <c r="F337" s="1">
        <v>567.68755799999997</v>
      </c>
      <c r="G337" s="1">
        <v>108.246554</v>
      </c>
      <c r="H337" s="1">
        <v>60.936824000000001</v>
      </c>
      <c r="I337" s="1">
        <v>201.449997</v>
      </c>
      <c r="J337" s="1">
        <v>46.322518000000002</v>
      </c>
      <c r="K337" s="1">
        <v>54.483915000000003</v>
      </c>
      <c r="L337" s="45">
        <v>12150.12988</v>
      </c>
      <c r="M337" s="11">
        <f t="shared" si="61"/>
        <v>0.50328329223847068</v>
      </c>
      <c r="N337" s="11">
        <f t="shared" si="62"/>
        <v>-0.13485852453126146</v>
      </c>
      <c r="O337" s="11">
        <f t="shared" si="63"/>
        <v>-4.1726370888528486E-2</v>
      </c>
      <c r="P337" s="11">
        <f t="shared" si="64"/>
        <v>0.1695499874224804</v>
      </c>
      <c r="Q337" s="11">
        <f t="shared" si="65"/>
        <v>-1.3288054388726822E-2</v>
      </c>
      <c r="R337" s="11">
        <f t="shared" si="66"/>
        <v>0.33476005743510506</v>
      </c>
      <c r="S337" s="11">
        <f t="shared" si="67"/>
        <v>-0.15928464059221459</v>
      </c>
      <c r="T337" s="11">
        <f t="shared" si="68"/>
        <v>0.18975896923982516</v>
      </c>
      <c r="U337" s="11">
        <f t="shared" si="69"/>
        <v>0.21592827757083644</v>
      </c>
      <c r="V337" s="11">
        <f t="shared" si="70"/>
        <v>0.13942211985169273</v>
      </c>
      <c r="W337" s="11">
        <f t="shared" si="71"/>
        <v>0.21592827757083644</v>
      </c>
    </row>
    <row r="338" spans="1:23" x14ac:dyDescent="0.2">
      <c r="A338" s="28" t="s">
        <v>633</v>
      </c>
      <c r="B338" s="1">
        <v>86.071990999999997</v>
      </c>
      <c r="C338" s="1">
        <v>94.955613999999997</v>
      </c>
      <c r="D338" s="1">
        <v>39.533776000000003</v>
      </c>
      <c r="E338" s="1">
        <v>211.55999800000001</v>
      </c>
      <c r="F338" s="1">
        <v>575.33260900000005</v>
      </c>
      <c r="G338" s="1">
        <v>81.098136999999994</v>
      </c>
      <c r="H338" s="1">
        <v>72.482111000000003</v>
      </c>
      <c r="I338" s="1">
        <v>169.320007</v>
      </c>
      <c r="J338" s="1">
        <v>38.096423000000001</v>
      </c>
      <c r="K338" s="1">
        <v>47.817146999999999</v>
      </c>
      <c r="L338" s="45">
        <v>11577.04981</v>
      </c>
      <c r="M338" s="11">
        <f t="shared" si="61"/>
        <v>0.93992639719420135</v>
      </c>
      <c r="N338" s="11">
        <f t="shared" si="62"/>
        <v>0.32661042171031718</v>
      </c>
      <c r="O338" s="11">
        <f t="shared" si="63"/>
        <v>0.70685411111357688</v>
      </c>
      <c r="P338" s="11">
        <f t="shared" si="64"/>
        <v>6.1593910375428447</v>
      </c>
      <c r="Q338" s="11">
        <f t="shared" si="65"/>
        <v>3.4184159796146751E-3</v>
      </c>
      <c r="R338" s="11">
        <f t="shared" si="66"/>
        <v>1.1079255376262824</v>
      </c>
      <c r="S338" s="11">
        <f t="shared" si="67"/>
        <v>0.61779842037566701</v>
      </c>
      <c r="T338" s="11">
        <f t="shared" si="68"/>
        <v>0.26424263308966212</v>
      </c>
      <c r="U338" s="11">
        <f t="shared" si="69"/>
        <v>0.76894215777529595</v>
      </c>
      <c r="V338" s="11">
        <f t="shared" si="70"/>
        <v>0.94303539335140729</v>
      </c>
      <c r="W338" s="11">
        <f t="shared" si="71"/>
        <v>0.76894215777529595</v>
      </c>
    </row>
    <row r="339" spans="1:23" x14ac:dyDescent="0.2">
      <c r="A339" s="28" t="s">
        <v>177</v>
      </c>
      <c r="B339" s="1">
        <v>44.368689000000003</v>
      </c>
      <c r="C339" s="1">
        <v>71.577618000000001</v>
      </c>
      <c r="D339" s="1">
        <v>23.161778000000002</v>
      </c>
      <c r="E339" s="1">
        <v>29.549999</v>
      </c>
      <c r="F339" s="1">
        <v>573.37258299999996</v>
      </c>
      <c r="G339" s="1">
        <v>38.472960999999998</v>
      </c>
      <c r="H339" s="1">
        <v>44.802931000000001</v>
      </c>
      <c r="I339" s="1">
        <v>133.929993</v>
      </c>
      <c r="J339" s="1">
        <v>21.536273999999999</v>
      </c>
      <c r="K339" s="1">
        <v>24.609508999999999</v>
      </c>
      <c r="L339" s="45">
        <v>12044.469730000001</v>
      </c>
      <c r="M339" s="11">
        <f t="shared" si="61"/>
        <v>-0.55812481592969565</v>
      </c>
      <c r="N339" s="11">
        <f t="shared" si="62"/>
        <v>-0.20292187518078375</v>
      </c>
      <c r="O339" s="11">
        <f t="shared" si="63"/>
        <v>-0.22060362576568715</v>
      </c>
      <c r="P339" s="11">
        <f t="shared" si="64"/>
        <v>-0.86873667530065468</v>
      </c>
      <c r="Q339" s="11">
        <f t="shared" si="65"/>
        <v>-4.7072340041132144E-4</v>
      </c>
      <c r="R339" s="11">
        <f t="shared" si="66"/>
        <v>-0.61173793122420894</v>
      </c>
      <c r="S339" s="11">
        <f t="shared" si="67"/>
        <v>7.6239532529056575E-3</v>
      </c>
      <c r="T339" s="11">
        <f t="shared" si="68"/>
        <v>-0.24618678163096508</v>
      </c>
      <c r="U339" s="11">
        <f t="shared" si="69"/>
        <v>-0.5849629135664467</v>
      </c>
      <c r="V339" s="11">
        <f t="shared" si="70"/>
        <v>-0.51316499531483672</v>
      </c>
      <c r="W339" s="11">
        <f t="shared" si="71"/>
        <v>-0.5849629135664467</v>
      </c>
    </row>
    <row r="340" spans="1:23" x14ac:dyDescent="0.2">
      <c r="A340" s="28" t="s">
        <v>936</v>
      </c>
      <c r="B340" s="1">
        <v>100.410004</v>
      </c>
      <c r="C340" s="1">
        <v>89.800003000000004</v>
      </c>
      <c r="D340" s="1">
        <v>29.717585</v>
      </c>
      <c r="E340" s="1">
        <v>225.11999499999999</v>
      </c>
      <c r="F340" s="1">
        <v>573.64260999999999</v>
      </c>
      <c r="G340" s="1">
        <v>99.090187</v>
      </c>
      <c r="H340" s="1">
        <v>44.463940000000001</v>
      </c>
      <c r="I340" s="1">
        <v>177.66999799999999</v>
      </c>
      <c r="J340" s="1">
        <v>51.889999000000003</v>
      </c>
      <c r="K340" s="1">
        <v>50.549999</v>
      </c>
      <c r="L340" s="45">
        <v>11657.95996</v>
      </c>
      <c r="M340" s="11">
        <f t="shared" si="61"/>
        <v>-0.20948921518878116</v>
      </c>
      <c r="N340" s="11">
        <f t="shared" si="62"/>
        <v>9.004806662684306E-2</v>
      </c>
      <c r="O340" s="11">
        <f t="shared" si="63"/>
        <v>-0.21432348111324184</v>
      </c>
      <c r="P340" s="11">
        <f t="shared" si="64"/>
        <v>-9.0277262458818286E-2</v>
      </c>
      <c r="Q340" s="11">
        <f t="shared" si="65"/>
        <v>4.0256213976945787E-3</v>
      </c>
      <c r="R340" s="11">
        <f t="shared" si="66"/>
        <v>-7.6809070221501852E-2</v>
      </c>
      <c r="S340" s="11">
        <f t="shared" si="67"/>
        <v>-0.27055584969342017</v>
      </c>
      <c r="T340" s="11">
        <f t="shared" si="68"/>
        <v>-0.11249315038220542</v>
      </c>
      <c r="U340" s="11">
        <f t="shared" si="69"/>
        <v>0.14471395067043868</v>
      </c>
      <c r="V340" s="11">
        <f t="shared" si="70"/>
        <v>-6.5368964883443015E-2</v>
      </c>
      <c r="W340" s="11">
        <f t="shared" si="71"/>
        <v>0.14471395067043868</v>
      </c>
    </row>
    <row r="341" spans="1:23" x14ac:dyDescent="0.2">
      <c r="A341" s="28" t="s">
        <v>784</v>
      </c>
      <c r="B341" s="1">
        <v>127.01914499999999</v>
      </c>
      <c r="C341" s="1">
        <v>82.381691000000004</v>
      </c>
      <c r="D341" s="1">
        <v>37.824199</v>
      </c>
      <c r="E341" s="1">
        <v>247.46000699999999</v>
      </c>
      <c r="F341" s="1">
        <v>571.34260099999995</v>
      </c>
      <c r="G341" s="1">
        <v>107.334446</v>
      </c>
      <c r="H341" s="1">
        <v>60.955920999999996</v>
      </c>
      <c r="I341" s="1">
        <v>200.19000199999999</v>
      </c>
      <c r="J341" s="1">
        <v>45.330100999999999</v>
      </c>
      <c r="K341" s="1">
        <v>54.085512999999999</v>
      </c>
      <c r="L341" s="45">
        <v>12153.679690000001</v>
      </c>
      <c r="M341" s="11">
        <f t="shared" si="61"/>
        <v>1.8834054405201006</v>
      </c>
      <c r="N341" s="11">
        <f t="shared" si="62"/>
        <v>0.1542947043326679</v>
      </c>
      <c r="O341" s="11">
        <f t="shared" si="63"/>
        <v>0.59113722215926234</v>
      </c>
      <c r="P341" s="11">
        <f t="shared" si="64"/>
        <v>7.3941657734056978</v>
      </c>
      <c r="Q341" s="11">
        <f t="shared" si="65"/>
        <v>2.3173409404672052E-2</v>
      </c>
      <c r="R341" s="11">
        <f t="shared" si="66"/>
        <v>1.8259398473871391</v>
      </c>
      <c r="S341" s="11">
        <f t="shared" si="67"/>
        <v>0.36617628578375805</v>
      </c>
      <c r="T341" s="11">
        <f t="shared" si="68"/>
        <v>0.54051563387108037</v>
      </c>
      <c r="U341" s="11">
        <f t="shared" si="69"/>
        <v>1.1125043293892549</v>
      </c>
      <c r="V341" s="11">
        <f t="shared" si="70"/>
        <v>1.2326585664812622</v>
      </c>
      <c r="W341" s="11">
        <f t="shared" si="71"/>
        <v>1.1125043293892549</v>
      </c>
    </row>
    <row r="342" spans="1:23" x14ac:dyDescent="0.2">
      <c r="A342" s="28" t="s">
        <v>176</v>
      </c>
      <c r="B342" s="1">
        <v>44.051780999999998</v>
      </c>
      <c r="C342" s="1">
        <v>71.369720999999998</v>
      </c>
      <c r="D342" s="1">
        <v>23.771802000000001</v>
      </c>
      <c r="E342" s="1">
        <v>29.48</v>
      </c>
      <c r="F342" s="1">
        <v>558.402511</v>
      </c>
      <c r="G342" s="1">
        <v>37.981858000000003</v>
      </c>
      <c r="H342" s="1">
        <v>44.617902999999998</v>
      </c>
      <c r="I342" s="1">
        <v>129.949997</v>
      </c>
      <c r="J342" s="1">
        <v>21.457992000000001</v>
      </c>
      <c r="K342" s="1">
        <v>24.224713000000001</v>
      </c>
      <c r="L342" s="45">
        <v>12862.23047</v>
      </c>
      <c r="M342" s="11">
        <f t="shared" si="61"/>
        <v>-0.55780185029707341</v>
      </c>
      <c r="N342" s="11">
        <f t="shared" si="62"/>
        <v>-0.2092873984203989</v>
      </c>
      <c r="O342" s="11">
        <f t="shared" si="63"/>
        <v>-0.20249049678593134</v>
      </c>
      <c r="P342" s="11">
        <f t="shared" si="64"/>
        <v>-0.86574369372671744</v>
      </c>
      <c r="Q342" s="11">
        <f t="shared" si="65"/>
        <v>5.2566821023039001E-3</v>
      </c>
      <c r="R342" s="11">
        <f t="shared" si="66"/>
        <v>-0.61688598820474072</v>
      </c>
      <c r="S342" s="11">
        <f t="shared" si="67"/>
        <v>-3.3670206422253823E-4</v>
      </c>
      <c r="T342" s="11">
        <f t="shared" si="68"/>
        <v>-0.26461438598664078</v>
      </c>
      <c r="U342" s="11">
        <f t="shared" si="69"/>
        <v>-0.5882963850402223</v>
      </c>
      <c r="V342" s="11">
        <f t="shared" si="70"/>
        <v>-0.52030271287128715</v>
      </c>
      <c r="W342" s="11">
        <f t="shared" si="71"/>
        <v>-0.5882963850402223</v>
      </c>
    </row>
    <row r="343" spans="1:23" x14ac:dyDescent="0.2">
      <c r="A343" s="28" t="s">
        <v>935</v>
      </c>
      <c r="B343" s="1">
        <v>99.620002999999997</v>
      </c>
      <c r="C343" s="1">
        <v>90.260002</v>
      </c>
      <c r="D343" s="1">
        <v>29.807547</v>
      </c>
      <c r="E343" s="1">
        <v>219.58000200000001</v>
      </c>
      <c r="F343" s="1">
        <v>555.48251600000003</v>
      </c>
      <c r="G343" s="1">
        <v>99.139830000000003</v>
      </c>
      <c r="H343" s="1">
        <v>44.632930999999999</v>
      </c>
      <c r="I343" s="1">
        <v>176.71000699999999</v>
      </c>
      <c r="J343" s="1">
        <v>52.119999</v>
      </c>
      <c r="K343" s="1">
        <v>50.5</v>
      </c>
      <c r="L343" s="45">
        <v>12965.690430000001</v>
      </c>
      <c r="M343" s="11">
        <f t="shared" si="61"/>
        <v>0.34731003581623865</v>
      </c>
      <c r="N343" s="11">
        <f t="shared" si="62"/>
        <v>0.23830503510511014</v>
      </c>
      <c r="O343" s="11">
        <f t="shared" si="63"/>
        <v>0.28668862231920689</v>
      </c>
      <c r="P343" s="11">
        <f t="shared" si="64"/>
        <v>6.3659848831259609</v>
      </c>
      <c r="Q343" s="11">
        <f t="shared" si="65"/>
        <v>2.1346965023634645E-2</v>
      </c>
      <c r="R343" s="11">
        <f t="shared" si="66"/>
        <v>1.3645991565851028</v>
      </c>
      <c r="S343" s="11">
        <f t="shared" si="67"/>
        <v>1.6780005626891636E-2</v>
      </c>
      <c r="T343" s="11">
        <f t="shared" si="68"/>
        <v>0.50276395111026284</v>
      </c>
      <c r="U343" s="11">
        <f t="shared" si="69"/>
        <v>1.0072812472595816</v>
      </c>
      <c r="V343" s="11">
        <f t="shared" si="70"/>
        <v>0.77156830030755841</v>
      </c>
      <c r="W343" s="11">
        <f t="shared" si="71"/>
        <v>1.0072812472595816</v>
      </c>
    </row>
    <row r="344" spans="1:23" x14ac:dyDescent="0.2">
      <c r="A344" s="28" t="s">
        <v>330</v>
      </c>
      <c r="B344" s="1">
        <v>73.939925000000002</v>
      </c>
      <c r="C344" s="1">
        <v>72.889957999999993</v>
      </c>
      <c r="D344" s="1">
        <v>23.166091999999999</v>
      </c>
      <c r="E344" s="1">
        <v>29.809999000000001</v>
      </c>
      <c r="F344" s="1">
        <v>543.87248899999997</v>
      </c>
      <c r="G344" s="1">
        <v>41.926696</v>
      </c>
      <c r="H344" s="1">
        <v>43.896349999999998</v>
      </c>
      <c r="I344" s="1">
        <v>117.589996</v>
      </c>
      <c r="J344" s="1">
        <v>25.965468999999999</v>
      </c>
      <c r="K344" s="1">
        <v>28.505815999999999</v>
      </c>
      <c r="L344" s="45">
        <v>13228.309569999999</v>
      </c>
      <c r="M344" s="11">
        <f t="shared" si="61"/>
        <v>0.66960628164597513</v>
      </c>
      <c r="N344" s="11">
        <f t="shared" si="62"/>
        <v>2.6659079704749455E-2</v>
      </c>
      <c r="O344" s="11">
        <f t="shared" si="63"/>
        <v>-3.1692245046011203E-2</v>
      </c>
      <c r="P344" s="11">
        <f t="shared" si="64"/>
        <v>2.8640407177363825E-2</v>
      </c>
      <c r="Q344" s="11">
        <f t="shared" si="65"/>
        <v>1.4512544202639033E-2</v>
      </c>
      <c r="R344" s="11">
        <f t="shared" si="66"/>
        <v>0.10010376635365681</v>
      </c>
      <c r="S344" s="11">
        <f t="shared" si="67"/>
        <v>-1.1113841975467831E-2</v>
      </c>
      <c r="T344" s="11">
        <f t="shared" si="68"/>
        <v>-9.224948005053546E-2</v>
      </c>
      <c r="U344" s="11">
        <f t="shared" si="69"/>
        <v>0.23407161468878468</v>
      </c>
      <c r="V344" s="11">
        <f t="shared" si="70"/>
        <v>0.18270219863459358</v>
      </c>
      <c r="W344" s="11">
        <f t="shared" si="71"/>
        <v>0.23407161468878468</v>
      </c>
    </row>
    <row r="345" spans="1:23" x14ac:dyDescent="0.2">
      <c r="A345" s="28" t="s">
        <v>175</v>
      </c>
      <c r="B345" s="1">
        <v>44.285845000000002</v>
      </c>
      <c r="C345" s="1">
        <v>70.997236999999998</v>
      </c>
      <c r="D345" s="1">
        <v>23.924306999999999</v>
      </c>
      <c r="E345" s="1">
        <v>28.98</v>
      </c>
      <c r="F345" s="1">
        <v>536.09242400000005</v>
      </c>
      <c r="G345" s="1">
        <v>38.111583000000003</v>
      </c>
      <c r="H345" s="1">
        <v>44.389690000000002</v>
      </c>
      <c r="I345" s="1">
        <v>129.53999300000001</v>
      </c>
      <c r="J345" s="1">
        <v>21.040488</v>
      </c>
      <c r="K345" s="1">
        <v>24.102277000000001</v>
      </c>
      <c r="L345" s="45">
        <v>12676.04981</v>
      </c>
      <c r="M345" s="11">
        <f t="shared" si="61"/>
        <v>-0.54764204192763954</v>
      </c>
      <c r="N345" s="11">
        <f t="shared" si="62"/>
        <v>-0.20823866863474227</v>
      </c>
      <c r="O345" s="11">
        <f t="shared" si="63"/>
        <v>-0.17892617730210292</v>
      </c>
      <c r="P345" s="11">
        <f t="shared" si="64"/>
        <v>-0.86700931821377047</v>
      </c>
      <c r="Q345" s="11">
        <f t="shared" si="65"/>
        <v>7.8585179614385492E-3</v>
      </c>
      <c r="R345" s="11">
        <f t="shared" si="66"/>
        <v>-0.61422538211585298</v>
      </c>
      <c r="S345" s="11">
        <f t="shared" si="67"/>
        <v>2.7503585871359038E-2</v>
      </c>
      <c r="T345" s="11">
        <f t="shared" si="68"/>
        <v>-0.26360076144390276</v>
      </c>
      <c r="U345" s="11">
        <f t="shared" si="69"/>
        <v>-0.59215956580732709</v>
      </c>
      <c r="V345" s="11">
        <f t="shared" si="70"/>
        <v>-0.5101163310951965</v>
      </c>
      <c r="W345" s="11">
        <f t="shared" si="71"/>
        <v>-0.59215956580732709</v>
      </c>
    </row>
    <row r="346" spans="1:23" x14ac:dyDescent="0.2">
      <c r="A346" s="28" t="s">
        <v>934</v>
      </c>
      <c r="B346" s="1">
        <v>97.900002000000001</v>
      </c>
      <c r="C346" s="1">
        <v>89.669998000000007</v>
      </c>
      <c r="D346" s="1">
        <v>29.137827000000001</v>
      </c>
      <c r="E346" s="1">
        <v>217.91000399999999</v>
      </c>
      <c r="F346" s="1">
        <v>531.91238099999998</v>
      </c>
      <c r="G346" s="1">
        <v>98.792355000000001</v>
      </c>
      <c r="H346" s="1">
        <v>43.201493999999997</v>
      </c>
      <c r="I346" s="1">
        <v>175.91000399999999</v>
      </c>
      <c r="J346" s="1">
        <v>51.59</v>
      </c>
      <c r="K346" s="1">
        <v>49.200001</v>
      </c>
      <c r="L346" s="45">
        <v>13539.860350000001</v>
      </c>
      <c r="M346" s="11">
        <f t="shared" si="61"/>
        <v>0.63730317074205201</v>
      </c>
      <c r="N346" s="11">
        <f t="shared" si="62"/>
        <v>7.4904184942405916E-2</v>
      </c>
      <c r="O346" s="11">
        <f t="shared" si="63"/>
        <v>0.15158475452085085</v>
      </c>
      <c r="P346" s="11">
        <f t="shared" si="64"/>
        <v>1.2446435878730204</v>
      </c>
      <c r="Q346" s="11">
        <f t="shared" si="65"/>
        <v>-1.3062488383831283E-2</v>
      </c>
      <c r="R346" s="11">
        <f t="shared" si="66"/>
        <v>0.57688231349728958</v>
      </c>
      <c r="S346" s="11">
        <f t="shared" si="67"/>
        <v>-0.21586775399057334</v>
      </c>
      <c r="T346" s="11">
        <f t="shared" si="68"/>
        <v>0.82384665081949149</v>
      </c>
      <c r="U346" s="11">
        <f t="shared" si="69"/>
        <v>0.63498418670169343</v>
      </c>
      <c r="V346" s="11">
        <f t="shared" si="70"/>
        <v>0.32894908896084973</v>
      </c>
      <c r="W346" s="11">
        <f t="shared" si="71"/>
        <v>0.63498418670169343</v>
      </c>
    </row>
    <row r="347" spans="1:23" x14ac:dyDescent="0.2">
      <c r="A347" s="28" t="s">
        <v>480</v>
      </c>
      <c r="B347" s="1">
        <v>59.793447999999998</v>
      </c>
      <c r="C347" s="1">
        <v>83.421386999999996</v>
      </c>
      <c r="D347" s="1">
        <v>25.302372999999999</v>
      </c>
      <c r="E347" s="1">
        <v>97.080001999999993</v>
      </c>
      <c r="F347" s="1">
        <v>538.95244100000002</v>
      </c>
      <c r="G347" s="1">
        <v>62.65043</v>
      </c>
      <c r="H347" s="1">
        <v>55.094653000000001</v>
      </c>
      <c r="I347" s="1">
        <v>96.449996999999996</v>
      </c>
      <c r="J347" s="1">
        <v>31.553822</v>
      </c>
      <c r="K347" s="1">
        <v>37.021735</v>
      </c>
      <c r="L347" s="45">
        <v>12741.820309999999</v>
      </c>
      <c r="M347" s="11">
        <f t="shared" si="61"/>
        <v>-0.19565830656463046</v>
      </c>
      <c r="N347" s="11">
        <f t="shared" si="62"/>
        <v>0.13714131026380705</v>
      </c>
      <c r="O347" s="11">
        <f t="shared" si="63"/>
        <v>9.3132977826257068E-2</v>
      </c>
      <c r="P347" s="11">
        <f t="shared" si="64"/>
        <v>2.2060765783990561</v>
      </c>
      <c r="Q347" s="11">
        <f t="shared" si="65"/>
        <v>-7.2208326835796477E-3</v>
      </c>
      <c r="R347" s="11">
        <f t="shared" si="66"/>
        <v>0.49630247447800779</v>
      </c>
      <c r="S347" s="11">
        <f t="shared" si="67"/>
        <v>0.25438569309634529</v>
      </c>
      <c r="T347" s="11">
        <f t="shared" si="68"/>
        <v>-0.18442418933833604</v>
      </c>
      <c r="U347" s="11">
        <f t="shared" si="69"/>
        <v>0.21480446673579112</v>
      </c>
      <c r="V347" s="11">
        <f t="shared" si="70"/>
        <v>0.3007846610453524</v>
      </c>
      <c r="W347" s="11">
        <f t="shared" si="71"/>
        <v>0.21480446673579112</v>
      </c>
    </row>
    <row r="348" spans="1:23" x14ac:dyDescent="0.2">
      <c r="A348" s="28" t="s">
        <v>329</v>
      </c>
      <c r="B348" s="1">
        <v>74.338367000000005</v>
      </c>
      <c r="C348" s="1">
        <v>73.360615999999993</v>
      </c>
      <c r="D348" s="1">
        <v>23.146656</v>
      </c>
      <c r="E348" s="1">
        <v>30.280000999999999</v>
      </c>
      <c r="F348" s="1">
        <v>542.872432</v>
      </c>
      <c r="G348" s="1">
        <v>41.870164000000003</v>
      </c>
      <c r="H348" s="1">
        <v>43.921621000000002</v>
      </c>
      <c r="I348" s="1">
        <v>118.260002</v>
      </c>
      <c r="J348" s="1">
        <v>25.974404</v>
      </c>
      <c r="K348" s="1">
        <v>28.461079000000002</v>
      </c>
      <c r="L348" s="45">
        <v>13206.589840000001</v>
      </c>
      <c r="M348" s="11">
        <f t="shared" si="61"/>
        <v>0.70179717300418831</v>
      </c>
      <c r="N348" s="11">
        <f t="shared" si="62"/>
        <v>4.1804763336778406E-2</v>
      </c>
      <c r="O348" s="11">
        <f t="shared" si="63"/>
        <v>-2.3557185904574673E-2</v>
      </c>
      <c r="P348" s="11">
        <f t="shared" si="64"/>
        <v>0.13323361277071899</v>
      </c>
      <c r="Q348" s="11">
        <f t="shared" si="65"/>
        <v>5.8736256699623013E-3</v>
      </c>
      <c r="R348" s="11">
        <f t="shared" si="66"/>
        <v>9.9689957984234079E-2</v>
      </c>
      <c r="S348" s="11">
        <f t="shared" si="67"/>
        <v>-9.7189834103388328E-3</v>
      </c>
      <c r="T348" s="11">
        <f t="shared" si="68"/>
        <v>-8.5099747992408603E-2</v>
      </c>
      <c r="U348" s="11">
        <f t="shared" si="69"/>
        <v>0.23654104279815558</v>
      </c>
      <c r="V348" s="11">
        <f t="shared" si="70"/>
        <v>0.17785445267145561</v>
      </c>
      <c r="W348" s="11">
        <f t="shared" si="71"/>
        <v>0.23654104279815558</v>
      </c>
    </row>
    <row r="349" spans="1:23" x14ac:dyDescent="0.2">
      <c r="A349" s="28" t="s">
        <v>174</v>
      </c>
      <c r="B349" s="1">
        <v>43.682271999999998</v>
      </c>
      <c r="C349" s="1">
        <v>70.416855999999996</v>
      </c>
      <c r="D349" s="1">
        <v>23.705081</v>
      </c>
      <c r="E349" s="1">
        <v>26.719999000000001</v>
      </c>
      <c r="F349" s="1">
        <v>539.70242199999996</v>
      </c>
      <c r="G349" s="1">
        <v>38.074517</v>
      </c>
      <c r="H349" s="1">
        <v>44.352684000000004</v>
      </c>
      <c r="I349" s="1">
        <v>129.259995</v>
      </c>
      <c r="J349" s="1">
        <v>21.005694999999999</v>
      </c>
      <c r="K349" s="1">
        <v>24.163494</v>
      </c>
      <c r="L349" s="45">
        <v>12554.200199999999</v>
      </c>
      <c r="M349" s="11">
        <f t="shared" si="61"/>
        <v>-0.54700537177227004</v>
      </c>
      <c r="N349" s="11">
        <f t="shared" si="62"/>
        <v>-0.21409757174324939</v>
      </c>
      <c r="O349" s="11">
        <f t="shared" si="63"/>
        <v>-0.1545460018490431</v>
      </c>
      <c r="P349" s="11">
        <f t="shared" si="64"/>
        <v>-0.87642216780861082</v>
      </c>
      <c r="Q349" s="11">
        <f t="shared" si="65"/>
        <v>-5.7844058446255842E-3</v>
      </c>
      <c r="R349" s="11">
        <f t="shared" si="66"/>
        <v>-0.61331823635455107</v>
      </c>
      <c r="S349" s="11">
        <f t="shared" si="67"/>
        <v>2.3585183362169415E-2</v>
      </c>
      <c r="T349" s="11">
        <f t="shared" si="68"/>
        <v>-0.23861699973806916</v>
      </c>
      <c r="U349" s="11">
        <f t="shared" si="69"/>
        <v>-0.58013800879748167</v>
      </c>
      <c r="V349" s="11">
        <f t="shared" si="70"/>
        <v>-0.50382970218008827</v>
      </c>
      <c r="W349" s="11">
        <f t="shared" si="71"/>
        <v>-0.58013800879748167</v>
      </c>
    </row>
    <row r="350" spans="1:23" x14ac:dyDescent="0.2">
      <c r="A350" s="28" t="s">
        <v>933</v>
      </c>
      <c r="B350" s="1">
        <v>96.43</v>
      </c>
      <c r="C350" s="1">
        <v>89.599997999999999</v>
      </c>
      <c r="D350" s="1">
        <v>28.038285999999999</v>
      </c>
      <c r="E350" s="1">
        <v>216.220001</v>
      </c>
      <c r="F350" s="1">
        <v>542.842443</v>
      </c>
      <c r="G350" s="1">
        <v>98.464734000000007</v>
      </c>
      <c r="H350" s="1">
        <v>43.330720999999997</v>
      </c>
      <c r="I350" s="1">
        <v>169.770004</v>
      </c>
      <c r="J350" s="1">
        <v>50.029998999999997</v>
      </c>
      <c r="K350" s="1">
        <v>48.700001</v>
      </c>
      <c r="L350" s="45">
        <v>13038.26953</v>
      </c>
      <c r="M350" s="11">
        <f t="shared" si="61"/>
        <v>0.14132041741625367</v>
      </c>
      <c r="N350" s="11">
        <f t="shared" si="62"/>
        <v>-5.6028721169630979E-2</v>
      </c>
      <c r="O350" s="11">
        <f t="shared" si="63"/>
        <v>-0.30785354559500966</v>
      </c>
      <c r="P350" s="11">
        <f t="shared" si="64"/>
        <v>4.3029415682159788E-2</v>
      </c>
      <c r="Q350" s="11">
        <f t="shared" si="65"/>
        <v>-1.123846540609108E-2</v>
      </c>
      <c r="R350" s="11">
        <f t="shared" si="66"/>
        <v>0.22026321792527326</v>
      </c>
      <c r="S350" s="11">
        <f t="shared" si="67"/>
        <v>-0.39753780453414989</v>
      </c>
      <c r="T350" s="11">
        <f t="shared" si="68"/>
        <v>1.2766204952388893E-2</v>
      </c>
      <c r="U350" s="11">
        <f t="shared" si="69"/>
        <v>0.31553791512873874</v>
      </c>
      <c r="V350" s="11">
        <f t="shared" si="70"/>
        <v>2.6381783835486283E-2</v>
      </c>
      <c r="W350" s="11">
        <f t="shared" si="71"/>
        <v>0.31553791512873874</v>
      </c>
    </row>
    <row r="351" spans="1:23" x14ac:dyDescent="0.2">
      <c r="A351" s="28" t="s">
        <v>632</v>
      </c>
      <c r="B351" s="1">
        <v>84.489857999999998</v>
      </c>
      <c r="C351" s="1">
        <v>94.918139999999994</v>
      </c>
      <c r="D351" s="1">
        <v>40.509180999999998</v>
      </c>
      <c r="E351" s="1">
        <v>207.300003</v>
      </c>
      <c r="F351" s="1">
        <v>549.01250100000004</v>
      </c>
      <c r="G351" s="1">
        <v>80.691389000000001</v>
      </c>
      <c r="H351" s="1">
        <v>71.922721999999993</v>
      </c>
      <c r="I351" s="1">
        <v>167.63000500000001</v>
      </c>
      <c r="J351" s="1">
        <v>38.030070000000002</v>
      </c>
      <c r="K351" s="1">
        <v>47.448231999999997</v>
      </c>
      <c r="L351" s="45">
        <v>13264.490229999999</v>
      </c>
      <c r="M351" s="11">
        <f t="shared" si="61"/>
        <v>0.42264830611536564</v>
      </c>
      <c r="N351" s="11">
        <f t="shared" si="62"/>
        <v>0.13459247435596833</v>
      </c>
      <c r="O351" s="11">
        <f t="shared" si="63"/>
        <v>0.55425411904852706</v>
      </c>
      <c r="P351" s="11">
        <f t="shared" si="64"/>
        <v>1.2355224446611959</v>
      </c>
      <c r="Q351" s="11">
        <f t="shared" si="65"/>
        <v>1.1198499470114642E-2</v>
      </c>
      <c r="R351" s="11">
        <f t="shared" si="66"/>
        <v>0.29309581889816516</v>
      </c>
      <c r="S351" s="11">
        <f t="shared" si="67"/>
        <v>0.30003366728401448</v>
      </c>
      <c r="T351" s="11">
        <f t="shared" si="68"/>
        <v>0.78538722745113687</v>
      </c>
      <c r="U351" s="11">
        <f t="shared" si="69"/>
        <v>0.20947956727489525</v>
      </c>
      <c r="V351" s="11">
        <f t="shared" si="70"/>
        <v>0.28899941040681543</v>
      </c>
      <c r="W351" s="11">
        <f t="shared" si="71"/>
        <v>0.20947956727489525</v>
      </c>
    </row>
    <row r="352" spans="1:23" x14ac:dyDescent="0.2">
      <c r="A352" s="28" t="s">
        <v>479</v>
      </c>
      <c r="B352" s="1">
        <v>59.389139</v>
      </c>
      <c r="C352" s="1">
        <v>83.658355</v>
      </c>
      <c r="D352" s="1">
        <v>26.063421999999999</v>
      </c>
      <c r="E352" s="1">
        <v>92.730002999999996</v>
      </c>
      <c r="F352" s="1">
        <v>542.93247199999996</v>
      </c>
      <c r="G352" s="1">
        <v>62.401708999999997</v>
      </c>
      <c r="H352" s="1">
        <v>55.323737999999999</v>
      </c>
      <c r="I352" s="1">
        <v>93.889999000000003</v>
      </c>
      <c r="J352" s="1">
        <v>31.443334</v>
      </c>
      <c r="K352" s="1">
        <v>36.810127000000001</v>
      </c>
      <c r="L352" s="45">
        <v>13268.570309999999</v>
      </c>
      <c r="M352" s="11">
        <f t="shared" si="61"/>
        <v>-0.20843411483304419</v>
      </c>
      <c r="N352" s="11">
        <f t="shared" si="62"/>
        <v>0.1482945938940492</v>
      </c>
      <c r="O352" s="11">
        <f t="shared" si="63"/>
        <v>0.1250677067154875</v>
      </c>
      <c r="P352" s="11">
        <f t="shared" si="64"/>
        <v>1.9893617988394583</v>
      </c>
      <c r="Q352" s="11">
        <f t="shared" si="65"/>
        <v>1.2985868181030646E-2</v>
      </c>
      <c r="R352" s="11">
        <f t="shared" si="66"/>
        <v>0.49811567897172537</v>
      </c>
      <c r="S352" s="11">
        <f t="shared" si="67"/>
        <v>0.26081052606294386</v>
      </c>
      <c r="T352" s="11">
        <f t="shared" si="68"/>
        <v>-0.23223486603782106</v>
      </c>
      <c r="U352" s="11">
        <f t="shared" si="69"/>
        <v>0.20888725499656946</v>
      </c>
      <c r="V352" s="11">
        <f t="shared" si="70"/>
        <v>0.2962020214554677</v>
      </c>
      <c r="W352" s="11">
        <f t="shared" si="71"/>
        <v>0.20888725499656946</v>
      </c>
    </row>
    <row r="353" spans="1:23" x14ac:dyDescent="0.2">
      <c r="A353" s="28" t="s">
        <v>328</v>
      </c>
      <c r="B353" s="1">
        <v>75.027411000000001</v>
      </c>
      <c r="C353" s="1">
        <v>72.854436000000007</v>
      </c>
      <c r="D353" s="1">
        <v>23.166091999999999</v>
      </c>
      <c r="E353" s="1">
        <v>31.02</v>
      </c>
      <c r="F353" s="1">
        <v>535.97240499999998</v>
      </c>
      <c r="G353" s="1">
        <v>41.653464999999997</v>
      </c>
      <c r="H353" s="1">
        <v>43.879502000000002</v>
      </c>
      <c r="I353" s="1">
        <v>122.290001</v>
      </c>
      <c r="J353" s="1">
        <v>26.010145999999999</v>
      </c>
      <c r="K353" s="1">
        <v>28.398448999999999</v>
      </c>
      <c r="L353" s="45">
        <v>12887.929690000001</v>
      </c>
      <c r="M353" s="11">
        <f t="shared" si="61"/>
        <v>0.70622008383349</v>
      </c>
      <c r="N353" s="11">
        <f t="shared" si="62"/>
        <v>4.2568148787754501E-2</v>
      </c>
      <c r="O353" s="11">
        <f t="shared" si="63"/>
        <v>-2.7040612094274774E-2</v>
      </c>
      <c r="P353" s="11">
        <f t="shared" si="64"/>
        <v>0.15659955257270686</v>
      </c>
      <c r="Q353" s="11">
        <f t="shared" si="65"/>
        <v>-1.8065382400822561E-3</v>
      </c>
      <c r="R353" s="11">
        <f t="shared" si="66"/>
        <v>9.2137968682238558E-2</v>
      </c>
      <c r="S353" s="11">
        <f t="shared" si="67"/>
        <v>-2.6242327103186414E-3</v>
      </c>
      <c r="T353" s="11">
        <f t="shared" si="68"/>
        <v>-5.5456862165313425E-2</v>
      </c>
      <c r="U353" s="11">
        <f t="shared" si="69"/>
        <v>0.23721797142009216</v>
      </c>
      <c r="V353" s="11">
        <f t="shared" si="70"/>
        <v>0.17953146119283225</v>
      </c>
      <c r="W353" s="11">
        <f t="shared" si="71"/>
        <v>0.23721797142009216</v>
      </c>
    </row>
    <row r="354" spans="1:23" x14ac:dyDescent="0.2">
      <c r="A354" s="28" t="s">
        <v>173</v>
      </c>
      <c r="B354" s="1">
        <v>43.972880000000004</v>
      </c>
      <c r="C354" s="1">
        <v>69.879783000000003</v>
      </c>
      <c r="D354" s="1">
        <v>23.809926999999998</v>
      </c>
      <c r="E354" s="1">
        <v>26.82</v>
      </c>
      <c r="F354" s="1">
        <v>536.94241199999999</v>
      </c>
      <c r="G354" s="1">
        <v>38.139380000000003</v>
      </c>
      <c r="H354" s="1">
        <v>43.994954999999997</v>
      </c>
      <c r="I354" s="1">
        <v>129.470001</v>
      </c>
      <c r="J354" s="1">
        <v>21.023091000000001</v>
      </c>
      <c r="K354" s="1">
        <v>24.076042000000001</v>
      </c>
      <c r="L354" s="45">
        <v>12573.26953</v>
      </c>
      <c r="M354" s="11">
        <f t="shared" si="61"/>
        <v>-0.66143599650364893</v>
      </c>
      <c r="N354" s="11">
        <f t="shared" si="62"/>
        <v>-0.16322659485848079</v>
      </c>
      <c r="O354" s="11">
        <f t="shared" si="63"/>
        <v>-0.42142640285573729</v>
      </c>
      <c r="P354" s="11">
        <f t="shared" si="64"/>
        <v>-0.89173696995498275</v>
      </c>
      <c r="Q354" s="11">
        <f t="shared" si="65"/>
        <v>1.7259277559400266E-2</v>
      </c>
      <c r="R354" s="11">
        <f t="shared" si="66"/>
        <v>-0.64731043945704159</v>
      </c>
      <c r="S354" s="11">
        <f t="shared" si="67"/>
        <v>-0.29232775860114601</v>
      </c>
      <c r="T354" s="11">
        <f t="shared" si="68"/>
        <v>-0.36472031847811115</v>
      </c>
      <c r="U354" s="11">
        <f t="shared" si="69"/>
        <v>-0.53928777042127207</v>
      </c>
      <c r="V354" s="11">
        <f t="shared" si="70"/>
        <v>-0.55755497543502686</v>
      </c>
      <c r="W354" s="11">
        <f t="shared" si="71"/>
        <v>-0.53928777042127207</v>
      </c>
    </row>
    <row r="355" spans="1:23" x14ac:dyDescent="0.2">
      <c r="A355" s="28" t="s">
        <v>783</v>
      </c>
      <c r="B355" s="1">
        <v>129.88055299999999</v>
      </c>
      <c r="C355" s="1">
        <v>83.510998999999998</v>
      </c>
      <c r="D355" s="1">
        <v>41.152805999999998</v>
      </c>
      <c r="E355" s="1">
        <v>247.729996</v>
      </c>
      <c r="F355" s="1">
        <v>527.83240599999999</v>
      </c>
      <c r="G355" s="1">
        <v>108.13867</v>
      </c>
      <c r="H355" s="1">
        <v>62.168546999999997</v>
      </c>
      <c r="I355" s="1">
        <v>203.800003</v>
      </c>
      <c r="J355" s="1">
        <v>45.631718999999997</v>
      </c>
      <c r="K355" s="1">
        <v>54.415894999999999</v>
      </c>
      <c r="L355" s="45">
        <v>13232.62012</v>
      </c>
      <c r="M355" s="11">
        <f t="shared" si="61"/>
        <v>0.55459780997504593</v>
      </c>
      <c r="N355" s="11">
        <f t="shared" si="62"/>
        <v>-0.12173900075916977</v>
      </c>
      <c r="O355" s="11">
        <f t="shared" si="63"/>
        <v>5.1275258103687271E-2</v>
      </c>
      <c r="P355" s="11">
        <f t="shared" si="64"/>
        <v>0.20914676861707404</v>
      </c>
      <c r="Q355" s="11">
        <f t="shared" si="65"/>
        <v>-5.9698579713616251E-3</v>
      </c>
      <c r="R355" s="11">
        <f t="shared" si="66"/>
        <v>0.35593696603604474</v>
      </c>
      <c r="S355" s="11">
        <f t="shared" si="67"/>
        <v>-0.13595070826178857</v>
      </c>
      <c r="T355" s="11">
        <f t="shared" si="68"/>
        <v>0.24625453584207513</v>
      </c>
      <c r="U355" s="11">
        <f t="shared" si="69"/>
        <v>0.20048369541211253</v>
      </c>
      <c r="V355" s="11">
        <f t="shared" si="70"/>
        <v>0.15074771254192232</v>
      </c>
      <c r="W355" s="11">
        <f t="shared" si="71"/>
        <v>0.20048369541211253</v>
      </c>
    </row>
    <row r="356" spans="1:23" x14ac:dyDescent="0.2">
      <c r="A356" s="28" t="s">
        <v>631</v>
      </c>
      <c r="B356" s="1">
        <v>83.546080000000003</v>
      </c>
      <c r="C356" s="1">
        <v>95.086766999999995</v>
      </c>
      <c r="D356" s="1">
        <v>39.145605000000003</v>
      </c>
      <c r="E356" s="1">
        <v>204.88000500000001</v>
      </c>
      <c r="F356" s="1">
        <v>531.00241500000004</v>
      </c>
      <c r="G356" s="1">
        <v>79.751988999999995</v>
      </c>
      <c r="H356" s="1">
        <v>71.950232</v>
      </c>
      <c r="I356" s="1">
        <v>163.529999</v>
      </c>
      <c r="J356" s="1">
        <v>38.011111</v>
      </c>
      <c r="K356" s="1">
        <v>47.287424000000001</v>
      </c>
      <c r="L356" s="45">
        <v>13596.929690000001</v>
      </c>
      <c r="M356" s="11">
        <f t="shared" si="61"/>
        <v>0.40927493847142493</v>
      </c>
      <c r="N356" s="11">
        <f t="shared" si="62"/>
        <v>0.13167652193381851</v>
      </c>
      <c r="O356" s="11">
        <f t="shared" si="63"/>
        <v>0.50593416216842568</v>
      </c>
      <c r="P356" s="11">
        <f t="shared" si="64"/>
        <v>1.3484641184884025</v>
      </c>
      <c r="Q356" s="11">
        <f t="shared" si="65"/>
        <v>6.4824453172471763E-3</v>
      </c>
      <c r="R356" s="11">
        <f t="shared" si="66"/>
        <v>0.27141479813074953</v>
      </c>
      <c r="S356" s="11">
        <f t="shared" si="67"/>
        <v>0.30156735338790996</v>
      </c>
      <c r="T356" s="11">
        <f t="shared" si="68"/>
        <v>0.71883540801803036</v>
      </c>
      <c r="U356" s="11">
        <f t="shared" si="69"/>
        <v>0.19280953004678159</v>
      </c>
      <c r="V356" s="11">
        <f t="shared" si="70"/>
        <v>0.28174762161063427</v>
      </c>
      <c r="W356" s="11">
        <f t="shared" si="71"/>
        <v>0.19280953004678159</v>
      </c>
    </row>
    <row r="357" spans="1:23" x14ac:dyDescent="0.2">
      <c r="A357" s="28" t="s">
        <v>478</v>
      </c>
      <c r="B357" s="1">
        <v>59.283023999999997</v>
      </c>
      <c r="C357" s="1">
        <v>84.022920999999997</v>
      </c>
      <c r="D357" s="1">
        <v>25.994233999999999</v>
      </c>
      <c r="E357" s="1">
        <v>87.239998</v>
      </c>
      <c r="F357" s="1">
        <v>527.58239100000003</v>
      </c>
      <c r="G357" s="1">
        <v>62.726962999999998</v>
      </c>
      <c r="H357" s="1">
        <v>55.279684000000003</v>
      </c>
      <c r="I357" s="1">
        <v>95.139999000000003</v>
      </c>
      <c r="J357" s="1">
        <v>31.866873999999999</v>
      </c>
      <c r="K357" s="1">
        <v>36.892929000000002</v>
      </c>
      <c r="L357" s="45">
        <v>13245.679690000001</v>
      </c>
      <c r="M357" s="11">
        <f t="shared" si="61"/>
        <v>-0.1905689268789923</v>
      </c>
      <c r="N357" s="11">
        <f t="shared" si="62"/>
        <v>0.15456527504706363</v>
      </c>
      <c r="O357" s="11">
        <f t="shared" si="63"/>
        <v>0.10951526476772266</v>
      </c>
      <c r="P357" s="11">
        <f t="shared" si="64"/>
        <v>1.8324675594956998</v>
      </c>
      <c r="Q357" s="11">
        <f t="shared" si="65"/>
        <v>9.2203312063701137E-3</v>
      </c>
      <c r="R357" s="11">
        <f t="shared" si="66"/>
        <v>0.49981777993458909</v>
      </c>
      <c r="S357" s="11">
        <f t="shared" si="67"/>
        <v>0.27004692537756192</v>
      </c>
      <c r="T357" s="11">
        <f t="shared" si="68"/>
        <v>-0.20278194914636993</v>
      </c>
      <c r="U357" s="11">
        <f t="shared" si="69"/>
        <v>0.19841150335181967</v>
      </c>
      <c r="V357" s="11">
        <f t="shared" si="70"/>
        <v>0.30198915372800772</v>
      </c>
      <c r="W357" s="11">
        <f t="shared" si="71"/>
        <v>0.19841150335181967</v>
      </c>
    </row>
    <row r="358" spans="1:23" x14ac:dyDescent="0.2">
      <c r="A358" s="28" t="s">
        <v>327</v>
      </c>
      <c r="B358" s="1">
        <v>73.240360999999993</v>
      </c>
      <c r="C358" s="1">
        <v>72.774508999999995</v>
      </c>
      <c r="D358" s="1">
        <v>23.428460000000001</v>
      </c>
      <c r="E358" s="1">
        <v>30.799999</v>
      </c>
      <c r="F358" s="1">
        <v>522.76234899999997</v>
      </c>
      <c r="G358" s="1">
        <v>41.823056000000001</v>
      </c>
      <c r="H358" s="1">
        <v>43.525702000000003</v>
      </c>
      <c r="I358" s="1">
        <v>119.339996</v>
      </c>
      <c r="J358" s="1">
        <v>26.590928000000002</v>
      </c>
      <c r="K358" s="1">
        <v>28.335819000000001</v>
      </c>
      <c r="L358" s="45">
        <v>13169.87988</v>
      </c>
      <c r="M358" s="11">
        <f t="shared" si="61"/>
        <v>-0.43115888286306547</v>
      </c>
      <c r="N358" s="11">
        <f t="shared" si="62"/>
        <v>-0.13545856139690404</v>
      </c>
      <c r="O358" s="11">
        <f t="shared" si="63"/>
        <v>-0.43097236189777532</v>
      </c>
      <c r="P358" s="11">
        <f t="shared" si="64"/>
        <v>-0.87460304687328083</v>
      </c>
      <c r="Q358" s="11">
        <f t="shared" si="65"/>
        <v>-1.2244013329241965E-2</v>
      </c>
      <c r="R358" s="11">
        <f t="shared" si="66"/>
        <v>-0.61370151409998208</v>
      </c>
      <c r="S358" s="11">
        <f t="shared" si="67"/>
        <v>-0.30489351068470427</v>
      </c>
      <c r="T358" s="11">
        <f t="shared" si="68"/>
        <v>-0.40368763794314599</v>
      </c>
      <c r="U358" s="11">
        <f t="shared" si="69"/>
        <v>-0.42366102966570418</v>
      </c>
      <c r="V358" s="11">
        <f t="shared" si="70"/>
        <v>-0.47936607416986232</v>
      </c>
      <c r="W358" s="11">
        <f t="shared" si="71"/>
        <v>-0.42366102966570418</v>
      </c>
    </row>
    <row r="359" spans="1:23" x14ac:dyDescent="0.2">
      <c r="A359" s="28" t="s">
        <v>782</v>
      </c>
      <c r="B359" s="1">
        <v>128.75363400000001</v>
      </c>
      <c r="C359" s="1">
        <v>84.177004999999994</v>
      </c>
      <c r="D359" s="1">
        <v>41.172798</v>
      </c>
      <c r="E359" s="1">
        <v>245.61999499999999</v>
      </c>
      <c r="F359" s="1">
        <v>529.24239999999998</v>
      </c>
      <c r="G359" s="1">
        <v>108.266166</v>
      </c>
      <c r="H359" s="1">
        <v>62.617314999999998</v>
      </c>
      <c r="I359" s="1">
        <v>200.13000500000001</v>
      </c>
      <c r="J359" s="1">
        <v>46.137653999999998</v>
      </c>
      <c r="K359" s="1">
        <v>54.425609999999999</v>
      </c>
      <c r="L359" s="45">
        <v>13328.849609999999</v>
      </c>
      <c r="M359" s="11">
        <f t="shared" si="61"/>
        <v>0.54354926708355111</v>
      </c>
      <c r="N359" s="11">
        <f t="shared" si="62"/>
        <v>-0.11933335243011867</v>
      </c>
      <c r="O359" s="11">
        <f t="shared" si="63"/>
        <v>1.5383932450113713E-2</v>
      </c>
      <c r="P359" s="11">
        <f t="shared" si="64"/>
        <v>0.23148658157162072</v>
      </c>
      <c r="Q359" s="11">
        <f t="shared" si="65"/>
        <v>1.4381160608643029E-3</v>
      </c>
      <c r="R359" s="11">
        <f t="shared" si="66"/>
        <v>0.36017827597385166</v>
      </c>
      <c r="S359" s="11">
        <f t="shared" si="67"/>
        <v>-0.13048926142907158</v>
      </c>
      <c r="T359" s="11">
        <f t="shared" si="68"/>
        <v>0.22052816844222622</v>
      </c>
      <c r="U359" s="11">
        <f t="shared" si="69"/>
        <v>0.20627347437602617</v>
      </c>
      <c r="V359" s="11">
        <f t="shared" si="70"/>
        <v>0.15836827040007329</v>
      </c>
      <c r="W359" s="11">
        <f t="shared" si="71"/>
        <v>0.20627347437602617</v>
      </c>
    </row>
    <row r="360" spans="1:23" x14ac:dyDescent="0.2">
      <c r="A360" s="28" t="s">
        <v>630</v>
      </c>
      <c r="B360" s="1">
        <v>83.414010000000005</v>
      </c>
      <c r="C360" s="1">
        <v>95.583278000000007</v>
      </c>
      <c r="D360" s="1">
        <v>40.548994999999998</v>
      </c>
      <c r="E360" s="1">
        <v>199.449997</v>
      </c>
      <c r="F360" s="1">
        <v>528.48238100000003</v>
      </c>
      <c r="G360" s="1">
        <v>79.597041000000004</v>
      </c>
      <c r="H360" s="1">
        <v>72.014424000000005</v>
      </c>
      <c r="I360" s="1">
        <v>163.970001</v>
      </c>
      <c r="J360" s="1">
        <v>38.248088000000003</v>
      </c>
      <c r="K360" s="1">
        <v>46.984721</v>
      </c>
      <c r="L360" s="45">
        <v>13102.530269999999</v>
      </c>
      <c r="M360" s="11">
        <f t="shared" si="61"/>
        <v>0.41245566497708452</v>
      </c>
      <c r="N360" s="11">
        <f t="shared" si="62"/>
        <v>0.13010808064358215</v>
      </c>
      <c r="O360" s="11">
        <f t="shared" si="63"/>
        <v>0.53828141368948068</v>
      </c>
      <c r="P360" s="11">
        <f t="shared" si="64"/>
        <v>1.2770864951289642</v>
      </c>
      <c r="Q360" s="11">
        <f t="shared" si="65"/>
        <v>-1.1299925861859572E-2</v>
      </c>
      <c r="R360" s="11">
        <f t="shared" si="66"/>
        <v>0.26393277266409387</v>
      </c>
      <c r="S360" s="11">
        <f t="shared" si="67"/>
        <v>0.28410360105542898</v>
      </c>
      <c r="T360" s="11">
        <f t="shared" si="68"/>
        <v>0.65576090735899117</v>
      </c>
      <c r="U360" s="11">
        <f t="shared" si="69"/>
        <v>0.19198039133192157</v>
      </c>
      <c r="V360" s="11">
        <f t="shared" si="70"/>
        <v>0.25538497489909839</v>
      </c>
      <c r="W360" s="11">
        <f t="shared" si="71"/>
        <v>0.19198039133192157</v>
      </c>
    </row>
    <row r="361" spans="1:23" x14ac:dyDescent="0.2">
      <c r="A361" s="28" t="s">
        <v>477</v>
      </c>
      <c r="B361" s="1">
        <v>59.056019999999997</v>
      </c>
      <c r="C361" s="1">
        <v>84.578881999999993</v>
      </c>
      <c r="D361" s="1">
        <v>26.359933000000002</v>
      </c>
      <c r="E361" s="1">
        <v>87.589995999999999</v>
      </c>
      <c r="F361" s="1">
        <v>534.52244499999995</v>
      </c>
      <c r="G361" s="1">
        <v>62.975692000000002</v>
      </c>
      <c r="H361" s="1">
        <v>56.081474999999998</v>
      </c>
      <c r="I361" s="1">
        <v>99.029999000000004</v>
      </c>
      <c r="J361" s="1">
        <v>32.087850000000003</v>
      </c>
      <c r="K361" s="1">
        <v>37.426544</v>
      </c>
      <c r="L361" s="45">
        <v>13207.950199999999</v>
      </c>
      <c r="M361" s="11">
        <f t="shared" si="61"/>
        <v>-0.1998600243274663</v>
      </c>
      <c r="N361" s="11">
        <f t="shared" si="62"/>
        <v>0.1609297476408984</v>
      </c>
      <c r="O361" s="11">
        <f t="shared" si="63"/>
        <v>0.10721436841954501</v>
      </c>
      <c r="P361" s="11">
        <f t="shared" si="64"/>
        <v>2.0444906499826208</v>
      </c>
      <c r="Q361" s="11">
        <f t="shared" si="65"/>
        <v>4.6723921072693075E-2</v>
      </c>
      <c r="R361" s="11">
        <f t="shared" si="66"/>
        <v>0.5057649541439535</v>
      </c>
      <c r="S361" s="11">
        <f t="shared" si="67"/>
        <v>0.2859791532393956</v>
      </c>
      <c r="T361" s="11">
        <f t="shared" si="68"/>
        <v>-0.1866119178644764</v>
      </c>
      <c r="U361" s="11">
        <f t="shared" si="69"/>
        <v>0.20712732111546339</v>
      </c>
      <c r="V361" s="11">
        <f t="shared" si="70"/>
        <v>0.33217836365342301</v>
      </c>
      <c r="W361" s="11">
        <f t="shared" si="71"/>
        <v>0.20712732111546339</v>
      </c>
    </row>
    <row r="362" spans="1:23" x14ac:dyDescent="0.2">
      <c r="A362" s="28" t="s">
        <v>326</v>
      </c>
      <c r="B362" s="1">
        <v>73.807111000000006</v>
      </c>
      <c r="C362" s="1">
        <v>72.854436000000007</v>
      </c>
      <c r="D362" s="1">
        <v>23.807434000000001</v>
      </c>
      <c r="E362" s="1">
        <v>28.77</v>
      </c>
      <c r="F362" s="1">
        <v>510.66230000000002</v>
      </c>
      <c r="G362" s="1">
        <v>41.823056000000001</v>
      </c>
      <c r="H362" s="1">
        <v>43.609940999999999</v>
      </c>
      <c r="I362" s="1">
        <v>121.75</v>
      </c>
      <c r="J362" s="1">
        <v>26.581993000000001</v>
      </c>
      <c r="K362" s="1">
        <v>28.094244</v>
      </c>
      <c r="L362" s="45">
        <v>13979.29981</v>
      </c>
      <c r="M362" s="11">
        <f t="shared" si="61"/>
        <v>-0.22487806947197986</v>
      </c>
      <c r="N362" s="11">
        <f t="shared" si="62"/>
        <v>-0.18816093577358883</v>
      </c>
      <c r="O362" s="11">
        <f t="shared" si="63"/>
        <v>-0.17128113138966383</v>
      </c>
      <c r="P362" s="11">
        <f t="shared" si="64"/>
        <v>-0.86939349858994686</v>
      </c>
      <c r="Q362" s="11">
        <f t="shared" si="65"/>
        <v>1.2940764712368047E-3</v>
      </c>
      <c r="R362" s="11">
        <f t="shared" si="66"/>
        <v>-0.57780249333727229</v>
      </c>
      <c r="S362" s="11">
        <f t="shared" si="67"/>
        <v>6.6748333398043425E-3</v>
      </c>
      <c r="T362" s="11">
        <f t="shared" si="68"/>
        <v>-0.2840341202463843</v>
      </c>
      <c r="U362" s="11">
        <f t="shared" si="69"/>
        <v>-0.47487172016735912</v>
      </c>
      <c r="V362" s="11">
        <f t="shared" si="70"/>
        <v>-0.42370781538461544</v>
      </c>
      <c r="W362" s="11">
        <f t="shared" si="71"/>
        <v>-0.47487172016735912</v>
      </c>
    </row>
    <row r="363" spans="1:23" x14ac:dyDescent="0.2">
      <c r="A363" s="28" t="s">
        <v>932</v>
      </c>
      <c r="B363" s="1">
        <v>95.220000999999996</v>
      </c>
      <c r="C363" s="1">
        <v>89.739998</v>
      </c>
      <c r="D363" s="1">
        <v>28.727997999999999</v>
      </c>
      <c r="E363" s="1">
        <v>220.279999</v>
      </c>
      <c r="F363" s="1">
        <v>510.002318</v>
      </c>
      <c r="G363" s="1">
        <v>99.060405000000003</v>
      </c>
      <c r="H363" s="1">
        <v>43.320782000000001</v>
      </c>
      <c r="I363" s="1">
        <v>170.050003</v>
      </c>
      <c r="J363" s="1">
        <v>50.619999</v>
      </c>
      <c r="K363" s="1">
        <v>48.75</v>
      </c>
      <c r="L363" s="45">
        <v>13992.969730000001</v>
      </c>
      <c r="M363" s="11">
        <f t="shared" si="61"/>
        <v>-0.25288534585778477</v>
      </c>
      <c r="N363" s="11">
        <f t="shared" si="62"/>
        <v>6.7065724365407142E-2</v>
      </c>
      <c r="O363" s="11">
        <f t="shared" si="63"/>
        <v>-0.29816851481326756</v>
      </c>
      <c r="P363" s="11">
        <f t="shared" si="64"/>
        <v>-9.8506267276293857E-2</v>
      </c>
      <c r="Q363" s="11">
        <f t="shared" si="65"/>
        <v>-1.6640018053636019E-2</v>
      </c>
      <c r="R363" s="11">
        <f t="shared" si="66"/>
        <v>-8.3451416586846738E-2</v>
      </c>
      <c r="S363" s="11">
        <f t="shared" si="67"/>
        <v>-0.299622253910384</v>
      </c>
      <c r="T363" s="11">
        <f t="shared" si="68"/>
        <v>-0.13022348039035037</v>
      </c>
      <c r="U363" s="11">
        <f t="shared" si="69"/>
        <v>9.3462015079450511E-2</v>
      </c>
      <c r="V363" s="11">
        <f t="shared" si="70"/>
        <v>-0.10540009132075867</v>
      </c>
      <c r="W363" s="11">
        <f t="shared" si="71"/>
        <v>9.3462015079450511E-2</v>
      </c>
    </row>
    <row r="364" spans="1:23" x14ac:dyDescent="0.2">
      <c r="A364" s="28" t="s">
        <v>781</v>
      </c>
      <c r="B364" s="1">
        <v>127.45031899999999</v>
      </c>
      <c r="C364" s="1">
        <v>84.099784999999997</v>
      </c>
      <c r="D364" s="1">
        <v>40.932899999999997</v>
      </c>
      <c r="E364" s="1">
        <v>244.35000600000001</v>
      </c>
      <c r="F364" s="1">
        <v>518.63237000000004</v>
      </c>
      <c r="G364" s="1">
        <v>108.079819</v>
      </c>
      <c r="H364" s="1">
        <v>61.853453000000002</v>
      </c>
      <c r="I364" s="1">
        <v>195.509995</v>
      </c>
      <c r="J364" s="1">
        <v>46.293331000000002</v>
      </c>
      <c r="K364" s="1">
        <v>54.493634</v>
      </c>
      <c r="L364" s="45">
        <v>13114.589840000001</v>
      </c>
      <c r="M364" s="11">
        <f t="shared" si="61"/>
        <v>0.53196729952163557</v>
      </c>
      <c r="N364" s="11">
        <f t="shared" si="62"/>
        <v>-0.10825479407848704</v>
      </c>
      <c r="O364" s="11">
        <f t="shared" si="63"/>
        <v>8.4776087514180087E-3</v>
      </c>
      <c r="P364" s="11">
        <f t="shared" si="64"/>
        <v>0.25115208523575916</v>
      </c>
      <c r="Q364" s="11">
        <f t="shared" si="65"/>
        <v>-3.0978498467210458E-2</v>
      </c>
      <c r="R364" s="11">
        <f t="shared" si="66"/>
        <v>0.37625655247818401</v>
      </c>
      <c r="S364" s="11">
        <f t="shared" si="67"/>
        <v>-0.13359401196024556</v>
      </c>
      <c r="T364" s="11">
        <f t="shared" si="68"/>
        <v>0.23412446325116099</v>
      </c>
      <c r="U364" s="11">
        <f t="shared" si="69"/>
        <v>0.23078037053740297</v>
      </c>
      <c r="V364" s="11">
        <f t="shared" si="70"/>
        <v>0.17663527037033533</v>
      </c>
      <c r="W364" s="11">
        <f t="shared" si="71"/>
        <v>0.23078037053740297</v>
      </c>
    </row>
    <row r="365" spans="1:23" x14ac:dyDescent="0.2">
      <c r="A365" s="28" t="s">
        <v>629</v>
      </c>
      <c r="B365" s="1">
        <v>83.193889999999996</v>
      </c>
      <c r="C365" s="1">
        <v>94.309208999999996</v>
      </c>
      <c r="D365" s="1">
        <v>40.588804000000003</v>
      </c>
      <c r="E365" s="1">
        <v>195.300003</v>
      </c>
      <c r="F365" s="1">
        <v>535.21244799999999</v>
      </c>
      <c r="G365" s="1">
        <v>78.531738000000004</v>
      </c>
      <c r="H365" s="1">
        <v>71.390842000000006</v>
      </c>
      <c r="I365" s="1">
        <v>158.41999799999999</v>
      </c>
      <c r="J365" s="1">
        <v>37.612991000000001</v>
      </c>
      <c r="K365" s="1">
        <v>46.313105999999998</v>
      </c>
      <c r="L365" s="45">
        <v>13096.16992</v>
      </c>
      <c r="M365" s="11">
        <f t="shared" si="61"/>
        <v>0.398328175891139</v>
      </c>
      <c r="N365" s="11">
        <f t="shared" si="62"/>
        <v>0.11841902395129078</v>
      </c>
      <c r="O365" s="11">
        <f t="shared" si="63"/>
        <v>0.48093195579373593</v>
      </c>
      <c r="P365" s="11">
        <f t="shared" si="64"/>
        <v>1.1714476168234906</v>
      </c>
      <c r="Q365" s="11">
        <f t="shared" si="65"/>
        <v>-8.7785306171329625E-3</v>
      </c>
      <c r="R365" s="11">
        <f t="shared" si="66"/>
        <v>0.24154728243519519</v>
      </c>
      <c r="S365" s="11">
        <f t="shared" si="67"/>
        <v>0.27855106609556457</v>
      </c>
      <c r="T365" s="11">
        <f t="shared" si="68"/>
        <v>0.57647528264454739</v>
      </c>
      <c r="U365" s="11">
        <f t="shared" si="69"/>
        <v>0.16450244126680857</v>
      </c>
      <c r="V365" s="11">
        <f t="shared" si="70"/>
        <v>0.25221549002130139</v>
      </c>
      <c r="W365" s="11">
        <f t="shared" si="71"/>
        <v>0.16450244126680857</v>
      </c>
    </row>
    <row r="366" spans="1:23" x14ac:dyDescent="0.2">
      <c r="A366" s="28" t="s">
        <v>476</v>
      </c>
      <c r="B366" s="1">
        <v>59.495254000000003</v>
      </c>
      <c r="C366" s="1">
        <v>84.323680999999993</v>
      </c>
      <c r="D366" s="1">
        <v>27.407609000000001</v>
      </c>
      <c r="E366" s="1">
        <v>89.940002000000007</v>
      </c>
      <c r="F366" s="1">
        <v>539.95243700000003</v>
      </c>
      <c r="G366" s="1">
        <v>63.253118999999998</v>
      </c>
      <c r="H366" s="1">
        <v>55.837302000000001</v>
      </c>
      <c r="I366" s="1">
        <v>100.489998</v>
      </c>
      <c r="J366" s="1">
        <v>32.299624000000001</v>
      </c>
      <c r="K366" s="1">
        <v>36.984932999999998</v>
      </c>
      <c r="L366" s="45">
        <v>12101.45996</v>
      </c>
      <c r="M366" s="11">
        <f t="shared" si="61"/>
        <v>0.34968907375382408</v>
      </c>
      <c r="N366" s="11">
        <f t="shared" si="62"/>
        <v>0.19338230185726313</v>
      </c>
      <c r="O366" s="11">
        <f t="shared" si="63"/>
        <v>0.12762662518811019</v>
      </c>
      <c r="P366" s="11">
        <f t="shared" si="64"/>
        <v>2.2155883166102366</v>
      </c>
      <c r="Q366" s="11">
        <f t="shared" si="65"/>
        <v>1.0404431509230427E-2</v>
      </c>
      <c r="R366" s="11">
        <f t="shared" si="66"/>
        <v>0.64488518721433064</v>
      </c>
      <c r="S366" s="11">
        <f t="shared" si="67"/>
        <v>0.24680147257405527</v>
      </c>
      <c r="T366" s="11">
        <f t="shared" si="68"/>
        <v>-0.25391642655109614</v>
      </c>
      <c r="U366" s="11">
        <f t="shared" si="69"/>
        <v>0.51631268646931505</v>
      </c>
      <c r="V366" s="11">
        <f t="shared" si="70"/>
        <v>0.51038596934856328</v>
      </c>
      <c r="W366" s="11">
        <f t="shared" si="71"/>
        <v>0.51631268646931505</v>
      </c>
    </row>
    <row r="367" spans="1:23" x14ac:dyDescent="0.2">
      <c r="A367" s="28" t="s">
        <v>172</v>
      </c>
      <c r="B367" s="1">
        <v>44.080711000000001</v>
      </c>
      <c r="C367" s="1">
        <v>70.659402999999998</v>
      </c>
      <c r="D367" s="1">
        <v>24.305571</v>
      </c>
      <c r="E367" s="1">
        <v>27.969999000000001</v>
      </c>
      <c r="F367" s="1">
        <v>534.39238799999998</v>
      </c>
      <c r="G367" s="1">
        <v>38.454428</v>
      </c>
      <c r="H367" s="1">
        <v>44.784436999999997</v>
      </c>
      <c r="I367" s="1">
        <v>134.69000199999999</v>
      </c>
      <c r="J367" s="1">
        <v>21.301427</v>
      </c>
      <c r="K367" s="1">
        <v>24.487074</v>
      </c>
      <c r="L367" s="45">
        <v>13250.110350000001</v>
      </c>
      <c r="M367" s="11">
        <f t="shared" si="61"/>
        <v>-0.53205188530950798</v>
      </c>
      <c r="N367" s="11">
        <f t="shared" si="62"/>
        <v>-0.2158539316851189</v>
      </c>
      <c r="O367" s="11">
        <f t="shared" si="63"/>
        <v>-0.14501670950921697</v>
      </c>
      <c r="P367" s="11">
        <f t="shared" si="64"/>
        <v>-0.87003392923080947</v>
      </c>
      <c r="Q367" s="11">
        <f t="shared" si="65"/>
        <v>3.1561153782298845E-2</v>
      </c>
      <c r="R367" s="11">
        <f t="shared" si="66"/>
        <v>-0.60640415703986139</v>
      </c>
      <c r="S367" s="11">
        <f t="shared" si="67"/>
        <v>3.9031680366311772E-2</v>
      </c>
      <c r="T367" s="11">
        <f t="shared" si="68"/>
        <v>-0.20070021959231565</v>
      </c>
      <c r="U367" s="11">
        <f t="shared" si="69"/>
        <v>-0.57668070349761524</v>
      </c>
      <c r="V367" s="11">
        <f t="shared" si="70"/>
        <v>-0.4938595805320467</v>
      </c>
      <c r="W367" s="11">
        <f t="shared" si="71"/>
        <v>-0.57668070349761524</v>
      </c>
    </row>
    <row r="368" spans="1:23" x14ac:dyDescent="0.2">
      <c r="A368" s="28" t="s">
        <v>931</v>
      </c>
      <c r="B368" s="1">
        <v>94.199996999999996</v>
      </c>
      <c r="C368" s="1">
        <v>90.110000999999997</v>
      </c>
      <c r="D368" s="1">
        <v>28.428124</v>
      </c>
      <c r="E368" s="1">
        <v>215.21000699999999</v>
      </c>
      <c r="F368" s="1">
        <v>518.042373</v>
      </c>
      <c r="G368" s="1">
        <v>97.700289999999995</v>
      </c>
      <c r="H368" s="1">
        <v>43.102089999999997</v>
      </c>
      <c r="I368" s="1">
        <v>168.509995</v>
      </c>
      <c r="J368" s="1">
        <v>50.32</v>
      </c>
      <c r="K368" s="1">
        <v>48.380001</v>
      </c>
      <c r="L368" s="45">
        <v>13096.309569999999</v>
      </c>
      <c r="M368" s="11">
        <f t="shared" si="61"/>
        <v>-0.26094537579626476</v>
      </c>
      <c r="N368" s="11">
        <f t="shared" si="62"/>
        <v>7.3189677251696006E-2</v>
      </c>
      <c r="O368" s="11">
        <f t="shared" si="63"/>
        <v>-0.30735510480447814</v>
      </c>
      <c r="P368" s="11">
        <f t="shared" si="64"/>
        <v>-0.12919799356315442</v>
      </c>
      <c r="Q368" s="11">
        <f t="shared" si="65"/>
        <v>2.1976777639124201E-2</v>
      </c>
      <c r="R368" s="11">
        <f t="shared" si="66"/>
        <v>-9.8979218418529191E-2</v>
      </c>
      <c r="S368" s="11">
        <f t="shared" si="67"/>
        <v>-0.29893729740615971</v>
      </c>
      <c r="T368" s="11">
        <f t="shared" si="68"/>
        <v>-0.127524097170571</v>
      </c>
      <c r="U368" s="11">
        <f t="shared" si="69"/>
        <v>8.6981621607656656E-2</v>
      </c>
      <c r="V368" s="11">
        <f t="shared" si="70"/>
        <v>-0.11722706173047837</v>
      </c>
      <c r="W368" s="11">
        <f t="shared" si="71"/>
        <v>8.6981621607656656E-2</v>
      </c>
    </row>
    <row r="369" spans="1:23" x14ac:dyDescent="0.2">
      <c r="A369" s="28" t="s">
        <v>780</v>
      </c>
      <c r="B369" s="1">
        <v>127.460128</v>
      </c>
      <c r="C369" s="1">
        <v>83.964654999999993</v>
      </c>
      <c r="D369" s="1">
        <v>41.042855000000003</v>
      </c>
      <c r="E369" s="1">
        <v>247.13999899999999</v>
      </c>
      <c r="F369" s="1">
        <v>506.90229399999998</v>
      </c>
      <c r="G369" s="1">
        <v>108.43289300000001</v>
      </c>
      <c r="H369" s="1">
        <v>61.481076999999999</v>
      </c>
      <c r="I369" s="1">
        <v>193.13999899999999</v>
      </c>
      <c r="J369" s="1">
        <v>46.293331000000002</v>
      </c>
      <c r="K369" s="1">
        <v>54.804580999999999</v>
      </c>
      <c r="L369" s="45">
        <v>14035.66992</v>
      </c>
      <c r="M369" s="11">
        <f t="shared" si="61"/>
        <v>0.53238929222837639</v>
      </c>
      <c r="N369" s="11">
        <f t="shared" si="62"/>
        <v>-0.11145293772337328</v>
      </c>
      <c r="O369" s="11">
        <f t="shared" si="63"/>
        <v>7.2347258595466535E-3</v>
      </c>
      <c r="P369" s="11">
        <f t="shared" si="64"/>
        <v>0.26033966057095514</v>
      </c>
      <c r="Q369" s="11">
        <f t="shared" si="65"/>
        <v>-2.3224466348648054E-3</v>
      </c>
      <c r="R369" s="11">
        <f t="shared" si="66"/>
        <v>0.38143380084801692</v>
      </c>
      <c r="S369" s="11">
        <f t="shared" si="67"/>
        <v>-0.13760218105957878</v>
      </c>
      <c r="T369" s="11">
        <f t="shared" si="68"/>
        <v>0.22511897463186714</v>
      </c>
      <c r="U369" s="11">
        <f t="shared" si="69"/>
        <v>0.22861294430675483</v>
      </c>
      <c r="V369" s="11">
        <f t="shared" si="70"/>
        <v>0.1706764716154443</v>
      </c>
      <c r="W369" s="11">
        <f t="shared" si="71"/>
        <v>0.22861294430675483</v>
      </c>
    </row>
    <row r="370" spans="1:23" x14ac:dyDescent="0.2">
      <c r="A370" s="28" t="s">
        <v>628</v>
      </c>
      <c r="B370" s="1">
        <v>83.177380999999997</v>
      </c>
      <c r="C370" s="1">
        <v>94.496576000000005</v>
      </c>
      <c r="D370" s="1">
        <v>40.748054000000003</v>
      </c>
      <c r="E370" s="1">
        <v>196.08999600000001</v>
      </c>
      <c r="F370" s="1">
        <v>508.08228800000001</v>
      </c>
      <c r="G370" s="1">
        <v>78.493007000000006</v>
      </c>
      <c r="H370" s="1">
        <v>71.290853999999996</v>
      </c>
      <c r="I370" s="1">
        <v>157.64999399999999</v>
      </c>
      <c r="J370" s="1">
        <v>37.679344999999998</v>
      </c>
      <c r="K370" s="1">
        <v>46.814455000000002</v>
      </c>
      <c r="L370" s="45">
        <v>14018.700199999999</v>
      </c>
      <c r="M370" s="11">
        <f t="shared" si="61"/>
        <v>0.8575101278021946</v>
      </c>
      <c r="N370" s="11">
        <f t="shared" si="62"/>
        <v>0.32500783220177065</v>
      </c>
      <c r="O370" s="11">
        <f t="shared" si="63"/>
        <v>0.64932495066562645</v>
      </c>
      <c r="P370" s="11">
        <f t="shared" si="64"/>
        <v>5.9535457108671741</v>
      </c>
      <c r="Q370" s="11">
        <f t="shared" si="65"/>
        <v>1.2535101402548321E-2</v>
      </c>
      <c r="R370" s="11">
        <f t="shared" si="66"/>
        <v>1.0471148288057903</v>
      </c>
      <c r="S370" s="11">
        <f t="shared" si="67"/>
        <v>0.58989624897142456</v>
      </c>
      <c r="T370" s="11">
        <f t="shared" si="68"/>
        <v>0.16021480864679072</v>
      </c>
      <c r="U370" s="11">
        <f t="shared" si="69"/>
        <v>0.75240696210647084</v>
      </c>
      <c r="V370" s="11">
        <f t="shared" si="70"/>
        <v>0.8710407284126489</v>
      </c>
      <c r="W370" s="11">
        <f t="shared" si="71"/>
        <v>0.75240696210647084</v>
      </c>
    </row>
    <row r="371" spans="1:23" x14ac:dyDescent="0.2">
      <c r="A371" s="28" t="s">
        <v>171</v>
      </c>
      <c r="B371" s="1">
        <v>44.778964999999999</v>
      </c>
      <c r="C371" s="1">
        <v>71.317749000000006</v>
      </c>
      <c r="D371" s="1">
        <v>24.705898000000001</v>
      </c>
      <c r="E371" s="1">
        <v>28.200001</v>
      </c>
      <c r="F371" s="1">
        <v>501.79227100000003</v>
      </c>
      <c r="G371" s="1">
        <v>38.343235999999997</v>
      </c>
      <c r="H371" s="1">
        <v>44.839941000000003</v>
      </c>
      <c r="I371" s="1">
        <v>135.88000500000001</v>
      </c>
      <c r="J371" s="1">
        <v>21.501480999999998</v>
      </c>
      <c r="K371" s="1">
        <v>25.020543</v>
      </c>
      <c r="L371" s="45">
        <v>14127.820309999999</v>
      </c>
      <c r="M371" s="11">
        <f t="shared" si="61"/>
        <v>-0.52644917568631922</v>
      </c>
      <c r="N371" s="11">
        <f t="shared" si="62"/>
        <v>-0.20181588588284016</v>
      </c>
      <c r="O371" s="11">
        <f t="shared" si="63"/>
        <v>-0.13549425204180232</v>
      </c>
      <c r="P371" s="11">
        <f t="shared" si="64"/>
        <v>-0.8664582977360259</v>
      </c>
      <c r="Q371" s="11">
        <f t="shared" si="65"/>
        <v>1.8368036336098292E-3</v>
      </c>
      <c r="R371" s="11">
        <f t="shared" si="66"/>
        <v>-0.60988112339178691</v>
      </c>
      <c r="S371" s="11">
        <f t="shared" si="67"/>
        <v>4.0799510554333729E-2</v>
      </c>
      <c r="T371" s="11">
        <f t="shared" si="68"/>
        <v>-0.1981114936225109</v>
      </c>
      <c r="U371" s="11">
        <f t="shared" si="69"/>
        <v>-0.57682581033603997</v>
      </c>
      <c r="V371" s="11">
        <f t="shared" si="70"/>
        <v>-0.48570314550038463</v>
      </c>
      <c r="W371" s="11">
        <f t="shared" si="71"/>
        <v>-0.57682581033603997</v>
      </c>
    </row>
    <row r="372" spans="1:23" x14ac:dyDescent="0.2">
      <c r="A372" s="28" t="s">
        <v>930</v>
      </c>
      <c r="B372" s="1">
        <v>94.559997999999993</v>
      </c>
      <c r="C372" s="1">
        <v>89.349997999999999</v>
      </c>
      <c r="D372" s="1">
        <v>28.578061000000002</v>
      </c>
      <c r="E372" s="1">
        <v>211.16999799999999</v>
      </c>
      <c r="F372" s="1">
        <v>500.87226700000002</v>
      </c>
      <c r="G372" s="1">
        <v>98.286030999999994</v>
      </c>
      <c r="H372" s="1">
        <v>43.082208000000001</v>
      </c>
      <c r="I372" s="1">
        <v>169.449997</v>
      </c>
      <c r="J372" s="1">
        <v>50.810001</v>
      </c>
      <c r="K372" s="1">
        <v>48.650002000000001</v>
      </c>
      <c r="L372" s="45">
        <v>14329.490229999999</v>
      </c>
      <c r="M372" s="11">
        <f t="shared" si="61"/>
        <v>-0.25880474298505241</v>
      </c>
      <c r="N372" s="11">
        <f t="shared" si="62"/>
        <v>6.5853576837678229E-2</v>
      </c>
      <c r="O372" s="11">
        <f t="shared" si="63"/>
        <v>-0.31438849992683993</v>
      </c>
      <c r="P372" s="11">
        <f t="shared" si="64"/>
        <v>-0.15107538492462314</v>
      </c>
      <c r="Q372" s="11">
        <f t="shared" si="65"/>
        <v>9.4522042869285006E-3</v>
      </c>
      <c r="R372" s="11">
        <f t="shared" si="66"/>
        <v>-9.1687805639550035E-2</v>
      </c>
      <c r="S372" s="11">
        <f t="shared" si="67"/>
        <v>-0.30902262265563096</v>
      </c>
      <c r="T372" s="11">
        <f t="shared" si="68"/>
        <v>-0.11431114990498614</v>
      </c>
      <c r="U372" s="11">
        <f t="shared" si="69"/>
        <v>9.4805240809529234E-2</v>
      </c>
      <c r="V372" s="11">
        <f t="shared" si="70"/>
        <v>-0.10195057250602502</v>
      </c>
      <c r="W372" s="11">
        <f t="shared" si="71"/>
        <v>9.4805240809529234E-2</v>
      </c>
    </row>
    <row r="373" spans="1:23" x14ac:dyDescent="0.2">
      <c r="A373" s="28" t="s">
        <v>779</v>
      </c>
      <c r="B373" s="1">
        <v>127.577716</v>
      </c>
      <c r="C373" s="1">
        <v>83.829524000000006</v>
      </c>
      <c r="D373" s="1">
        <v>41.682586999999998</v>
      </c>
      <c r="E373" s="1">
        <v>248.75</v>
      </c>
      <c r="F373" s="1">
        <v>496.18225100000001</v>
      </c>
      <c r="G373" s="1">
        <v>108.207323</v>
      </c>
      <c r="H373" s="1">
        <v>62.349665000000002</v>
      </c>
      <c r="I373" s="1">
        <v>191.320007</v>
      </c>
      <c r="J373" s="1">
        <v>46.410082000000003</v>
      </c>
      <c r="K373" s="1">
        <v>54.172967</v>
      </c>
      <c r="L373" s="45">
        <v>14397.070309999999</v>
      </c>
      <c r="M373" s="11">
        <f t="shared" si="61"/>
        <v>0.82923303508329016</v>
      </c>
      <c r="N373" s="11">
        <f t="shared" si="62"/>
        <v>0.15869446804633403</v>
      </c>
      <c r="O373" s="11">
        <f t="shared" si="63"/>
        <v>0.83077868884500394</v>
      </c>
      <c r="P373" s="11">
        <f t="shared" si="64"/>
        <v>8.0257623013701842</v>
      </c>
      <c r="Q373" s="11">
        <f t="shared" si="65"/>
        <v>7.369801033429102E-3</v>
      </c>
      <c r="R373" s="11">
        <f t="shared" si="66"/>
        <v>1.621517475834612</v>
      </c>
      <c r="S373" s="11">
        <f t="shared" si="67"/>
        <v>0.45643843970713083</v>
      </c>
      <c r="T373" s="11">
        <f t="shared" si="68"/>
        <v>0.65831673767053656</v>
      </c>
      <c r="U373" s="11">
        <f t="shared" si="69"/>
        <v>0.77455328730158168</v>
      </c>
      <c r="V373" s="11">
        <f t="shared" si="70"/>
        <v>0.9569268834696707</v>
      </c>
      <c r="W373" s="11">
        <f t="shared" si="71"/>
        <v>0.77455328730158168</v>
      </c>
    </row>
    <row r="374" spans="1:23" x14ac:dyDescent="0.2">
      <c r="A374" s="28" t="s">
        <v>325</v>
      </c>
      <c r="B374" s="1">
        <v>69.743829000000005</v>
      </c>
      <c r="C374" s="1">
        <v>72.348256000000006</v>
      </c>
      <c r="D374" s="1">
        <v>22.767682000000001</v>
      </c>
      <c r="E374" s="1">
        <v>27.559999000000001</v>
      </c>
      <c r="F374" s="1">
        <v>492.55223899999999</v>
      </c>
      <c r="G374" s="1">
        <v>41.276598</v>
      </c>
      <c r="H374" s="1">
        <v>42.809680999999998</v>
      </c>
      <c r="I374" s="1">
        <v>115.370003</v>
      </c>
      <c r="J374" s="1">
        <v>26.153106999999999</v>
      </c>
      <c r="K374" s="1">
        <v>27.682673000000001</v>
      </c>
      <c r="L374" s="45">
        <v>14455.280269999999</v>
      </c>
      <c r="M374" s="11">
        <f t="shared" si="61"/>
        <v>0.56053784718550514</v>
      </c>
      <c r="N374" s="11">
        <f t="shared" si="62"/>
        <v>2.177187790606494E-2</v>
      </c>
      <c r="O374" s="11">
        <f t="shared" si="63"/>
        <v>-7.951693208346744E-2</v>
      </c>
      <c r="P374" s="11">
        <f t="shared" si="64"/>
        <v>4.5920265654648906E-2</v>
      </c>
      <c r="Q374" s="11">
        <f t="shared" si="65"/>
        <v>-7.295863571118999E-3</v>
      </c>
      <c r="R374" s="11">
        <f t="shared" si="66"/>
        <v>7.5463197289400874E-2</v>
      </c>
      <c r="S374" s="11">
        <f t="shared" si="67"/>
        <v>-3.8000153480680088E-2</v>
      </c>
      <c r="T374" s="11">
        <f t="shared" si="68"/>
        <v>-0.12492410118094976</v>
      </c>
      <c r="U374" s="11">
        <f t="shared" si="69"/>
        <v>0.2178176710939983</v>
      </c>
      <c r="V374" s="11">
        <f t="shared" si="70"/>
        <v>9.4538082510950527E-2</v>
      </c>
      <c r="W374" s="11">
        <f t="shared" si="71"/>
        <v>0.2178176710939983</v>
      </c>
    </row>
    <row r="375" spans="1:23" x14ac:dyDescent="0.2">
      <c r="A375" s="28" t="s">
        <v>170</v>
      </c>
      <c r="B375" s="1">
        <v>44.692174000000001</v>
      </c>
      <c r="C375" s="1">
        <v>70.806662000000003</v>
      </c>
      <c r="D375" s="1">
        <v>24.734493000000001</v>
      </c>
      <c r="E375" s="1">
        <v>26.35</v>
      </c>
      <c r="F375" s="1">
        <v>496.17224399999998</v>
      </c>
      <c r="G375" s="1">
        <v>38.380298000000003</v>
      </c>
      <c r="H375" s="1">
        <v>44.500715</v>
      </c>
      <c r="I375" s="1">
        <v>131.83999600000001</v>
      </c>
      <c r="J375" s="1">
        <v>21.475387999999999</v>
      </c>
      <c r="K375" s="1">
        <v>25.291649</v>
      </c>
      <c r="L375" s="45">
        <v>14447.29004</v>
      </c>
      <c r="M375" s="11">
        <f t="shared" si="61"/>
        <v>-0.52195769648000212</v>
      </c>
      <c r="N375" s="11">
        <f t="shared" si="62"/>
        <v>-0.20912919925309059</v>
      </c>
      <c r="O375" s="11">
        <f t="shared" si="63"/>
        <v>-0.12345637361631467</v>
      </c>
      <c r="P375" s="11">
        <f t="shared" si="64"/>
        <v>-0.8712498803625548</v>
      </c>
      <c r="Q375" s="11">
        <f t="shared" si="65"/>
        <v>-1.2950607559206073E-2</v>
      </c>
      <c r="R375" s="11">
        <f t="shared" si="66"/>
        <v>-0.61317691812944974</v>
      </c>
      <c r="S375" s="11">
        <f t="shared" si="67"/>
        <v>2.8417064164659722E-2</v>
      </c>
      <c r="T375" s="11">
        <f t="shared" si="68"/>
        <v>-0.22918614712525154</v>
      </c>
      <c r="U375" s="11">
        <f t="shared" si="69"/>
        <v>-0.57482896752440982</v>
      </c>
      <c r="V375" s="11">
        <f t="shared" si="70"/>
        <v>-0.46888598212696309</v>
      </c>
      <c r="W375" s="11">
        <f t="shared" si="71"/>
        <v>-0.57482896752440982</v>
      </c>
    </row>
    <row r="376" spans="1:23" x14ac:dyDescent="0.2">
      <c r="A376" s="28" t="s">
        <v>929</v>
      </c>
      <c r="B376" s="1">
        <v>93.489998</v>
      </c>
      <c r="C376" s="1">
        <v>89.529999000000004</v>
      </c>
      <c r="D376" s="1">
        <v>28.218211</v>
      </c>
      <c r="E376" s="1">
        <v>204.66000399999999</v>
      </c>
      <c r="F376" s="1">
        <v>502.68228499999998</v>
      </c>
      <c r="G376" s="1">
        <v>99.219255000000004</v>
      </c>
      <c r="H376" s="1">
        <v>43.271078000000003</v>
      </c>
      <c r="I376" s="1">
        <v>171.03999300000001</v>
      </c>
      <c r="J376" s="1">
        <v>50.509998000000003</v>
      </c>
      <c r="K376" s="1">
        <v>47.619999</v>
      </c>
      <c r="L376" s="45">
        <v>14054.490229999999</v>
      </c>
      <c r="M376" s="11">
        <f t="shared" si="61"/>
        <v>0.60645782657197111</v>
      </c>
      <c r="N376" s="11">
        <f t="shared" si="62"/>
        <v>7.0535854079205818E-2</v>
      </c>
      <c r="O376" s="11">
        <f t="shared" si="63"/>
        <v>2.4403885837143147E-2</v>
      </c>
      <c r="P376" s="11">
        <f t="shared" si="64"/>
        <v>1.2367213551912566</v>
      </c>
      <c r="Q376" s="11">
        <f t="shared" si="65"/>
        <v>3.1530829152024431E-3</v>
      </c>
      <c r="R376" s="11">
        <f t="shared" si="66"/>
        <v>0.55776907204795712</v>
      </c>
      <c r="S376" s="11">
        <f t="shared" si="67"/>
        <v>-0.21623753797562362</v>
      </c>
      <c r="T376" s="11">
        <f t="shared" si="68"/>
        <v>0.805743150277205</v>
      </c>
      <c r="U376" s="11">
        <f t="shared" si="69"/>
        <v>0.57321314079977848</v>
      </c>
      <c r="V376" s="11">
        <f t="shared" si="70"/>
        <v>0.2978827013818226</v>
      </c>
      <c r="W376" s="11">
        <f t="shared" si="71"/>
        <v>0.57321314079977848</v>
      </c>
    </row>
    <row r="377" spans="1:23" x14ac:dyDescent="0.2">
      <c r="A377" s="28" t="s">
        <v>475</v>
      </c>
      <c r="B377" s="1">
        <v>58.196359999999999</v>
      </c>
      <c r="C377" s="1">
        <v>83.631013999999993</v>
      </c>
      <c r="D377" s="1">
        <v>27.545981999999999</v>
      </c>
      <c r="E377" s="1">
        <v>91.5</v>
      </c>
      <c r="F377" s="1">
        <v>501.10226799999998</v>
      </c>
      <c r="G377" s="1">
        <v>63.693173000000002</v>
      </c>
      <c r="H377" s="1">
        <v>55.209429</v>
      </c>
      <c r="I377" s="1">
        <v>94.720000999999996</v>
      </c>
      <c r="J377" s="1">
        <v>32.106265</v>
      </c>
      <c r="K377" s="1">
        <v>36.690525999999998</v>
      </c>
      <c r="L377" s="45">
        <v>14296.240229999999</v>
      </c>
      <c r="M377" s="11">
        <f t="shared" si="61"/>
        <v>-0.16516053833700661</v>
      </c>
      <c r="N377" s="11">
        <f t="shared" si="62"/>
        <v>0.14974114159456198</v>
      </c>
      <c r="O377" s="11">
        <f t="shared" si="63"/>
        <v>0.17526128418605258</v>
      </c>
      <c r="P377" s="11">
        <f t="shared" si="64"/>
        <v>2.2026601330066504</v>
      </c>
      <c r="Q377" s="11">
        <f t="shared" si="65"/>
        <v>-1.7132642533195241E-3</v>
      </c>
      <c r="R377" s="11">
        <f t="shared" si="66"/>
        <v>0.52498127208467027</v>
      </c>
      <c r="S377" s="11">
        <f t="shared" si="67"/>
        <v>0.28032671047480862</v>
      </c>
      <c r="T377" s="11">
        <f t="shared" si="68"/>
        <v>-0.19318569517571216</v>
      </c>
      <c r="U377" s="11">
        <f t="shared" si="69"/>
        <v>0.20903931122759567</v>
      </c>
      <c r="V377" s="11">
        <f t="shared" si="70"/>
        <v>0.30431862628813833</v>
      </c>
      <c r="W377" s="11">
        <f t="shared" si="71"/>
        <v>0.20903931122759567</v>
      </c>
    </row>
    <row r="378" spans="1:23" x14ac:dyDescent="0.2">
      <c r="A378" s="28" t="s">
        <v>324</v>
      </c>
      <c r="B378" s="1">
        <v>69.709642000000002</v>
      </c>
      <c r="C378" s="1">
        <v>72.738994000000005</v>
      </c>
      <c r="D378" s="1">
        <v>23.438177</v>
      </c>
      <c r="E378" s="1">
        <v>28.57</v>
      </c>
      <c r="F378" s="1">
        <v>501.96226200000001</v>
      </c>
      <c r="G378" s="1">
        <v>41.766528000000001</v>
      </c>
      <c r="H378" s="1">
        <v>43.121360000000003</v>
      </c>
      <c r="I378" s="1">
        <v>117.400002</v>
      </c>
      <c r="J378" s="1">
        <v>26.555187</v>
      </c>
      <c r="K378" s="1">
        <v>28.130033000000001</v>
      </c>
      <c r="L378" s="45">
        <v>14089.660159999999</v>
      </c>
      <c r="M378" s="11">
        <f t="shared" si="61"/>
        <v>0.57708099292497628</v>
      </c>
      <c r="N378" s="11">
        <f t="shared" si="62"/>
        <v>4.4281792586027935E-2</v>
      </c>
      <c r="O378" s="11">
        <f t="shared" si="63"/>
        <v>-5.9656553764787734E-2</v>
      </c>
      <c r="P378" s="11">
        <f t="shared" si="64"/>
        <v>0.10053933361091416</v>
      </c>
      <c r="Q378" s="11">
        <f t="shared" si="65"/>
        <v>-2.3177049747452161E-2</v>
      </c>
      <c r="R378" s="11">
        <f t="shared" si="66"/>
        <v>9.9107964347836752E-2</v>
      </c>
      <c r="S378" s="11">
        <f t="shared" si="67"/>
        <v>-1.3794232460853761E-2</v>
      </c>
      <c r="T378" s="11">
        <f t="shared" si="68"/>
        <v>-0.10932399832067374</v>
      </c>
      <c r="U378" s="11">
        <f t="shared" si="69"/>
        <v>0.24511356734270406</v>
      </c>
      <c r="V378" s="11">
        <f t="shared" si="70"/>
        <v>0.11880275280040431</v>
      </c>
      <c r="W378" s="11">
        <f t="shared" si="71"/>
        <v>0.24511356734270406</v>
      </c>
    </row>
    <row r="379" spans="1:23" x14ac:dyDescent="0.2">
      <c r="A379" s="28" t="s">
        <v>169</v>
      </c>
      <c r="B379" s="1">
        <v>44.201687999999997</v>
      </c>
      <c r="C379" s="1">
        <v>69.654565000000005</v>
      </c>
      <c r="D379" s="1">
        <v>24.925124</v>
      </c>
      <c r="E379" s="1">
        <v>25.959999</v>
      </c>
      <c r="F379" s="1">
        <v>513.87230599999998</v>
      </c>
      <c r="G379" s="1">
        <v>38.000387000000003</v>
      </c>
      <c r="H379" s="1">
        <v>43.724505999999998</v>
      </c>
      <c r="I379" s="1">
        <v>131.80999800000001</v>
      </c>
      <c r="J379" s="1">
        <v>21.327521999999998</v>
      </c>
      <c r="K379" s="1">
        <v>25.142977999999999</v>
      </c>
      <c r="L379" s="45">
        <v>13712.20996</v>
      </c>
      <c r="M379" s="11">
        <f t="shared" si="61"/>
        <v>-0.52916819969647</v>
      </c>
      <c r="N379" s="11">
        <f t="shared" si="62"/>
        <v>-0.22234492575639153</v>
      </c>
      <c r="O379" s="11">
        <f t="shared" si="63"/>
        <v>-0.14895776953133055</v>
      </c>
      <c r="P379" s="11">
        <f t="shared" si="64"/>
        <v>-0.87536607675626543</v>
      </c>
      <c r="Q379" s="11">
        <f t="shared" si="65"/>
        <v>-2.084573062034567E-2</v>
      </c>
      <c r="R379" s="11">
        <f t="shared" si="66"/>
        <v>-0.61860872005747625</v>
      </c>
      <c r="S379" s="11">
        <f t="shared" si="67"/>
        <v>3.601599014202872E-3</v>
      </c>
      <c r="T379" s="11">
        <f t="shared" si="68"/>
        <v>-0.21522986123714549</v>
      </c>
      <c r="U379" s="11">
        <f t="shared" si="69"/>
        <v>-0.5856319958953955</v>
      </c>
      <c r="V379" s="11">
        <f t="shared" si="70"/>
        <v>-0.4791179200331469</v>
      </c>
      <c r="W379" s="11">
        <f t="shared" si="71"/>
        <v>-0.5856319958953955</v>
      </c>
    </row>
    <row r="380" spans="1:23" x14ac:dyDescent="0.2">
      <c r="A380" s="28" t="s">
        <v>928</v>
      </c>
      <c r="B380" s="1">
        <v>93.879997000000003</v>
      </c>
      <c r="C380" s="1">
        <v>89.57</v>
      </c>
      <c r="D380" s="1">
        <v>29.287763999999999</v>
      </c>
      <c r="E380" s="1">
        <v>208.28999300000001</v>
      </c>
      <c r="F380" s="1">
        <v>524.81240400000002</v>
      </c>
      <c r="G380" s="1">
        <v>99.636223999999999</v>
      </c>
      <c r="H380" s="1">
        <v>43.567593000000002</v>
      </c>
      <c r="I380" s="1">
        <v>167.96000699999999</v>
      </c>
      <c r="J380" s="1">
        <v>51.470002000000001</v>
      </c>
      <c r="K380" s="1">
        <v>48.27</v>
      </c>
      <c r="L380" s="45">
        <v>13025.58008</v>
      </c>
      <c r="M380" s="11">
        <f t="shared" si="61"/>
        <v>0.1420460305146487</v>
      </c>
      <c r="N380" s="11">
        <f t="shared" si="62"/>
        <v>-5.0911745123445984E-2</v>
      </c>
      <c r="O380" s="11">
        <f t="shared" si="63"/>
        <v>-0.27665376267304775</v>
      </c>
      <c r="P380" s="11">
        <f t="shared" si="64"/>
        <v>8.7335535470197678E-2</v>
      </c>
      <c r="Q380" s="11">
        <f t="shared" si="65"/>
        <v>-3.0204896654373314E-3</v>
      </c>
      <c r="R380" s="11">
        <f t="shared" si="66"/>
        <v>0.27978585509446696</v>
      </c>
      <c r="S380" s="11">
        <f t="shared" si="67"/>
        <v>-0.38597870515133137</v>
      </c>
      <c r="T380" s="11">
        <f t="shared" si="68"/>
        <v>8.5223251657989163E-2</v>
      </c>
      <c r="U380" s="11">
        <f t="shared" si="69"/>
        <v>0.3632567335993826</v>
      </c>
      <c r="V380" s="11">
        <f t="shared" si="70"/>
        <v>3.9705215677875882E-2</v>
      </c>
      <c r="W380" s="11">
        <f t="shared" si="71"/>
        <v>0.3632567335993826</v>
      </c>
    </row>
    <row r="381" spans="1:23" x14ac:dyDescent="0.2">
      <c r="A381" s="28" t="s">
        <v>627</v>
      </c>
      <c r="B381" s="1">
        <v>82.203339</v>
      </c>
      <c r="C381" s="1">
        <v>94.374785000000003</v>
      </c>
      <c r="D381" s="1">
        <v>40.489274000000002</v>
      </c>
      <c r="E381" s="1">
        <v>191.55999800000001</v>
      </c>
      <c r="F381" s="1">
        <v>526.40239699999995</v>
      </c>
      <c r="G381" s="1">
        <v>77.853825000000001</v>
      </c>
      <c r="H381" s="1">
        <v>70.954531000000003</v>
      </c>
      <c r="I381" s="1">
        <v>154.770004</v>
      </c>
      <c r="J381" s="1">
        <v>37.755178999999998</v>
      </c>
      <c r="K381" s="1">
        <v>46.426620999999997</v>
      </c>
      <c r="L381" s="45">
        <v>12788.509770000001</v>
      </c>
      <c r="M381" s="11">
        <f t="shared" si="61"/>
        <v>0.40822642525141384</v>
      </c>
      <c r="N381" s="11">
        <f t="shared" si="62"/>
        <v>0.14165466863003107</v>
      </c>
      <c r="O381" s="11">
        <f t="shared" si="63"/>
        <v>0.48803273510208678</v>
      </c>
      <c r="P381" s="11">
        <f t="shared" si="64"/>
        <v>1.0765311436314362</v>
      </c>
      <c r="Q381" s="11">
        <f t="shared" si="65"/>
        <v>-7.5788598774736426E-3</v>
      </c>
      <c r="R381" s="11">
        <f t="shared" si="66"/>
        <v>0.22434887104853951</v>
      </c>
      <c r="S381" s="11">
        <f t="shared" si="67"/>
        <v>0.30330440500697753</v>
      </c>
      <c r="T381" s="11">
        <f t="shared" si="68"/>
        <v>0.66975942022312163</v>
      </c>
      <c r="U381" s="11">
        <f t="shared" si="69"/>
        <v>0.20320344746508168</v>
      </c>
      <c r="V381" s="11">
        <f t="shared" si="70"/>
        <v>0.28534000271150894</v>
      </c>
      <c r="W381" s="11">
        <f t="shared" si="71"/>
        <v>0.20320344746508168</v>
      </c>
    </row>
    <row r="382" spans="1:23" x14ac:dyDescent="0.2">
      <c r="A382" s="28" t="s">
        <v>474</v>
      </c>
      <c r="B382" s="1">
        <v>58.373666</v>
      </c>
      <c r="C382" s="1">
        <v>82.664913999999996</v>
      </c>
      <c r="D382" s="1">
        <v>27.209935000000002</v>
      </c>
      <c r="E382" s="1">
        <v>92.25</v>
      </c>
      <c r="F382" s="1">
        <v>530.42239400000005</v>
      </c>
      <c r="G382" s="1">
        <v>63.587941999999998</v>
      </c>
      <c r="H382" s="1">
        <v>54.442025000000001</v>
      </c>
      <c r="I382" s="1">
        <v>92.690002000000007</v>
      </c>
      <c r="J382" s="1">
        <v>31.378882000000001</v>
      </c>
      <c r="K382" s="1">
        <v>36.120108999999999</v>
      </c>
      <c r="L382" s="45">
        <v>13485.969730000001</v>
      </c>
      <c r="M382" s="11">
        <f t="shared" si="61"/>
        <v>-0.18709079878972845</v>
      </c>
      <c r="N382" s="11">
        <f t="shared" si="62"/>
        <v>0.13286353582775634</v>
      </c>
      <c r="O382" s="11">
        <f t="shared" si="63"/>
        <v>0.14854311116041297</v>
      </c>
      <c r="P382" s="11">
        <f t="shared" si="64"/>
        <v>2.1614119259766964</v>
      </c>
      <c r="Q382" s="11">
        <f t="shared" si="65"/>
        <v>1.6964453914036781E-4</v>
      </c>
      <c r="R382" s="11">
        <f t="shared" si="66"/>
        <v>0.49713242420071513</v>
      </c>
      <c r="S382" s="11">
        <f t="shared" si="67"/>
        <v>0.25104383821782972</v>
      </c>
      <c r="T382" s="11">
        <f t="shared" si="68"/>
        <v>-0.24186160245605093</v>
      </c>
      <c r="U382" s="11">
        <f t="shared" si="69"/>
        <v>0.17453434959752046</v>
      </c>
      <c r="V382" s="11">
        <f t="shared" si="70"/>
        <v>0.26275388941532607</v>
      </c>
      <c r="W382" s="11">
        <f t="shared" si="71"/>
        <v>0.17453434959752046</v>
      </c>
    </row>
    <row r="383" spans="1:23" x14ac:dyDescent="0.2">
      <c r="A383" s="28" t="s">
        <v>323</v>
      </c>
      <c r="B383" s="1">
        <v>71.808346999999998</v>
      </c>
      <c r="C383" s="1">
        <v>72.969877999999994</v>
      </c>
      <c r="D383" s="1">
        <v>23.690826000000001</v>
      </c>
      <c r="E383" s="1">
        <v>29.18</v>
      </c>
      <c r="F383" s="1">
        <v>530.33242600000005</v>
      </c>
      <c r="G383" s="1">
        <v>42.473157999999998</v>
      </c>
      <c r="H383" s="1">
        <v>43.51728</v>
      </c>
      <c r="I383" s="1">
        <v>122.260002</v>
      </c>
      <c r="J383" s="1">
        <v>26.716018999999999</v>
      </c>
      <c r="K383" s="1">
        <v>28.604234999999999</v>
      </c>
      <c r="L383" s="45">
        <v>13515.110350000001</v>
      </c>
      <c r="M383" s="11">
        <f t="shared" si="61"/>
        <v>0.63840387998302384</v>
      </c>
      <c r="N383" s="11">
        <f t="shared" si="62"/>
        <v>4.981604881524726E-2</v>
      </c>
      <c r="O383" s="11">
        <f t="shared" si="63"/>
        <v>-6.5599823176157979E-2</v>
      </c>
      <c r="P383" s="11">
        <f t="shared" si="64"/>
        <v>9.6992481203007408E-2</v>
      </c>
      <c r="Q383" s="11">
        <f t="shared" si="65"/>
        <v>-6.9283550125923687E-3</v>
      </c>
      <c r="R383" s="11">
        <f t="shared" si="66"/>
        <v>0.11988785606595531</v>
      </c>
      <c r="S383" s="11">
        <f t="shared" si="67"/>
        <v>-3.2066135511169547E-3</v>
      </c>
      <c r="T383" s="11">
        <f t="shared" si="68"/>
        <v>-4.3124325971456323E-2</v>
      </c>
      <c r="U383" s="11">
        <f t="shared" si="69"/>
        <v>0.25829951463471579</v>
      </c>
      <c r="V383" s="11">
        <f t="shared" si="70"/>
        <v>0.17400610778595982</v>
      </c>
      <c r="W383" s="11">
        <f t="shared" si="71"/>
        <v>0.25829951463471579</v>
      </c>
    </row>
    <row r="384" spans="1:23" x14ac:dyDescent="0.2">
      <c r="A384" s="28" t="s">
        <v>168</v>
      </c>
      <c r="B384" s="1">
        <v>43.828232999999997</v>
      </c>
      <c r="C384" s="1">
        <v>69.507299000000003</v>
      </c>
      <c r="D384" s="1">
        <v>25.354047000000001</v>
      </c>
      <c r="E384" s="1">
        <v>26.6</v>
      </c>
      <c r="F384" s="1">
        <v>534.03239199999996</v>
      </c>
      <c r="G384" s="1">
        <v>37.926259999999999</v>
      </c>
      <c r="H384" s="1">
        <v>43.657271999999999</v>
      </c>
      <c r="I384" s="1">
        <v>127.769997</v>
      </c>
      <c r="J384" s="1">
        <v>21.231843999999999</v>
      </c>
      <c r="K384" s="1">
        <v>24.364639</v>
      </c>
      <c r="L384" s="45">
        <v>13275.200199999999</v>
      </c>
      <c r="M384" s="11">
        <f t="shared" si="61"/>
        <v>-0.65267018480070049</v>
      </c>
      <c r="N384" s="11">
        <f t="shared" si="62"/>
        <v>-0.17559555335658383</v>
      </c>
      <c r="O384" s="11">
        <f t="shared" si="63"/>
        <v>-0.40205940321516642</v>
      </c>
      <c r="P384" s="11">
        <f t="shared" si="64"/>
        <v>-0.89310400085362485</v>
      </c>
      <c r="Q384" s="11">
        <f t="shared" si="65"/>
        <v>9.9475119751990526E-3</v>
      </c>
      <c r="R384" s="11">
        <f t="shared" si="66"/>
        <v>-0.64940843139487425</v>
      </c>
      <c r="S384" s="11">
        <f t="shared" si="67"/>
        <v>-0.29681804132967804</v>
      </c>
      <c r="T384" s="11">
        <f t="shared" si="68"/>
        <v>-0.33791066613971743</v>
      </c>
      <c r="U384" s="11">
        <f t="shared" si="69"/>
        <v>-0.54526335574892482</v>
      </c>
      <c r="V384" s="11">
        <f t="shared" si="70"/>
        <v>-0.54838040771964536</v>
      </c>
      <c r="W384" s="11">
        <f t="shared" si="71"/>
        <v>-0.54526335574892482</v>
      </c>
    </row>
    <row r="385" spans="1:23" x14ac:dyDescent="0.2">
      <c r="A385" s="28" t="s">
        <v>778</v>
      </c>
      <c r="B385" s="1">
        <v>126.18621</v>
      </c>
      <c r="C385" s="1">
        <v>84.312134999999998</v>
      </c>
      <c r="D385" s="1">
        <v>42.402284000000002</v>
      </c>
      <c r="E385" s="1">
        <v>248.83999600000001</v>
      </c>
      <c r="F385" s="1">
        <v>528.77242200000001</v>
      </c>
      <c r="G385" s="1">
        <v>108.17790100000001</v>
      </c>
      <c r="H385" s="1">
        <v>62.085312999999999</v>
      </c>
      <c r="I385" s="1">
        <v>192.979996</v>
      </c>
      <c r="J385" s="1">
        <v>46.690418000000001</v>
      </c>
      <c r="K385" s="1">
        <v>53.949472999999998</v>
      </c>
      <c r="L385" s="45">
        <v>13557</v>
      </c>
      <c r="M385" s="11">
        <f t="shared" si="61"/>
        <v>0.55770452019210603</v>
      </c>
      <c r="N385" s="11">
        <f t="shared" si="62"/>
        <v>-0.10697894645228234</v>
      </c>
      <c r="O385" s="11">
        <f t="shared" si="63"/>
        <v>7.553700838906674E-2</v>
      </c>
      <c r="P385" s="11">
        <f t="shared" si="64"/>
        <v>0.31947611897716999</v>
      </c>
      <c r="Q385" s="11">
        <f t="shared" si="65"/>
        <v>-3.4301168752475242E-3</v>
      </c>
      <c r="R385" s="11">
        <f t="shared" si="66"/>
        <v>0.39366079964624201</v>
      </c>
      <c r="S385" s="11">
        <f t="shared" si="67"/>
        <v>-0.12555875014165496</v>
      </c>
      <c r="T385" s="11">
        <f t="shared" si="68"/>
        <v>0.24190744090293759</v>
      </c>
      <c r="U385" s="11">
        <f t="shared" si="69"/>
        <v>0.24384534502706212</v>
      </c>
      <c r="V385" s="11">
        <f t="shared" si="70"/>
        <v>0.16322257067972168</v>
      </c>
      <c r="W385" s="11">
        <f t="shared" si="71"/>
        <v>0.24384534502706212</v>
      </c>
    </row>
    <row r="386" spans="1:23" x14ac:dyDescent="0.2">
      <c r="A386" s="28" t="s">
        <v>626</v>
      </c>
      <c r="B386" s="1">
        <v>81.007795999999999</v>
      </c>
      <c r="C386" s="1">
        <v>94.412259000000006</v>
      </c>
      <c r="D386" s="1">
        <v>39.424290999999997</v>
      </c>
      <c r="E386" s="1">
        <v>188.58999600000001</v>
      </c>
      <c r="F386" s="1">
        <v>530.59241599999996</v>
      </c>
      <c r="G386" s="1">
        <v>77.621398999999997</v>
      </c>
      <c r="H386" s="1">
        <v>70.999982000000003</v>
      </c>
      <c r="I386" s="1">
        <v>155.38999899999999</v>
      </c>
      <c r="J386" s="1">
        <v>37.537157000000001</v>
      </c>
      <c r="K386" s="1">
        <v>46.379320999999997</v>
      </c>
      <c r="L386" s="45">
        <v>13413.509770000001</v>
      </c>
      <c r="M386" s="11">
        <f t="shared" si="61"/>
        <v>0.40628771276799713</v>
      </c>
      <c r="N386" s="11">
        <f t="shared" si="62"/>
        <v>0.13534845627149705</v>
      </c>
      <c r="O386" s="11">
        <f t="shared" si="63"/>
        <v>0.429166342221041</v>
      </c>
      <c r="P386" s="11">
        <f t="shared" si="64"/>
        <v>1.222890203813777</v>
      </c>
      <c r="Q386" s="11">
        <f t="shared" si="65"/>
        <v>1.0897950026073078E-2</v>
      </c>
      <c r="R386" s="11">
        <f t="shared" si="66"/>
        <v>0.19904704202187151</v>
      </c>
      <c r="S386" s="11">
        <f t="shared" si="67"/>
        <v>0.30434822226385938</v>
      </c>
      <c r="T386" s="11">
        <f t="shared" si="68"/>
        <v>0.66103681471822062</v>
      </c>
      <c r="U386" s="11">
        <f t="shared" si="69"/>
        <v>0.20438370476978496</v>
      </c>
      <c r="V386" s="11">
        <f t="shared" si="70"/>
        <v>0.28272354350182183</v>
      </c>
      <c r="W386" s="11">
        <f t="shared" si="71"/>
        <v>0.20438370476978496</v>
      </c>
    </row>
    <row r="387" spans="1:23" x14ac:dyDescent="0.2">
      <c r="A387" s="28" t="s">
        <v>473</v>
      </c>
      <c r="B387" s="1">
        <v>57.603999000000002</v>
      </c>
      <c r="C387" s="1">
        <v>83.157077000000001</v>
      </c>
      <c r="D387" s="1">
        <v>27.585515999999998</v>
      </c>
      <c r="E387" s="1">
        <v>84.839995999999999</v>
      </c>
      <c r="F387" s="1">
        <v>524.87238300000001</v>
      </c>
      <c r="G387" s="1">
        <v>64.735907999999995</v>
      </c>
      <c r="H387" s="1">
        <v>54.433303000000002</v>
      </c>
      <c r="I387" s="1">
        <v>93.550003000000004</v>
      </c>
      <c r="J387" s="1">
        <v>31.167107999999999</v>
      </c>
      <c r="K387" s="1">
        <v>36.156911000000001</v>
      </c>
      <c r="L387" s="45">
        <v>13021.820309999999</v>
      </c>
      <c r="M387" s="11">
        <f t="shared" si="61"/>
        <v>-0.20809083887258939</v>
      </c>
      <c r="N387" s="11">
        <f t="shared" si="62"/>
        <v>0.14490290955030316</v>
      </c>
      <c r="O387" s="11">
        <f t="shared" si="63"/>
        <v>8.3924650944283696E-2</v>
      </c>
      <c r="P387" s="11">
        <f t="shared" si="64"/>
        <v>1.8827725450220862</v>
      </c>
      <c r="Q387" s="11">
        <f t="shared" si="65"/>
        <v>1.6500497403601377E-2</v>
      </c>
      <c r="R387" s="11">
        <f t="shared" si="66"/>
        <v>0.52653095277233897</v>
      </c>
      <c r="S387" s="11">
        <f t="shared" si="67"/>
        <v>0.24584292386878537</v>
      </c>
      <c r="T387" s="11">
        <f t="shared" si="68"/>
        <v>-0.24477273969227231</v>
      </c>
      <c r="U387" s="11">
        <f t="shared" si="69"/>
        <v>0.15463634138144222</v>
      </c>
      <c r="V387" s="11">
        <f t="shared" si="70"/>
        <v>0.25345447905763496</v>
      </c>
      <c r="W387" s="11">
        <f t="shared" si="71"/>
        <v>0.15463634138144222</v>
      </c>
    </row>
    <row r="388" spans="1:23" x14ac:dyDescent="0.2">
      <c r="A388" s="28" t="s">
        <v>322</v>
      </c>
      <c r="B388" s="1">
        <v>72.740665000000007</v>
      </c>
      <c r="C388" s="1">
        <v>72.632427000000007</v>
      </c>
      <c r="D388" s="1">
        <v>25.449662</v>
      </c>
      <c r="E388" s="1">
        <v>29.43</v>
      </c>
      <c r="F388" s="1">
        <v>516.35231299999998</v>
      </c>
      <c r="G388" s="1">
        <v>42.407203000000003</v>
      </c>
      <c r="H388" s="1">
        <v>43.691946999999999</v>
      </c>
      <c r="I388" s="1">
        <v>123.870003</v>
      </c>
      <c r="J388" s="1">
        <v>26.993008</v>
      </c>
      <c r="K388" s="1">
        <v>28.845811000000001</v>
      </c>
      <c r="L388" s="45">
        <v>13384.29004</v>
      </c>
      <c r="M388" s="11">
        <f t="shared" ref="M388:M451" si="72">B388/B389-1</f>
        <v>-0.42434968747989654</v>
      </c>
      <c r="N388" s="11">
        <f t="shared" ref="N388:N451" si="73">C388/C389-1</f>
        <v>-0.13476536336680833</v>
      </c>
      <c r="O388" s="11">
        <f t="shared" ref="O388:O451" si="74">D388/D389-1</f>
        <v>-0.39738949450536232</v>
      </c>
      <c r="P388" s="11">
        <f t="shared" ref="P388:P451" si="75">E388/E389-1</f>
        <v>-0.87943466089058597</v>
      </c>
      <c r="Q388" s="11">
        <f t="shared" ref="Q388:Q451" si="76">F388/F389-1</f>
        <v>1.0271904088151818E-2</v>
      </c>
      <c r="R388" s="11">
        <f t="shared" ref="R388:R451" si="77">G388/G389-1</f>
        <v>-0.6066670100325634</v>
      </c>
      <c r="S388" s="11">
        <f t="shared" ref="S388:S451" si="78">H388/H389-1</f>
        <v>-0.29260202684369052</v>
      </c>
      <c r="T388" s="11">
        <f t="shared" ref="T388:T451" si="79">I388/I389-1</f>
        <v>-0.34897776635354461</v>
      </c>
      <c r="U388" s="11">
        <f t="shared" ref="U388:U451" si="80">J388/J389-1</f>
        <v>-0.42685652736606927</v>
      </c>
      <c r="V388" s="11">
        <f t="shared" ref="V388:V451" si="81">K388/K389-1</f>
        <v>-0.47027938639124389</v>
      </c>
      <c r="W388" s="11">
        <f t="shared" ref="W388:W451" si="82">J388/J389-1</f>
        <v>-0.42685652736606927</v>
      </c>
    </row>
    <row r="389" spans="1:23" x14ac:dyDescent="0.2">
      <c r="A389" s="28" t="s">
        <v>777</v>
      </c>
      <c r="B389" s="1">
        <v>126.36259099999999</v>
      </c>
      <c r="C389" s="1">
        <v>83.945352999999997</v>
      </c>
      <c r="D389" s="1">
        <v>42.232357</v>
      </c>
      <c r="E389" s="1">
        <v>244.10000600000001</v>
      </c>
      <c r="F389" s="1">
        <v>511.10231900000002</v>
      </c>
      <c r="G389" s="1">
        <v>107.815017</v>
      </c>
      <c r="H389" s="1">
        <v>61.764308999999997</v>
      </c>
      <c r="I389" s="1">
        <v>190.270004</v>
      </c>
      <c r="J389" s="1">
        <v>47.096423999999999</v>
      </c>
      <c r="K389" s="1">
        <v>54.454763999999997</v>
      </c>
      <c r="L389" s="45">
        <v>13860.58008</v>
      </c>
      <c r="M389" s="11">
        <f t="shared" si="72"/>
        <v>0.54661735429672476</v>
      </c>
      <c r="N389" s="11">
        <f t="shared" si="73"/>
        <v>-0.12398924468477801</v>
      </c>
      <c r="O389" s="11">
        <f t="shared" si="74"/>
        <v>7.258068141364582E-2</v>
      </c>
      <c r="P389" s="11">
        <f t="shared" si="75"/>
        <v>0.28055824364070525</v>
      </c>
      <c r="Q389" s="11">
        <f t="shared" si="76"/>
        <v>1.2299700473741737E-2</v>
      </c>
      <c r="R389" s="11">
        <f t="shared" si="77"/>
        <v>0.37576882228248243</v>
      </c>
      <c r="S389" s="11">
        <f t="shared" si="78"/>
        <v>-0.1347324911479475</v>
      </c>
      <c r="T389" s="11">
        <f t="shared" si="79"/>
        <v>0.21952313243114641</v>
      </c>
      <c r="U389" s="11">
        <f t="shared" si="80"/>
        <v>0.23470650724792352</v>
      </c>
      <c r="V389" s="11">
        <f t="shared" si="81"/>
        <v>0.16792390700947624</v>
      </c>
      <c r="W389" s="11">
        <f t="shared" si="82"/>
        <v>0.23470650724792352</v>
      </c>
    </row>
    <row r="390" spans="1:23" x14ac:dyDescent="0.2">
      <c r="A390" s="28" t="s">
        <v>625</v>
      </c>
      <c r="B390" s="1">
        <v>81.702556000000001</v>
      </c>
      <c r="C390" s="1">
        <v>95.826852000000002</v>
      </c>
      <c r="D390" s="1">
        <v>39.374527</v>
      </c>
      <c r="E390" s="1">
        <v>190.61999499999999</v>
      </c>
      <c r="F390" s="1">
        <v>504.89229499999999</v>
      </c>
      <c r="G390" s="1">
        <v>78.367103</v>
      </c>
      <c r="H390" s="1">
        <v>71.381749999999997</v>
      </c>
      <c r="I390" s="1">
        <v>156.020004</v>
      </c>
      <c r="J390" s="1">
        <v>38.143821000000003</v>
      </c>
      <c r="K390" s="1">
        <v>46.625267000000001</v>
      </c>
      <c r="L390" s="45">
        <v>14000.570309999999</v>
      </c>
      <c r="M390" s="11">
        <f t="shared" si="72"/>
        <v>0.37038439371210163</v>
      </c>
      <c r="N390" s="11">
        <f t="shared" si="73"/>
        <v>0.15400375989016002</v>
      </c>
      <c r="O390" s="11">
        <f t="shared" si="74"/>
        <v>0.43610967640258003</v>
      </c>
      <c r="P390" s="11">
        <f t="shared" si="75"/>
        <v>1.2900048003364919</v>
      </c>
      <c r="Q390" s="11">
        <f t="shared" si="76"/>
        <v>1.9176830387263033E-2</v>
      </c>
      <c r="R390" s="11">
        <f t="shared" si="77"/>
        <v>0.21415461000034663</v>
      </c>
      <c r="S390" s="11">
        <f t="shared" si="78"/>
        <v>0.29805256700331983</v>
      </c>
      <c r="T390" s="11">
        <f t="shared" si="79"/>
        <v>0.6805257509920617</v>
      </c>
      <c r="U390" s="11">
        <f t="shared" si="80"/>
        <v>0.23552860410817145</v>
      </c>
      <c r="V390" s="11">
        <f t="shared" si="81"/>
        <v>0.30749127498191409</v>
      </c>
      <c r="W390" s="11">
        <f t="shared" si="82"/>
        <v>0.23552860410817145</v>
      </c>
    </row>
    <row r="391" spans="1:23" x14ac:dyDescent="0.2">
      <c r="A391" s="28" t="s">
        <v>472</v>
      </c>
      <c r="B391" s="1">
        <v>59.620173999999999</v>
      </c>
      <c r="C391" s="1">
        <v>83.038595999999998</v>
      </c>
      <c r="D391" s="1">
        <v>27.417493</v>
      </c>
      <c r="E391" s="1">
        <v>83.239998</v>
      </c>
      <c r="F391" s="1">
        <v>495.39224200000001</v>
      </c>
      <c r="G391" s="1">
        <v>64.544583000000003</v>
      </c>
      <c r="H391" s="1">
        <v>54.991416999999998</v>
      </c>
      <c r="I391" s="1">
        <v>92.839995999999999</v>
      </c>
      <c r="J391" s="1">
        <v>30.872471000000001</v>
      </c>
      <c r="K391" s="1">
        <v>35.660097999999998</v>
      </c>
      <c r="L391" s="45">
        <v>14450.059569999999</v>
      </c>
      <c r="M391" s="11">
        <f t="shared" si="72"/>
        <v>-0.18778837804850423</v>
      </c>
      <c r="N391" s="11">
        <f t="shared" si="73"/>
        <v>0.13867738493216097</v>
      </c>
      <c r="O391" s="11">
        <f t="shared" si="74"/>
        <v>5.3194286171293292E-2</v>
      </c>
      <c r="P391" s="11">
        <f t="shared" si="75"/>
        <v>1.769128435433414</v>
      </c>
      <c r="Q391" s="11">
        <f t="shared" si="76"/>
        <v>-3.5831110862316828E-2</v>
      </c>
      <c r="R391" s="11">
        <f t="shared" si="77"/>
        <v>0.51662810356231925</v>
      </c>
      <c r="S391" s="11">
        <f t="shared" si="78"/>
        <v>0.2491051490471814</v>
      </c>
      <c r="T391" s="11">
        <f t="shared" si="79"/>
        <v>-0.23795457214225435</v>
      </c>
      <c r="U391" s="11">
        <f t="shared" si="80"/>
        <v>0.13358957677495753</v>
      </c>
      <c r="V391" s="11">
        <f t="shared" si="81"/>
        <v>0.22974709351487088</v>
      </c>
      <c r="W391" s="11">
        <f t="shared" si="82"/>
        <v>0.13358957677495753</v>
      </c>
    </row>
    <row r="392" spans="1:23" x14ac:dyDescent="0.2">
      <c r="A392" s="28" t="s">
        <v>321</v>
      </c>
      <c r="B392" s="1">
        <v>73.404729000000003</v>
      </c>
      <c r="C392" s="1">
        <v>72.925481000000005</v>
      </c>
      <c r="D392" s="1">
        <v>26.032702</v>
      </c>
      <c r="E392" s="1">
        <v>30.059999000000001</v>
      </c>
      <c r="F392" s="1">
        <v>513.80235100000004</v>
      </c>
      <c r="G392" s="1">
        <v>42.557949999999998</v>
      </c>
      <c r="H392" s="1">
        <v>44.024650000000001</v>
      </c>
      <c r="I392" s="1">
        <v>121.83000199999999</v>
      </c>
      <c r="J392" s="1">
        <v>27.234258000000001</v>
      </c>
      <c r="K392" s="1">
        <v>28.997911999999999</v>
      </c>
      <c r="L392" s="45">
        <v>13779.33008</v>
      </c>
      <c r="M392" s="11">
        <f t="shared" si="72"/>
        <v>-0.18907720467555911</v>
      </c>
      <c r="N392" s="11">
        <f t="shared" si="73"/>
        <v>-0.1774703619458442</v>
      </c>
      <c r="O392" s="11">
        <f t="shared" si="74"/>
        <v>-9.4766163388493196E-2</v>
      </c>
      <c r="P392" s="11">
        <f t="shared" si="75"/>
        <v>-0.85520929215736574</v>
      </c>
      <c r="Q392" s="11">
        <f t="shared" si="76"/>
        <v>-9.3702731953987373E-3</v>
      </c>
      <c r="R392" s="11">
        <f t="shared" si="77"/>
        <v>-0.57354655189065162</v>
      </c>
      <c r="S392" s="11">
        <f t="shared" si="78"/>
        <v>3.5388970918426521E-2</v>
      </c>
      <c r="T392" s="11">
        <f t="shared" si="79"/>
        <v>-0.23737087949921754</v>
      </c>
      <c r="U392" s="11">
        <f t="shared" si="80"/>
        <v>-0.46310212489801172</v>
      </c>
      <c r="V392" s="11">
        <f t="shared" si="81"/>
        <v>-0.39888244614915225</v>
      </c>
      <c r="W392" s="11">
        <f t="shared" si="82"/>
        <v>-0.46310212489801172</v>
      </c>
    </row>
    <row r="393" spans="1:23" x14ac:dyDescent="0.2">
      <c r="A393" s="28" t="s">
        <v>927</v>
      </c>
      <c r="B393" s="1">
        <v>90.519997000000004</v>
      </c>
      <c r="C393" s="1">
        <v>88.660004000000001</v>
      </c>
      <c r="D393" s="1">
        <v>28.757985999999999</v>
      </c>
      <c r="E393" s="1">
        <v>207.61000100000001</v>
      </c>
      <c r="F393" s="1">
        <v>518.66235900000004</v>
      </c>
      <c r="G393" s="1">
        <v>99.795066000000006</v>
      </c>
      <c r="H393" s="1">
        <v>42.519914</v>
      </c>
      <c r="I393" s="1">
        <v>159.75</v>
      </c>
      <c r="J393" s="1">
        <v>50.725211000000002</v>
      </c>
      <c r="K393" s="1">
        <v>48.240001999999997</v>
      </c>
      <c r="L393" s="45">
        <v>13138.929690000001</v>
      </c>
      <c r="M393" s="11">
        <f t="shared" si="72"/>
        <v>-0.26693526973430237</v>
      </c>
      <c r="N393" s="11">
        <f t="shared" si="73"/>
        <v>6.1165995402803208E-2</v>
      </c>
      <c r="O393" s="11">
        <f t="shared" si="74"/>
        <v>-0.310071949229063</v>
      </c>
      <c r="P393" s="11">
        <f t="shared" si="75"/>
        <v>-0.14627022380085353</v>
      </c>
      <c r="Q393" s="11">
        <f t="shared" si="76"/>
        <v>-1.8321548330750059E-2</v>
      </c>
      <c r="R393" s="11">
        <f t="shared" si="77"/>
        <v>-6.8113182147796381E-2</v>
      </c>
      <c r="S393" s="11">
        <f t="shared" si="78"/>
        <v>-0.31126208950481482</v>
      </c>
      <c r="T393" s="11">
        <f t="shared" si="79"/>
        <v>-0.1555660962520492</v>
      </c>
      <c r="U393" s="11">
        <f t="shared" si="80"/>
        <v>0.10169816536580312</v>
      </c>
      <c r="V393" s="11">
        <f t="shared" si="81"/>
        <v>-0.10711652715578923</v>
      </c>
      <c r="W393" s="11">
        <f t="shared" si="82"/>
        <v>0.10169816536580312</v>
      </c>
    </row>
    <row r="394" spans="1:23" x14ac:dyDescent="0.2">
      <c r="A394" s="28" t="s">
        <v>776</v>
      </c>
      <c r="B394" s="1">
        <v>123.481588</v>
      </c>
      <c r="C394" s="1">
        <v>83.549609000000004</v>
      </c>
      <c r="D394" s="1">
        <v>41.682586999999998</v>
      </c>
      <c r="E394" s="1">
        <v>243.179993</v>
      </c>
      <c r="F394" s="1">
        <v>528.34240999999997</v>
      </c>
      <c r="G394" s="1">
        <v>107.08925600000001</v>
      </c>
      <c r="H394" s="1">
        <v>61.735985999999997</v>
      </c>
      <c r="I394" s="1">
        <v>189.179993</v>
      </c>
      <c r="J394" s="1">
        <v>46.042748000000003</v>
      </c>
      <c r="K394" s="1">
        <v>54.027208999999999</v>
      </c>
      <c r="L394" s="45">
        <v>13077.339840000001</v>
      </c>
      <c r="M394" s="11">
        <f t="shared" si="72"/>
        <v>0.51163515639150758</v>
      </c>
      <c r="N394" s="11">
        <f t="shared" si="73"/>
        <v>-0.12871527115034287</v>
      </c>
      <c r="O394" s="11">
        <f t="shared" si="74"/>
        <v>7.2718573689905419E-2</v>
      </c>
      <c r="P394" s="11">
        <f t="shared" si="75"/>
        <v>0.27881777389949991</v>
      </c>
      <c r="Q394" s="11">
        <f t="shared" si="76"/>
        <v>4.3341953420490409E-3</v>
      </c>
      <c r="R394" s="11">
        <f t="shared" si="77"/>
        <v>0.34719546588397199</v>
      </c>
      <c r="S394" s="11">
        <f t="shared" si="78"/>
        <v>-0.13633904648485196</v>
      </c>
      <c r="T394" s="11">
        <f t="shared" si="79"/>
        <v>0.21183775407188676</v>
      </c>
      <c r="U394" s="11">
        <f t="shared" si="80"/>
        <v>0.20170741888156485</v>
      </c>
      <c r="V394" s="11">
        <f t="shared" si="81"/>
        <v>0.14665685990590904</v>
      </c>
      <c r="W394" s="11">
        <f t="shared" si="82"/>
        <v>0.20170741888156485</v>
      </c>
    </row>
    <row r="395" spans="1:23" x14ac:dyDescent="0.2">
      <c r="A395" s="28" t="s">
        <v>624</v>
      </c>
      <c r="B395" s="1">
        <v>81.687427999999997</v>
      </c>
      <c r="C395" s="1">
        <v>95.892429000000007</v>
      </c>
      <c r="D395" s="1">
        <v>38.856963999999998</v>
      </c>
      <c r="E395" s="1">
        <v>190.16000399999999</v>
      </c>
      <c r="F395" s="1">
        <v>526.06235300000003</v>
      </c>
      <c r="G395" s="1">
        <v>79.490510999999998</v>
      </c>
      <c r="H395" s="1">
        <v>71.481738000000007</v>
      </c>
      <c r="I395" s="1">
        <v>156.11000100000001</v>
      </c>
      <c r="J395" s="1">
        <v>38.314441000000002</v>
      </c>
      <c r="K395" s="1">
        <v>47.117154999999997</v>
      </c>
      <c r="L395" s="45">
        <v>13009.530269999999</v>
      </c>
      <c r="M395" s="11">
        <f t="shared" si="72"/>
        <v>0.33734920724652273</v>
      </c>
      <c r="N395" s="11">
        <f t="shared" si="73"/>
        <v>0.16773847909161144</v>
      </c>
      <c r="O395" s="11">
        <f t="shared" si="74"/>
        <v>0.46420969211474272</v>
      </c>
      <c r="P395" s="11">
        <f t="shared" si="75"/>
        <v>1.1658314066344619</v>
      </c>
      <c r="Q395" s="11">
        <f t="shared" si="76"/>
        <v>-1.3705408175945455E-2</v>
      </c>
      <c r="R395" s="11">
        <f t="shared" si="77"/>
        <v>0.23430390963133618</v>
      </c>
      <c r="S395" s="11">
        <f t="shared" si="78"/>
        <v>0.32209443519789982</v>
      </c>
      <c r="T395" s="11">
        <f t="shared" si="79"/>
        <v>0.67607904956065124</v>
      </c>
      <c r="U395" s="11">
        <f t="shared" si="80"/>
        <v>0.26867619431058576</v>
      </c>
      <c r="V395" s="11">
        <f t="shared" si="81"/>
        <v>0.34065461641689154</v>
      </c>
      <c r="W395" s="11">
        <f t="shared" si="82"/>
        <v>0.26867619431058576</v>
      </c>
    </row>
    <row r="396" spans="1:23" x14ac:dyDescent="0.2">
      <c r="A396" s="28" t="s">
        <v>471</v>
      </c>
      <c r="B396" s="1">
        <v>61.081598999999997</v>
      </c>
      <c r="C396" s="1">
        <v>82.118069000000006</v>
      </c>
      <c r="D396" s="1">
        <v>26.537841</v>
      </c>
      <c r="E396" s="1">
        <v>87.800003000000004</v>
      </c>
      <c r="F396" s="1">
        <v>533.37243999999998</v>
      </c>
      <c r="G396" s="1">
        <v>64.401084999999995</v>
      </c>
      <c r="H396" s="1">
        <v>54.067044000000003</v>
      </c>
      <c r="I396" s="1">
        <v>93.139999000000003</v>
      </c>
      <c r="J396" s="1">
        <v>30.200330999999998</v>
      </c>
      <c r="K396" s="1">
        <v>35.144886999999997</v>
      </c>
      <c r="L396" s="45">
        <v>13102.990229999999</v>
      </c>
      <c r="M396" s="11">
        <f t="shared" si="72"/>
        <v>0.36418926732759749</v>
      </c>
      <c r="N396" s="11">
        <f t="shared" si="73"/>
        <v>0.1722271251741323</v>
      </c>
      <c r="O396" s="11">
        <f t="shared" si="74"/>
        <v>4.7084191589383373E-2</v>
      </c>
      <c r="P396" s="11">
        <f t="shared" si="75"/>
        <v>2.1869330739358648</v>
      </c>
      <c r="Q396" s="11">
        <f t="shared" si="76"/>
        <v>1.2125800636623607E-2</v>
      </c>
      <c r="R396" s="11">
        <f t="shared" si="77"/>
        <v>0.67393107590549106</v>
      </c>
      <c r="S396" s="11">
        <f t="shared" si="78"/>
        <v>0.2384430250245595</v>
      </c>
      <c r="T396" s="11">
        <f t="shared" si="79"/>
        <v>-0.29052407290161542</v>
      </c>
      <c r="U396" s="11">
        <f t="shared" si="80"/>
        <v>0.3962663599476044</v>
      </c>
      <c r="V396" s="11">
        <f t="shared" si="81"/>
        <v>0.43883946426117193</v>
      </c>
      <c r="W396" s="11">
        <f t="shared" si="82"/>
        <v>0.3962663599476044</v>
      </c>
    </row>
    <row r="397" spans="1:23" x14ac:dyDescent="0.2">
      <c r="A397" s="28" t="s">
        <v>167</v>
      </c>
      <c r="B397" s="1">
        <v>44.775018000000003</v>
      </c>
      <c r="C397" s="1">
        <v>70.053036000000006</v>
      </c>
      <c r="D397" s="1">
        <v>25.344515000000001</v>
      </c>
      <c r="E397" s="1">
        <v>27.549999</v>
      </c>
      <c r="F397" s="1">
        <v>526.98235699999998</v>
      </c>
      <c r="G397" s="1">
        <v>38.472960999999998</v>
      </c>
      <c r="H397" s="1">
        <v>43.657271999999999</v>
      </c>
      <c r="I397" s="1">
        <v>131.279999</v>
      </c>
      <c r="J397" s="1">
        <v>21.629348</v>
      </c>
      <c r="K397" s="1">
        <v>24.425857000000001</v>
      </c>
      <c r="L397" s="45">
        <v>12811.320309999999</v>
      </c>
      <c r="M397" s="11">
        <f t="shared" si="72"/>
        <v>-0.63337841446459009</v>
      </c>
      <c r="N397" s="11">
        <f t="shared" si="73"/>
        <v>-0.16244234284171744</v>
      </c>
      <c r="O397" s="11">
        <f t="shared" si="74"/>
        <v>-0.38443544691813269</v>
      </c>
      <c r="P397" s="11">
        <f t="shared" si="75"/>
        <v>-0.87812431482250408</v>
      </c>
      <c r="Q397" s="11">
        <f t="shared" si="76"/>
        <v>3.2745311705357771E-3</v>
      </c>
      <c r="R397" s="11">
        <f t="shared" si="77"/>
        <v>-0.63918620026351913</v>
      </c>
      <c r="S397" s="11">
        <f t="shared" si="78"/>
        <v>-0.31918068021562018</v>
      </c>
      <c r="T397" s="11">
        <f t="shared" si="79"/>
        <v>-0.34451767697482361</v>
      </c>
      <c r="U397" s="11">
        <f t="shared" si="80"/>
        <v>-0.53998793000834056</v>
      </c>
      <c r="V397" s="11">
        <f t="shared" si="81"/>
        <v>-0.5407034446409118</v>
      </c>
      <c r="W397" s="11">
        <f t="shared" si="82"/>
        <v>-0.53998793000834056</v>
      </c>
    </row>
    <row r="398" spans="1:23" x14ac:dyDescent="0.2">
      <c r="A398" s="28" t="s">
        <v>775</v>
      </c>
      <c r="B398" s="1">
        <v>122.12870100000001</v>
      </c>
      <c r="C398" s="1">
        <v>83.639657999999997</v>
      </c>
      <c r="D398" s="1">
        <v>41.172798</v>
      </c>
      <c r="E398" s="1">
        <v>226.050003</v>
      </c>
      <c r="F398" s="1">
        <v>525.26236900000004</v>
      </c>
      <c r="G398" s="1">
        <v>106.628297</v>
      </c>
      <c r="H398" s="1">
        <v>64.124607999999995</v>
      </c>
      <c r="I398" s="1">
        <v>200.279999</v>
      </c>
      <c r="J398" s="1">
        <v>47.019088000000004</v>
      </c>
      <c r="K398" s="1">
        <v>53.181015000000002</v>
      </c>
      <c r="L398" s="45">
        <v>12967.37012</v>
      </c>
      <c r="M398" s="11">
        <f t="shared" si="72"/>
        <v>0.5127744402439689</v>
      </c>
      <c r="N398" s="11">
        <f t="shared" si="73"/>
        <v>-0.12228318039198638</v>
      </c>
      <c r="O398" s="11">
        <f t="shared" si="74"/>
        <v>0.10547154581540608</v>
      </c>
      <c r="P398" s="11">
        <f t="shared" si="75"/>
        <v>8.7353908737091368E-2</v>
      </c>
      <c r="Q398" s="11">
        <f t="shared" si="76"/>
        <v>-2.2426571563962217E-2</v>
      </c>
      <c r="R398" s="11">
        <f t="shared" si="77"/>
        <v>0.38772165963697569</v>
      </c>
      <c r="S398" s="11">
        <f t="shared" si="78"/>
        <v>-5.0651041217512183E-2</v>
      </c>
      <c r="T398" s="11">
        <f t="shared" si="79"/>
        <v>0.30178739804534027</v>
      </c>
      <c r="U398" s="11">
        <f t="shared" si="80"/>
        <v>0.23645888871956577</v>
      </c>
      <c r="V398" s="11">
        <f t="shared" si="81"/>
        <v>0.14069579141906852</v>
      </c>
      <c r="W398" s="11">
        <f t="shared" si="82"/>
        <v>0.23645888871956577</v>
      </c>
    </row>
    <row r="399" spans="1:23" x14ac:dyDescent="0.2">
      <c r="A399" s="28" t="s">
        <v>623</v>
      </c>
      <c r="B399" s="1">
        <v>80.7316</v>
      </c>
      <c r="C399" s="1">
        <v>95.292304000000001</v>
      </c>
      <c r="D399" s="1">
        <v>37.244557</v>
      </c>
      <c r="E399" s="1">
        <v>207.88999899999999</v>
      </c>
      <c r="F399" s="1">
        <v>537.31244500000003</v>
      </c>
      <c r="G399" s="1">
        <v>76.836948000000007</v>
      </c>
      <c r="H399" s="1">
        <v>67.545877000000004</v>
      </c>
      <c r="I399" s="1">
        <v>153.85000600000001</v>
      </c>
      <c r="J399" s="1">
        <v>38.027214999999998</v>
      </c>
      <c r="K399" s="1">
        <v>46.621558</v>
      </c>
      <c r="L399" s="45">
        <v>12736.29004</v>
      </c>
      <c r="M399" s="11">
        <f t="shared" si="72"/>
        <v>0.36638623779632074</v>
      </c>
      <c r="N399" s="11">
        <f t="shared" si="73"/>
        <v>0.18303250368082558</v>
      </c>
      <c r="O399" s="11">
        <f t="shared" si="74"/>
        <v>0.36828819471576946</v>
      </c>
      <c r="P399" s="11">
        <f t="shared" si="75"/>
        <v>2.8505277143720056</v>
      </c>
      <c r="Q399" s="11">
        <f t="shared" si="76"/>
        <v>1.1273872850800171E-2</v>
      </c>
      <c r="R399" s="11">
        <f t="shared" si="77"/>
        <v>0.27815890165658752</v>
      </c>
      <c r="S399" s="11">
        <f t="shared" si="78"/>
        <v>0.28133179303614098</v>
      </c>
      <c r="T399" s="11">
        <f t="shared" si="79"/>
        <v>0.79207931955921551</v>
      </c>
      <c r="U399" s="11">
        <f t="shared" si="80"/>
        <v>0.25650262120422007</v>
      </c>
      <c r="V399" s="11">
        <f t="shared" si="81"/>
        <v>0.34474307684528749</v>
      </c>
      <c r="W399" s="11">
        <f t="shared" si="82"/>
        <v>0.25650262120422007</v>
      </c>
    </row>
    <row r="400" spans="1:23" x14ac:dyDescent="0.2">
      <c r="A400" s="28" t="s">
        <v>470</v>
      </c>
      <c r="B400" s="1">
        <v>59.084026000000001</v>
      </c>
      <c r="C400" s="1">
        <v>80.549184999999994</v>
      </c>
      <c r="D400" s="1">
        <v>27.219819000000001</v>
      </c>
      <c r="E400" s="1">
        <v>53.990001999999997</v>
      </c>
      <c r="F400" s="1">
        <v>531.32238400000006</v>
      </c>
      <c r="G400" s="1">
        <v>60.115333</v>
      </c>
      <c r="H400" s="1">
        <v>52.715367999999998</v>
      </c>
      <c r="I400" s="1">
        <v>85.849997999999999</v>
      </c>
      <c r="J400" s="1">
        <v>30.264334000000002</v>
      </c>
      <c r="K400" s="1">
        <v>34.669491000000001</v>
      </c>
      <c r="L400" s="45">
        <v>13564.639649999999</v>
      </c>
      <c r="M400" s="11">
        <f t="shared" si="72"/>
        <v>-0.23059774080447892</v>
      </c>
      <c r="N400" s="11">
        <f t="shared" si="73"/>
        <v>5.7792288333851305E-2</v>
      </c>
      <c r="O400" s="11">
        <f t="shared" si="74"/>
        <v>-5.8431885015296836E-2</v>
      </c>
      <c r="P400" s="11">
        <f t="shared" si="75"/>
        <v>0.62964082011346756</v>
      </c>
      <c r="Q400" s="11">
        <f t="shared" si="76"/>
        <v>-4.5526821988611799E-3</v>
      </c>
      <c r="R400" s="11">
        <f t="shared" si="77"/>
        <v>0.48005073038738688</v>
      </c>
      <c r="S400" s="11">
        <f t="shared" si="78"/>
        <v>0.16068193236967265</v>
      </c>
      <c r="T400" s="11">
        <f t="shared" si="79"/>
        <v>-0.35305199743146942</v>
      </c>
      <c r="U400" s="11">
        <f t="shared" si="80"/>
        <v>6.4754768545751906E-2</v>
      </c>
      <c r="V400" s="11">
        <f t="shared" si="81"/>
        <v>0.16698466091091646</v>
      </c>
      <c r="W400" s="11">
        <f t="shared" si="82"/>
        <v>6.4754768545751906E-2</v>
      </c>
    </row>
    <row r="401" spans="1:23" x14ac:dyDescent="0.2">
      <c r="A401" s="28" t="s">
        <v>320</v>
      </c>
      <c r="B401" s="1">
        <v>76.792113999999998</v>
      </c>
      <c r="C401" s="1">
        <v>76.148394999999994</v>
      </c>
      <c r="D401" s="1">
        <v>28.909027999999999</v>
      </c>
      <c r="E401" s="1">
        <v>33.130001</v>
      </c>
      <c r="F401" s="1">
        <v>533.75238899999999</v>
      </c>
      <c r="G401" s="1">
        <v>40.617075999999997</v>
      </c>
      <c r="H401" s="1">
        <v>45.417583</v>
      </c>
      <c r="I401" s="1">
        <v>132.699997</v>
      </c>
      <c r="J401" s="1">
        <v>28.423760000000001</v>
      </c>
      <c r="K401" s="1">
        <v>29.708608999999999</v>
      </c>
      <c r="L401" s="45">
        <v>13124.66992</v>
      </c>
      <c r="M401" s="11">
        <f t="shared" si="72"/>
        <v>-0.17580904393679775</v>
      </c>
      <c r="N401" s="11">
        <f t="shared" si="73"/>
        <v>-0.13135328508407706</v>
      </c>
      <c r="O401" s="11">
        <f t="shared" si="74"/>
        <v>-4.8021535524068293E-2</v>
      </c>
      <c r="P401" s="11">
        <f t="shared" si="75"/>
        <v>-0.86239407838499083</v>
      </c>
      <c r="Q401" s="11">
        <f t="shared" si="76"/>
        <v>-9.3671367612846446E-5</v>
      </c>
      <c r="R401" s="11">
        <f t="shared" si="77"/>
        <v>-0.60379502726183021</v>
      </c>
      <c r="S401" s="11">
        <f t="shared" si="78"/>
        <v>-3.8465175799069606E-2</v>
      </c>
      <c r="T401" s="11">
        <f t="shared" si="79"/>
        <v>-0.3170355380797395</v>
      </c>
      <c r="U401" s="11">
        <f t="shared" si="80"/>
        <v>-0.42605640315573101</v>
      </c>
      <c r="V401" s="11">
        <f t="shared" si="81"/>
        <v>-0.40103793232403662</v>
      </c>
      <c r="W401" s="11">
        <f t="shared" si="82"/>
        <v>-0.42605640315573101</v>
      </c>
    </row>
    <row r="402" spans="1:23" x14ac:dyDescent="0.2">
      <c r="A402" s="28" t="s">
        <v>926</v>
      </c>
      <c r="B402" s="1">
        <v>93.172720999999996</v>
      </c>
      <c r="C402" s="1">
        <v>87.663251000000002</v>
      </c>
      <c r="D402" s="1">
        <v>30.367312999999999</v>
      </c>
      <c r="E402" s="1">
        <v>240.759995</v>
      </c>
      <c r="F402" s="1">
        <v>533.80239099999994</v>
      </c>
      <c r="G402" s="1">
        <v>102.515311</v>
      </c>
      <c r="H402" s="1">
        <v>47.234465</v>
      </c>
      <c r="I402" s="1">
        <v>194.300003</v>
      </c>
      <c r="J402" s="1">
        <v>49.523612</v>
      </c>
      <c r="K402" s="1">
        <v>49.600150999999997</v>
      </c>
      <c r="L402" s="45">
        <v>13057.45996</v>
      </c>
      <c r="M402" s="11">
        <f t="shared" si="72"/>
        <v>-0.25779159450785327</v>
      </c>
      <c r="N402" s="11">
        <f t="shared" si="73"/>
        <v>4.2142323116096891E-2</v>
      </c>
      <c r="O402" s="11">
        <f t="shared" si="74"/>
        <v>-0.28077656383182537</v>
      </c>
      <c r="P402" s="11">
        <f t="shared" si="75"/>
        <v>3.5749615432346005E-2</v>
      </c>
      <c r="Q402" s="11">
        <f t="shared" si="76"/>
        <v>-1.4820226601000686E-2</v>
      </c>
      <c r="R402" s="11">
        <f t="shared" si="77"/>
        <v>-4.8116442040068153E-2</v>
      </c>
      <c r="S402" s="11">
        <f t="shared" si="78"/>
        <v>-0.26491084583380331</v>
      </c>
      <c r="T402" s="11">
        <f t="shared" si="79"/>
        <v>-0.11278537442922376</v>
      </c>
      <c r="U402" s="11">
        <f t="shared" si="80"/>
        <v>4.4249105758229934E-2</v>
      </c>
      <c r="V402" s="11">
        <f t="shared" si="81"/>
        <v>-7.3387608741649735E-2</v>
      </c>
      <c r="W402" s="11">
        <f t="shared" si="82"/>
        <v>4.4249105758229934E-2</v>
      </c>
    </row>
    <row r="403" spans="1:23" x14ac:dyDescent="0.2">
      <c r="A403" s="28" t="s">
        <v>774</v>
      </c>
      <c r="B403" s="1">
        <v>125.534446</v>
      </c>
      <c r="C403" s="1">
        <v>84.118309999999994</v>
      </c>
      <c r="D403" s="1">
        <v>42.222363000000001</v>
      </c>
      <c r="E403" s="1">
        <v>232.449997</v>
      </c>
      <c r="F403" s="1">
        <v>541.83247100000006</v>
      </c>
      <c r="G403" s="1">
        <v>107.697323</v>
      </c>
      <c r="H403" s="1">
        <v>64.256783999999996</v>
      </c>
      <c r="I403" s="1">
        <v>219</v>
      </c>
      <c r="J403" s="1">
        <v>47.425094000000001</v>
      </c>
      <c r="K403" s="1">
        <v>53.528478</v>
      </c>
      <c r="L403" s="45">
        <v>12695.349609999999</v>
      </c>
      <c r="M403" s="11">
        <f t="shared" si="72"/>
        <v>0.54908011802207657</v>
      </c>
      <c r="N403" s="11">
        <f t="shared" si="73"/>
        <v>-0.10890695687306928</v>
      </c>
      <c r="O403" s="11">
        <f t="shared" si="74"/>
        <v>0.14127668628992285</v>
      </c>
      <c r="P403" s="11">
        <f t="shared" si="75"/>
        <v>0.12338101317785632</v>
      </c>
      <c r="Q403" s="11">
        <f t="shared" si="76"/>
        <v>2.7018363683377622E-3</v>
      </c>
      <c r="R403" s="11">
        <f t="shared" si="77"/>
        <v>0.41411091934134925</v>
      </c>
      <c r="S403" s="11">
        <f t="shared" si="78"/>
        <v>-5.3407461749913843E-2</v>
      </c>
      <c r="T403" s="11">
        <f t="shared" si="79"/>
        <v>0.41153727663051032</v>
      </c>
      <c r="U403" s="11">
        <f t="shared" si="80"/>
        <v>0.24374924470411696</v>
      </c>
      <c r="V403" s="11">
        <f t="shared" si="81"/>
        <v>0.15209411273069628</v>
      </c>
      <c r="W403" s="11">
        <f t="shared" si="82"/>
        <v>0.24374924470411696</v>
      </c>
    </row>
    <row r="404" spans="1:23" x14ac:dyDescent="0.2">
      <c r="A404" s="28" t="s">
        <v>622</v>
      </c>
      <c r="B404" s="1">
        <v>81.038059000000004</v>
      </c>
      <c r="C404" s="1">
        <v>94.399019999999993</v>
      </c>
      <c r="D404" s="1">
        <v>36.995728999999997</v>
      </c>
      <c r="E404" s="1">
        <v>206.91999799999999</v>
      </c>
      <c r="F404" s="1">
        <v>540.37247300000001</v>
      </c>
      <c r="G404" s="1">
        <v>76.159035000000003</v>
      </c>
      <c r="H404" s="1">
        <v>67.882199999999997</v>
      </c>
      <c r="I404" s="1">
        <v>155.14999399999999</v>
      </c>
      <c r="J404" s="1">
        <v>38.130752000000001</v>
      </c>
      <c r="K404" s="1">
        <v>46.461897</v>
      </c>
      <c r="L404" s="45">
        <v>12580.690430000001</v>
      </c>
      <c r="M404" s="11">
        <f t="shared" si="72"/>
        <v>0.41194344243540848</v>
      </c>
      <c r="N404" s="11">
        <f t="shared" si="73"/>
        <v>0.18230551216841717</v>
      </c>
      <c r="O404" s="11">
        <f t="shared" si="74"/>
        <v>0.36609139578778005</v>
      </c>
      <c r="P404" s="11">
        <f t="shared" si="75"/>
        <v>2.7662905308753278</v>
      </c>
      <c r="Q404" s="11">
        <f t="shared" si="76"/>
        <v>-1.31210137912674E-3</v>
      </c>
      <c r="R404" s="11">
        <f t="shared" si="77"/>
        <v>0.2636645624958156</v>
      </c>
      <c r="S404" s="11">
        <f t="shared" si="78"/>
        <v>0.29953547898295385</v>
      </c>
      <c r="T404" s="11">
        <f t="shared" si="79"/>
        <v>0.81483211638395403</v>
      </c>
      <c r="U404" s="11">
        <f t="shared" si="80"/>
        <v>0.27885532732181462</v>
      </c>
      <c r="V404" s="11">
        <f t="shared" si="81"/>
        <v>0.34367563687292191</v>
      </c>
      <c r="W404" s="11">
        <f t="shared" si="82"/>
        <v>0.27885532732181462</v>
      </c>
    </row>
    <row r="405" spans="1:23" x14ac:dyDescent="0.2">
      <c r="A405" s="28" t="s">
        <v>469</v>
      </c>
      <c r="B405" s="1">
        <v>57.394691999999999</v>
      </c>
      <c r="C405" s="1">
        <v>79.843170000000001</v>
      </c>
      <c r="D405" s="1">
        <v>27.081444999999999</v>
      </c>
      <c r="E405" s="1">
        <v>54.939999</v>
      </c>
      <c r="F405" s="1">
        <v>541.08242800000005</v>
      </c>
      <c r="G405" s="1">
        <v>60.268394999999998</v>
      </c>
      <c r="H405" s="1">
        <v>52.235742000000002</v>
      </c>
      <c r="I405" s="1">
        <v>85.489998</v>
      </c>
      <c r="J405" s="1">
        <v>29.816313999999998</v>
      </c>
      <c r="K405" s="1">
        <v>34.578209000000001</v>
      </c>
      <c r="L405" s="45">
        <v>12442.490229999999</v>
      </c>
      <c r="M405" s="11">
        <f t="shared" si="72"/>
        <v>0.24659036321292205</v>
      </c>
      <c r="N405" s="11">
        <f t="shared" si="73"/>
        <v>5.3587093996624757E-2</v>
      </c>
      <c r="O405" s="11">
        <f t="shared" si="74"/>
        <v>3.5433171268140162E-2</v>
      </c>
      <c r="P405" s="11">
        <f t="shared" si="75"/>
        <v>0.99057967391304347</v>
      </c>
      <c r="Q405" s="11">
        <f t="shared" si="76"/>
        <v>3.3562940764317872E-3</v>
      </c>
      <c r="R405" s="11">
        <f t="shared" si="77"/>
        <v>0.50908642202456478</v>
      </c>
      <c r="S405" s="11">
        <f t="shared" si="78"/>
        <v>8.3352745676896101E-2</v>
      </c>
      <c r="T405" s="11">
        <f t="shared" si="79"/>
        <v>-0.42438731687618325</v>
      </c>
      <c r="U405" s="11">
        <f t="shared" si="80"/>
        <v>0.33117880722795334</v>
      </c>
      <c r="V405" s="11">
        <f t="shared" si="81"/>
        <v>0.36380111610303434</v>
      </c>
      <c r="W405" s="11">
        <f t="shared" si="82"/>
        <v>0.33117880722795334</v>
      </c>
    </row>
    <row r="406" spans="1:23" x14ac:dyDescent="0.2">
      <c r="A406" s="28" t="s">
        <v>166</v>
      </c>
      <c r="B406" s="1">
        <v>46.041341000000003</v>
      </c>
      <c r="C406" s="1">
        <v>75.782221000000007</v>
      </c>
      <c r="D406" s="1">
        <v>26.154700999999999</v>
      </c>
      <c r="E406" s="1">
        <v>27.6</v>
      </c>
      <c r="F406" s="1">
        <v>539.272471</v>
      </c>
      <c r="G406" s="1">
        <v>39.937007000000001</v>
      </c>
      <c r="H406" s="1">
        <v>48.216743999999998</v>
      </c>
      <c r="I406" s="1">
        <v>148.520004</v>
      </c>
      <c r="J406" s="1">
        <v>22.398429</v>
      </c>
      <c r="K406" s="1">
        <v>25.354289999999999</v>
      </c>
      <c r="L406" s="45">
        <v>12573.79981</v>
      </c>
      <c r="M406" s="11">
        <f t="shared" si="72"/>
        <v>-0.51152947305951846</v>
      </c>
      <c r="N406" s="11">
        <f t="shared" si="73"/>
        <v>-0.13189684762470888</v>
      </c>
      <c r="O406" s="11">
        <f t="shared" si="74"/>
        <v>-0.14797693924603816</v>
      </c>
      <c r="P406" s="11">
        <f t="shared" si="75"/>
        <v>-0.88857939033524791</v>
      </c>
      <c r="Q406" s="11">
        <f t="shared" si="76"/>
        <v>3.2931051794948818E-3</v>
      </c>
      <c r="R406" s="11">
        <f t="shared" si="77"/>
        <v>-0.61331233793108819</v>
      </c>
      <c r="S406" s="11">
        <f t="shared" si="78"/>
        <v>2.3365508912094768E-2</v>
      </c>
      <c r="T406" s="11">
        <f t="shared" si="79"/>
        <v>-0.20159122241498284</v>
      </c>
      <c r="U406" s="11">
        <f t="shared" si="80"/>
        <v>-0.54799416718208693</v>
      </c>
      <c r="V406" s="11">
        <f t="shared" si="81"/>
        <v>-0.49318669324251119</v>
      </c>
      <c r="W406" s="11">
        <f t="shared" si="82"/>
        <v>-0.54799416718208693</v>
      </c>
    </row>
    <row r="407" spans="1:23" x14ac:dyDescent="0.2">
      <c r="A407" s="28" t="s">
        <v>925</v>
      </c>
      <c r="B407" s="1">
        <v>94.256129000000001</v>
      </c>
      <c r="C407" s="1">
        <v>87.296332000000007</v>
      </c>
      <c r="D407" s="1">
        <v>30.697175000000001</v>
      </c>
      <c r="E407" s="1">
        <v>247.71000699999999</v>
      </c>
      <c r="F407" s="1">
        <v>537.50241900000003</v>
      </c>
      <c r="G407" s="1">
        <v>103.27975499999999</v>
      </c>
      <c r="H407" s="1">
        <v>47.115858000000003</v>
      </c>
      <c r="I407" s="1">
        <v>186.020004</v>
      </c>
      <c r="J407" s="1">
        <v>49.553407</v>
      </c>
      <c r="K407" s="1">
        <v>50.026882999999998</v>
      </c>
      <c r="L407" s="45">
        <v>12943.660159999999</v>
      </c>
      <c r="M407" s="11">
        <f t="shared" si="72"/>
        <v>-0.26020296261873221</v>
      </c>
      <c r="N407" s="11">
        <f t="shared" si="73"/>
        <v>3.8607767382631497E-2</v>
      </c>
      <c r="O407" s="11">
        <f t="shared" si="74"/>
        <v>-0.28381533847097296</v>
      </c>
      <c r="P407" s="11">
        <f t="shared" si="75"/>
        <v>7.4757077833340402E-2</v>
      </c>
      <c r="Q407" s="11">
        <f t="shared" si="76"/>
        <v>4.9921822430674112E-3</v>
      </c>
      <c r="R407" s="11">
        <f t="shared" si="77"/>
        <v>-4.1978046570607663E-2</v>
      </c>
      <c r="S407" s="11">
        <f t="shared" si="78"/>
        <v>-0.26329287686374592</v>
      </c>
      <c r="T407" s="11">
        <f t="shared" si="79"/>
        <v>-0.15132988593156727</v>
      </c>
      <c r="U407" s="11">
        <f t="shared" si="80"/>
        <v>4.2751930904916025E-2</v>
      </c>
      <c r="V407" s="11">
        <f t="shared" si="81"/>
        <v>-6.45722287604652E-2</v>
      </c>
      <c r="W407" s="11">
        <f t="shared" si="82"/>
        <v>4.2751930904916025E-2</v>
      </c>
    </row>
    <row r="408" spans="1:23" x14ac:dyDescent="0.2">
      <c r="A408" s="28" t="s">
        <v>773</v>
      </c>
      <c r="B408" s="1">
        <v>127.408092</v>
      </c>
      <c r="C408" s="1">
        <v>84.051299</v>
      </c>
      <c r="D408" s="1">
        <v>42.862094999999997</v>
      </c>
      <c r="E408" s="1">
        <v>230.479996</v>
      </c>
      <c r="F408" s="1">
        <v>534.83243800000002</v>
      </c>
      <c r="G408" s="1">
        <v>107.805207</v>
      </c>
      <c r="H408" s="1">
        <v>63.954666000000003</v>
      </c>
      <c r="I408" s="1">
        <v>219.19000199999999</v>
      </c>
      <c r="J408" s="1">
        <v>47.52176</v>
      </c>
      <c r="K408" s="1">
        <v>53.480220000000003</v>
      </c>
      <c r="L408" s="45">
        <v>13168.599609999999</v>
      </c>
      <c r="M408" s="11">
        <f t="shared" si="72"/>
        <v>0.56754289907258171</v>
      </c>
      <c r="N408" s="11">
        <f t="shared" si="73"/>
        <v>-0.10715258938584316</v>
      </c>
      <c r="O408" s="11">
        <f t="shared" si="74"/>
        <v>0.15856873640738356</v>
      </c>
      <c r="P408" s="11">
        <f t="shared" si="75"/>
        <v>0.16104983026169539</v>
      </c>
      <c r="Q408" s="11">
        <f t="shared" si="76"/>
        <v>-4.022360353078791E-3</v>
      </c>
      <c r="R408" s="11">
        <f t="shared" si="77"/>
        <v>0.43117873542110186</v>
      </c>
      <c r="S408" s="11">
        <f t="shared" si="78"/>
        <v>-5.7479476952390196E-2</v>
      </c>
      <c r="T408" s="11">
        <f t="shared" si="79"/>
        <v>0.45226271891498726</v>
      </c>
      <c r="U408" s="11">
        <f t="shared" si="80"/>
        <v>0.23530655068524364</v>
      </c>
      <c r="V408" s="11">
        <f t="shared" si="81"/>
        <v>0.16352097403274657</v>
      </c>
      <c r="W408" s="11">
        <f t="shared" si="82"/>
        <v>0.23530655068524364</v>
      </c>
    </row>
    <row r="409" spans="1:23" x14ac:dyDescent="0.2">
      <c r="A409" s="28" t="s">
        <v>621</v>
      </c>
      <c r="B409" s="1">
        <v>81.278854999999993</v>
      </c>
      <c r="C409" s="1">
        <v>94.138480999999999</v>
      </c>
      <c r="D409" s="1">
        <v>36.995728999999997</v>
      </c>
      <c r="E409" s="1">
        <v>198.509995</v>
      </c>
      <c r="F409" s="1">
        <v>536.99241500000005</v>
      </c>
      <c r="G409" s="1">
        <v>75.326166000000001</v>
      </c>
      <c r="H409" s="1">
        <v>67.854932000000005</v>
      </c>
      <c r="I409" s="1">
        <v>150.929993</v>
      </c>
      <c r="J409" s="1">
        <v>38.469608999999998</v>
      </c>
      <c r="K409" s="1">
        <v>45.964122000000003</v>
      </c>
      <c r="L409" s="45">
        <v>12604.530269999999</v>
      </c>
      <c r="M409" s="11">
        <f t="shared" si="72"/>
        <v>0.78255303394778375</v>
      </c>
      <c r="N409" s="11">
        <f t="shared" si="73"/>
        <v>0.251326561811412</v>
      </c>
      <c r="O409" s="11">
        <f t="shared" si="74"/>
        <v>0.4057870318122252</v>
      </c>
      <c r="P409" s="11">
        <f t="shared" si="75"/>
        <v>6.1767894070860452</v>
      </c>
      <c r="Q409" s="11">
        <f t="shared" si="76"/>
        <v>3.6632656648456496E-3</v>
      </c>
      <c r="R409" s="11">
        <f t="shared" si="77"/>
        <v>0.88963180783726625</v>
      </c>
      <c r="S409" s="11">
        <f t="shared" si="78"/>
        <v>0.43345485231661041</v>
      </c>
      <c r="T409" s="11">
        <f t="shared" si="79"/>
        <v>1.8077524451939331E-2</v>
      </c>
      <c r="U409" s="11">
        <f t="shared" si="80"/>
        <v>0.66671493127038106</v>
      </c>
      <c r="V409" s="11">
        <f t="shared" si="81"/>
        <v>0.80296377368055682</v>
      </c>
      <c r="W409" s="11">
        <f t="shared" si="82"/>
        <v>0.66671493127038106</v>
      </c>
    </row>
    <row r="410" spans="1:23" x14ac:dyDescent="0.2">
      <c r="A410" s="28" t="s">
        <v>165</v>
      </c>
      <c r="B410" s="1">
        <v>45.596879000000001</v>
      </c>
      <c r="C410" s="1">
        <v>75.230946000000003</v>
      </c>
      <c r="D410" s="1">
        <v>26.316738000000001</v>
      </c>
      <c r="E410" s="1">
        <v>27.66</v>
      </c>
      <c r="F410" s="1">
        <v>535.03244900000004</v>
      </c>
      <c r="G410" s="1">
        <v>39.862879999999997</v>
      </c>
      <c r="H410" s="1">
        <v>47.336637000000003</v>
      </c>
      <c r="I410" s="1">
        <v>148.25</v>
      </c>
      <c r="J410" s="1">
        <v>23.081097</v>
      </c>
      <c r="K410" s="1">
        <v>25.493646999999999</v>
      </c>
      <c r="L410" s="45">
        <v>13117.509770000001</v>
      </c>
      <c r="M410" s="11">
        <f t="shared" si="72"/>
        <v>-0.53103155476807351</v>
      </c>
      <c r="N410" s="11">
        <f t="shared" si="73"/>
        <v>-0.14240095234589589</v>
      </c>
      <c r="O410" s="11">
        <f t="shared" si="74"/>
        <v>-0.16073536731196747</v>
      </c>
      <c r="P410" s="11">
        <f t="shared" si="75"/>
        <v>-0.89000676068713258</v>
      </c>
      <c r="Q410" s="11">
        <f t="shared" si="76"/>
        <v>-2.7584637424193925E-3</v>
      </c>
      <c r="R410" s="11">
        <f t="shared" si="77"/>
        <v>-0.61861272700518577</v>
      </c>
      <c r="S410" s="11">
        <f t="shared" si="78"/>
        <v>-4.5027265082806522E-3</v>
      </c>
      <c r="T410" s="11">
        <f t="shared" si="79"/>
        <v>-0.21122637740717809</v>
      </c>
      <c r="U410" s="11">
        <f t="shared" si="80"/>
        <v>-0.54372721956866488</v>
      </c>
      <c r="V410" s="11">
        <f t="shared" si="81"/>
        <v>-0.49560411335060661</v>
      </c>
      <c r="W410" s="11">
        <f t="shared" si="82"/>
        <v>-0.54372721956866488</v>
      </c>
    </row>
    <row r="411" spans="1:23" x14ac:dyDescent="0.2">
      <c r="A411" s="28" t="s">
        <v>924</v>
      </c>
      <c r="B411" s="1">
        <v>97.228031999999999</v>
      </c>
      <c r="C411" s="1">
        <v>87.722748999999993</v>
      </c>
      <c r="D411" s="1">
        <v>31.356901000000001</v>
      </c>
      <c r="E411" s="1">
        <v>251.470001</v>
      </c>
      <c r="F411" s="1">
        <v>536.51239899999996</v>
      </c>
      <c r="G411" s="1">
        <v>104.52074</v>
      </c>
      <c r="H411" s="1">
        <v>47.550744999999999</v>
      </c>
      <c r="I411" s="1">
        <v>187.949997</v>
      </c>
      <c r="J411" s="1">
        <v>50.586179999999999</v>
      </c>
      <c r="K411" s="1">
        <v>50.542932</v>
      </c>
      <c r="L411" s="45">
        <v>12822.570309999999</v>
      </c>
      <c r="M411" s="11">
        <f t="shared" si="72"/>
        <v>-0.2489006577663726</v>
      </c>
      <c r="N411" s="11">
        <f t="shared" si="73"/>
        <v>5.3157086398962328E-2</v>
      </c>
      <c r="O411" s="11">
        <f t="shared" si="74"/>
        <v>-0.26031594424363491</v>
      </c>
      <c r="P411" s="11">
        <f t="shared" si="75"/>
        <v>8.6028925683062862E-2</v>
      </c>
      <c r="Q411" s="11">
        <f t="shared" si="76"/>
        <v>-1.4493041054411626E-2</v>
      </c>
      <c r="R411" s="11">
        <f t="shared" si="77"/>
        <v>-3.2579004215961493E-2</v>
      </c>
      <c r="S411" s="11">
        <f t="shared" si="78"/>
        <v>-0.24895365325332064</v>
      </c>
      <c r="T411" s="11">
        <f t="shared" si="79"/>
        <v>-0.14746443331102677</v>
      </c>
      <c r="U411" s="11">
        <f t="shared" si="80"/>
        <v>8.9528696409377551E-2</v>
      </c>
      <c r="V411" s="11">
        <f t="shared" si="81"/>
        <v>-4.7358160207382705E-2</v>
      </c>
      <c r="W411" s="11">
        <f t="shared" si="82"/>
        <v>8.9528696409377551E-2</v>
      </c>
    </row>
    <row r="412" spans="1:23" x14ac:dyDescent="0.2">
      <c r="A412" s="28" t="s">
        <v>772</v>
      </c>
      <c r="B412" s="1">
        <v>129.447633</v>
      </c>
      <c r="C412" s="1">
        <v>83.295028000000002</v>
      </c>
      <c r="D412" s="1">
        <v>42.392290000000003</v>
      </c>
      <c r="E412" s="1">
        <v>231.550003</v>
      </c>
      <c r="F412" s="1">
        <v>544.40244600000005</v>
      </c>
      <c r="G412" s="1">
        <v>108.040595</v>
      </c>
      <c r="H412" s="1">
        <v>63.312663999999998</v>
      </c>
      <c r="I412" s="1">
        <v>220.46000699999999</v>
      </c>
      <c r="J412" s="1">
        <v>46.429414999999999</v>
      </c>
      <c r="K412" s="1">
        <v>53.055545000000002</v>
      </c>
      <c r="L412" s="45">
        <v>13001.559569999999</v>
      </c>
      <c r="M412" s="11">
        <f t="shared" si="72"/>
        <v>0.63251857123145494</v>
      </c>
      <c r="N412" s="11">
        <f t="shared" si="73"/>
        <v>9.7155233325962875E-2</v>
      </c>
      <c r="O412" s="11">
        <f t="shared" si="74"/>
        <v>0.46247049429384446</v>
      </c>
      <c r="P412" s="11">
        <f t="shared" si="75"/>
        <v>5.945111067786442</v>
      </c>
      <c r="Q412" s="11">
        <f t="shared" si="76"/>
        <v>-1.7969847180093756E-3</v>
      </c>
      <c r="R412" s="11">
        <f t="shared" si="77"/>
        <v>1.6452532020265993</v>
      </c>
      <c r="S412" s="11">
        <f t="shared" si="78"/>
        <v>0.3872338314631989</v>
      </c>
      <c r="T412" s="11">
        <f t="shared" si="79"/>
        <v>0.63983936120441287</v>
      </c>
      <c r="U412" s="11">
        <f t="shared" si="80"/>
        <v>0.63551510674204237</v>
      </c>
      <c r="V412" s="11">
        <f t="shared" si="81"/>
        <v>0.76735507029490568</v>
      </c>
      <c r="W412" s="11">
        <f t="shared" si="82"/>
        <v>0.63551510674204237</v>
      </c>
    </row>
    <row r="413" spans="1:23" x14ac:dyDescent="0.2">
      <c r="A413" s="28" t="s">
        <v>319</v>
      </c>
      <c r="B413" s="1">
        <v>79.293206999999995</v>
      </c>
      <c r="C413" s="1">
        <v>75.919090999999995</v>
      </c>
      <c r="D413" s="1">
        <v>28.986765999999999</v>
      </c>
      <c r="E413" s="1">
        <v>33.340000000000003</v>
      </c>
      <c r="F413" s="1">
        <v>545.38248999999996</v>
      </c>
      <c r="G413" s="1">
        <v>40.843195999999999</v>
      </c>
      <c r="H413" s="1">
        <v>45.639504000000002</v>
      </c>
      <c r="I413" s="1">
        <v>134.44000199999999</v>
      </c>
      <c r="J413" s="1">
        <v>28.388252000000001</v>
      </c>
      <c r="K413" s="1">
        <v>30.019742999999998</v>
      </c>
      <c r="L413" s="45">
        <v>13115.54004</v>
      </c>
      <c r="M413" s="11">
        <f t="shared" si="72"/>
        <v>0.72211921078657615</v>
      </c>
      <c r="N413" s="11">
        <f t="shared" si="73"/>
        <v>4.0886949461476085E-3</v>
      </c>
      <c r="O413" s="11">
        <f t="shared" si="74"/>
        <v>8.8058652266304716E-2</v>
      </c>
      <c r="P413" s="11">
        <f t="shared" si="75"/>
        <v>0.2311669128508127</v>
      </c>
      <c r="Q413" s="11">
        <f t="shared" si="76"/>
        <v>-3.5262763474608327E-3</v>
      </c>
      <c r="R413" s="11">
        <f t="shared" si="77"/>
        <v>3.5179773135952885E-2</v>
      </c>
      <c r="S413" s="11">
        <f t="shared" si="78"/>
        <v>-6.4596809789555731E-2</v>
      </c>
      <c r="T413" s="11">
        <f t="shared" si="79"/>
        <v>-0.11031698027716919</v>
      </c>
      <c r="U413" s="11">
        <f t="shared" si="80"/>
        <v>0.24532096340697973</v>
      </c>
      <c r="V413" s="11">
        <f t="shared" si="81"/>
        <v>0.17753819216214928</v>
      </c>
      <c r="W413" s="11">
        <f t="shared" si="82"/>
        <v>0.24532096340697973</v>
      </c>
    </row>
    <row r="414" spans="1:23" x14ac:dyDescent="0.2">
      <c r="A414" s="28" t="s">
        <v>164</v>
      </c>
      <c r="B414" s="1">
        <v>46.043970999999999</v>
      </c>
      <c r="C414" s="1">
        <v>75.609944999999996</v>
      </c>
      <c r="D414" s="1">
        <v>26.640812</v>
      </c>
      <c r="E414" s="1">
        <v>27.08</v>
      </c>
      <c r="F414" s="1">
        <v>547.31246499999997</v>
      </c>
      <c r="G414" s="1">
        <v>39.455171999999997</v>
      </c>
      <c r="H414" s="1">
        <v>48.791263999999998</v>
      </c>
      <c r="I414" s="1">
        <v>151.11000100000001</v>
      </c>
      <c r="J414" s="1">
        <v>22.795932000000001</v>
      </c>
      <c r="K414" s="1">
        <v>25.493646999999999</v>
      </c>
      <c r="L414" s="45">
        <v>12805.389649999999</v>
      </c>
      <c r="M414" s="11">
        <f t="shared" si="72"/>
        <v>-0.55606796487655041</v>
      </c>
      <c r="N414" s="11">
        <f t="shared" si="73"/>
        <v>-0.12991671636382862</v>
      </c>
      <c r="O414" s="11">
        <f t="shared" si="74"/>
        <v>-0.15524746562938607</v>
      </c>
      <c r="P414" s="11">
        <f t="shared" si="75"/>
        <v>-0.89327658443137492</v>
      </c>
      <c r="Q414" s="11">
        <f t="shared" si="76"/>
        <v>-5.4153672721046764E-3</v>
      </c>
      <c r="R414" s="11">
        <f t="shared" si="77"/>
        <v>-0.62110990297238788</v>
      </c>
      <c r="S414" s="11">
        <f t="shared" si="78"/>
        <v>2.6728529719275196E-2</v>
      </c>
      <c r="T414" s="11">
        <f t="shared" si="79"/>
        <v>-0.19729083134130143</v>
      </c>
      <c r="U414" s="11">
        <f t="shared" si="80"/>
        <v>-0.55374463612509806</v>
      </c>
      <c r="V414" s="11">
        <f t="shared" si="81"/>
        <v>-0.49550503684661074</v>
      </c>
      <c r="W414" s="11">
        <f t="shared" si="82"/>
        <v>-0.55374463612509806</v>
      </c>
    </row>
    <row r="415" spans="1:23" x14ac:dyDescent="0.2">
      <c r="A415" s="28" t="s">
        <v>923</v>
      </c>
      <c r="B415" s="1">
        <v>103.718514</v>
      </c>
      <c r="C415" s="1">
        <v>86.899664000000001</v>
      </c>
      <c r="D415" s="1">
        <v>31.536823999999999</v>
      </c>
      <c r="E415" s="1">
        <v>253.740005</v>
      </c>
      <c r="F415" s="1">
        <v>550.29250100000002</v>
      </c>
      <c r="G415" s="1">
        <v>104.13355300000001</v>
      </c>
      <c r="H415" s="1">
        <v>47.521095000000003</v>
      </c>
      <c r="I415" s="1">
        <v>188.25</v>
      </c>
      <c r="J415" s="1">
        <v>51.082706999999999</v>
      </c>
      <c r="K415" s="1">
        <v>50.533006</v>
      </c>
      <c r="L415" s="45">
        <v>13241.62988</v>
      </c>
      <c r="M415" s="11">
        <f t="shared" si="72"/>
        <v>0.86307312099144795</v>
      </c>
      <c r="N415" s="11">
        <f t="shared" si="73"/>
        <v>9.0976684018159171E-2</v>
      </c>
      <c r="O415" s="11">
        <f t="shared" si="74"/>
        <v>0.18176986247819849</v>
      </c>
      <c r="P415" s="11">
        <f t="shared" si="75"/>
        <v>3.9558593758621212</v>
      </c>
      <c r="Q415" s="11">
        <f t="shared" si="76"/>
        <v>5.114295061994234E-3</v>
      </c>
      <c r="R415" s="11">
        <f t="shared" si="77"/>
        <v>0.75938748101580433</v>
      </c>
      <c r="S415" s="11">
        <f t="shared" si="78"/>
        <v>-7.4968584305521668E-2</v>
      </c>
      <c r="T415" s="11">
        <f t="shared" si="79"/>
        <v>1.2141849758004577</v>
      </c>
      <c r="U415" s="11">
        <f t="shared" si="80"/>
        <v>0.75743884820506646</v>
      </c>
      <c r="V415" s="11">
        <f t="shared" si="81"/>
        <v>0.46141189672374305</v>
      </c>
      <c r="W415" s="11">
        <f t="shared" si="82"/>
        <v>0.75743884820506646</v>
      </c>
    </row>
    <row r="416" spans="1:23" x14ac:dyDescent="0.2">
      <c r="A416" s="28" t="s">
        <v>468</v>
      </c>
      <c r="B416" s="1">
        <v>55.670662</v>
      </c>
      <c r="C416" s="1">
        <v>79.653090000000006</v>
      </c>
      <c r="D416" s="1">
        <v>26.686095999999999</v>
      </c>
      <c r="E416" s="1">
        <v>51.200001</v>
      </c>
      <c r="F416" s="1">
        <v>547.49246300000004</v>
      </c>
      <c r="G416" s="1">
        <v>59.187390000000001</v>
      </c>
      <c r="H416" s="1">
        <v>51.372411999999997</v>
      </c>
      <c r="I416" s="1">
        <v>85.019997000000004</v>
      </c>
      <c r="J416" s="1">
        <v>29.066562999999999</v>
      </c>
      <c r="K416" s="1">
        <v>34.578209000000001</v>
      </c>
      <c r="L416" s="45">
        <v>12929.589840000001</v>
      </c>
      <c r="M416" s="11">
        <f t="shared" si="72"/>
        <v>-0.3033438198008781</v>
      </c>
      <c r="N416" s="11">
        <f t="shared" si="73"/>
        <v>4.9305858736978125E-2</v>
      </c>
      <c r="O416" s="11">
        <f t="shared" si="74"/>
        <v>-7.9678212020464212E-2</v>
      </c>
      <c r="P416" s="11">
        <f t="shared" si="75"/>
        <v>0.52881451007378266</v>
      </c>
      <c r="Q416" s="11">
        <f t="shared" si="76"/>
        <v>1.1977524222440694E-2</v>
      </c>
      <c r="R416" s="11">
        <f t="shared" si="77"/>
        <v>0.44880282950769956</v>
      </c>
      <c r="S416" s="11">
        <f t="shared" si="78"/>
        <v>0.12233857724342845</v>
      </c>
      <c r="T416" s="11">
        <f t="shared" si="79"/>
        <v>-0.36175968371505296</v>
      </c>
      <c r="U416" s="11">
        <f t="shared" si="80"/>
        <v>1.9748732548376502E-2</v>
      </c>
      <c r="V416" s="11">
        <f t="shared" si="81"/>
        <v>0.14946627994995931</v>
      </c>
      <c r="W416" s="11">
        <f t="shared" si="82"/>
        <v>1.9748732548376502E-2</v>
      </c>
    </row>
    <row r="417" spans="1:23" x14ac:dyDescent="0.2">
      <c r="A417" s="28" t="s">
        <v>318</v>
      </c>
      <c r="B417" s="1">
        <v>79.911243999999996</v>
      </c>
      <c r="C417" s="1">
        <v>75.910269</v>
      </c>
      <c r="D417" s="1">
        <v>28.996483999999999</v>
      </c>
      <c r="E417" s="1">
        <v>33.490001999999997</v>
      </c>
      <c r="F417" s="1">
        <v>541.012473</v>
      </c>
      <c r="G417" s="1">
        <v>40.852618999999997</v>
      </c>
      <c r="H417" s="1">
        <v>45.772651000000003</v>
      </c>
      <c r="I417" s="1">
        <v>133.21000699999999</v>
      </c>
      <c r="J417" s="1">
        <v>28.503651999999999</v>
      </c>
      <c r="K417" s="1">
        <v>30.081969000000001</v>
      </c>
      <c r="L417" s="45">
        <v>12369.37988</v>
      </c>
      <c r="M417" s="11">
        <f t="shared" si="72"/>
        <v>0.73420462792568952</v>
      </c>
      <c r="N417" s="11">
        <f t="shared" si="73"/>
        <v>8.106429844965346E-3</v>
      </c>
      <c r="O417" s="11">
        <f t="shared" si="74"/>
        <v>7.420325204456768E-2</v>
      </c>
      <c r="P417" s="11">
        <f t="shared" si="75"/>
        <v>0.24359457853694755</v>
      </c>
      <c r="Q417" s="11">
        <f t="shared" si="76"/>
        <v>-1.900192475328244E-3</v>
      </c>
      <c r="R417" s="11">
        <f t="shared" si="77"/>
        <v>4.1533754276356305E-2</v>
      </c>
      <c r="S417" s="11">
        <f t="shared" si="78"/>
        <v>-7.7809641680187003E-2</v>
      </c>
      <c r="T417" s="11">
        <f t="shared" si="79"/>
        <v>-0.12574646340311291</v>
      </c>
      <c r="U417" s="11">
        <f t="shared" si="80"/>
        <v>0.25945434084253405</v>
      </c>
      <c r="V417" s="11">
        <f t="shared" si="81"/>
        <v>0.19632790346838402</v>
      </c>
      <c r="W417" s="11">
        <f t="shared" si="82"/>
        <v>0.25945434084253405</v>
      </c>
    </row>
    <row r="418" spans="1:23" x14ac:dyDescent="0.2">
      <c r="A418" s="28" t="s">
        <v>163</v>
      </c>
      <c r="B418" s="1">
        <v>46.079478000000002</v>
      </c>
      <c r="C418" s="1">
        <v>75.299856000000005</v>
      </c>
      <c r="D418" s="1">
        <v>26.993480000000002</v>
      </c>
      <c r="E418" s="1">
        <v>26.93</v>
      </c>
      <c r="F418" s="1">
        <v>542.04245800000001</v>
      </c>
      <c r="G418" s="1">
        <v>39.223519000000003</v>
      </c>
      <c r="H418" s="1">
        <v>49.634709999999998</v>
      </c>
      <c r="I418" s="1">
        <v>152.36999499999999</v>
      </c>
      <c r="J418" s="1">
        <v>22.631747000000001</v>
      </c>
      <c r="K418" s="1">
        <v>25.145254000000001</v>
      </c>
      <c r="L418" s="45">
        <v>12855.04004</v>
      </c>
      <c r="M418" s="11">
        <f t="shared" si="72"/>
        <v>-0.55881205352911278</v>
      </c>
      <c r="N418" s="11">
        <f t="shared" si="73"/>
        <v>-0.13050842872076329</v>
      </c>
      <c r="O418" s="11">
        <f t="shared" si="74"/>
        <v>-0.11633647533043734</v>
      </c>
      <c r="P418" s="11">
        <f t="shared" si="75"/>
        <v>-0.89305853684612124</v>
      </c>
      <c r="Q418" s="11">
        <f t="shared" si="76"/>
        <v>-7.1072837512954345E-3</v>
      </c>
      <c r="R418" s="11">
        <f t="shared" si="77"/>
        <v>-0.62218182633961872</v>
      </c>
      <c r="S418" s="11">
        <f t="shared" si="78"/>
        <v>8.5335532341438425E-2</v>
      </c>
      <c r="T418" s="11">
        <f t="shared" si="79"/>
        <v>-0.18969367862080289</v>
      </c>
      <c r="U418" s="11">
        <f t="shared" si="80"/>
        <v>-0.56265512660031125</v>
      </c>
      <c r="V418" s="11">
        <f t="shared" si="81"/>
        <v>-0.49836027610514133</v>
      </c>
      <c r="W418" s="11">
        <f t="shared" si="82"/>
        <v>-0.56265512660031125</v>
      </c>
    </row>
    <row r="419" spans="1:23" x14ac:dyDescent="0.2">
      <c r="A419" s="28" t="s">
        <v>922</v>
      </c>
      <c r="B419" s="1">
        <v>104.44410000000001</v>
      </c>
      <c r="C419" s="1">
        <v>86.602169000000004</v>
      </c>
      <c r="D419" s="1">
        <v>30.547238</v>
      </c>
      <c r="E419" s="1">
        <v>251.820007</v>
      </c>
      <c r="F419" s="1">
        <v>545.92248400000005</v>
      </c>
      <c r="G419" s="1">
        <v>103.815861</v>
      </c>
      <c r="H419" s="1">
        <v>45.732134000000002</v>
      </c>
      <c r="I419" s="1">
        <v>188.03999300000001</v>
      </c>
      <c r="J419" s="1">
        <v>51.748055999999998</v>
      </c>
      <c r="K419" s="1">
        <v>50.126122000000002</v>
      </c>
      <c r="L419" s="45">
        <v>12921.410159999999</v>
      </c>
      <c r="M419" s="11">
        <f t="shared" si="72"/>
        <v>0.33477523613725024</v>
      </c>
      <c r="N419" s="11">
        <f t="shared" si="73"/>
        <v>-7.309261901802766E-2</v>
      </c>
      <c r="O419" s="11">
        <f t="shared" si="74"/>
        <v>-0.17762240420500974</v>
      </c>
      <c r="P419" s="11">
        <f t="shared" si="75"/>
        <v>0.26004503097187803</v>
      </c>
      <c r="Q419" s="11">
        <f t="shared" si="76"/>
        <v>-1.4780396051208844E-2</v>
      </c>
      <c r="R419" s="11">
        <f t="shared" si="77"/>
        <v>0.37028982864530202</v>
      </c>
      <c r="S419" s="11">
        <f t="shared" si="78"/>
        <v>-0.32376612780602332</v>
      </c>
      <c r="T419" s="11">
        <f t="shared" si="79"/>
        <v>0.1542568803816371</v>
      </c>
      <c r="U419" s="11">
        <f t="shared" si="80"/>
        <v>0.37752397494191081</v>
      </c>
      <c r="V419" s="11">
        <f t="shared" si="81"/>
        <v>8.8103192376636441E-2</v>
      </c>
      <c r="W419" s="11">
        <f t="shared" si="82"/>
        <v>0.37752397494191081</v>
      </c>
    </row>
    <row r="420" spans="1:23" x14ac:dyDescent="0.2">
      <c r="A420" s="28" t="s">
        <v>620</v>
      </c>
      <c r="B420" s="1">
        <v>78.248455000000007</v>
      </c>
      <c r="C420" s="1">
        <v>93.431308000000001</v>
      </c>
      <c r="D420" s="1">
        <v>37.145026999999999</v>
      </c>
      <c r="E420" s="1">
        <v>199.85000600000001</v>
      </c>
      <c r="F420" s="1">
        <v>554.11248599999999</v>
      </c>
      <c r="G420" s="1">
        <v>75.761972999999998</v>
      </c>
      <c r="H420" s="1">
        <v>67.627689000000004</v>
      </c>
      <c r="I420" s="1">
        <v>162.91000399999999</v>
      </c>
      <c r="J420" s="1">
        <v>37.565992999999999</v>
      </c>
      <c r="K420" s="1">
        <v>46.067433999999999</v>
      </c>
      <c r="L420" s="45">
        <v>12759.150390000001</v>
      </c>
      <c r="M420" s="11">
        <f t="shared" si="72"/>
        <v>0.43591655877352808</v>
      </c>
      <c r="N420" s="11">
        <f t="shared" si="73"/>
        <v>0.17204551883582386</v>
      </c>
      <c r="O420" s="11">
        <f t="shared" si="74"/>
        <v>0.38423417118475611</v>
      </c>
      <c r="P420" s="11">
        <f t="shared" si="75"/>
        <v>2.8432693461538463</v>
      </c>
      <c r="Q420" s="11">
        <f t="shared" si="76"/>
        <v>-1.9992686716016062E-3</v>
      </c>
      <c r="R420" s="11">
        <f t="shared" si="77"/>
        <v>0.27735175392047928</v>
      </c>
      <c r="S420" s="11">
        <f t="shared" si="78"/>
        <v>0.32859900704311196</v>
      </c>
      <c r="T420" s="11">
        <f t="shared" si="79"/>
        <v>0.76424096877803627</v>
      </c>
      <c r="U420" s="11">
        <f t="shared" si="80"/>
        <v>0.28634308542694842</v>
      </c>
      <c r="V420" s="11">
        <f t="shared" si="81"/>
        <v>0.34076264510445786</v>
      </c>
      <c r="W420" s="11">
        <f t="shared" si="82"/>
        <v>0.28634308542694842</v>
      </c>
    </row>
    <row r="421" spans="1:23" x14ac:dyDescent="0.2">
      <c r="A421" s="28" t="s">
        <v>467</v>
      </c>
      <c r="B421" s="1">
        <v>54.493734000000003</v>
      </c>
      <c r="C421" s="1">
        <v>79.716449999999995</v>
      </c>
      <c r="D421" s="1">
        <v>26.834351999999999</v>
      </c>
      <c r="E421" s="1">
        <v>52</v>
      </c>
      <c r="F421" s="1">
        <v>555.22252500000002</v>
      </c>
      <c r="G421" s="1">
        <v>59.311754000000001</v>
      </c>
      <c r="H421" s="1">
        <v>50.901505</v>
      </c>
      <c r="I421" s="1">
        <v>92.339995999999999</v>
      </c>
      <c r="J421" s="1">
        <v>29.203711999999999</v>
      </c>
      <c r="K421" s="1">
        <v>34.359127000000001</v>
      </c>
      <c r="L421" s="45">
        <v>12982.950199999999</v>
      </c>
      <c r="M421" s="11">
        <f t="shared" si="72"/>
        <v>-0.32064298947865399</v>
      </c>
      <c r="N421" s="11">
        <f t="shared" si="73"/>
        <v>4.0709221915497418E-2</v>
      </c>
      <c r="O421" s="11">
        <f t="shared" si="74"/>
        <v>-7.1141223761788663E-2</v>
      </c>
      <c r="P421" s="11">
        <f t="shared" si="75"/>
        <v>0.58006684898207239</v>
      </c>
      <c r="Q421" s="11">
        <f t="shared" si="76"/>
        <v>-6.9041916669555503E-3</v>
      </c>
      <c r="R421" s="11">
        <f t="shared" si="77"/>
        <v>0.47428776246846804</v>
      </c>
      <c r="S421" s="11">
        <f t="shared" si="78"/>
        <v>0.13037080418041858</v>
      </c>
      <c r="T421" s="11">
        <f t="shared" si="79"/>
        <v>-0.31508684760712113</v>
      </c>
      <c r="U421" s="11">
        <f t="shared" si="80"/>
        <v>2.1696679739923175E-2</v>
      </c>
      <c r="V421" s="11">
        <f t="shared" si="81"/>
        <v>0.15896522688788051</v>
      </c>
      <c r="W421" s="11">
        <f t="shared" si="82"/>
        <v>2.1696679739923175E-2</v>
      </c>
    </row>
    <row r="422" spans="1:23" x14ac:dyDescent="0.2">
      <c r="A422" s="28" t="s">
        <v>317</v>
      </c>
      <c r="B422" s="1">
        <v>80.213691999999995</v>
      </c>
      <c r="C422" s="1">
        <v>76.598196999999999</v>
      </c>
      <c r="D422" s="1">
        <v>28.889593000000001</v>
      </c>
      <c r="E422" s="1">
        <v>32.909999999999997</v>
      </c>
      <c r="F422" s="1">
        <v>559.082538</v>
      </c>
      <c r="G422" s="1">
        <v>40.230784999999997</v>
      </c>
      <c r="H422" s="1">
        <v>45.030802999999999</v>
      </c>
      <c r="I422" s="1">
        <v>134.820007</v>
      </c>
      <c r="J422" s="1">
        <v>28.583544</v>
      </c>
      <c r="K422" s="1">
        <v>29.646383</v>
      </c>
      <c r="L422" s="45">
        <v>12734.62988</v>
      </c>
      <c r="M422" s="11">
        <f t="shared" si="72"/>
        <v>0.72799641327454623</v>
      </c>
      <c r="N422" s="11">
        <f t="shared" si="73"/>
        <v>3.1400099345287869E-2</v>
      </c>
      <c r="O422" s="11">
        <f t="shared" si="74"/>
        <v>8.0930467878121526E-2</v>
      </c>
      <c r="P422" s="11">
        <f t="shared" si="75"/>
        <v>0.24706332880118698</v>
      </c>
      <c r="Q422" s="11">
        <f t="shared" si="76"/>
        <v>1.5936442979016086E-2</v>
      </c>
      <c r="R422" s="11">
        <f t="shared" si="77"/>
        <v>3.5464894332650543E-2</v>
      </c>
      <c r="S422" s="11">
        <f t="shared" si="78"/>
        <v>-8.4526556703521716E-2</v>
      </c>
      <c r="T422" s="11">
        <f t="shared" si="79"/>
        <v>-0.11279283502533655</v>
      </c>
      <c r="U422" s="11">
        <f t="shared" si="80"/>
        <v>0.2915877768407622</v>
      </c>
      <c r="V422" s="11">
        <f t="shared" si="81"/>
        <v>0.19180246195726514</v>
      </c>
      <c r="W422" s="11">
        <f t="shared" si="82"/>
        <v>0.2915877768407622</v>
      </c>
    </row>
    <row r="423" spans="1:23" x14ac:dyDescent="0.2">
      <c r="A423" s="28" t="s">
        <v>162</v>
      </c>
      <c r="B423" s="1">
        <v>46.420057</v>
      </c>
      <c r="C423" s="1">
        <v>74.266229999999993</v>
      </c>
      <c r="D423" s="1">
        <v>26.726597000000002</v>
      </c>
      <c r="E423" s="1">
        <v>26.389999</v>
      </c>
      <c r="F423" s="1">
        <v>550.31251399999996</v>
      </c>
      <c r="G423" s="1">
        <v>38.852871999999998</v>
      </c>
      <c r="H423" s="1">
        <v>49.188541000000001</v>
      </c>
      <c r="I423" s="1">
        <v>151.96000699999999</v>
      </c>
      <c r="J423" s="1">
        <v>22.130547</v>
      </c>
      <c r="K423" s="1">
        <v>24.875249</v>
      </c>
      <c r="L423" s="45">
        <v>13080.73047</v>
      </c>
      <c r="M423" s="11">
        <f t="shared" si="72"/>
        <v>-0.63487544206308244</v>
      </c>
      <c r="N423" s="11">
        <f t="shared" si="73"/>
        <v>-0.10798531794454846</v>
      </c>
      <c r="O423" s="11">
        <f t="shared" si="74"/>
        <v>-0.36504958517942987</v>
      </c>
      <c r="P423" s="11">
        <f t="shared" si="75"/>
        <v>-0.87918326307871097</v>
      </c>
      <c r="Q423" s="11">
        <f t="shared" si="76"/>
        <v>1.784063483449394E-3</v>
      </c>
      <c r="R423" s="11">
        <f t="shared" si="77"/>
        <v>-0.63831789722752386</v>
      </c>
      <c r="S423" s="11">
        <f t="shared" si="78"/>
        <v>-0.22826398867530495</v>
      </c>
      <c r="T423" s="11">
        <f t="shared" si="79"/>
        <v>-0.29940059380545669</v>
      </c>
      <c r="U423" s="11">
        <f t="shared" si="80"/>
        <v>-0.52175759012237088</v>
      </c>
      <c r="V423" s="11">
        <f t="shared" si="81"/>
        <v>-0.52883277771198856</v>
      </c>
      <c r="W423" s="11">
        <f t="shared" si="82"/>
        <v>-0.52175759012237088</v>
      </c>
    </row>
    <row r="424" spans="1:23" x14ac:dyDescent="0.2">
      <c r="A424" s="28" t="s">
        <v>771</v>
      </c>
      <c r="B424" s="1">
        <v>127.13485300000001</v>
      </c>
      <c r="C424" s="1">
        <v>83.256735000000006</v>
      </c>
      <c r="D424" s="1">
        <v>42.092416</v>
      </c>
      <c r="E424" s="1">
        <v>218.429993</v>
      </c>
      <c r="F424" s="1">
        <v>549.33246999999994</v>
      </c>
      <c r="G424" s="1">
        <v>107.42271100000001</v>
      </c>
      <c r="H424" s="1">
        <v>63.737521999999998</v>
      </c>
      <c r="I424" s="1">
        <v>216.89999399999999</v>
      </c>
      <c r="J424" s="1">
        <v>46.274748000000002</v>
      </c>
      <c r="K424" s="1">
        <v>52.794947999999998</v>
      </c>
      <c r="L424" s="45">
        <v>13145.820309999999</v>
      </c>
      <c r="M424" s="11">
        <f t="shared" si="72"/>
        <v>0.63669163981938737</v>
      </c>
      <c r="N424" s="11">
        <f t="shared" si="73"/>
        <v>-0.10533490290208769</v>
      </c>
      <c r="O424" s="11">
        <f t="shared" si="74"/>
        <v>0.11791412861962014</v>
      </c>
      <c r="P424" s="11">
        <f t="shared" si="75"/>
        <v>5.0851495954721937E-2</v>
      </c>
      <c r="Q424" s="11">
        <f t="shared" si="76"/>
        <v>7.8340330551029957E-4</v>
      </c>
      <c r="R424" s="11">
        <f t="shared" si="77"/>
        <v>0.39366917041192306</v>
      </c>
      <c r="S424" s="11">
        <f t="shared" si="78"/>
        <v>-5.8661951581885252E-2</v>
      </c>
      <c r="T424" s="11">
        <f t="shared" si="79"/>
        <v>0.35783139608640924</v>
      </c>
      <c r="U424" s="11">
        <f t="shared" si="80"/>
        <v>0.23337067448352089</v>
      </c>
      <c r="V424" s="11">
        <f t="shared" si="81"/>
        <v>0.13976228112608147</v>
      </c>
      <c r="W424" s="11">
        <f t="shared" si="82"/>
        <v>0.23337067448352089</v>
      </c>
    </row>
    <row r="425" spans="1:23" x14ac:dyDescent="0.2">
      <c r="A425" s="28" t="s">
        <v>619</v>
      </c>
      <c r="B425" s="1">
        <v>77.677950999999993</v>
      </c>
      <c r="C425" s="1">
        <v>93.059106999999997</v>
      </c>
      <c r="D425" s="1">
        <v>37.652638000000003</v>
      </c>
      <c r="E425" s="1">
        <v>207.86000100000001</v>
      </c>
      <c r="F425" s="1">
        <v>548.90245800000002</v>
      </c>
      <c r="G425" s="1">
        <v>77.079060999999996</v>
      </c>
      <c r="H425" s="1">
        <v>67.709492999999995</v>
      </c>
      <c r="I425" s="1">
        <v>159.740005</v>
      </c>
      <c r="J425" s="1">
        <v>37.518929999999997</v>
      </c>
      <c r="K425" s="1">
        <v>46.321016999999998</v>
      </c>
      <c r="L425" s="45">
        <v>13199.54981</v>
      </c>
      <c r="M425" s="11">
        <f t="shared" si="72"/>
        <v>0.43571307759333755</v>
      </c>
      <c r="N425" s="11">
        <f t="shared" si="73"/>
        <v>0.14962365770792085</v>
      </c>
      <c r="O425" s="11">
        <f t="shared" si="74"/>
        <v>0.4359418952975378</v>
      </c>
      <c r="P425" s="11">
        <f t="shared" si="75"/>
        <v>3.1217529446757881</v>
      </c>
      <c r="Q425" s="11">
        <f t="shared" si="76"/>
        <v>1.5034092852754366E-2</v>
      </c>
      <c r="R425" s="11">
        <f t="shared" si="77"/>
        <v>0.30081683111421653</v>
      </c>
      <c r="S425" s="11">
        <f t="shared" si="78"/>
        <v>0.33271767260048346</v>
      </c>
      <c r="T425" s="11">
        <f t="shared" si="79"/>
        <v>0.81337282612658979</v>
      </c>
      <c r="U425" s="11">
        <f t="shared" si="80"/>
        <v>0.29201274707478353</v>
      </c>
      <c r="V425" s="11">
        <f t="shared" si="81"/>
        <v>0.35897434543366047</v>
      </c>
      <c r="W425" s="11">
        <f t="shared" si="82"/>
        <v>0.29201274707478353</v>
      </c>
    </row>
    <row r="426" spans="1:23" x14ac:dyDescent="0.2">
      <c r="A426" s="28" t="s">
        <v>466</v>
      </c>
      <c r="B426" s="1">
        <v>54.104090999999997</v>
      </c>
      <c r="C426" s="1">
        <v>80.947452999999996</v>
      </c>
      <c r="D426" s="1">
        <v>26.221561000000001</v>
      </c>
      <c r="E426" s="1">
        <v>50.43</v>
      </c>
      <c r="F426" s="1">
        <v>540.77243499999997</v>
      </c>
      <c r="G426" s="1">
        <v>59.254353999999999</v>
      </c>
      <c r="H426" s="1">
        <v>50.805579000000002</v>
      </c>
      <c r="I426" s="1">
        <v>88.089995999999999</v>
      </c>
      <c r="J426" s="1">
        <v>29.039133</v>
      </c>
      <c r="K426" s="1">
        <v>34.085276999999998</v>
      </c>
      <c r="L426" s="45">
        <v>12529.75</v>
      </c>
      <c r="M426" s="11">
        <f t="shared" si="72"/>
        <v>-0.26564454831779694</v>
      </c>
      <c r="N426" s="11">
        <f t="shared" si="73"/>
        <v>6.3391909438774263E-2</v>
      </c>
      <c r="O426" s="11">
        <f t="shared" si="74"/>
        <v>-9.1741655578803982E-2</v>
      </c>
      <c r="P426" s="11">
        <f t="shared" si="75"/>
        <v>0.5848522941546197</v>
      </c>
      <c r="Q426" s="11">
        <f t="shared" si="76"/>
        <v>1.8341093975799971E-3</v>
      </c>
      <c r="R426" s="11">
        <f t="shared" si="77"/>
        <v>0.49101860037988598</v>
      </c>
      <c r="S426" s="11">
        <f t="shared" si="78"/>
        <v>0.11474191588743321</v>
      </c>
      <c r="T426" s="11">
        <f t="shared" si="79"/>
        <v>-0.35146878669706572</v>
      </c>
      <c r="U426" s="11">
        <f t="shared" si="80"/>
        <v>2.4850616680979432E-2</v>
      </c>
      <c r="V426" s="11">
        <f t="shared" si="81"/>
        <v>0.15946258521011258</v>
      </c>
      <c r="W426" s="11">
        <f t="shared" si="82"/>
        <v>2.4850616680979432E-2</v>
      </c>
    </row>
    <row r="427" spans="1:23" x14ac:dyDescent="0.2">
      <c r="A427" s="28" t="s">
        <v>316</v>
      </c>
      <c r="B427" s="1">
        <v>73.675617000000003</v>
      </c>
      <c r="C427" s="1">
        <v>76.121938</v>
      </c>
      <c r="D427" s="1">
        <v>28.870156999999999</v>
      </c>
      <c r="E427" s="1">
        <v>31.82</v>
      </c>
      <c r="F427" s="1">
        <v>539.78241500000001</v>
      </c>
      <c r="G427" s="1">
        <v>39.740855000000003</v>
      </c>
      <c r="H427" s="1">
        <v>45.576090999999998</v>
      </c>
      <c r="I427" s="1">
        <v>135.83000200000001</v>
      </c>
      <c r="J427" s="1">
        <v>28.334990999999999</v>
      </c>
      <c r="K427" s="1">
        <v>29.397479000000001</v>
      </c>
      <c r="L427" s="45">
        <v>12414.79004</v>
      </c>
      <c r="M427" s="11">
        <f t="shared" si="72"/>
        <v>-0.41776622316721945</v>
      </c>
      <c r="N427" s="11">
        <f t="shared" si="73"/>
        <v>-9.164964467961878E-2</v>
      </c>
      <c r="O427" s="11">
        <f t="shared" si="74"/>
        <v>-0.30837598364834351</v>
      </c>
      <c r="P427" s="11">
        <f t="shared" si="75"/>
        <v>-0.85443733244911257</v>
      </c>
      <c r="Q427" s="11">
        <f t="shared" si="76"/>
        <v>-7.7209399638908938E-3</v>
      </c>
      <c r="R427" s="11">
        <f t="shared" si="77"/>
        <v>-0.62825281957481627</v>
      </c>
      <c r="S427" s="11">
        <f t="shared" si="78"/>
        <v>-0.29279760738403726</v>
      </c>
      <c r="T427" s="11">
        <f t="shared" si="79"/>
        <v>-0.36013754173797596</v>
      </c>
      <c r="U427" s="11">
        <f t="shared" si="80"/>
        <v>-0.32367796902541979</v>
      </c>
      <c r="V427" s="11">
        <f t="shared" si="81"/>
        <v>-0.44480026440349862</v>
      </c>
      <c r="W427" s="11">
        <f t="shared" si="82"/>
        <v>-0.32367796902541979</v>
      </c>
    </row>
    <row r="428" spans="1:23" x14ac:dyDescent="0.2">
      <c r="A428" s="28" t="s">
        <v>770</v>
      </c>
      <c r="B428" s="1">
        <v>126.539579</v>
      </c>
      <c r="C428" s="1">
        <v>83.802397999999997</v>
      </c>
      <c r="D428" s="1">
        <v>41.742559999999997</v>
      </c>
      <c r="E428" s="1">
        <v>218.60000600000001</v>
      </c>
      <c r="F428" s="1">
        <v>543.98247100000003</v>
      </c>
      <c r="G428" s="1">
        <v>106.90290899999999</v>
      </c>
      <c r="H428" s="1">
        <v>64.445611999999997</v>
      </c>
      <c r="I428" s="1">
        <v>212.279999</v>
      </c>
      <c r="J428" s="1">
        <v>41.895708999999997</v>
      </c>
      <c r="K428" s="1">
        <v>52.949375000000003</v>
      </c>
      <c r="L428" s="45">
        <v>13204.62012</v>
      </c>
      <c r="M428" s="11">
        <f t="shared" si="72"/>
        <v>0.76257909554737124</v>
      </c>
      <c r="N428" s="11">
        <f t="shared" si="73"/>
        <v>-0.10386190355308489</v>
      </c>
      <c r="O428" s="11">
        <f t="shared" si="74"/>
        <v>0.1130357989448405</v>
      </c>
      <c r="P428" s="11">
        <f t="shared" si="75"/>
        <v>5.101207146949216E-2</v>
      </c>
      <c r="Q428" s="11">
        <f t="shared" si="76"/>
        <v>2.1155962258038397E-2</v>
      </c>
      <c r="R428" s="11">
        <f t="shared" si="77"/>
        <v>0.38814629339316187</v>
      </c>
      <c r="S428" s="11">
        <f t="shared" si="78"/>
        <v>-4.2160614250344786E-2</v>
      </c>
      <c r="T428" s="11">
        <f t="shared" si="79"/>
        <v>0.33224553990826</v>
      </c>
      <c r="U428" s="11">
        <f t="shared" si="80"/>
        <v>0.12143814573614997</v>
      </c>
      <c r="V428" s="11">
        <f t="shared" si="81"/>
        <v>0.13687237543365649</v>
      </c>
      <c r="W428" s="11">
        <f t="shared" si="82"/>
        <v>0.12143814573614997</v>
      </c>
    </row>
    <row r="429" spans="1:23" x14ac:dyDescent="0.2">
      <c r="A429" s="28" t="s">
        <v>618</v>
      </c>
      <c r="B429" s="1">
        <v>71.792283999999995</v>
      </c>
      <c r="C429" s="1">
        <v>93.515049000000005</v>
      </c>
      <c r="D429" s="1">
        <v>37.503340000000001</v>
      </c>
      <c r="E429" s="1">
        <v>207.990005</v>
      </c>
      <c r="F429" s="1">
        <v>532.71242700000005</v>
      </c>
      <c r="G429" s="1">
        <v>77.011269999999996</v>
      </c>
      <c r="H429" s="1">
        <v>67.282274000000001</v>
      </c>
      <c r="I429" s="1">
        <v>159.33999600000001</v>
      </c>
      <c r="J429" s="1">
        <v>37.358911999999997</v>
      </c>
      <c r="K429" s="1">
        <v>46.574598999999999</v>
      </c>
      <c r="L429" s="45">
        <v>13035.940430000001</v>
      </c>
      <c r="M429" s="11">
        <f t="shared" si="72"/>
        <v>0.32473987883601163</v>
      </c>
      <c r="N429" s="11">
        <f t="shared" si="73"/>
        <v>0.15693797581005597</v>
      </c>
      <c r="O429" s="11">
        <f t="shared" si="74"/>
        <v>0.42380808928114178</v>
      </c>
      <c r="P429" s="11">
        <f t="shared" si="75"/>
        <v>3.0774360547906703</v>
      </c>
      <c r="Q429" s="11">
        <f t="shared" si="76"/>
        <v>1.1718065559886748E-2</v>
      </c>
      <c r="R429" s="11">
        <f t="shared" si="77"/>
        <v>0.28617555433945308</v>
      </c>
      <c r="S429" s="11">
        <f t="shared" si="78"/>
        <v>0.33531028521724138</v>
      </c>
      <c r="T429" s="11">
        <f t="shared" si="79"/>
        <v>0.81377347327884997</v>
      </c>
      <c r="U429" s="11">
        <f t="shared" si="80"/>
        <v>0.3352717258807465</v>
      </c>
      <c r="V429" s="11">
        <f t="shared" si="81"/>
        <v>0.3741421310972679</v>
      </c>
      <c r="W429" s="11">
        <f t="shared" si="82"/>
        <v>0.3352717258807465</v>
      </c>
    </row>
    <row r="430" spans="1:23" x14ac:dyDescent="0.2">
      <c r="A430" s="28" t="s">
        <v>465</v>
      </c>
      <c r="B430" s="1">
        <v>54.193494999999999</v>
      </c>
      <c r="C430" s="1">
        <v>80.829785999999999</v>
      </c>
      <c r="D430" s="1">
        <v>26.340164999999999</v>
      </c>
      <c r="E430" s="1">
        <v>51.009998000000003</v>
      </c>
      <c r="F430" s="1">
        <v>526.54236900000001</v>
      </c>
      <c r="G430" s="1">
        <v>59.876173000000001</v>
      </c>
      <c r="H430" s="1">
        <v>50.386996000000003</v>
      </c>
      <c r="I430" s="1">
        <v>87.849997999999999</v>
      </c>
      <c r="J430" s="1">
        <v>27.978508999999999</v>
      </c>
      <c r="K430" s="1">
        <v>33.893582000000002</v>
      </c>
      <c r="L430" s="45">
        <v>12795.95996</v>
      </c>
      <c r="M430" s="11">
        <f t="shared" si="72"/>
        <v>-0.27912438961975206</v>
      </c>
      <c r="N430" s="11">
        <f t="shared" si="73"/>
        <v>6.9528947003952846E-2</v>
      </c>
      <c r="O430" s="11">
        <f t="shared" si="74"/>
        <v>-8.640349031914607E-2</v>
      </c>
      <c r="P430" s="11">
        <f t="shared" si="75"/>
        <v>0.59705686922176371</v>
      </c>
      <c r="Q430" s="11">
        <f t="shared" si="76"/>
        <v>1.0943848961098901E-2</v>
      </c>
      <c r="R430" s="11">
        <f t="shared" si="77"/>
        <v>0.51276246261939296</v>
      </c>
      <c r="S430" s="11">
        <f t="shared" si="78"/>
        <v>9.8679321369494533E-2</v>
      </c>
      <c r="T430" s="11">
        <f t="shared" si="79"/>
        <v>-0.3709723937856968</v>
      </c>
      <c r="U430" s="11">
        <f t="shared" si="80"/>
        <v>-1.8729241361174376E-2</v>
      </c>
      <c r="V430" s="11">
        <f t="shared" si="81"/>
        <v>0.1663440317542404</v>
      </c>
      <c r="W430" s="11">
        <f t="shared" si="82"/>
        <v>-1.8729241361174376E-2</v>
      </c>
    </row>
    <row r="431" spans="1:23" x14ac:dyDescent="0.2">
      <c r="A431" s="28" t="s">
        <v>315</v>
      </c>
      <c r="B431" s="1">
        <v>75.177318</v>
      </c>
      <c r="C431" s="1">
        <v>75.575126999999995</v>
      </c>
      <c r="D431" s="1">
        <v>28.831289000000002</v>
      </c>
      <c r="E431" s="1">
        <v>31.940000999999999</v>
      </c>
      <c r="F431" s="1">
        <v>520.84234900000001</v>
      </c>
      <c r="G431" s="1">
        <v>39.580683999999998</v>
      </c>
      <c r="H431" s="1">
        <v>45.861421999999997</v>
      </c>
      <c r="I431" s="1">
        <v>139.66000399999999</v>
      </c>
      <c r="J431" s="1">
        <v>28.512526999999999</v>
      </c>
      <c r="K431" s="1">
        <v>29.059678000000002</v>
      </c>
      <c r="L431" s="45">
        <v>13135.009770000001</v>
      </c>
      <c r="M431" s="11">
        <f t="shared" si="72"/>
        <v>-0.28430137310794712</v>
      </c>
      <c r="N431" s="11">
        <f t="shared" si="73"/>
        <v>-0.12932381874901444</v>
      </c>
      <c r="O431" s="11">
        <f t="shared" si="74"/>
        <v>-7.8487728853157801E-2</v>
      </c>
      <c r="P431" s="11">
        <f t="shared" si="75"/>
        <v>-0.87412807487684729</v>
      </c>
      <c r="Q431" s="11">
        <f t="shared" si="76"/>
        <v>1.8917386379138756E-2</v>
      </c>
      <c r="R431" s="11">
        <f t="shared" si="77"/>
        <v>-0.61580218864334002</v>
      </c>
      <c r="S431" s="11">
        <f t="shared" si="78"/>
        <v>-2.5602488737197948E-2</v>
      </c>
      <c r="T431" s="11">
        <f t="shared" si="79"/>
        <v>-0.26787582480278438</v>
      </c>
      <c r="U431" s="11">
        <f t="shared" si="80"/>
        <v>-0.44550106683451729</v>
      </c>
      <c r="V431" s="11">
        <f t="shared" si="81"/>
        <v>-0.4215285646029765</v>
      </c>
      <c r="W431" s="11">
        <f t="shared" si="82"/>
        <v>-0.44550106683451729</v>
      </c>
    </row>
    <row r="432" spans="1:23" x14ac:dyDescent="0.2">
      <c r="A432" s="28" t="s">
        <v>921</v>
      </c>
      <c r="B432" s="1">
        <v>105.04046700000001</v>
      </c>
      <c r="C432" s="1">
        <v>86.800499000000002</v>
      </c>
      <c r="D432" s="1">
        <v>31.286929000000001</v>
      </c>
      <c r="E432" s="1">
        <v>253.75</v>
      </c>
      <c r="F432" s="1">
        <v>511.17230499999999</v>
      </c>
      <c r="G432" s="1">
        <v>103.02162800000001</v>
      </c>
      <c r="H432" s="1">
        <v>47.06644</v>
      </c>
      <c r="I432" s="1">
        <v>190.759995</v>
      </c>
      <c r="J432" s="1">
        <v>51.420346000000002</v>
      </c>
      <c r="K432" s="1">
        <v>50.235286000000002</v>
      </c>
      <c r="L432" s="45">
        <v>13910.41992</v>
      </c>
      <c r="M432" s="11">
        <f t="shared" si="72"/>
        <v>-0.16312368559455115</v>
      </c>
      <c r="N432" s="11">
        <f t="shared" si="73"/>
        <v>3.6723286720706794E-2</v>
      </c>
      <c r="O432" s="11">
        <f t="shared" si="74"/>
        <v>-0.26404890130580982</v>
      </c>
      <c r="P432" s="11">
        <f t="shared" si="75"/>
        <v>0.15635252318307957</v>
      </c>
      <c r="Q432" s="11">
        <f t="shared" si="76"/>
        <v>-2.5433302111890876E-2</v>
      </c>
      <c r="R432" s="11">
        <f t="shared" si="77"/>
        <v>-2.6842889516815904E-2</v>
      </c>
      <c r="S432" s="11">
        <f t="shared" si="78"/>
        <v>-0.26558340946180503</v>
      </c>
      <c r="T432" s="11">
        <f t="shared" si="79"/>
        <v>-0.10596616454905006</v>
      </c>
      <c r="U432" s="11">
        <f t="shared" si="80"/>
        <v>0.23733383063776281</v>
      </c>
      <c r="V432" s="11">
        <f t="shared" si="81"/>
        <v>-4.7960892991868453E-2</v>
      </c>
      <c r="W432" s="11">
        <f t="shared" si="82"/>
        <v>0.23733383063776281</v>
      </c>
    </row>
    <row r="433" spans="1:23" x14ac:dyDescent="0.2">
      <c r="A433" s="28" t="s">
        <v>769</v>
      </c>
      <c r="B433" s="1">
        <v>125.51492399999999</v>
      </c>
      <c r="C433" s="1">
        <v>83.725812000000005</v>
      </c>
      <c r="D433" s="1">
        <v>42.512239000000001</v>
      </c>
      <c r="E433" s="1">
        <v>219.44000199999999</v>
      </c>
      <c r="F433" s="1">
        <v>524.51238699999999</v>
      </c>
      <c r="G433" s="1">
        <v>105.863305</v>
      </c>
      <c r="H433" s="1">
        <v>64.086842000000004</v>
      </c>
      <c r="I433" s="1">
        <v>213.36999499999999</v>
      </c>
      <c r="J433" s="1">
        <v>41.557375</v>
      </c>
      <c r="K433" s="1">
        <v>52.765990000000002</v>
      </c>
      <c r="L433" s="45">
        <v>12965.599609999999</v>
      </c>
      <c r="M433" s="11">
        <f t="shared" si="72"/>
        <v>0.72545394388572637</v>
      </c>
      <c r="N433" s="11">
        <f t="shared" si="73"/>
        <v>-0.10352127538866562</v>
      </c>
      <c r="O433" s="11">
        <f t="shared" si="74"/>
        <v>0.12342170998135238</v>
      </c>
      <c r="P433" s="11">
        <f t="shared" si="75"/>
        <v>3.6589965407016756E-3</v>
      </c>
      <c r="Q433" s="11">
        <f t="shared" si="76"/>
        <v>-1.0414499012267098E-2</v>
      </c>
      <c r="R433" s="11">
        <f t="shared" si="77"/>
        <v>0.37585806817830614</v>
      </c>
      <c r="S433" s="11">
        <f t="shared" si="78"/>
        <v>-4.9419269492326112E-2</v>
      </c>
      <c r="T433" s="11">
        <f t="shared" si="79"/>
        <v>0.308938111432983</v>
      </c>
      <c r="U433" s="11">
        <f t="shared" si="80"/>
        <v>0.10403677386665966</v>
      </c>
      <c r="V433" s="11">
        <f t="shared" si="81"/>
        <v>0.14121965445948992</v>
      </c>
      <c r="W433" s="11">
        <f t="shared" si="82"/>
        <v>0.10403677386665966</v>
      </c>
    </row>
    <row r="434" spans="1:23" x14ac:dyDescent="0.2">
      <c r="A434" s="28" t="s">
        <v>617</v>
      </c>
      <c r="B434" s="1">
        <v>72.743132000000003</v>
      </c>
      <c r="C434" s="1">
        <v>93.394086999999999</v>
      </c>
      <c r="D434" s="1">
        <v>37.841746000000001</v>
      </c>
      <c r="E434" s="1">
        <v>218.63999899999999</v>
      </c>
      <c r="F434" s="1">
        <v>530.03240900000003</v>
      </c>
      <c r="G434" s="1">
        <v>76.943477999999999</v>
      </c>
      <c r="H434" s="1">
        <v>67.418621000000002</v>
      </c>
      <c r="I434" s="1">
        <v>163.009995</v>
      </c>
      <c r="J434" s="1">
        <v>37.641295999999997</v>
      </c>
      <c r="K434" s="1">
        <v>46.236488999999999</v>
      </c>
      <c r="L434" s="45">
        <v>13494.610350000001</v>
      </c>
      <c r="M434" s="11">
        <f t="shared" si="72"/>
        <v>0.36740238043338591</v>
      </c>
      <c r="N434" s="11">
        <f t="shared" si="73"/>
        <v>0.17131264928440681</v>
      </c>
      <c r="O434" s="11">
        <f t="shared" si="74"/>
        <v>0.45026028364923842</v>
      </c>
      <c r="P434" s="11">
        <f t="shared" si="75"/>
        <v>3.3562463310668722</v>
      </c>
      <c r="Q434" s="11">
        <f t="shared" si="76"/>
        <v>-1.4704174429021721E-2</v>
      </c>
      <c r="R434" s="11">
        <f t="shared" si="77"/>
        <v>0.29706283166090763</v>
      </c>
      <c r="S434" s="11">
        <f t="shared" si="78"/>
        <v>0.34710891266645372</v>
      </c>
      <c r="T434" s="11">
        <f t="shared" si="79"/>
        <v>0.90298841218826009</v>
      </c>
      <c r="U434" s="11">
        <f t="shared" si="80"/>
        <v>0.33532783670680599</v>
      </c>
      <c r="V434" s="11">
        <f t="shared" si="81"/>
        <v>0.37902268482641022</v>
      </c>
      <c r="W434" s="11">
        <f t="shared" si="82"/>
        <v>0.33532783670680599</v>
      </c>
    </row>
    <row r="435" spans="1:23" x14ac:dyDescent="0.2">
      <c r="A435" s="28" t="s">
        <v>464</v>
      </c>
      <c r="B435" s="1">
        <v>53.198044000000003</v>
      </c>
      <c r="C435" s="1">
        <v>79.734549999999999</v>
      </c>
      <c r="D435" s="1">
        <v>26.093071999999999</v>
      </c>
      <c r="E435" s="1">
        <v>50.189999</v>
      </c>
      <c r="F435" s="1">
        <v>537.942408</v>
      </c>
      <c r="G435" s="1">
        <v>59.321319000000003</v>
      </c>
      <c r="H435" s="1">
        <v>50.046897000000001</v>
      </c>
      <c r="I435" s="1">
        <v>85.660004000000001</v>
      </c>
      <c r="J435" s="1">
        <v>28.188804999999999</v>
      </c>
      <c r="K435" s="1">
        <v>33.528447</v>
      </c>
      <c r="L435" s="45">
        <v>12602.259770000001</v>
      </c>
      <c r="M435" s="11">
        <f t="shared" si="72"/>
        <v>-0.49493312426593494</v>
      </c>
      <c r="N435" s="11">
        <f t="shared" si="73"/>
        <v>-7.3572255944981513E-2</v>
      </c>
      <c r="O435" s="11">
        <f t="shared" si="74"/>
        <v>-0.15493773702841263</v>
      </c>
      <c r="P435" s="11">
        <f t="shared" si="75"/>
        <v>-0.79785734256313745</v>
      </c>
      <c r="Q435" s="11">
        <f t="shared" si="76"/>
        <v>8.8707878009302021E-3</v>
      </c>
      <c r="R435" s="11">
        <f t="shared" si="77"/>
        <v>-0.41937383875514567</v>
      </c>
      <c r="S435" s="11">
        <f t="shared" si="78"/>
        <v>9.5295500597273985E-2</v>
      </c>
      <c r="T435" s="11">
        <f t="shared" si="79"/>
        <v>-0.55556707596847887</v>
      </c>
      <c r="U435" s="11">
        <f t="shared" si="80"/>
        <v>-0.49110849050259697</v>
      </c>
      <c r="V435" s="11">
        <f t="shared" si="81"/>
        <v>-0.32497072304903318</v>
      </c>
      <c r="W435" s="11">
        <f t="shared" si="82"/>
        <v>-0.49110849050259697</v>
      </c>
    </row>
    <row r="436" spans="1:23" x14ac:dyDescent="0.2">
      <c r="A436" s="28" t="s">
        <v>920</v>
      </c>
      <c r="B436" s="1">
        <v>105.32871299999999</v>
      </c>
      <c r="C436" s="1">
        <v>86.066669000000005</v>
      </c>
      <c r="D436" s="1">
        <v>30.877099999999999</v>
      </c>
      <c r="E436" s="1">
        <v>248.28999300000001</v>
      </c>
      <c r="F436" s="1">
        <v>533.21239400000002</v>
      </c>
      <c r="G436" s="1">
        <v>102.16783700000001</v>
      </c>
      <c r="H436" s="1">
        <v>45.692597999999997</v>
      </c>
      <c r="I436" s="1">
        <v>192.740005</v>
      </c>
      <c r="J436" s="1">
        <v>55.392563000000003</v>
      </c>
      <c r="K436" s="1">
        <v>49.669618999999997</v>
      </c>
      <c r="L436" s="45">
        <v>13000.70996</v>
      </c>
      <c r="M436" s="11">
        <f t="shared" si="72"/>
        <v>-0.14952012865310427</v>
      </c>
      <c r="N436" s="11">
        <f t="shared" si="73"/>
        <v>3.4821149605147594E-2</v>
      </c>
      <c r="O436" s="11">
        <f t="shared" si="74"/>
        <v>-0.27180573574763101</v>
      </c>
      <c r="P436" s="11">
        <f t="shared" si="75"/>
        <v>0.18566442986171761</v>
      </c>
      <c r="Q436" s="11">
        <f t="shared" si="76"/>
        <v>-2.0716690307397312E-2</v>
      </c>
      <c r="R436" s="11">
        <f t="shared" si="77"/>
        <v>-3.2577627299292367E-2</v>
      </c>
      <c r="S436" s="11">
        <f t="shared" si="78"/>
        <v>-0.28848806127804705</v>
      </c>
      <c r="T436" s="11">
        <f t="shared" si="79"/>
        <v>-9.4479682561061429E-2</v>
      </c>
      <c r="U436" s="11">
        <f t="shared" si="80"/>
        <v>0.34385876952580841</v>
      </c>
      <c r="V436" s="11">
        <f t="shared" si="81"/>
        <v>-5.1917850141668498E-2</v>
      </c>
      <c r="W436" s="11">
        <f t="shared" si="82"/>
        <v>0.34385876952580841</v>
      </c>
    </row>
    <row r="437" spans="1:23" x14ac:dyDescent="0.2">
      <c r="A437" s="28" t="s">
        <v>768</v>
      </c>
      <c r="B437" s="1">
        <v>123.846215</v>
      </c>
      <c r="C437" s="1">
        <v>83.170574000000002</v>
      </c>
      <c r="D437" s="1">
        <v>42.402284000000002</v>
      </c>
      <c r="E437" s="1">
        <v>209.41000399999999</v>
      </c>
      <c r="F437" s="1">
        <v>544.49247600000001</v>
      </c>
      <c r="G437" s="1">
        <v>105.608305</v>
      </c>
      <c r="H437" s="1">
        <v>64.219018000000005</v>
      </c>
      <c r="I437" s="1">
        <v>212.85000600000001</v>
      </c>
      <c r="J437" s="1">
        <v>41.219036000000003</v>
      </c>
      <c r="K437" s="1">
        <v>52.389572999999999</v>
      </c>
      <c r="L437" s="45">
        <v>12927.16992</v>
      </c>
      <c r="M437" s="11">
        <f t="shared" si="72"/>
        <v>0.70421297211702649</v>
      </c>
      <c r="N437" s="11">
        <f t="shared" si="73"/>
        <v>-0.11440740283432826</v>
      </c>
      <c r="O437" s="11">
        <f t="shared" si="74"/>
        <v>0.12169618416074135</v>
      </c>
      <c r="P437" s="11">
        <f t="shared" si="75"/>
        <v>2.4611013195737774E-2</v>
      </c>
      <c r="Q437" s="11">
        <f t="shared" si="76"/>
        <v>-2.9221880650592835E-2</v>
      </c>
      <c r="R437" s="11">
        <f t="shared" si="77"/>
        <v>0.37844282094516979</v>
      </c>
      <c r="S437" s="11">
        <f t="shared" si="78"/>
        <v>-5.294927710772479E-2</v>
      </c>
      <c r="T437" s="11">
        <f t="shared" si="79"/>
        <v>0.32939856767598164</v>
      </c>
      <c r="U437" s="11">
        <f t="shared" si="80"/>
        <v>9.6419240304143505E-2</v>
      </c>
      <c r="V437" s="11">
        <f t="shared" si="81"/>
        <v>0.13561597979692563</v>
      </c>
      <c r="W437" s="11">
        <f t="shared" si="82"/>
        <v>9.6419240304143505E-2</v>
      </c>
    </row>
    <row r="438" spans="1:23" x14ac:dyDescent="0.2">
      <c r="A438" s="28" t="s">
        <v>616</v>
      </c>
      <c r="B438" s="1">
        <v>72.670620999999997</v>
      </c>
      <c r="C438" s="1">
        <v>93.915164000000004</v>
      </c>
      <c r="D438" s="1">
        <v>37.801932999999998</v>
      </c>
      <c r="E438" s="1">
        <v>204.38000500000001</v>
      </c>
      <c r="F438" s="1">
        <v>560.882518</v>
      </c>
      <c r="G438" s="1">
        <v>76.614208000000005</v>
      </c>
      <c r="H438" s="1">
        <v>67.809481000000005</v>
      </c>
      <c r="I438" s="1">
        <v>160.11000100000001</v>
      </c>
      <c r="J438" s="1">
        <v>37.594228999999999</v>
      </c>
      <c r="K438" s="1">
        <v>46.133177000000003</v>
      </c>
      <c r="L438" s="45">
        <v>12471.01953</v>
      </c>
      <c r="M438" s="11">
        <f t="shared" si="72"/>
        <v>0.57581221561706109</v>
      </c>
      <c r="N438" s="11">
        <f t="shared" si="73"/>
        <v>0.262524248247203</v>
      </c>
      <c r="O438" s="11">
        <f t="shared" si="74"/>
        <v>0.40986861293178745</v>
      </c>
      <c r="P438" s="11">
        <f t="shared" si="75"/>
        <v>6.6432313014210926</v>
      </c>
      <c r="Q438" s="11">
        <f t="shared" si="76"/>
        <v>-2.0296963481642338E-2</v>
      </c>
      <c r="R438" s="11">
        <f t="shared" si="77"/>
        <v>0.95604479492286565</v>
      </c>
      <c r="S438" s="11">
        <f t="shared" si="78"/>
        <v>0.37429343478929789</v>
      </c>
      <c r="T438" s="11">
        <f t="shared" si="79"/>
        <v>7.7093894803655472E-2</v>
      </c>
      <c r="U438" s="11">
        <f t="shared" si="80"/>
        <v>0.70473915414273258</v>
      </c>
      <c r="V438" s="11">
        <f t="shared" si="81"/>
        <v>0.85588110466601486</v>
      </c>
      <c r="W438" s="11">
        <f t="shared" si="82"/>
        <v>0.70473915414273258</v>
      </c>
    </row>
    <row r="439" spans="1:23" x14ac:dyDescent="0.2">
      <c r="A439" s="28" t="s">
        <v>161</v>
      </c>
      <c r="B439" s="1">
        <v>46.116295000000001</v>
      </c>
      <c r="C439" s="1">
        <v>74.38682</v>
      </c>
      <c r="D439" s="1">
        <v>26.812380000000001</v>
      </c>
      <c r="E439" s="1">
        <v>26.74</v>
      </c>
      <c r="F439" s="1">
        <v>572.50258199999996</v>
      </c>
      <c r="G439" s="1">
        <v>39.167921</v>
      </c>
      <c r="H439" s="1">
        <v>49.341341</v>
      </c>
      <c r="I439" s="1">
        <v>148.64999399999999</v>
      </c>
      <c r="J439" s="1">
        <v>22.052775</v>
      </c>
      <c r="K439" s="1">
        <v>24.85783</v>
      </c>
      <c r="L439" s="45">
        <v>12170.179690000001</v>
      </c>
      <c r="M439" s="11">
        <f t="shared" si="72"/>
        <v>-0.56690868229935765</v>
      </c>
      <c r="N439" s="11">
        <f t="shared" si="73"/>
        <v>-0.1358065912185088</v>
      </c>
      <c r="O439" s="11">
        <f t="shared" si="74"/>
        <v>-0.12910446983102064</v>
      </c>
      <c r="P439" s="11">
        <f t="shared" si="75"/>
        <v>-0.89302716368753388</v>
      </c>
      <c r="Q439" s="11">
        <f t="shared" si="76"/>
        <v>1.5539093596226738E-2</v>
      </c>
      <c r="R439" s="11">
        <f t="shared" si="77"/>
        <v>-0.61796799215303422</v>
      </c>
      <c r="S439" s="11">
        <f t="shared" si="78"/>
        <v>6.0357980363064945E-2</v>
      </c>
      <c r="T439" s="11">
        <f t="shared" si="79"/>
        <v>-0.23245729573457219</v>
      </c>
      <c r="U439" s="11">
        <f t="shared" si="80"/>
        <v>-0.60052131476835946</v>
      </c>
      <c r="V439" s="11">
        <f t="shared" si="81"/>
        <v>-0.50350453336337342</v>
      </c>
      <c r="W439" s="11">
        <f t="shared" si="82"/>
        <v>-0.60052131476835946</v>
      </c>
    </row>
    <row r="440" spans="1:23" x14ac:dyDescent="0.2">
      <c r="A440" s="28" t="s">
        <v>919</v>
      </c>
      <c r="B440" s="1">
        <v>106.481689</v>
      </c>
      <c r="C440" s="1">
        <v>86.076588000000001</v>
      </c>
      <c r="D440" s="1">
        <v>30.787137000000001</v>
      </c>
      <c r="E440" s="1">
        <v>249.970001</v>
      </c>
      <c r="F440" s="1">
        <v>563.74253399999998</v>
      </c>
      <c r="G440" s="1">
        <v>102.525234</v>
      </c>
      <c r="H440" s="1">
        <v>46.532719999999998</v>
      </c>
      <c r="I440" s="1">
        <v>193.66999799999999</v>
      </c>
      <c r="J440" s="1">
        <v>55.203884000000002</v>
      </c>
      <c r="K440" s="1">
        <v>50.066580000000002</v>
      </c>
      <c r="L440" s="45">
        <v>12287.04004</v>
      </c>
      <c r="M440" s="11">
        <f t="shared" si="72"/>
        <v>-0.14485968436507068</v>
      </c>
      <c r="N440" s="11">
        <f t="shared" si="73"/>
        <v>3.0669673033427491E-2</v>
      </c>
      <c r="O440" s="11">
        <f t="shared" si="74"/>
        <v>-0.27733459123391302</v>
      </c>
      <c r="P440" s="11">
        <f t="shared" si="75"/>
        <v>0.21776195317850733</v>
      </c>
      <c r="Q440" s="11">
        <f t="shared" si="76"/>
        <v>-2.3573254316295533E-2</v>
      </c>
      <c r="R440" s="11">
        <f t="shared" si="77"/>
        <v>-3.4037628607314852E-2</v>
      </c>
      <c r="S440" s="11">
        <f t="shared" si="78"/>
        <v>-0.28163699631405459</v>
      </c>
      <c r="T440" s="11">
        <f t="shared" si="79"/>
        <v>-8.5858599613619413E-2</v>
      </c>
      <c r="U440" s="11">
        <f t="shared" si="80"/>
        <v>0.33085419712358521</v>
      </c>
      <c r="V440" s="11">
        <f t="shared" si="81"/>
        <v>-4.5747205913439726E-2</v>
      </c>
      <c r="W440" s="11">
        <f t="shared" si="82"/>
        <v>0.33085419712358521</v>
      </c>
    </row>
    <row r="441" spans="1:23" x14ac:dyDescent="0.2">
      <c r="A441" s="28" t="s">
        <v>767</v>
      </c>
      <c r="B441" s="1">
        <v>124.519552</v>
      </c>
      <c r="C441" s="1">
        <v>83.515203999999997</v>
      </c>
      <c r="D441" s="1">
        <v>42.602201000000001</v>
      </c>
      <c r="E441" s="1">
        <v>205.270004</v>
      </c>
      <c r="F441" s="1">
        <v>577.35261400000002</v>
      </c>
      <c r="G441" s="1">
        <v>106.137917</v>
      </c>
      <c r="H441" s="1">
        <v>64.776053000000005</v>
      </c>
      <c r="I441" s="1">
        <v>211.86000100000001</v>
      </c>
      <c r="J441" s="1">
        <v>41.480038999999998</v>
      </c>
      <c r="K441" s="1">
        <v>52.466788999999999</v>
      </c>
      <c r="L441" s="45">
        <v>11123.33008</v>
      </c>
      <c r="M441" s="11">
        <f t="shared" si="72"/>
        <v>0.65264444834026825</v>
      </c>
      <c r="N441" s="11">
        <f t="shared" si="73"/>
        <v>0.11011448806128388</v>
      </c>
      <c r="O441" s="11">
        <f t="shared" si="74"/>
        <v>0.46333491223363787</v>
      </c>
      <c r="P441" s="11">
        <f t="shared" si="75"/>
        <v>5.1902896260554892</v>
      </c>
      <c r="Q441" s="11">
        <f t="shared" si="76"/>
        <v>3.5982454160974342E-3</v>
      </c>
      <c r="R441" s="11">
        <f t="shared" si="77"/>
        <v>1.6600299696576699</v>
      </c>
      <c r="S441" s="11">
        <f t="shared" si="78"/>
        <v>0.4017711044002239</v>
      </c>
      <c r="T441" s="11">
        <f t="shared" si="79"/>
        <v>0.46201086986375373</v>
      </c>
      <c r="U441" s="11">
        <f t="shared" si="80"/>
        <v>0.44133846567023749</v>
      </c>
      <c r="V441" s="11">
        <f t="shared" si="81"/>
        <v>0.78852348742313549</v>
      </c>
      <c r="W441" s="11">
        <f t="shared" si="82"/>
        <v>0.44133846567023749</v>
      </c>
    </row>
    <row r="442" spans="1:23" x14ac:dyDescent="0.2">
      <c r="A442" s="28" t="s">
        <v>314</v>
      </c>
      <c r="B442" s="1">
        <v>75.345639000000006</v>
      </c>
      <c r="C442" s="1">
        <v>75.231162999999995</v>
      </c>
      <c r="D442" s="1">
        <v>29.11309</v>
      </c>
      <c r="E442" s="1">
        <v>33.159999999999997</v>
      </c>
      <c r="F442" s="1">
        <v>575.28260599999999</v>
      </c>
      <c r="G442" s="1">
        <v>39.901023000000002</v>
      </c>
      <c r="H442" s="1">
        <v>46.210149999999999</v>
      </c>
      <c r="I442" s="1">
        <v>144.91000399999999</v>
      </c>
      <c r="J442" s="1">
        <v>28.778832999999999</v>
      </c>
      <c r="K442" s="1">
        <v>29.335253000000002</v>
      </c>
      <c r="L442" s="45">
        <v>11541.780269999999</v>
      </c>
      <c r="M442" s="11">
        <f t="shared" si="72"/>
        <v>0.67337403868980328</v>
      </c>
      <c r="N442" s="11">
        <f t="shared" si="73"/>
        <v>1.9734339929171618E-2</v>
      </c>
      <c r="O442" s="11">
        <f t="shared" si="74"/>
        <v>9.1238714224681772E-2</v>
      </c>
      <c r="P442" s="11">
        <f t="shared" si="75"/>
        <v>0.28776699029126207</v>
      </c>
      <c r="Q442" s="11">
        <f t="shared" si="76"/>
        <v>9.1215771531925061E-3</v>
      </c>
      <c r="R442" s="11">
        <f t="shared" si="77"/>
        <v>2.4290280016840082E-2</v>
      </c>
      <c r="S442" s="11">
        <f t="shared" si="78"/>
        <v>-5.4795597910411664E-2</v>
      </c>
      <c r="T442" s="11">
        <f t="shared" si="79"/>
        <v>-2.9468850438267524E-2</v>
      </c>
      <c r="U442" s="11">
        <f t="shared" si="80"/>
        <v>0.29283988332882305</v>
      </c>
      <c r="V442" s="11">
        <f t="shared" si="81"/>
        <v>0.16825047169672325</v>
      </c>
      <c r="W442" s="11">
        <f t="shared" si="82"/>
        <v>0.29283988332882305</v>
      </c>
    </row>
    <row r="443" spans="1:23" x14ac:dyDescent="0.2">
      <c r="A443" s="28" t="s">
        <v>160</v>
      </c>
      <c r="B443" s="1">
        <v>45.026178999999999</v>
      </c>
      <c r="C443" s="1">
        <v>73.775256999999996</v>
      </c>
      <c r="D443" s="1">
        <v>26.678937999999999</v>
      </c>
      <c r="E443" s="1">
        <v>25.75</v>
      </c>
      <c r="F443" s="1">
        <v>570.08255399999996</v>
      </c>
      <c r="G443" s="1">
        <v>38.954799999999999</v>
      </c>
      <c r="H443" s="1">
        <v>48.889054999999999</v>
      </c>
      <c r="I443" s="1">
        <v>149.30999800000001</v>
      </c>
      <c r="J443" s="1">
        <v>22.260168</v>
      </c>
      <c r="K443" s="1">
        <v>25.110413999999999</v>
      </c>
      <c r="L443" s="45">
        <v>11547.309569999999</v>
      </c>
      <c r="M443" s="11">
        <f t="shared" si="72"/>
        <v>-0.57627614918216097</v>
      </c>
      <c r="N443" s="11">
        <f t="shared" si="73"/>
        <v>-0.1370457163923231</v>
      </c>
      <c r="O443" s="11">
        <f t="shared" si="74"/>
        <v>-0.13315742140198006</v>
      </c>
      <c r="P443" s="11">
        <f t="shared" si="75"/>
        <v>-0.89590491765179525</v>
      </c>
      <c r="Q443" s="11">
        <f t="shared" si="76"/>
        <v>3.1850154477885972E-3</v>
      </c>
      <c r="R443" s="11">
        <f t="shared" si="77"/>
        <v>-0.61771458191568229</v>
      </c>
      <c r="S443" s="11">
        <f t="shared" si="78"/>
        <v>5.1084760219046066E-2</v>
      </c>
      <c r="T443" s="11">
        <f t="shared" si="79"/>
        <v>-0.23241828639896589</v>
      </c>
      <c r="U443" s="11">
        <f t="shared" si="80"/>
        <v>-0.60248511714439457</v>
      </c>
      <c r="V443" s="11">
        <f t="shared" si="81"/>
        <v>-0.49272826543623549</v>
      </c>
      <c r="W443" s="11">
        <f t="shared" si="82"/>
        <v>-0.60248511714439457</v>
      </c>
    </row>
    <row r="444" spans="1:23" x14ac:dyDescent="0.2">
      <c r="A444" s="28" t="s">
        <v>918</v>
      </c>
      <c r="B444" s="1">
        <v>106.26302699999999</v>
      </c>
      <c r="C444" s="1">
        <v>85.491501</v>
      </c>
      <c r="D444" s="1">
        <v>30.777142999999999</v>
      </c>
      <c r="E444" s="1">
        <v>247.36999499999999</v>
      </c>
      <c r="F444" s="1">
        <v>568.27259700000002</v>
      </c>
      <c r="G444" s="1">
        <v>101.89978000000001</v>
      </c>
      <c r="H444" s="1">
        <v>46.512951999999999</v>
      </c>
      <c r="I444" s="1">
        <v>194.520004</v>
      </c>
      <c r="J444" s="1">
        <v>55.998325999999999</v>
      </c>
      <c r="K444" s="1">
        <v>49.500912999999997</v>
      </c>
      <c r="L444" s="45">
        <v>12019.41992</v>
      </c>
      <c r="M444" s="11">
        <f t="shared" si="72"/>
        <v>1.0391335736830078</v>
      </c>
      <c r="N444" s="11">
        <f t="shared" si="73"/>
        <v>8.0048330335111606E-2</v>
      </c>
      <c r="O444" s="11">
        <f t="shared" si="74"/>
        <v>0.19719988706844194</v>
      </c>
      <c r="P444" s="11">
        <f t="shared" si="75"/>
        <v>4.1718583453122164</v>
      </c>
      <c r="Q444" s="11">
        <f t="shared" si="76"/>
        <v>-1.574399373537505E-2</v>
      </c>
      <c r="R444" s="11">
        <f t="shared" si="77"/>
        <v>0.7303164993437945</v>
      </c>
      <c r="S444" s="11">
        <f t="shared" si="78"/>
        <v>-7.2229315198293009E-2</v>
      </c>
      <c r="T444" s="11">
        <f t="shared" si="79"/>
        <v>1.2506074742566238</v>
      </c>
      <c r="U444" s="11">
        <f t="shared" si="80"/>
        <v>1.0572784001537125</v>
      </c>
      <c r="V444" s="11">
        <f t="shared" si="81"/>
        <v>0.47799514820464828</v>
      </c>
      <c r="W444" s="11">
        <f t="shared" si="82"/>
        <v>1.0572784001537125</v>
      </c>
    </row>
    <row r="445" spans="1:23" x14ac:dyDescent="0.2">
      <c r="A445" s="28" t="s">
        <v>463</v>
      </c>
      <c r="B445" s="1">
        <v>52.111851999999999</v>
      </c>
      <c r="C445" s="1">
        <v>79.155254999999997</v>
      </c>
      <c r="D445" s="1">
        <v>25.707605999999998</v>
      </c>
      <c r="E445" s="1">
        <v>47.830002</v>
      </c>
      <c r="F445" s="1">
        <v>577.36258999999995</v>
      </c>
      <c r="G445" s="1">
        <v>58.890833000000001</v>
      </c>
      <c r="H445" s="1">
        <v>50.134104000000001</v>
      </c>
      <c r="I445" s="1">
        <v>86.43</v>
      </c>
      <c r="J445" s="1">
        <v>27.219615000000001</v>
      </c>
      <c r="K445" s="1">
        <v>33.491931999999998</v>
      </c>
      <c r="L445" s="45">
        <v>10939.950199999999</v>
      </c>
      <c r="M445" s="11">
        <f t="shared" si="72"/>
        <v>-0.32538755890577431</v>
      </c>
      <c r="N445" s="11">
        <f t="shared" si="73"/>
        <v>5.240726667226836E-2</v>
      </c>
      <c r="O445" s="11">
        <f t="shared" si="74"/>
        <v>-0.12630621906994033</v>
      </c>
      <c r="P445" s="11">
        <f t="shared" si="75"/>
        <v>0.44240054282267804</v>
      </c>
      <c r="Q445" s="11">
        <f t="shared" si="76"/>
        <v>1.7350119706067701E-3</v>
      </c>
      <c r="R445" s="11">
        <f t="shared" si="77"/>
        <v>0.48539282232725967</v>
      </c>
      <c r="S445" s="11">
        <f t="shared" si="78"/>
        <v>8.4766607865863541E-2</v>
      </c>
      <c r="T445" s="11">
        <f t="shared" si="79"/>
        <v>-0.40286032185780285</v>
      </c>
      <c r="U445" s="11">
        <f t="shared" si="80"/>
        <v>-1.1173677521447378E-2</v>
      </c>
      <c r="V445" s="11">
        <f t="shared" si="81"/>
        <v>0.13755913930359043</v>
      </c>
      <c r="W445" s="11">
        <f t="shared" si="82"/>
        <v>-1.1173677521447378E-2</v>
      </c>
    </row>
    <row r="446" spans="1:23" x14ac:dyDescent="0.2">
      <c r="A446" s="28" t="s">
        <v>313</v>
      </c>
      <c r="B446" s="1">
        <v>77.247095999999999</v>
      </c>
      <c r="C446" s="1">
        <v>75.213520000000003</v>
      </c>
      <c r="D446" s="1">
        <v>29.424046000000001</v>
      </c>
      <c r="E446" s="1">
        <v>33.159999999999997</v>
      </c>
      <c r="F446" s="1">
        <v>576.36259399999994</v>
      </c>
      <c r="G446" s="1">
        <v>39.646639</v>
      </c>
      <c r="H446" s="1">
        <v>46.216489000000003</v>
      </c>
      <c r="I446" s="1">
        <v>144.740005</v>
      </c>
      <c r="J446" s="1">
        <v>27.527194999999999</v>
      </c>
      <c r="K446" s="1">
        <v>29.441925999999999</v>
      </c>
      <c r="L446" s="45">
        <v>11518.849609999999</v>
      </c>
      <c r="M446" s="11">
        <f t="shared" si="72"/>
        <v>0.73870834165487542</v>
      </c>
      <c r="N446" s="11">
        <f t="shared" si="73"/>
        <v>4.2001934367146943E-2</v>
      </c>
      <c r="O446" s="11">
        <f t="shared" si="74"/>
        <v>0.13118386949086469</v>
      </c>
      <c r="P446" s="11">
        <f t="shared" si="75"/>
        <v>0.31796502384737657</v>
      </c>
      <c r="Q446" s="11">
        <f t="shared" si="76"/>
        <v>-1.2822780559299529E-3</v>
      </c>
      <c r="R446" s="11">
        <f t="shared" si="77"/>
        <v>3.4743282961553268E-2</v>
      </c>
      <c r="S446" s="11">
        <f t="shared" si="78"/>
        <v>-3.2408588744252231E-2</v>
      </c>
      <c r="T446" s="11">
        <f t="shared" si="79"/>
        <v>-3.4422876628000365E-2</v>
      </c>
      <c r="U446" s="11">
        <f t="shared" si="80"/>
        <v>0.26660558916643251</v>
      </c>
      <c r="V446" s="11">
        <f t="shared" si="81"/>
        <v>0.12414816219908076</v>
      </c>
      <c r="W446" s="11">
        <f t="shared" si="82"/>
        <v>0.26660558916643251</v>
      </c>
    </row>
    <row r="447" spans="1:23" x14ac:dyDescent="0.2">
      <c r="A447" s="28" t="s">
        <v>159</v>
      </c>
      <c r="B447" s="1">
        <v>44.427863000000002</v>
      </c>
      <c r="C447" s="1">
        <v>72.181747000000001</v>
      </c>
      <c r="D447" s="1">
        <v>26.011727</v>
      </c>
      <c r="E447" s="1">
        <v>25.16</v>
      </c>
      <c r="F447" s="1">
        <v>577.10260000000005</v>
      </c>
      <c r="G447" s="1">
        <v>38.315435000000001</v>
      </c>
      <c r="H447" s="1">
        <v>47.764468000000001</v>
      </c>
      <c r="I447" s="1">
        <v>149.89999399999999</v>
      </c>
      <c r="J447" s="1">
        <v>21.733044</v>
      </c>
      <c r="K447" s="1">
        <v>26.190432000000001</v>
      </c>
      <c r="L447" s="45">
        <v>11416.29981</v>
      </c>
      <c r="M447" s="11">
        <f t="shared" si="72"/>
        <v>-0.58412394537516521</v>
      </c>
      <c r="N447" s="11">
        <f t="shared" si="73"/>
        <v>-0.15145270414357082</v>
      </c>
      <c r="O447" s="11">
        <f t="shared" si="74"/>
        <v>-0.14791772255396229</v>
      </c>
      <c r="P447" s="11">
        <f t="shared" si="75"/>
        <v>-0.90089806402831918</v>
      </c>
      <c r="Q447" s="11">
        <f t="shared" si="76"/>
        <v>3.5474730358087125E-3</v>
      </c>
      <c r="R447" s="11">
        <f t="shared" si="77"/>
        <v>-0.61969092851522256</v>
      </c>
      <c r="S447" s="11">
        <f t="shared" si="78"/>
        <v>7.3916375056470418E-2</v>
      </c>
      <c r="T447" s="11">
        <f t="shared" si="79"/>
        <v>-0.22307457009355691</v>
      </c>
      <c r="U447" s="11">
        <f t="shared" si="80"/>
        <v>-0.61237950311622491</v>
      </c>
      <c r="V447" s="11">
        <f t="shared" si="81"/>
        <v>-0.45964366036917426</v>
      </c>
      <c r="W447" s="11">
        <f t="shared" si="82"/>
        <v>-0.61237950311622491</v>
      </c>
    </row>
    <row r="448" spans="1:23" x14ac:dyDescent="0.2">
      <c r="A448" s="28" t="s">
        <v>917</v>
      </c>
      <c r="B448" s="1">
        <v>106.829577</v>
      </c>
      <c r="C448" s="1">
        <v>85.065083999999999</v>
      </c>
      <c r="D448" s="1">
        <v>30.527248</v>
      </c>
      <c r="E448" s="1">
        <v>253.88000500000001</v>
      </c>
      <c r="F448" s="1">
        <v>575.06258100000002</v>
      </c>
      <c r="G448" s="1">
        <v>100.748149</v>
      </c>
      <c r="H448" s="1">
        <v>44.476897000000001</v>
      </c>
      <c r="I448" s="1">
        <v>192.94000199999999</v>
      </c>
      <c r="J448" s="1">
        <v>56.067839999999997</v>
      </c>
      <c r="K448" s="1">
        <v>48.468815999999997</v>
      </c>
      <c r="L448" s="45">
        <v>11808.79004</v>
      </c>
      <c r="M448" s="11">
        <f t="shared" si="72"/>
        <v>1.0420574707935213</v>
      </c>
      <c r="N448" s="11">
        <f t="shared" si="73"/>
        <v>8.4958651401235485E-2</v>
      </c>
      <c r="O448" s="11">
        <f t="shared" si="74"/>
        <v>0.21027955775657126</v>
      </c>
      <c r="P448" s="11">
        <f t="shared" si="75"/>
        <v>4.4051522161985899</v>
      </c>
      <c r="Q448" s="11">
        <f t="shared" si="76"/>
        <v>-2.199016152981248E-2</v>
      </c>
      <c r="R448" s="11">
        <f t="shared" si="77"/>
        <v>0.75553350406203057</v>
      </c>
      <c r="S448" s="11">
        <f t="shared" si="78"/>
        <v>-0.11021032070393355</v>
      </c>
      <c r="T448" s="11">
        <f t="shared" si="79"/>
        <v>1.2312940877611416</v>
      </c>
      <c r="U448" s="11">
        <f t="shared" si="80"/>
        <v>1.1299480176930397</v>
      </c>
      <c r="V448" s="11">
        <f t="shared" si="81"/>
        <v>0.46393684554466796</v>
      </c>
      <c r="W448" s="11">
        <f t="shared" si="82"/>
        <v>1.1299480176930397</v>
      </c>
    </row>
    <row r="449" spans="1:23" x14ac:dyDescent="0.2">
      <c r="A449" s="28" t="s">
        <v>462</v>
      </c>
      <c r="B449" s="1">
        <v>52.314677000000003</v>
      </c>
      <c r="C449" s="1">
        <v>78.403987000000001</v>
      </c>
      <c r="D449" s="1">
        <v>25.223303000000001</v>
      </c>
      <c r="E449" s="1">
        <v>46.970001000000003</v>
      </c>
      <c r="F449" s="1">
        <v>587.99263399999995</v>
      </c>
      <c r="G449" s="1">
        <v>57.388907000000003</v>
      </c>
      <c r="H449" s="1">
        <v>49.985854000000003</v>
      </c>
      <c r="I449" s="1">
        <v>86.470000999999996</v>
      </c>
      <c r="J449" s="1">
        <v>26.323571999999999</v>
      </c>
      <c r="K449" s="1">
        <v>33.108542999999997</v>
      </c>
      <c r="L449" s="45">
        <v>11239.76953</v>
      </c>
      <c r="M449" s="11">
        <f t="shared" si="72"/>
        <v>-0.3460289668641463</v>
      </c>
      <c r="N449" s="11">
        <f t="shared" si="73"/>
        <v>3.6705234283336496E-2</v>
      </c>
      <c r="O449" s="11">
        <f t="shared" si="74"/>
        <v>-0.12866547339637568</v>
      </c>
      <c r="P449" s="11">
        <f t="shared" si="75"/>
        <v>0.43815067360685878</v>
      </c>
      <c r="Q449" s="11">
        <f t="shared" si="76"/>
        <v>1.1804534109161491E-2</v>
      </c>
      <c r="R449" s="11">
        <f t="shared" si="77"/>
        <v>0.43354251112771425</v>
      </c>
      <c r="S449" s="11">
        <f t="shared" si="78"/>
        <v>7.5655959777847004E-2</v>
      </c>
      <c r="T449" s="11">
        <f t="shared" si="79"/>
        <v>-0.41542724331296976</v>
      </c>
      <c r="U449" s="11">
        <f t="shared" si="80"/>
        <v>-4.7717012375900758E-2</v>
      </c>
      <c r="V449" s="11">
        <f t="shared" si="81"/>
        <v>0.10946301001144243</v>
      </c>
      <c r="W449" s="11">
        <f t="shared" si="82"/>
        <v>-4.7717012375900758E-2</v>
      </c>
    </row>
    <row r="450" spans="1:23" x14ac:dyDescent="0.2">
      <c r="A450" s="28" t="s">
        <v>312</v>
      </c>
      <c r="B450" s="1">
        <v>79.995403999999994</v>
      </c>
      <c r="C450" s="1">
        <v>75.628041999999994</v>
      </c>
      <c r="D450" s="1">
        <v>28.947897999999999</v>
      </c>
      <c r="E450" s="1">
        <v>32.659999999999997</v>
      </c>
      <c r="F450" s="1">
        <v>581.13263400000005</v>
      </c>
      <c r="G450" s="1">
        <v>40.03293</v>
      </c>
      <c r="H450" s="1">
        <v>46.470112999999998</v>
      </c>
      <c r="I450" s="1">
        <v>147.91999799999999</v>
      </c>
      <c r="J450" s="1">
        <v>27.642593999999999</v>
      </c>
      <c r="K450" s="1">
        <v>29.841953</v>
      </c>
      <c r="L450" s="45">
        <v>11433.179690000001</v>
      </c>
      <c r="M450" s="11">
        <f t="shared" si="72"/>
        <v>0.83317766469171639</v>
      </c>
      <c r="N450" s="11">
        <f t="shared" si="73"/>
        <v>5.657051244214184E-2</v>
      </c>
      <c r="O450" s="11">
        <f t="shared" si="74"/>
        <v>0.12943332820141906</v>
      </c>
      <c r="P450" s="11">
        <f t="shared" si="75"/>
        <v>0.30483414683043764</v>
      </c>
      <c r="Q450" s="11">
        <f t="shared" si="76"/>
        <v>-1.0623603297237549E-2</v>
      </c>
      <c r="R450" s="11">
        <f t="shared" si="77"/>
        <v>4.8629069574183781E-2</v>
      </c>
      <c r="S450" s="11">
        <f t="shared" si="78"/>
        <v>-2.0329432453575658E-2</v>
      </c>
      <c r="T450" s="11">
        <f t="shared" si="79"/>
        <v>1.3914586427545395E-2</v>
      </c>
      <c r="U450" s="11">
        <f t="shared" si="80"/>
        <v>0.27546545737064476</v>
      </c>
      <c r="V450" s="11">
        <f t="shared" si="81"/>
        <v>0.16065100637102803</v>
      </c>
      <c r="W450" s="11">
        <f t="shared" si="82"/>
        <v>0.27546545737064476</v>
      </c>
    </row>
    <row r="451" spans="1:23" x14ac:dyDescent="0.2">
      <c r="A451" s="28" t="s">
        <v>158</v>
      </c>
      <c r="B451" s="1">
        <v>43.637562000000003</v>
      </c>
      <c r="C451" s="1">
        <v>71.578793000000005</v>
      </c>
      <c r="D451" s="1">
        <v>25.630462000000001</v>
      </c>
      <c r="E451" s="1">
        <v>25.030000999999999</v>
      </c>
      <c r="F451" s="1">
        <v>587.37264800000003</v>
      </c>
      <c r="G451" s="1">
        <v>38.176445000000001</v>
      </c>
      <c r="H451" s="1">
        <v>47.434427999999997</v>
      </c>
      <c r="I451" s="1">
        <v>145.88999899999999</v>
      </c>
      <c r="J451" s="1">
        <v>21.672554000000002</v>
      </c>
      <c r="K451" s="1">
        <v>25.711392</v>
      </c>
      <c r="L451" s="45">
        <v>11143.309569999999</v>
      </c>
      <c r="M451" s="11">
        <f t="shared" si="72"/>
        <v>-0.64154632052410565</v>
      </c>
      <c r="N451" s="11">
        <f t="shared" si="73"/>
        <v>-0.13986862431286551</v>
      </c>
      <c r="O451" s="11">
        <f t="shared" si="74"/>
        <v>-0.40796193912969803</v>
      </c>
      <c r="P451" s="11">
        <f t="shared" si="75"/>
        <v>-0.87895932178884495</v>
      </c>
      <c r="Q451" s="11">
        <f t="shared" si="76"/>
        <v>-1.4612140424301923E-2</v>
      </c>
      <c r="R451" s="11">
        <f t="shared" si="77"/>
        <v>-0.6351547173106078</v>
      </c>
      <c r="S451" s="11">
        <f t="shared" si="78"/>
        <v>-0.25776388185267374</v>
      </c>
      <c r="T451" s="11">
        <f t="shared" si="79"/>
        <v>-0.2981671116122363</v>
      </c>
      <c r="U451" s="11">
        <f t="shared" si="80"/>
        <v>-0.46132429956115406</v>
      </c>
      <c r="V451" s="11">
        <f t="shared" si="81"/>
        <v>-0.50713853261826347</v>
      </c>
      <c r="W451" s="11">
        <f t="shared" si="82"/>
        <v>-0.46132429956115406</v>
      </c>
    </row>
    <row r="452" spans="1:23" x14ac:dyDescent="0.2">
      <c r="A452" s="28" t="s">
        <v>766</v>
      </c>
      <c r="B452" s="1">
        <v>121.73835699999999</v>
      </c>
      <c r="C452" s="1">
        <v>83.218441999999996</v>
      </c>
      <c r="D452" s="1">
        <v>43.291916000000001</v>
      </c>
      <c r="E452" s="1">
        <v>206.78999300000001</v>
      </c>
      <c r="F452" s="1">
        <v>596.08269199999995</v>
      </c>
      <c r="G452" s="1">
        <v>104.637354</v>
      </c>
      <c r="H452" s="1">
        <v>63.907463999999997</v>
      </c>
      <c r="I452" s="1">
        <v>207.86999499999999</v>
      </c>
      <c r="J452" s="1">
        <v>40.233027</v>
      </c>
      <c r="K452" s="1">
        <v>52.167583999999998</v>
      </c>
      <c r="L452" s="45">
        <v>12446.87988</v>
      </c>
      <c r="M452" s="11">
        <f t="shared" ref="M452:M515" si="83">B452/B453-1</f>
        <v>0.69508870589648342</v>
      </c>
      <c r="N452" s="11">
        <f t="shared" ref="N452:N515" si="84">C452/C453-1</f>
        <v>-0.10939746881783985</v>
      </c>
      <c r="O452" s="11">
        <f t="shared" ref="O452:O515" si="85">D452/D453-1</f>
        <v>0.16143771415994435</v>
      </c>
      <c r="P452" s="11">
        <f t="shared" ref="P452:P515" si="86">E452/E453-1</f>
        <v>4.3761347763006109E-2</v>
      </c>
      <c r="Q452" s="11">
        <f t="shared" ref="Q452:Q515" si="87">F452/F453-1</f>
        <v>1.1556613869576848E-2</v>
      </c>
      <c r="R452" s="11">
        <f t="shared" ref="R452:R515" si="88">G452/G453-1</f>
        <v>0.35074427000604635</v>
      </c>
      <c r="S452" s="11">
        <f t="shared" ref="S452:S515" si="89">H452/H453-1</f>
        <v>-5.9686609110219502E-2</v>
      </c>
      <c r="T452" s="11">
        <f t="shared" ref="T452:T515" si="90">I452/I453-1</f>
        <v>0.33421046853253267</v>
      </c>
      <c r="U452" s="11">
        <f t="shared" ref="U452:U515" si="91">J452/J453-1</f>
        <v>6.8319196450738806E-2</v>
      </c>
      <c r="V452" s="11">
        <f t="shared" ref="V452:V515" si="92">K452/K453-1</f>
        <v>0.13519504367907098</v>
      </c>
      <c r="W452" s="11">
        <f t="shared" ref="W452:W515" si="93">J452/J453-1</f>
        <v>6.8319196450738806E-2</v>
      </c>
    </row>
    <row r="453" spans="1:23" x14ac:dyDescent="0.2">
      <c r="A453" s="28" t="s">
        <v>615</v>
      </c>
      <c r="B453" s="1">
        <v>71.818280999999999</v>
      </c>
      <c r="C453" s="1">
        <v>93.440607999999997</v>
      </c>
      <c r="D453" s="1">
        <v>37.274419000000002</v>
      </c>
      <c r="E453" s="1">
        <v>198.11999499999999</v>
      </c>
      <c r="F453" s="1">
        <v>589.272695</v>
      </c>
      <c r="G453" s="1">
        <v>77.466442999999998</v>
      </c>
      <c r="H453" s="1">
        <v>67.964005</v>
      </c>
      <c r="I453" s="1">
        <v>155.800003</v>
      </c>
      <c r="J453" s="1">
        <v>37.660117999999997</v>
      </c>
      <c r="K453" s="1">
        <v>45.954732</v>
      </c>
      <c r="L453" s="45">
        <v>11383.679690000001</v>
      </c>
      <c r="M453" s="11">
        <f t="shared" si="83"/>
        <v>0.33617529476654373</v>
      </c>
      <c r="N453" s="11">
        <f t="shared" si="84"/>
        <v>0.19926023169341289</v>
      </c>
      <c r="O453" s="11">
        <f t="shared" si="85"/>
        <v>0.52498471207123898</v>
      </c>
      <c r="P453" s="11">
        <f t="shared" si="86"/>
        <v>3.3590757016705011</v>
      </c>
      <c r="Q453" s="11">
        <f t="shared" si="87"/>
        <v>7.6954235384845138E-3</v>
      </c>
      <c r="R453" s="11">
        <f t="shared" si="88"/>
        <v>0.33450118027897391</v>
      </c>
      <c r="S453" s="11">
        <f t="shared" si="89"/>
        <v>0.37187085634536632</v>
      </c>
      <c r="T453" s="11">
        <f t="shared" si="90"/>
        <v>0.75826657534966069</v>
      </c>
      <c r="U453" s="11">
        <f t="shared" si="91"/>
        <v>0.42867648977941841</v>
      </c>
      <c r="V453" s="11">
        <f t="shared" si="92"/>
        <v>0.37699235070370385</v>
      </c>
      <c r="W453" s="11">
        <f t="shared" si="93"/>
        <v>0.42867648977941841</v>
      </c>
    </row>
    <row r="454" spans="1:23" x14ac:dyDescent="0.2">
      <c r="A454" s="28" t="s">
        <v>461</v>
      </c>
      <c r="B454" s="1">
        <v>53.749146000000003</v>
      </c>
      <c r="C454" s="1">
        <v>77.915205999999998</v>
      </c>
      <c r="D454" s="1">
        <v>24.442487</v>
      </c>
      <c r="E454" s="1">
        <v>45.450001</v>
      </c>
      <c r="F454" s="1">
        <v>584.77262199999996</v>
      </c>
      <c r="G454" s="1">
        <v>58.048988000000001</v>
      </c>
      <c r="H454" s="1">
        <v>49.541110000000003</v>
      </c>
      <c r="I454" s="1">
        <v>88.610000999999997</v>
      </c>
      <c r="J454" s="1">
        <v>26.360143999999998</v>
      </c>
      <c r="K454" s="1">
        <v>33.373266000000001</v>
      </c>
      <c r="L454" s="45">
        <v>11176.759770000001</v>
      </c>
      <c r="M454" s="11">
        <f t="shared" si="83"/>
        <v>-0.3295958069524052</v>
      </c>
      <c r="N454" s="11">
        <f t="shared" si="84"/>
        <v>3.3859303578609889E-2</v>
      </c>
      <c r="O454" s="11">
        <f t="shared" si="85"/>
        <v>-0.14181075306343971</v>
      </c>
      <c r="P454" s="11">
        <f t="shared" si="86"/>
        <v>0.40973939765884637</v>
      </c>
      <c r="Q454" s="11">
        <f t="shared" si="87"/>
        <v>8.3109924286230985E-3</v>
      </c>
      <c r="R454" s="11">
        <f t="shared" si="88"/>
        <v>0.44357584122646943</v>
      </c>
      <c r="S454" s="11">
        <f t="shared" si="89"/>
        <v>5.2159880373333856E-2</v>
      </c>
      <c r="T454" s="11">
        <f t="shared" si="90"/>
        <v>-0.39921351958731033</v>
      </c>
      <c r="U454" s="11">
        <f t="shared" si="91"/>
        <v>-5.5493299431604304E-2</v>
      </c>
      <c r="V454" s="11">
        <f t="shared" si="92"/>
        <v>0.11468129747828804</v>
      </c>
      <c r="W454" s="11">
        <f t="shared" si="93"/>
        <v>-5.5493299431604304E-2</v>
      </c>
    </row>
    <row r="455" spans="1:23" x14ac:dyDescent="0.2">
      <c r="A455" s="28" t="s">
        <v>311</v>
      </c>
      <c r="B455" s="1">
        <v>80.174239</v>
      </c>
      <c r="C455" s="1">
        <v>75.363451999999995</v>
      </c>
      <c r="D455" s="1">
        <v>28.481465</v>
      </c>
      <c r="E455" s="1">
        <v>32.240001999999997</v>
      </c>
      <c r="F455" s="1">
        <v>579.95263999999997</v>
      </c>
      <c r="G455" s="1">
        <v>40.211942000000001</v>
      </c>
      <c r="H455" s="1">
        <v>47.085154000000003</v>
      </c>
      <c r="I455" s="1">
        <v>147.490005</v>
      </c>
      <c r="J455" s="1">
        <v>27.908901</v>
      </c>
      <c r="K455" s="1">
        <v>29.939737999999998</v>
      </c>
      <c r="L455" s="45">
        <v>11408.660159999999</v>
      </c>
      <c r="M455" s="11">
        <f t="shared" si="83"/>
        <v>-0.34883377072139443</v>
      </c>
      <c r="N455" s="11">
        <f t="shared" si="84"/>
        <v>-0.10264820010142861</v>
      </c>
      <c r="O455" s="11">
        <f t="shared" si="85"/>
        <v>-0.35257067141423748</v>
      </c>
      <c r="P455" s="11">
        <f t="shared" si="86"/>
        <v>-0.84402514529305972</v>
      </c>
      <c r="Q455" s="11">
        <f t="shared" si="87"/>
        <v>1.1952526142368747E-2</v>
      </c>
      <c r="R455" s="11">
        <f t="shared" si="88"/>
        <v>-0.62071441785214887</v>
      </c>
      <c r="S455" s="11">
        <f t="shared" si="89"/>
        <v>-0.27732189338987978</v>
      </c>
      <c r="T455" s="11">
        <f t="shared" si="90"/>
        <v>-0.28714350276878209</v>
      </c>
      <c r="U455" s="11">
        <f t="shared" si="91"/>
        <v>-0.31520355572288594</v>
      </c>
      <c r="V455" s="11">
        <f t="shared" si="92"/>
        <v>-0.43404336812018551</v>
      </c>
      <c r="W455" s="11">
        <f t="shared" si="93"/>
        <v>-0.31520355572288594</v>
      </c>
    </row>
    <row r="456" spans="1:23" x14ac:dyDescent="0.2">
      <c r="A456" s="28" t="s">
        <v>765</v>
      </c>
      <c r="B456" s="1">
        <v>123.12407399999999</v>
      </c>
      <c r="C456" s="1">
        <v>83.984288000000006</v>
      </c>
      <c r="D456" s="1">
        <v>43.991619999999998</v>
      </c>
      <c r="E456" s="1">
        <v>206.699997</v>
      </c>
      <c r="F456" s="1">
        <v>573.10261600000001</v>
      </c>
      <c r="G456" s="1">
        <v>106.020223</v>
      </c>
      <c r="H456" s="1">
        <v>65.153701999999996</v>
      </c>
      <c r="I456" s="1">
        <v>206.89999399999999</v>
      </c>
      <c r="J456" s="1">
        <v>40.755032</v>
      </c>
      <c r="K456" s="1">
        <v>52.901116999999999</v>
      </c>
      <c r="L456" s="45">
        <v>12068.389649999999</v>
      </c>
      <c r="M456" s="11">
        <f t="shared" si="83"/>
        <v>0.73397137199831985</v>
      </c>
      <c r="N456" s="11">
        <f t="shared" si="84"/>
        <v>-9.6884612081258092E-2</v>
      </c>
      <c r="O456" s="11">
        <f t="shared" si="85"/>
        <v>0.1836862134613233</v>
      </c>
      <c r="P456" s="11">
        <f t="shared" si="86"/>
        <v>3.8119612083171939E-2</v>
      </c>
      <c r="Q456" s="11">
        <f t="shared" si="87"/>
        <v>-4.3778215937941845E-3</v>
      </c>
      <c r="R456" s="11">
        <f t="shared" si="88"/>
        <v>0.38662385815649869</v>
      </c>
      <c r="S456" s="11">
        <f t="shared" si="89"/>
        <v>-2.8486468517399E-2</v>
      </c>
      <c r="T456" s="11">
        <f t="shared" si="90"/>
        <v>0.31590662891068177</v>
      </c>
      <c r="U456" s="11">
        <f t="shared" si="91"/>
        <v>7.1733283649617841E-2</v>
      </c>
      <c r="V456" s="11">
        <f t="shared" si="92"/>
        <v>0.14740513084881468</v>
      </c>
      <c r="W456" s="11">
        <f t="shared" si="93"/>
        <v>7.1733283649617841E-2</v>
      </c>
    </row>
    <row r="457" spans="1:23" x14ac:dyDescent="0.2">
      <c r="A457" s="28" t="s">
        <v>614</v>
      </c>
      <c r="B457" s="1">
        <v>71.006981999999994</v>
      </c>
      <c r="C457" s="1">
        <v>92.993972999999997</v>
      </c>
      <c r="D457" s="1">
        <v>37.164934000000002</v>
      </c>
      <c r="E457" s="1">
        <v>199.11000100000001</v>
      </c>
      <c r="F457" s="1">
        <v>575.62258899999995</v>
      </c>
      <c r="G457" s="1">
        <v>76.459252000000006</v>
      </c>
      <c r="H457" s="1">
        <v>67.064121999999998</v>
      </c>
      <c r="I457" s="1">
        <v>157.229996</v>
      </c>
      <c r="J457" s="1">
        <v>38.027214999999998</v>
      </c>
      <c r="K457" s="1">
        <v>46.105003000000004</v>
      </c>
      <c r="L457" s="45">
        <v>11397</v>
      </c>
      <c r="M457" s="11">
        <f t="shared" si="83"/>
        <v>0.24843156152249501</v>
      </c>
      <c r="N457" s="11">
        <f t="shared" si="84"/>
        <v>0.1862242805922163</v>
      </c>
      <c r="O457" s="11">
        <f t="shared" si="85"/>
        <v>0.4722825919239384</v>
      </c>
      <c r="P457" s="11">
        <f t="shared" si="86"/>
        <v>3.367405154639175</v>
      </c>
      <c r="Q457" s="11">
        <f t="shared" si="87"/>
        <v>-9.8564441243917944E-3</v>
      </c>
      <c r="R457" s="11">
        <f t="shared" si="88"/>
        <v>0.31563276610124613</v>
      </c>
      <c r="S457" s="11">
        <f t="shared" si="89"/>
        <v>0.33885913174871729</v>
      </c>
      <c r="T457" s="11">
        <f t="shared" si="90"/>
        <v>0.74138879453550999</v>
      </c>
      <c r="U457" s="11">
        <f t="shared" si="91"/>
        <v>0.43563121622310352</v>
      </c>
      <c r="V457" s="11">
        <f t="shared" si="92"/>
        <v>0.36285644879213197</v>
      </c>
      <c r="W457" s="11">
        <f t="shared" si="93"/>
        <v>0.43563121622310352</v>
      </c>
    </row>
    <row r="458" spans="1:23" x14ac:dyDescent="0.2">
      <c r="A458" s="28" t="s">
        <v>460</v>
      </c>
      <c r="B458" s="1">
        <v>56.876952000000003</v>
      </c>
      <c r="C458" s="1">
        <v>78.394932999999995</v>
      </c>
      <c r="D458" s="1">
        <v>25.243071</v>
      </c>
      <c r="E458" s="1">
        <v>45.59</v>
      </c>
      <c r="F458" s="1">
        <v>581.35265900000002</v>
      </c>
      <c r="G458" s="1">
        <v>58.115952999999998</v>
      </c>
      <c r="H458" s="1">
        <v>50.090499000000001</v>
      </c>
      <c r="I458" s="1">
        <v>90.290001000000004</v>
      </c>
      <c r="J458" s="1">
        <v>26.488150000000001</v>
      </c>
      <c r="K458" s="1">
        <v>33.829684</v>
      </c>
      <c r="L458" s="45">
        <v>11105.849609999999</v>
      </c>
      <c r="M458" s="11">
        <f t="shared" si="83"/>
        <v>-0.25442331370203886</v>
      </c>
      <c r="N458" s="11">
        <f t="shared" si="84"/>
        <v>5.8055063286714281E-2</v>
      </c>
      <c r="O458" s="11">
        <f t="shared" si="85"/>
        <v>-9.9570211228184879E-2</v>
      </c>
      <c r="P458" s="11">
        <f t="shared" si="86"/>
        <v>0.41364341085271339</v>
      </c>
      <c r="Q458" s="11">
        <f t="shared" si="87"/>
        <v>-3.0011474686593154E-3</v>
      </c>
      <c r="R458" s="11">
        <f t="shared" si="88"/>
        <v>0.4806263291884203</v>
      </c>
      <c r="S458" s="11">
        <f t="shared" si="89"/>
        <v>7.0023896392641172E-2</v>
      </c>
      <c r="T458" s="11">
        <f t="shared" si="90"/>
        <v>-0.38852770855945518</v>
      </c>
      <c r="U458" s="11">
        <f t="shared" si="91"/>
        <v>-3.9913360718071722E-2</v>
      </c>
      <c r="V458" s="11">
        <f t="shared" si="92"/>
        <v>0.14799099529577209</v>
      </c>
      <c r="W458" s="11">
        <f t="shared" si="93"/>
        <v>-3.9913360718071722E-2</v>
      </c>
    </row>
    <row r="459" spans="1:23" x14ac:dyDescent="0.2">
      <c r="A459" s="28" t="s">
        <v>310</v>
      </c>
      <c r="B459" s="1">
        <v>76.285850999999994</v>
      </c>
      <c r="C459" s="1">
        <v>74.093434000000002</v>
      </c>
      <c r="D459" s="1">
        <v>28.034469000000001</v>
      </c>
      <c r="E459" s="1">
        <v>32.25</v>
      </c>
      <c r="F459" s="1">
        <v>583.10263599999996</v>
      </c>
      <c r="G459" s="1">
        <v>39.250925000000002</v>
      </c>
      <c r="H459" s="1">
        <v>46.812505000000002</v>
      </c>
      <c r="I459" s="1">
        <v>147.66000399999999</v>
      </c>
      <c r="J459" s="1">
        <v>27.589333</v>
      </c>
      <c r="K459" s="1">
        <v>29.468596999999999</v>
      </c>
      <c r="L459" s="45">
        <v>11539.25</v>
      </c>
      <c r="M459" s="11">
        <f t="shared" si="83"/>
        <v>-0.30131711954080242</v>
      </c>
      <c r="N459" s="11">
        <f t="shared" si="84"/>
        <v>-0.12067626628320161</v>
      </c>
      <c r="O459" s="11">
        <f t="shared" si="85"/>
        <v>-9.5867819982986435E-2</v>
      </c>
      <c r="P459" s="11">
        <f t="shared" si="86"/>
        <v>-0.87328591947832934</v>
      </c>
      <c r="Q459" s="11">
        <f t="shared" si="87"/>
        <v>3.5972041674172672E-3</v>
      </c>
      <c r="R459" s="11">
        <f t="shared" si="88"/>
        <v>-0.59898516520170286</v>
      </c>
      <c r="S459" s="11">
        <f t="shared" si="89"/>
        <v>8.3823283144805805E-2</v>
      </c>
      <c r="T459" s="11">
        <f t="shared" si="90"/>
        <v>-0.23579337938208589</v>
      </c>
      <c r="U459" s="11">
        <f t="shared" si="91"/>
        <v>-0.50076725188509708</v>
      </c>
      <c r="V459" s="11">
        <f t="shared" si="92"/>
        <v>-0.38457464293396659</v>
      </c>
      <c r="W459" s="11">
        <f t="shared" si="93"/>
        <v>-0.50076725188509708</v>
      </c>
    </row>
    <row r="460" spans="1:23" x14ac:dyDescent="0.2">
      <c r="A460" s="28" t="s">
        <v>916</v>
      </c>
      <c r="B460" s="1">
        <v>109.18523</v>
      </c>
      <c r="C460" s="1">
        <v>84.261837999999997</v>
      </c>
      <c r="D460" s="1">
        <v>31.007047</v>
      </c>
      <c r="E460" s="1">
        <v>254.509995</v>
      </c>
      <c r="F460" s="1">
        <v>581.01261499999998</v>
      </c>
      <c r="G460" s="1">
        <v>97.878985</v>
      </c>
      <c r="H460" s="1">
        <v>43.192008999999999</v>
      </c>
      <c r="I460" s="1">
        <v>193.220001</v>
      </c>
      <c r="J460" s="1">
        <v>55.263468000000003</v>
      </c>
      <c r="K460" s="1">
        <v>47.883299999999998</v>
      </c>
      <c r="L460" s="45">
        <v>11509.089840000001</v>
      </c>
      <c r="M460" s="11">
        <f t="shared" si="83"/>
        <v>-0.1174765162842597</v>
      </c>
      <c r="N460" s="11">
        <f t="shared" si="84"/>
        <v>-6.8199060801510392E-4</v>
      </c>
      <c r="O460" s="11">
        <f t="shared" si="85"/>
        <v>-0.29339408216218943</v>
      </c>
      <c r="P460" s="11">
        <f t="shared" si="86"/>
        <v>0.22460661382277225</v>
      </c>
      <c r="Q460" s="11">
        <f t="shared" si="87"/>
        <v>-1.4769729239791696E-2</v>
      </c>
      <c r="R460" s="11">
        <f t="shared" si="88"/>
        <v>-6.7124206894858429E-2</v>
      </c>
      <c r="S460" s="11">
        <f t="shared" si="89"/>
        <v>-0.34080049988776273</v>
      </c>
      <c r="T460" s="11">
        <f t="shared" si="90"/>
        <v>-8.3266132120014547E-2</v>
      </c>
      <c r="U460" s="11">
        <f t="shared" si="91"/>
        <v>0.35278264320861297</v>
      </c>
      <c r="V460" s="11">
        <f t="shared" si="92"/>
        <v>-9.4852760859473029E-2</v>
      </c>
      <c r="W460" s="11">
        <f t="shared" si="93"/>
        <v>0.35278264320861297</v>
      </c>
    </row>
    <row r="461" spans="1:23" x14ac:dyDescent="0.2">
      <c r="A461" s="28" t="s">
        <v>764</v>
      </c>
      <c r="B461" s="1">
        <v>123.719348</v>
      </c>
      <c r="C461" s="1">
        <v>84.319343000000003</v>
      </c>
      <c r="D461" s="1">
        <v>43.881669000000002</v>
      </c>
      <c r="E461" s="1">
        <v>207.83000200000001</v>
      </c>
      <c r="F461" s="1">
        <v>589.72265900000002</v>
      </c>
      <c r="G461" s="1">
        <v>104.92177599999999</v>
      </c>
      <c r="H461" s="1">
        <v>65.521907999999996</v>
      </c>
      <c r="I461" s="1">
        <v>210.770004</v>
      </c>
      <c r="J461" s="1">
        <v>40.851697999999999</v>
      </c>
      <c r="K461" s="1">
        <v>52.901116999999999</v>
      </c>
      <c r="L461" s="45">
        <v>12132.490229999999</v>
      </c>
      <c r="M461" s="11">
        <f t="shared" si="83"/>
        <v>0.74588681110047239</v>
      </c>
      <c r="N461" s="11">
        <f t="shared" si="84"/>
        <v>-8.1704137775162389E-2</v>
      </c>
      <c r="O461" s="11">
        <f t="shared" si="85"/>
        <v>0.20394255338272504</v>
      </c>
      <c r="P461" s="11">
        <f t="shared" si="86"/>
        <v>7.1785868252573604E-2</v>
      </c>
      <c r="Q461" s="11">
        <f t="shared" si="87"/>
        <v>6.210705714227327E-3</v>
      </c>
      <c r="R461" s="11">
        <f t="shared" si="88"/>
        <v>0.39505168703994431</v>
      </c>
      <c r="S461" s="11">
        <f t="shared" si="89"/>
        <v>-1.1744677313339613E-2</v>
      </c>
      <c r="T461" s="11">
        <f t="shared" si="90"/>
        <v>0.355695649606383</v>
      </c>
      <c r="U461" s="11">
        <f t="shared" si="91"/>
        <v>9.1842100269434512E-2</v>
      </c>
      <c r="V461" s="11">
        <f t="shared" si="92"/>
        <v>0.15469701510139378</v>
      </c>
      <c r="W461" s="11">
        <f t="shared" si="93"/>
        <v>9.1842100269434512E-2</v>
      </c>
    </row>
    <row r="462" spans="1:23" x14ac:dyDescent="0.2">
      <c r="A462" s="28" t="s">
        <v>613</v>
      </c>
      <c r="B462" s="1">
        <v>70.863326999999998</v>
      </c>
      <c r="C462" s="1">
        <v>91.821543000000005</v>
      </c>
      <c r="D462" s="1">
        <v>36.448307999999997</v>
      </c>
      <c r="E462" s="1">
        <v>193.91000399999999</v>
      </c>
      <c r="F462" s="1">
        <v>586.082672</v>
      </c>
      <c r="G462" s="1">
        <v>75.209956000000005</v>
      </c>
      <c r="H462" s="1">
        <v>66.300586999999993</v>
      </c>
      <c r="I462" s="1">
        <v>155.470001</v>
      </c>
      <c r="J462" s="1">
        <v>37.415390000000002</v>
      </c>
      <c r="K462" s="1">
        <v>45.813851</v>
      </c>
      <c r="L462" s="45">
        <v>11482.900390000001</v>
      </c>
      <c r="M462" s="11">
        <f t="shared" si="83"/>
        <v>0.26486818803805012</v>
      </c>
      <c r="N462" s="11">
        <f t="shared" si="84"/>
        <v>0.17289395146249897</v>
      </c>
      <c r="O462" s="11">
        <f t="shared" si="85"/>
        <v>0.53590350589093716</v>
      </c>
      <c r="P462" s="11">
        <f t="shared" si="86"/>
        <v>3.4782911888750849</v>
      </c>
      <c r="Q462" s="11">
        <f t="shared" si="87"/>
        <v>7.0449715370453081E-3</v>
      </c>
      <c r="R462" s="11">
        <f t="shared" si="88"/>
        <v>0.33523726217792227</v>
      </c>
      <c r="S462" s="11">
        <f t="shared" si="89"/>
        <v>0.32824074048104546</v>
      </c>
      <c r="T462" s="11">
        <f t="shared" si="90"/>
        <v>0.75533477475443167</v>
      </c>
      <c r="U462" s="11">
        <f t="shared" si="91"/>
        <v>0.42631868487735614</v>
      </c>
      <c r="V462" s="11">
        <f t="shared" si="92"/>
        <v>0.37239565180363199</v>
      </c>
      <c r="W462" s="11">
        <f t="shared" si="93"/>
        <v>0.42631868487735614</v>
      </c>
    </row>
    <row r="463" spans="1:23" x14ac:dyDescent="0.2">
      <c r="A463" s="28" t="s">
        <v>459</v>
      </c>
      <c r="B463" s="1">
        <v>56.024278000000002</v>
      </c>
      <c r="C463" s="1">
        <v>78.286313000000007</v>
      </c>
      <c r="D463" s="1">
        <v>23.730858000000001</v>
      </c>
      <c r="E463" s="1">
        <v>43.299999</v>
      </c>
      <c r="F463" s="1">
        <v>581.98262099999999</v>
      </c>
      <c r="G463" s="1">
        <v>56.327035000000002</v>
      </c>
      <c r="H463" s="1">
        <v>49.916091999999999</v>
      </c>
      <c r="I463" s="1">
        <v>88.57</v>
      </c>
      <c r="J463" s="1">
        <v>26.232139</v>
      </c>
      <c r="K463" s="1">
        <v>33.382393</v>
      </c>
      <c r="L463" s="45">
        <v>10992.12988</v>
      </c>
      <c r="M463" s="11">
        <f t="shared" si="83"/>
        <v>0.30106612160137813</v>
      </c>
      <c r="N463" s="11">
        <f t="shared" si="84"/>
        <v>7.8267283769267948E-2</v>
      </c>
      <c r="O463" s="11">
        <f t="shared" si="85"/>
        <v>-0.10054030443847406</v>
      </c>
      <c r="P463" s="11">
        <f t="shared" si="86"/>
        <v>0.69272865519937454</v>
      </c>
      <c r="Q463" s="11">
        <f t="shared" si="87"/>
        <v>6.9903307406415927E-3</v>
      </c>
      <c r="R463" s="11">
        <f t="shared" si="88"/>
        <v>0.46406810227057926</v>
      </c>
      <c r="S463" s="11">
        <f t="shared" si="89"/>
        <v>3.2234329913113813E-2</v>
      </c>
      <c r="T463" s="11">
        <f t="shared" si="90"/>
        <v>-0.39670321363263017</v>
      </c>
      <c r="U463" s="11">
        <f t="shared" si="91"/>
        <v>0.19654944737652946</v>
      </c>
      <c r="V463" s="11">
        <f t="shared" si="92"/>
        <v>0.28227838157953622</v>
      </c>
      <c r="W463" s="11">
        <f t="shared" si="93"/>
        <v>0.19654944737652946</v>
      </c>
    </row>
    <row r="464" spans="1:23" x14ac:dyDescent="0.2">
      <c r="A464" s="28" t="s">
        <v>157</v>
      </c>
      <c r="B464" s="1">
        <v>43.060285</v>
      </c>
      <c r="C464" s="1">
        <v>72.603809999999996</v>
      </c>
      <c r="D464" s="1">
        <v>26.383458999999998</v>
      </c>
      <c r="E464" s="1">
        <v>25.58</v>
      </c>
      <c r="F464" s="1">
        <v>577.94261100000006</v>
      </c>
      <c r="G464" s="1">
        <v>38.472960999999998</v>
      </c>
      <c r="H464" s="1">
        <v>48.357326</v>
      </c>
      <c r="I464" s="1">
        <v>146.80999800000001</v>
      </c>
      <c r="J464" s="1">
        <v>21.923155000000001</v>
      </c>
      <c r="K464" s="1">
        <v>26.033655</v>
      </c>
      <c r="L464" s="45">
        <v>10913.37988</v>
      </c>
      <c r="M464" s="11">
        <f t="shared" si="83"/>
        <v>-0.61353741474252921</v>
      </c>
      <c r="N464" s="11">
        <f t="shared" si="84"/>
        <v>-0.14299431727634093</v>
      </c>
      <c r="O464" s="11">
        <f t="shared" si="85"/>
        <v>-0.14414783838724876</v>
      </c>
      <c r="P464" s="11">
        <f t="shared" si="86"/>
        <v>-0.89843563925023573</v>
      </c>
      <c r="Q464" s="11">
        <f t="shared" si="87"/>
        <v>1.056600647431738E-3</v>
      </c>
      <c r="R464" s="11">
        <f t="shared" si="88"/>
        <v>-0.60709280067319527</v>
      </c>
      <c r="S464" s="11">
        <f t="shared" si="89"/>
        <v>0.10642394007316858</v>
      </c>
      <c r="T464" s="11">
        <f t="shared" si="90"/>
        <v>-0.24989782725374088</v>
      </c>
      <c r="U464" s="11">
        <f t="shared" si="91"/>
        <v>-0.60121941268291201</v>
      </c>
      <c r="V464" s="11">
        <f t="shared" si="92"/>
        <v>-0.46232781312601723</v>
      </c>
      <c r="W464" s="11">
        <f t="shared" si="93"/>
        <v>-0.60121941268291201</v>
      </c>
    </row>
    <row r="465" spans="1:23" x14ac:dyDescent="0.2">
      <c r="A465" s="28" t="s">
        <v>915</v>
      </c>
      <c r="B465" s="1">
        <v>111.42161400000001</v>
      </c>
      <c r="C465" s="1">
        <v>84.718002999999996</v>
      </c>
      <c r="D465" s="1">
        <v>30.827121999999999</v>
      </c>
      <c r="E465" s="1">
        <v>251.86000100000001</v>
      </c>
      <c r="F465" s="1">
        <v>577.33260099999995</v>
      </c>
      <c r="G465" s="1">
        <v>97.918696999999995</v>
      </c>
      <c r="H465" s="1">
        <v>43.705964999999999</v>
      </c>
      <c r="I465" s="1">
        <v>195.720001</v>
      </c>
      <c r="J465" s="1">
        <v>54.975482</v>
      </c>
      <c r="K465" s="1">
        <v>48.419195999999999</v>
      </c>
      <c r="L465" s="45">
        <v>11103.12012</v>
      </c>
      <c r="M465" s="11">
        <f t="shared" si="83"/>
        <v>-9.5977572260300792E-2</v>
      </c>
      <c r="N465" s="11">
        <f t="shared" si="84"/>
        <v>2.1545015215495233E-2</v>
      </c>
      <c r="O465" s="11">
        <f t="shared" si="85"/>
        <v>-0.3074331537022098</v>
      </c>
      <c r="P465" s="11">
        <f t="shared" si="86"/>
        <v>0.21401712379196058</v>
      </c>
      <c r="Q465" s="11">
        <f t="shared" si="87"/>
        <v>1.0024462940154022E-2</v>
      </c>
      <c r="R465" s="11">
        <f t="shared" si="88"/>
        <v>-6.3945781243952227E-2</v>
      </c>
      <c r="S465" s="11">
        <f t="shared" si="89"/>
        <v>-0.32280834483123755</v>
      </c>
      <c r="T465" s="11">
        <f t="shared" si="90"/>
        <v>-8.5035775138408209E-2</v>
      </c>
      <c r="U465" s="11">
        <f t="shared" si="91"/>
        <v>0.36544241225398744</v>
      </c>
      <c r="V465" s="11">
        <f t="shared" si="92"/>
        <v>-7.4250686981637837E-2</v>
      </c>
      <c r="W465" s="11">
        <f t="shared" si="93"/>
        <v>0.36544241225398744</v>
      </c>
    </row>
    <row r="466" spans="1:23" x14ac:dyDescent="0.2">
      <c r="A466" s="28" t="s">
        <v>763</v>
      </c>
      <c r="B466" s="1">
        <v>123.25094</v>
      </c>
      <c r="C466" s="1">
        <v>82.931247999999997</v>
      </c>
      <c r="D466" s="1">
        <v>44.511403000000001</v>
      </c>
      <c r="E466" s="1">
        <v>207.46000699999999</v>
      </c>
      <c r="F466" s="1">
        <v>571.60259199999996</v>
      </c>
      <c r="G466" s="1">
        <v>104.607933</v>
      </c>
      <c r="H466" s="1">
        <v>64.540023000000005</v>
      </c>
      <c r="I466" s="1">
        <v>213.91000399999999</v>
      </c>
      <c r="J466" s="1">
        <v>40.262028999999998</v>
      </c>
      <c r="K466" s="1">
        <v>52.302708000000003</v>
      </c>
      <c r="L466" s="45">
        <v>11893.860350000001</v>
      </c>
      <c r="M466" s="11">
        <f t="shared" si="83"/>
        <v>0.7268744136552987</v>
      </c>
      <c r="N466" s="11">
        <f t="shared" si="84"/>
        <v>-8.9253434617633687E-2</v>
      </c>
      <c r="O466" s="11">
        <f t="shared" si="85"/>
        <v>0.16765211370112487</v>
      </c>
      <c r="P466" s="11">
        <f t="shared" si="86"/>
        <v>4.7301788021642421E-2</v>
      </c>
      <c r="Q466" s="11">
        <f t="shared" si="87"/>
        <v>4.2164513952998028E-3</v>
      </c>
      <c r="R466" s="11">
        <f t="shared" si="88"/>
        <v>0.39159557573745296</v>
      </c>
      <c r="S466" s="11">
        <f t="shared" si="89"/>
        <v>-7.0880717335689569E-3</v>
      </c>
      <c r="T466" s="11">
        <f t="shared" si="90"/>
        <v>0.39119413993217145</v>
      </c>
      <c r="U466" s="11">
        <f t="shared" si="91"/>
        <v>9.1737116226018767E-2</v>
      </c>
      <c r="V466" s="11">
        <f t="shared" si="92"/>
        <v>0.15753409226162374</v>
      </c>
      <c r="W466" s="11">
        <f t="shared" si="93"/>
        <v>9.1737116226018767E-2</v>
      </c>
    </row>
    <row r="467" spans="1:23" x14ac:dyDescent="0.2">
      <c r="A467" s="28" t="s">
        <v>612</v>
      </c>
      <c r="B467" s="1">
        <v>71.372265999999996</v>
      </c>
      <c r="C467" s="1">
        <v>91.058535000000006</v>
      </c>
      <c r="D467" s="1">
        <v>38.120432000000001</v>
      </c>
      <c r="E467" s="1">
        <v>198.08999600000001</v>
      </c>
      <c r="F467" s="1">
        <v>569.20257700000002</v>
      </c>
      <c r="G467" s="1">
        <v>75.171216999999999</v>
      </c>
      <c r="H467" s="1">
        <v>65.000753000000003</v>
      </c>
      <c r="I467" s="1">
        <v>153.759995</v>
      </c>
      <c r="J467" s="1">
        <v>36.878867999999997</v>
      </c>
      <c r="K467" s="1">
        <v>45.184593999999997</v>
      </c>
      <c r="L467" s="45">
        <v>11231.650390000001</v>
      </c>
      <c r="M467" s="11">
        <f t="shared" si="83"/>
        <v>0.63276499572799683</v>
      </c>
      <c r="N467" s="11">
        <f t="shared" si="84"/>
        <v>0.26696026686903496</v>
      </c>
      <c r="O467" s="11">
        <f t="shared" si="85"/>
        <v>0.42427901922538203</v>
      </c>
      <c r="P467" s="11">
        <f t="shared" si="86"/>
        <v>6.8794750946489707</v>
      </c>
      <c r="Q467" s="11">
        <f t="shared" si="87"/>
        <v>-3.152315130525718E-3</v>
      </c>
      <c r="R467" s="11">
        <f t="shared" si="88"/>
        <v>0.97768743231160604</v>
      </c>
      <c r="S467" s="11">
        <f t="shared" si="89"/>
        <v>0.35859998353395905</v>
      </c>
      <c r="T467" s="11">
        <f t="shared" si="90"/>
        <v>4.5915245422598616E-2</v>
      </c>
      <c r="U467" s="11">
        <f t="shared" si="91"/>
        <v>0.6788792645263364</v>
      </c>
      <c r="V467" s="11">
        <f t="shared" si="92"/>
        <v>0.72065516861886691</v>
      </c>
      <c r="W467" s="11">
        <f t="shared" si="93"/>
        <v>0.6788792645263364</v>
      </c>
    </row>
    <row r="468" spans="1:23" x14ac:dyDescent="0.2">
      <c r="A468" s="28" t="s">
        <v>156</v>
      </c>
      <c r="B468" s="1">
        <v>43.712516000000001</v>
      </c>
      <c r="C468" s="1">
        <v>71.871657999999996</v>
      </c>
      <c r="D468" s="1">
        <v>26.764721999999999</v>
      </c>
      <c r="E468" s="1">
        <v>25.139999</v>
      </c>
      <c r="F468" s="1">
        <v>571.00255700000002</v>
      </c>
      <c r="G468" s="1">
        <v>38.009655000000002</v>
      </c>
      <c r="H468" s="1">
        <v>47.843922999999997</v>
      </c>
      <c r="I468" s="1">
        <v>147.009995</v>
      </c>
      <c r="J468" s="1">
        <v>21.966360999999999</v>
      </c>
      <c r="K468" s="1">
        <v>26.260110000000001</v>
      </c>
      <c r="L468" s="45">
        <v>11770.73047</v>
      </c>
      <c r="M468" s="11">
        <f t="shared" si="83"/>
        <v>-0.60747360993401878</v>
      </c>
      <c r="N468" s="11">
        <f t="shared" si="84"/>
        <v>-0.14563610750709644</v>
      </c>
      <c r="O468" s="11">
        <f t="shared" si="85"/>
        <v>-0.13792968724962373</v>
      </c>
      <c r="P468" s="11">
        <f t="shared" si="86"/>
        <v>-0.90122972105932397</v>
      </c>
      <c r="Q468" s="11">
        <f t="shared" si="87"/>
        <v>-1.1871441021520712E-2</v>
      </c>
      <c r="R468" s="11">
        <f t="shared" si="88"/>
        <v>-0.61514110208530104</v>
      </c>
      <c r="S468" s="11">
        <f t="shared" si="89"/>
        <v>0.11075321303249641</v>
      </c>
      <c r="T468" s="11">
        <f t="shared" si="90"/>
        <v>-0.24213837492810342</v>
      </c>
      <c r="U468" s="11">
        <f t="shared" si="91"/>
        <v>-0.60036129176113573</v>
      </c>
      <c r="V468" s="11">
        <f t="shared" si="92"/>
        <v>-0.46030560221401196</v>
      </c>
      <c r="W468" s="11">
        <f t="shared" si="93"/>
        <v>-0.60036129176113573</v>
      </c>
    </row>
    <row r="469" spans="1:23" x14ac:dyDescent="0.2">
      <c r="A469" s="28" t="s">
        <v>914</v>
      </c>
      <c r="B469" s="1">
        <v>111.36198</v>
      </c>
      <c r="C469" s="1">
        <v>84.123005000000006</v>
      </c>
      <c r="D469" s="1">
        <v>31.047028999999998</v>
      </c>
      <c r="E469" s="1">
        <v>254.529999</v>
      </c>
      <c r="F469" s="1">
        <v>577.862619</v>
      </c>
      <c r="G469" s="1">
        <v>98.762573000000003</v>
      </c>
      <c r="H469" s="1">
        <v>43.073405000000001</v>
      </c>
      <c r="I469" s="1">
        <v>193.979996</v>
      </c>
      <c r="J469" s="1">
        <v>54.965549000000003</v>
      </c>
      <c r="K469" s="1">
        <v>48.65737</v>
      </c>
      <c r="L469" s="45">
        <v>10655.29981</v>
      </c>
      <c r="M469" s="11">
        <f t="shared" si="83"/>
        <v>-0.10037897316063604</v>
      </c>
      <c r="N469" s="11">
        <f t="shared" si="84"/>
        <v>2.9703661700817063E-2</v>
      </c>
      <c r="O469" s="11">
        <f t="shared" si="85"/>
        <v>-0.29744401060320669</v>
      </c>
      <c r="P469" s="11">
        <f t="shared" si="86"/>
        <v>0.21331871586099105</v>
      </c>
      <c r="Q469" s="11">
        <f t="shared" si="87"/>
        <v>-4.0331339125520005E-3</v>
      </c>
      <c r="R469" s="11">
        <f t="shared" si="88"/>
        <v>-5.4549104282804906E-2</v>
      </c>
      <c r="S469" s="11">
        <f t="shared" si="89"/>
        <v>-0.31228783813081484</v>
      </c>
      <c r="T469" s="11">
        <f t="shared" si="90"/>
        <v>-9.9442890420878949E-2</v>
      </c>
      <c r="U469" s="11">
        <f t="shared" si="91"/>
        <v>0.361599719146388</v>
      </c>
      <c r="V469" s="11">
        <f t="shared" si="92"/>
        <v>-7.6513598398505245E-2</v>
      </c>
      <c r="W469" s="11">
        <f t="shared" si="93"/>
        <v>0.361599719146388</v>
      </c>
    </row>
    <row r="470" spans="1:23" x14ac:dyDescent="0.2">
      <c r="A470" s="28" t="s">
        <v>762</v>
      </c>
      <c r="B470" s="1">
        <v>123.78765799999999</v>
      </c>
      <c r="C470" s="1">
        <v>81.696325000000002</v>
      </c>
      <c r="D470" s="1">
        <v>44.191536999999997</v>
      </c>
      <c r="E470" s="1">
        <v>209.779999</v>
      </c>
      <c r="F470" s="1">
        <v>580.20265400000005</v>
      </c>
      <c r="G470" s="1">
        <v>104.46081700000001</v>
      </c>
      <c r="H470" s="1">
        <v>62.632897</v>
      </c>
      <c r="I470" s="1">
        <v>215.39999399999999</v>
      </c>
      <c r="J470" s="1">
        <v>40.368361</v>
      </c>
      <c r="K470" s="1">
        <v>52.688777999999999</v>
      </c>
      <c r="L470" s="45">
        <v>11401.009770000001</v>
      </c>
      <c r="M470" s="11">
        <f t="shared" si="83"/>
        <v>0.55538625536243957</v>
      </c>
      <c r="N470" s="11">
        <f t="shared" si="84"/>
        <v>0.11670232346862197</v>
      </c>
      <c r="O470" s="11">
        <f t="shared" si="85"/>
        <v>0.62883532409968046</v>
      </c>
      <c r="P470" s="11">
        <f t="shared" si="86"/>
        <v>5.2453110747246203</v>
      </c>
      <c r="Q470" s="11">
        <f t="shared" si="87"/>
        <v>-4.0510458959363005E-3</v>
      </c>
      <c r="R470" s="11">
        <f t="shared" si="88"/>
        <v>1.6492768590849352</v>
      </c>
      <c r="S470" s="11">
        <f t="shared" si="89"/>
        <v>0.34158638904788341</v>
      </c>
      <c r="T470" s="11">
        <f t="shared" si="90"/>
        <v>0.42290914840437455</v>
      </c>
      <c r="U470" s="11">
        <f t="shared" si="91"/>
        <v>0.47600977226149488</v>
      </c>
      <c r="V470" s="11">
        <f t="shared" si="92"/>
        <v>0.80484151315338304</v>
      </c>
      <c r="W470" s="11">
        <f t="shared" si="93"/>
        <v>0.47600977226149488</v>
      </c>
    </row>
    <row r="471" spans="1:23" x14ac:dyDescent="0.2">
      <c r="A471" s="28" t="s">
        <v>309</v>
      </c>
      <c r="B471" s="1">
        <v>79.586442000000005</v>
      </c>
      <c r="C471" s="1">
        <v>73.158552</v>
      </c>
      <c r="D471" s="1">
        <v>27.130758</v>
      </c>
      <c r="E471" s="1">
        <v>33.590000000000003</v>
      </c>
      <c r="F471" s="1">
        <v>582.56264199999998</v>
      </c>
      <c r="G471" s="1">
        <v>39.429935999999998</v>
      </c>
      <c r="H471" s="1">
        <v>46.685698000000002</v>
      </c>
      <c r="I471" s="1">
        <v>151.38000500000001</v>
      </c>
      <c r="J471" s="1">
        <v>27.349657000000001</v>
      </c>
      <c r="K471" s="1">
        <v>29.193021999999999</v>
      </c>
      <c r="L471" s="45">
        <v>11493.570309999999</v>
      </c>
      <c r="M471" s="11">
        <f t="shared" si="83"/>
        <v>0.80058312180230362</v>
      </c>
      <c r="N471" s="11">
        <f t="shared" si="84"/>
        <v>2.1332720670484528E-2</v>
      </c>
      <c r="O471" s="11">
        <f t="shared" si="85"/>
        <v>1.4398560902911361E-2</v>
      </c>
      <c r="P471" s="11">
        <f t="shared" si="86"/>
        <v>0.34737264340152452</v>
      </c>
      <c r="Q471" s="11">
        <f t="shared" si="87"/>
        <v>-1.3885155235865421E-3</v>
      </c>
      <c r="R471" s="11">
        <f t="shared" si="88"/>
        <v>2.0450027733097231E-2</v>
      </c>
      <c r="S471" s="11">
        <f t="shared" si="89"/>
        <v>-1.6418082703581249E-2</v>
      </c>
      <c r="T471" s="11">
        <f t="shared" si="90"/>
        <v>3.9055548918174976E-2</v>
      </c>
      <c r="U471" s="11">
        <f t="shared" si="91"/>
        <v>0.23486852819750403</v>
      </c>
      <c r="V471" s="11">
        <f t="shared" si="92"/>
        <v>9.2482444344642145E-2</v>
      </c>
      <c r="W471" s="11">
        <f t="shared" si="93"/>
        <v>0.23486852819750403</v>
      </c>
    </row>
    <row r="472" spans="1:23" x14ac:dyDescent="0.2">
      <c r="A472" s="28" t="s">
        <v>155</v>
      </c>
      <c r="B472" s="1">
        <v>44.200370999999997</v>
      </c>
      <c r="C472" s="1">
        <v>71.630478999999994</v>
      </c>
      <c r="D472" s="1">
        <v>26.745659</v>
      </c>
      <c r="E472" s="1">
        <v>24.93</v>
      </c>
      <c r="F472" s="1">
        <v>583.37266399999999</v>
      </c>
      <c r="G472" s="1">
        <v>38.639752000000001</v>
      </c>
      <c r="H472" s="1">
        <v>47.464981999999999</v>
      </c>
      <c r="I472" s="1">
        <v>145.69000199999999</v>
      </c>
      <c r="J472" s="1">
        <v>22.147829000000002</v>
      </c>
      <c r="K472" s="1">
        <v>26.721730999999998</v>
      </c>
      <c r="L472" s="45">
        <v>11284.54004</v>
      </c>
      <c r="M472" s="11">
        <f t="shared" si="83"/>
        <v>-0.59198565566533223</v>
      </c>
      <c r="N472" s="11">
        <f t="shared" si="84"/>
        <v>-0.13587166128460948</v>
      </c>
      <c r="O472" s="11">
        <f t="shared" si="85"/>
        <v>-7.8938612159818344E-2</v>
      </c>
      <c r="P472" s="11">
        <f t="shared" si="86"/>
        <v>-0.89150019773686384</v>
      </c>
      <c r="Q472" s="11">
        <f t="shared" si="87"/>
        <v>-1.9161131646662222E-3</v>
      </c>
      <c r="R472" s="11">
        <f t="shared" si="88"/>
        <v>-0.60809143431574841</v>
      </c>
      <c r="S472" s="11">
        <f t="shared" si="89"/>
        <v>0.19253112685804963</v>
      </c>
      <c r="T472" s="11">
        <f t="shared" si="90"/>
        <v>-0.2367456088446771</v>
      </c>
      <c r="U472" s="11">
        <f t="shared" si="91"/>
        <v>-0.59618433550696792</v>
      </c>
      <c r="V472" s="11">
        <f t="shared" si="92"/>
        <v>-0.44320985478053387</v>
      </c>
      <c r="W472" s="11">
        <f t="shared" si="93"/>
        <v>-0.59618433550696792</v>
      </c>
    </row>
    <row r="473" spans="1:23" x14ac:dyDescent="0.2">
      <c r="A473" s="28" t="s">
        <v>913</v>
      </c>
      <c r="B473" s="1">
        <v>108.330434</v>
      </c>
      <c r="C473" s="1">
        <v>82.893333999999996</v>
      </c>
      <c r="D473" s="1">
        <v>29.037868</v>
      </c>
      <c r="E473" s="1">
        <v>229.770004</v>
      </c>
      <c r="F473" s="1">
        <v>584.49261799999999</v>
      </c>
      <c r="G473" s="1">
        <v>98.593793000000005</v>
      </c>
      <c r="H473" s="1">
        <v>39.801881000000002</v>
      </c>
      <c r="I473" s="1">
        <v>190.88000500000001</v>
      </c>
      <c r="J473" s="1">
        <v>54.846384</v>
      </c>
      <c r="K473" s="1">
        <v>47.992463999999998</v>
      </c>
      <c r="L473" s="45">
        <v>11149.820309999999</v>
      </c>
      <c r="M473" s="11">
        <f t="shared" si="83"/>
        <v>-0.1078487239668986</v>
      </c>
      <c r="N473" s="11">
        <f t="shared" si="84"/>
        <v>1.8710497598986464E-2</v>
      </c>
      <c r="O473" s="11">
        <f t="shared" si="85"/>
        <v>-0.35530408447291073</v>
      </c>
      <c r="P473" s="11">
        <f t="shared" si="86"/>
        <v>0.2171955243482433</v>
      </c>
      <c r="Q473" s="11">
        <f t="shared" si="87"/>
        <v>-4.0384662889507705E-3</v>
      </c>
      <c r="R473" s="11">
        <f t="shared" si="88"/>
        <v>-4.1587504360516725E-2</v>
      </c>
      <c r="S473" s="11">
        <f t="shared" si="89"/>
        <v>-0.32287719699378481</v>
      </c>
      <c r="T473" s="11">
        <f t="shared" si="90"/>
        <v>-8.4069047525980212E-2</v>
      </c>
      <c r="U473" s="11">
        <f t="shared" si="91"/>
        <v>0.39540408312739905</v>
      </c>
      <c r="V473" s="11">
        <f t="shared" si="92"/>
        <v>-8.5951792727136267E-2</v>
      </c>
      <c r="W473" s="11">
        <f t="shared" si="93"/>
        <v>0.39540408312739905</v>
      </c>
    </row>
    <row r="474" spans="1:23" x14ac:dyDescent="0.2">
      <c r="A474" s="28" t="s">
        <v>761</v>
      </c>
      <c r="B474" s="1">
        <v>121.42608199999999</v>
      </c>
      <c r="C474" s="1">
        <v>81.370845000000003</v>
      </c>
      <c r="D474" s="1">
        <v>45.041184999999999</v>
      </c>
      <c r="E474" s="1">
        <v>188.770004</v>
      </c>
      <c r="F474" s="1">
        <v>586.86264300000005</v>
      </c>
      <c r="G474" s="1">
        <v>102.871982</v>
      </c>
      <c r="H474" s="1">
        <v>58.780889999999999</v>
      </c>
      <c r="I474" s="1">
        <v>208.39999399999999</v>
      </c>
      <c r="J474" s="1">
        <v>39.305019000000001</v>
      </c>
      <c r="K474" s="1">
        <v>52.505397000000002</v>
      </c>
      <c r="L474" s="45">
        <v>11269.01953</v>
      </c>
      <c r="M474" s="11">
        <f t="shared" si="83"/>
        <v>0.65357052297982943</v>
      </c>
      <c r="N474" s="11">
        <f t="shared" si="84"/>
        <v>-0.10474299200762849</v>
      </c>
      <c r="O474" s="11">
        <f t="shared" si="85"/>
        <v>0.27798229496315141</v>
      </c>
      <c r="P474" s="11">
        <f t="shared" si="86"/>
        <v>-9.4411097544894629E-2</v>
      </c>
      <c r="Q474" s="11">
        <f t="shared" si="87"/>
        <v>8.0733867936650938E-3</v>
      </c>
      <c r="R474" s="11">
        <f t="shared" si="88"/>
        <v>0.3266285825293771</v>
      </c>
      <c r="S474" s="11">
        <f t="shared" si="89"/>
        <v>-8.0777883456660704E-2</v>
      </c>
      <c r="T474" s="11">
        <f t="shared" si="90"/>
        <v>0.36862145219356535</v>
      </c>
      <c r="U474" s="11">
        <f t="shared" si="91"/>
        <v>1.8724935406701837E-2</v>
      </c>
      <c r="V474" s="11">
        <f t="shared" si="92"/>
        <v>0.12394000875084665</v>
      </c>
      <c r="W474" s="11">
        <f t="shared" si="93"/>
        <v>1.8724935406701837E-2</v>
      </c>
    </row>
    <row r="475" spans="1:23" x14ac:dyDescent="0.2">
      <c r="A475" s="28" t="s">
        <v>611</v>
      </c>
      <c r="B475" s="1">
        <v>73.432659999999998</v>
      </c>
      <c r="C475" s="1">
        <v>90.891045000000005</v>
      </c>
      <c r="D475" s="1">
        <v>35.243982000000003</v>
      </c>
      <c r="E475" s="1">
        <v>208.449997</v>
      </c>
      <c r="F475" s="1">
        <v>582.16261899999995</v>
      </c>
      <c r="G475" s="1">
        <v>77.543920999999997</v>
      </c>
      <c r="H475" s="1">
        <v>63.946339999999999</v>
      </c>
      <c r="I475" s="1">
        <v>152.270004</v>
      </c>
      <c r="J475" s="1">
        <v>38.582563</v>
      </c>
      <c r="K475" s="1">
        <v>46.715479999999999</v>
      </c>
      <c r="L475" s="45">
        <v>11414.860350000001</v>
      </c>
      <c r="M475" s="11">
        <f t="shared" si="83"/>
        <v>0.60234249928924943</v>
      </c>
      <c r="N475" s="11">
        <f t="shared" si="84"/>
        <v>0.25425796294234027</v>
      </c>
      <c r="O475" s="11">
        <f t="shared" si="85"/>
        <v>0.33054868323596542</v>
      </c>
      <c r="P475" s="11">
        <f t="shared" si="86"/>
        <v>6.5117116036036036</v>
      </c>
      <c r="Q475" s="11">
        <f t="shared" si="87"/>
        <v>1.5135581457004665E-2</v>
      </c>
      <c r="R475" s="11">
        <f t="shared" si="88"/>
        <v>0.94210629436279425</v>
      </c>
      <c r="S475" s="11">
        <f t="shared" si="89"/>
        <v>0.31011803784017755</v>
      </c>
      <c r="T475" s="11">
        <f t="shared" si="90"/>
        <v>0.10492711856798653</v>
      </c>
      <c r="U475" s="11">
        <f t="shared" si="91"/>
        <v>0.75851396025129136</v>
      </c>
      <c r="V475" s="11">
        <f t="shared" si="92"/>
        <v>0.69143514416715934</v>
      </c>
      <c r="W475" s="11">
        <f t="shared" si="93"/>
        <v>0.75851396025129136</v>
      </c>
    </row>
    <row r="476" spans="1:23" x14ac:dyDescent="0.2">
      <c r="A476" s="28" t="s">
        <v>154</v>
      </c>
      <c r="B476" s="1">
        <v>45.828316999999998</v>
      </c>
      <c r="C476" s="1">
        <v>72.465990000000005</v>
      </c>
      <c r="D476" s="1">
        <v>26.488306999999999</v>
      </c>
      <c r="E476" s="1">
        <v>27.75</v>
      </c>
      <c r="F476" s="1">
        <v>573.48262599999998</v>
      </c>
      <c r="G476" s="1">
        <v>39.927743</v>
      </c>
      <c r="H476" s="1">
        <v>48.809601999999998</v>
      </c>
      <c r="I476" s="1">
        <v>137.80999800000001</v>
      </c>
      <c r="J476" s="1">
        <v>21.940435999999998</v>
      </c>
      <c r="K476" s="1">
        <v>27.618842000000001</v>
      </c>
      <c r="L476" s="45">
        <v>11836.04004</v>
      </c>
      <c r="M476" s="11">
        <f t="shared" si="83"/>
        <v>-0.57915898754367712</v>
      </c>
      <c r="N476" s="11">
        <f t="shared" si="84"/>
        <v>-0.13541149024758314</v>
      </c>
      <c r="O476" s="11">
        <f t="shared" si="85"/>
        <v>-8.7172845650533071E-2</v>
      </c>
      <c r="P476" s="11">
        <f t="shared" si="86"/>
        <v>-0.87769403621884634</v>
      </c>
      <c r="Q476" s="11">
        <f t="shared" si="87"/>
        <v>-2.0359362102371215E-3</v>
      </c>
      <c r="R476" s="11">
        <f t="shared" si="88"/>
        <v>-0.59339010877393783</v>
      </c>
      <c r="S476" s="11">
        <f t="shared" si="89"/>
        <v>0.23212727511531184</v>
      </c>
      <c r="T476" s="11">
        <f t="shared" si="90"/>
        <v>-0.27426405431704692</v>
      </c>
      <c r="U476" s="11">
        <f t="shared" si="91"/>
        <v>-0.59865766277721111</v>
      </c>
      <c r="V476" s="11">
        <f t="shared" si="92"/>
        <v>-0.42794754154290926</v>
      </c>
      <c r="W476" s="11">
        <f t="shared" si="93"/>
        <v>-0.59865766277721111</v>
      </c>
    </row>
    <row r="477" spans="1:23" x14ac:dyDescent="0.2">
      <c r="A477" s="28" t="s">
        <v>912</v>
      </c>
      <c r="B477" s="1">
        <v>108.896984</v>
      </c>
      <c r="C477" s="1">
        <v>83.815583000000004</v>
      </c>
      <c r="D477" s="1">
        <v>29.017878</v>
      </c>
      <c r="E477" s="1">
        <v>226.88999899999999</v>
      </c>
      <c r="F477" s="1">
        <v>574.65258200000005</v>
      </c>
      <c r="G477" s="1">
        <v>98.196684000000005</v>
      </c>
      <c r="H477" s="1">
        <v>39.614091000000002</v>
      </c>
      <c r="I477" s="1">
        <v>189.88999899999999</v>
      </c>
      <c r="J477" s="1">
        <v>54.667634</v>
      </c>
      <c r="K477" s="1">
        <v>48.280261000000003</v>
      </c>
      <c r="L477" s="45">
        <v>11869.04004</v>
      </c>
      <c r="M477" s="11">
        <f t="shared" si="83"/>
        <v>-0.11695064639137842</v>
      </c>
      <c r="N477" s="11">
        <f t="shared" si="84"/>
        <v>2.2466150951575559E-2</v>
      </c>
      <c r="O477" s="11">
        <f t="shared" si="85"/>
        <v>-0.34793350026287939</v>
      </c>
      <c r="P477" s="11">
        <f t="shared" si="86"/>
        <v>0.19058608734794236</v>
      </c>
      <c r="Q477" s="11">
        <f t="shared" si="87"/>
        <v>-2.2616377949102873E-4</v>
      </c>
      <c r="R477" s="11">
        <f t="shared" si="88"/>
        <v>-5.6511643764891262E-2</v>
      </c>
      <c r="S477" s="11">
        <f t="shared" si="89"/>
        <v>-0.34439438127382549</v>
      </c>
      <c r="T477" s="11">
        <f t="shared" si="90"/>
        <v>-9.8081099489729873E-2</v>
      </c>
      <c r="U477" s="11">
        <f t="shared" si="91"/>
        <v>0.38066940285244444</v>
      </c>
      <c r="V477" s="11">
        <f t="shared" si="92"/>
        <v>-8.6682395520000788E-2</v>
      </c>
      <c r="W477" s="11">
        <f t="shared" si="93"/>
        <v>0.38066940285244444</v>
      </c>
    </row>
    <row r="478" spans="1:23" x14ac:dyDescent="0.2">
      <c r="A478" s="28" t="s">
        <v>760</v>
      </c>
      <c r="B478" s="1">
        <v>123.31925</v>
      </c>
      <c r="C478" s="1">
        <v>81.973944000000003</v>
      </c>
      <c r="D478" s="1">
        <v>44.501409000000002</v>
      </c>
      <c r="E478" s="1">
        <v>190.570007</v>
      </c>
      <c r="F478" s="1">
        <v>574.78257699999995</v>
      </c>
      <c r="G478" s="1">
        <v>104.078321</v>
      </c>
      <c r="H478" s="1">
        <v>60.423659999999998</v>
      </c>
      <c r="I478" s="1">
        <v>210.53999300000001</v>
      </c>
      <c r="J478" s="1">
        <v>39.595021000000003</v>
      </c>
      <c r="K478" s="1">
        <v>52.86251</v>
      </c>
      <c r="L478" s="45">
        <v>11913.62012</v>
      </c>
      <c r="M478" s="11">
        <f t="shared" si="83"/>
        <v>0.56418027208632293</v>
      </c>
      <c r="N478" s="11">
        <f t="shared" si="84"/>
        <v>7.1661765567559987E-2</v>
      </c>
      <c r="O478" s="11">
        <f t="shared" si="85"/>
        <v>0.6980337239424943</v>
      </c>
      <c r="P478" s="11">
        <f t="shared" si="86"/>
        <v>4.1173468519147773</v>
      </c>
      <c r="Q478" s="11">
        <f t="shared" si="87"/>
        <v>2.141339565845124E-2</v>
      </c>
      <c r="R478" s="11">
        <f t="shared" si="88"/>
        <v>1.5232129640157552</v>
      </c>
      <c r="S478" s="11">
        <f t="shared" si="89"/>
        <v>0.25373941129523803</v>
      </c>
      <c r="T478" s="11">
        <f t="shared" si="90"/>
        <v>0.44433002142196565</v>
      </c>
      <c r="U478" s="11">
        <f t="shared" si="91"/>
        <v>0.38266205902942452</v>
      </c>
      <c r="V478" s="11">
        <f t="shared" si="92"/>
        <v>0.7418404613160412</v>
      </c>
      <c r="W478" s="11">
        <f t="shared" si="93"/>
        <v>0.38266205902942452</v>
      </c>
    </row>
    <row r="479" spans="1:23" x14ac:dyDescent="0.2">
      <c r="A479" s="28" t="s">
        <v>308</v>
      </c>
      <c r="B479" s="1">
        <v>78.839538000000005</v>
      </c>
      <c r="C479" s="1">
        <v>76.492366000000004</v>
      </c>
      <c r="D479" s="1">
        <v>26.207612000000001</v>
      </c>
      <c r="E479" s="1">
        <v>37.240001999999997</v>
      </c>
      <c r="F479" s="1">
        <v>562.73256200000003</v>
      </c>
      <c r="G479" s="1">
        <v>41.248330000000003</v>
      </c>
      <c r="H479" s="1">
        <v>48.194752000000001</v>
      </c>
      <c r="I479" s="1">
        <v>145.770004</v>
      </c>
      <c r="J479" s="1">
        <v>28.636803</v>
      </c>
      <c r="K479" s="1">
        <v>30.348652000000001</v>
      </c>
      <c r="L479" s="45">
        <v>12397.37988</v>
      </c>
      <c r="M479" s="11">
        <f t="shared" si="83"/>
        <v>0.7197315065448886</v>
      </c>
      <c r="N479" s="11">
        <f t="shared" si="84"/>
        <v>5.1064677447104634E-2</v>
      </c>
      <c r="O479" s="11">
        <f t="shared" si="85"/>
        <v>-2.3596870083892219E-2</v>
      </c>
      <c r="P479" s="11">
        <f t="shared" si="86"/>
        <v>0.57064544793949579</v>
      </c>
      <c r="Q479" s="11">
        <f t="shared" si="87"/>
        <v>-9.0687572473062694E-3</v>
      </c>
      <c r="R479" s="11">
        <f t="shared" si="88"/>
        <v>2.6878391589901351E-2</v>
      </c>
      <c r="S479" s="11">
        <f t="shared" si="89"/>
        <v>-2.2753525491320037E-2</v>
      </c>
      <c r="T479" s="11">
        <f t="shared" si="90"/>
        <v>6.8851727934751139E-2</v>
      </c>
      <c r="U479" s="11">
        <f t="shared" si="91"/>
        <v>0.293994359922509</v>
      </c>
      <c r="V479" s="11">
        <f t="shared" si="92"/>
        <v>9.195154945092554E-2</v>
      </c>
      <c r="W479" s="11">
        <f t="shared" si="93"/>
        <v>0.293994359922509</v>
      </c>
    </row>
    <row r="480" spans="1:23" x14ac:dyDescent="0.2">
      <c r="A480" s="28" t="s">
        <v>153</v>
      </c>
      <c r="B480" s="1">
        <v>45.844096999999998</v>
      </c>
      <c r="C480" s="1">
        <v>72.776078999999996</v>
      </c>
      <c r="D480" s="1">
        <v>26.840975</v>
      </c>
      <c r="E480" s="1">
        <v>23.709999</v>
      </c>
      <c r="F480" s="1">
        <v>567.88255100000003</v>
      </c>
      <c r="G480" s="1">
        <v>40.168661</v>
      </c>
      <c r="H480" s="1">
        <v>49.316884999999999</v>
      </c>
      <c r="I480" s="1">
        <v>136.38000500000001</v>
      </c>
      <c r="J480" s="1">
        <v>22.130547</v>
      </c>
      <c r="K480" s="1">
        <v>27.793039</v>
      </c>
      <c r="L480" s="45">
        <v>12097.83008</v>
      </c>
      <c r="M480" s="11">
        <f t="shared" si="83"/>
        <v>-0.57166404038465912</v>
      </c>
      <c r="N480" s="11">
        <f t="shared" si="84"/>
        <v>-0.13181457595088431</v>
      </c>
      <c r="O480" s="11">
        <f t="shared" si="85"/>
        <v>-6.3404676693036954E-2</v>
      </c>
      <c r="P480" s="11">
        <f t="shared" si="86"/>
        <v>-0.89697128368810497</v>
      </c>
      <c r="Q480" s="11">
        <f t="shared" si="87"/>
        <v>-1.5647976973008904E-3</v>
      </c>
      <c r="R480" s="11">
        <f t="shared" si="88"/>
        <v>-0.587811202782479</v>
      </c>
      <c r="S480" s="11">
        <f t="shared" si="89"/>
        <v>0.25938700955754324</v>
      </c>
      <c r="T480" s="11">
        <f t="shared" si="90"/>
        <v>-0.281605521104204</v>
      </c>
      <c r="U480" s="11">
        <f t="shared" si="91"/>
        <v>-0.59266429161276379</v>
      </c>
      <c r="V480" s="11">
        <f t="shared" si="92"/>
        <v>-0.4171512111642911</v>
      </c>
      <c r="W480" s="11">
        <f t="shared" si="93"/>
        <v>-0.59266429161276379</v>
      </c>
    </row>
    <row r="481" spans="1:23" x14ac:dyDescent="0.2">
      <c r="A481" s="28" t="s">
        <v>911</v>
      </c>
      <c r="B481" s="1">
        <v>107.028364</v>
      </c>
      <c r="C481" s="1">
        <v>83.825502</v>
      </c>
      <c r="D481" s="1">
        <v>28.658028000000002</v>
      </c>
      <c r="E481" s="1">
        <v>230.13000500000001</v>
      </c>
      <c r="F481" s="1">
        <v>568.77256499999999</v>
      </c>
      <c r="G481" s="1">
        <v>97.452093000000005</v>
      </c>
      <c r="H481" s="1">
        <v>39.159435999999999</v>
      </c>
      <c r="I481" s="1">
        <v>189.83999600000001</v>
      </c>
      <c r="J481" s="1">
        <v>54.329994999999997</v>
      </c>
      <c r="K481" s="1">
        <v>47.684818999999997</v>
      </c>
      <c r="L481" s="45">
        <v>12045.679690000001</v>
      </c>
      <c r="M481" s="11">
        <f t="shared" si="83"/>
        <v>0.33459681585495815</v>
      </c>
      <c r="N481" s="11">
        <f t="shared" si="84"/>
        <v>0.10414259306661089</v>
      </c>
      <c r="O481" s="11">
        <f t="shared" si="85"/>
        <v>0.11838066068922748</v>
      </c>
      <c r="P481" s="11">
        <f t="shared" si="86"/>
        <v>5.164746656054291</v>
      </c>
      <c r="Q481" s="11">
        <f t="shared" si="87"/>
        <v>9.6031236724523072E-3</v>
      </c>
      <c r="R481" s="11">
        <f t="shared" si="88"/>
        <v>1.404867282679501</v>
      </c>
      <c r="S481" s="11">
        <f t="shared" si="89"/>
        <v>-0.18522413057158627</v>
      </c>
      <c r="T481" s="11">
        <f t="shared" si="90"/>
        <v>0.29663268091980943</v>
      </c>
      <c r="U481" s="11">
        <f t="shared" si="91"/>
        <v>0.90547807284847104</v>
      </c>
      <c r="V481" s="11">
        <f t="shared" si="92"/>
        <v>0.58049243008038687</v>
      </c>
      <c r="W481" s="11">
        <f t="shared" si="93"/>
        <v>0.90547807284847104</v>
      </c>
    </row>
    <row r="482" spans="1:23" x14ac:dyDescent="0.2">
      <c r="A482" s="28" t="s">
        <v>307</v>
      </c>
      <c r="B482" s="1">
        <v>80.195278999999999</v>
      </c>
      <c r="C482" s="1">
        <v>75.919090999999995</v>
      </c>
      <c r="D482" s="1">
        <v>25.624573999999999</v>
      </c>
      <c r="E482" s="1">
        <v>37.330002</v>
      </c>
      <c r="F482" s="1">
        <v>563.36252500000001</v>
      </c>
      <c r="G482" s="1">
        <v>40.522857000000002</v>
      </c>
      <c r="H482" s="1">
        <v>48.061605</v>
      </c>
      <c r="I482" s="1">
        <v>146.41000399999999</v>
      </c>
      <c r="J482" s="1">
        <v>28.512526999999999</v>
      </c>
      <c r="K482" s="1">
        <v>30.170862</v>
      </c>
      <c r="L482" s="45">
        <v>12217.559569999999</v>
      </c>
      <c r="M482" s="11">
        <f t="shared" si="83"/>
        <v>0.7376909256749955</v>
      </c>
      <c r="N482" s="11">
        <f t="shared" si="84"/>
        <v>5.8725569217536799E-2</v>
      </c>
      <c r="O482" s="11">
        <f t="shared" si="85"/>
        <v>-2.8061368372003237E-2</v>
      </c>
      <c r="P482" s="11">
        <f t="shared" si="86"/>
        <v>0.56061881270902991</v>
      </c>
      <c r="Q482" s="11">
        <f t="shared" si="87"/>
        <v>-5.321660638059944E-3</v>
      </c>
      <c r="R482" s="11">
        <f t="shared" si="88"/>
        <v>1.8450114668090878E-2</v>
      </c>
      <c r="S482" s="11">
        <f t="shared" si="89"/>
        <v>-2.2058279323420305E-3</v>
      </c>
      <c r="T482" s="11">
        <f t="shared" si="90"/>
        <v>7.6544147058823508E-2</v>
      </c>
      <c r="U482" s="11">
        <f t="shared" si="91"/>
        <v>0.29444414430569954</v>
      </c>
      <c r="V482" s="11">
        <f t="shared" si="92"/>
        <v>9.6551051134272869E-2</v>
      </c>
      <c r="W482" s="11">
        <f t="shared" si="93"/>
        <v>0.29444414430569954</v>
      </c>
    </row>
    <row r="483" spans="1:23" x14ac:dyDescent="0.2">
      <c r="A483" s="28" t="s">
        <v>152</v>
      </c>
      <c r="B483" s="1">
        <v>46.150485000000003</v>
      </c>
      <c r="C483" s="1">
        <v>71.707998000000003</v>
      </c>
      <c r="D483" s="1">
        <v>26.364394999999998</v>
      </c>
      <c r="E483" s="1">
        <v>23.92</v>
      </c>
      <c r="F483" s="1">
        <v>566.37658899999997</v>
      </c>
      <c r="G483" s="1">
        <v>39.78875</v>
      </c>
      <c r="H483" s="1">
        <v>48.167855000000003</v>
      </c>
      <c r="I483" s="1">
        <v>136</v>
      </c>
      <c r="J483" s="1">
        <v>22.02685</v>
      </c>
      <c r="K483" s="1">
        <v>27.514324999999999</v>
      </c>
      <c r="L483" s="45">
        <v>12021.389649999999</v>
      </c>
      <c r="M483" s="11">
        <f t="shared" si="83"/>
        <v>-0.5585942728710922</v>
      </c>
      <c r="N483" s="11">
        <f t="shared" si="84"/>
        <v>-0.14140757149517125</v>
      </c>
      <c r="O483" s="11">
        <f t="shared" si="85"/>
        <v>-3.4221541438304803E-2</v>
      </c>
      <c r="P483" s="11">
        <f t="shared" si="86"/>
        <v>-0.89611743021187851</v>
      </c>
      <c r="Q483" s="11">
        <f t="shared" si="87"/>
        <v>2.3077603574990224E-3</v>
      </c>
      <c r="R483" s="11">
        <f t="shared" si="88"/>
        <v>-0.59141824015976563</v>
      </c>
      <c r="S483" s="11">
        <f t="shared" si="89"/>
        <v>0.22818466376023316</v>
      </c>
      <c r="T483" s="11">
        <f t="shared" si="90"/>
        <v>-0.26553976632866838</v>
      </c>
      <c r="U483" s="11">
        <f t="shared" si="91"/>
        <v>-0.58571322895863753</v>
      </c>
      <c r="V483" s="11">
        <f t="shared" si="92"/>
        <v>-0.43069742776104558</v>
      </c>
      <c r="W483" s="11">
        <f t="shared" si="93"/>
        <v>-0.58571322895863753</v>
      </c>
    </row>
    <row r="484" spans="1:23" x14ac:dyDescent="0.2">
      <c r="A484" s="28" t="s">
        <v>910</v>
      </c>
      <c r="B484" s="1">
        <v>104.55343499999999</v>
      </c>
      <c r="C484" s="1">
        <v>83.518088000000006</v>
      </c>
      <c r="D484" s="1">
        <v>27.298594999999999</v>
      </c>
      <c r="E484" s="1">
        <v>230.259995</v>
      </c>
      <c r="F484" s="1">
        <v>565.07253700000001</v>
      </c>
      <c r="G484" s="1">
        <v>97.382589999999993</v>
      </c>
      <c r="H484" s="1">
        <v>39.218739999999997</v>
      </c>
      <c r="I484" s="1">
        <v>185.16999799999999</v>
      </c>
      <c r="J484" s="1">
        <v>53.168123000000001</v>
      </c>
      <c r="K484" s="1">
        <v>48.329880000000003</v>
      </c>
      <c r="L484" s="45">
        <v>11766.259770000001</v>
      </c>
      <c r="M484" s="11">
        <f t="shared" si="83"/>
        <v>0.42348192580443267</v>
      </c>
      <c r="N484" s="11">
        <f t="shared" si="84"/>
        <v>-8.1306702175034107E-2</v>
      </c>
      <c r="O484" s="11">
        <f t="shared" si="85"/>
        <v>-0.2068483540355599</v>
      </c>
      <c r="P484" s="11">
        <f t="shared" si="86"/>
        <v>8.4239772195690898E-2</v>
      </c>
      <c r="Q484" s="11">
        <f t="shared" si="87"/>
        <v>-1.4097609837494196E-2</v>
      </c>
      <c r="R484" s="11">
        <f t="shared" si="88"/>
        <v>0.27300846371246523</v>
      </c>
      <c r="S484" s="11">
        <f t="shared" si="89"/>
        <v>-0.38669296788526131</v>
      </c>
      <c r="T484" s="11">
        <f t="shared" si="90"/>
        <v>0.22905876200560837</v>
      </c>
      <c r="U484" s="11">
        <f t="shared" si="91"/>
        <v>0.40162925315382991</v>
      </c>
      <c r="V484" s="11">
        <f t="shared" si="92"/>
        <v>4.4003304009721411E-2</v>
      </c>
      <c r="W484" s="11">
        <f t="shared" si="93"/>
        <v>0.40162925315382991</v>
      </c>
    </row>
    <row r="485" spans="1:23" x14ac:dyDescent="0.2">
      <c r="A485" s="28" t="s">
        <v>610</v>
      </c>
      <c r="B485" s="1">
        <v>73.449078</v>
      </c>
      <c r="C485" s="1">
        <v>90.909651999999994</v>
      </c>
      <c r="D485" s="1">
        <v>34.417876</v>
      </c>
      <c r="E485" s="1">
        <v>212.36999499999999</v>
      </c>
      <c r="F485" s="1">
        <v>573.15261899999996</v>
      </c>
      <c r="G485" s="1">
        <v>76.497990999999999</v>
      </c>
      <c r="H485" s="1">
        <v>63.946339999999999</v>
      </c>
      <c r="I485" s="1">
        <v>150.66000399999999</v>
      </c>
      <c r="J485" s="1">
        <v>37.933086000000003</v>
      </c>
      <c r="K485" s="1">
        <v>46.292842</v>
      </c>
      <c r="L485" s="45">
        <v>11983.240229999999</v>
      </c>
      <c r="M485" s="11">
        <f t="shared" si="83"/>
        <v>0.24346612143759638</v>
      </c>
      <c r="N485" s="11">
        <f t="shared" si="84"/>
        <v>0.11459489316681681</v>
      </c>
      <c r="O485" s="11">
        <f t="shared" si="85"/>
        <v>0.42657627754846517</v>
      </c>
      <c r="P485" s="11">
        <f t="shared" si="86"/>
        <v>4.6049089629165723</v>
      </c>
      <c r="Q485" s="11">
        <f t="shared" si="87"/>
        <v>1.250738304237764E-2</v>
      </c>
      <c r="R485" s="11">
        <f t="shared" si="88"/>
        <v>0.40783780266708169</v>
      </c>
      <c r="S485" s="11">
        <f t="shared" si="89"/>
        <v>0.22011368446977708</v>
      </c>
      <c r="T485" s="11">
        <f t="shared" si="90"/>
        <v>0.71790204280166625</v>
      </c>
      <c r="U485" s="11">
        <f t="shared" si="91"/>
        <v>0.45009738907370744</v>
      </c>
      <c r="V485" s="11">
        <f t="shared" si="92"/>
        <v>0.37099850126397182</v>
      </c>
      <c r="W485" s="11">
        <f t="shared" si="93"/>
        <v>0.45009738907370744</v>
      </c>
    </row>
    <row r="486" spans="1:23" x14ac:dyDescent="0.2">
      <c r="A486" s="28" t="s">
        <v>458</v>
      </c>
      <c r="B486" s="1">
        <v>59.068016999999998</v>
      </c>
      <c r="C486" s="1">
        <v>81.562954000000005</v>
      </c>
      <c r="D486" s="1">
        <v>24.126207999999998</v>
      </c>
      <c r="E486" s="1">
        <v>37.889999000000003</v>
      </c>
      <c r="F486" s="1">
        <v>566.07253300000002</v>
      </c>
      <c r="G486" s="1">
        <v>54.337218999999997</v>
      </c>
      <c r="H486" s="1">
        <v>52.410148999999997</v>
      </c>
      <c r="I486" s="1">
        <v>87.699996999999996</v>
      </c>
      <c r="J486" s="1">
        <v>26.158992000000001</v>
      </c>
      <c r="K486" s="1">
        <v>33.765785999999999</v>
      </c>
      <c r="L486" s="45">
        <v>11823.48047</v>
      </c>
      <c r="M486" s="11">
        <f t="shared" si="83"/>
        <v>-0.2727020257067525</v>
      </c>
      <c r="N486" s="11">
        <f t="shared" si="84"/>
        <v>7.7093318304226388E-2</v>
      </c>
      <c r="O486" s="11">
        <f t="shared" si="85"/>
        <v>-5.3087441710883532E-2</v>
      </c>
      <c r="P486" s="11">
        <f t="shared" si="86"/>
        <v>1.0568296463320248E-3</v>
      </c>
      <c r="Q486" s="11">
        <f t="shared" si="87"/>
        <v>-9.6746569686653183E-3</v>
      </c>
      <c r="R486" s="11">
        <f t="shared" si="88"/>
        <v>0.3254938418585398</v>
      </c>
      <c r="S486" s="11">
        <f t="shared" si="89"/>
        <v>8.7895274238708909E-2</v>
      </c>
      <c r="T486" s="11">
        <f t="shared" si="90"/>
        <v>-0.40779256284131449</v>
      </c>
      <c r="U486" s="11">
        <f t="shared" si="91"/>
        <v>-8.4538978847170987E-2</v>
      </c>
      <c r="V486" s="11">
        <f t="shared" si="92"/>
        <v>0.10194433412928849</v>
      </c>
      <c r="W486" s="11">
        <f t="shared" si="93"/>
        <v>-8.4538978847170987E-2</v>
      </c>
    </row>
    <row r="487" spans="1:23" x14ac:dyDescent="0.2">
      <c r="A487" s="28" t="s">
        <v>306</v>
      </c>
      <c r="B487" s="1">
        <v>81.215704000000002</v>
      </c>
      <c r="C487" s="1">
        <v>75.725058000000004</v>
      </c>
      <c r="D487" s="1">
        <v>25.478812999999999</v>
      </c>
      <c r="E487" s="1">
        <v>37.849997999999999</v>
      </c>
      <c r="F487" s="1">
        <v>571.60259199999996</v>
      </c>
      <c r="G487" s="1">
        <v>40.993943000000002</v>
      </c>
      <c r="H487" s="1">
        <v>48.175730000000001</v>
      </c>
      <c r="I487" s="1">
        <v>148.08999600000001</v>
      </c>
      <c r="J487" s="1">
        <v>28.574665</v>
      </c>
      <c r="K487" s="1">
        <v>30.642007</v>
      </c>
      <c r="L487" s="45">
        <v>11780.940430000001</v>
      </c>
      <c r="M487" s="11">
        <f t="shared" si="83"/>
        <v>0.76241295211581916</v>
      </c>
      <c r="N487" s="11">
        <f t="shared" si="84"/>
        <v>5.3236359535576039E-2</v>
      </c>
      <c r="O487" s="11">
        <f t="shared" si="85"/>
        <v>-1.1431304253289976E-2</v>
      </c>
      <c r="P487" s="11">
        <f t="shared" si="86"/>
        <v>0.62795690322580633</v>
      </c>
      <c r="Q487" s="11">
        <f t="shared" si="87"/>
        <v>-2.6931304061905026E-2</v>
      </c>
      <c r="R487" s="11">
        <f t="shared" si="88"/>
        <v>4.0466655806989271E-2</v>
      </c>
      <c r="S487" s="11">
        <f t="shared" si="89"/>
        <v>-9.3894067528165204E-3</v>
      </c>
      <c r="T487" s="11">
        <f t="shared" si="90"/>
        <v>0.1078775956890492</v>
      </c>
      <c r="U487" s="11">
        <f t="shared" si="91"/>
        <v>0.30134942522946018</v>
      </c>
      <c r="V487" s="11">
        <f t="shared" si="92"/>
        <v>0.11297002787146249</v>
      </c>
      <c r="W487" s="11">
        <f t="shared" si="93"/>
        <v>0.30134942522946018</v>
      </c>
    </row>
    <row r="488" spans="1:23" x14ac:dyDescent="0.2">
      <c r="A488" s="28" t="s">
        <v>151</v>
      </c>
      <c r="B488" s="1">
        <v>46.082107999999998</v>
      </c>
      <c r="C488" s="1">
        <v>71.897497000000001</v>
      </c>
      <c r="D488" s="1">
        <v>25.773437000000001</v>
      </c>
      <c r="E488" s="1">
        <v>23.25</v>
      </c>
      <c r="F488" s="1">
        <v>587.42264999999998</v>
      </c>
      <c r="G488" s="1">
        <v>39.399574000000001</v>
      </c>
      <c r="H488" s="1">
        <v>48.632359000000001</v>
      </c>
      <c r="I488" s="1">
        <v>133.66999799999999</v>
      </c>
      <c r="J488" s="1">
        <v>21.957719000000001</v>
      </c>
      <c r="K488" s="1">
        <v>27.531745000000001</v>
      </c>
      <c r="L488" s="45">
        <v>10719.940430000001</v>
      </c>
      <c r="M488" s="11">
        <f t="shared" si="83"/>
        <v>-0.61685908847447213</v>
      </c>
      <c r="N488" s="11">
        <f t="shared" si="84"/>
        <v>-0.10141017897745297</v>
      </c>
      <c r="O488" s="11">
        <f t="shared" si="85"/>
        <v>-0.41399535797062159</v>
      </c>
      <c r="P488" s="11">
        <f t="shared" si="86"/>
        <v>-0.87432432432432439</v>
      </c>
      <c r="Q488" s="11">
        <f t="shared" si="87"/>
        <v>3.0908093473454024E-3</v>
      </c>
      <c r="R488" s="11">
        <f t="shared" si="88"/>
        <v>-0.61914613670568575</v>
      </c>
      <c r="S488" s="11">
        <f t="shared" si="89"/>
        <v>-0.18145878815457483</v>
      </c>
      <c r="T488" s="11">
        <f t="shared" si="90"/>
        <v>-0.35527903964424801</v>
      </c>
      <c r="U488" s="11">
        <f t="shared" si="91"/>
        <v>-0.44557780909281197</v>
      </c>
      <c r="V488" s="11">
        <f t="shared" si="92"/>
        <v>-0.47292681061904185</v>
      </c>
      <c r="W488" s="11">
        <f t="shared" si="93"/>
        <v>-0.44557780909281197</v>
      </c>
    </row>
    <row r="489" spans="1:23" x14ac:dyDescent="0.2">
      <c r="A489" s="28" t="s">
        <v>759</v>
      </c>
      <c r="B489" s="1">
        <v>120.274569</v>
      </c>
      <c r="C489" s="1">
        <v>80.011475000000004</v>
      </c>
      <c r="D489" s="1">
        <v>43.981625999999999</v>
      </c>
      <c r="E489" s="1">
        <v>185</v>
      </c>
      <c r="F489" s="1">
        <v>585.61263299999996</v>
      </c>
      <c r="G489" s="1">
        <v>103.45063500000001</v>
      </c>
      <c r="H489" s="1">
        <v>59.413451999999999</v>
      </c>
      <c r="I489" s="1">
        <v>207.33000200000001</v>
      </c>
      <c r="J489" s="1">
        <v>39.604689999999998</v>
      </c>
      <c r="K489" s="1">
        <v>52.235146</v>
      </c>
      <c r="L489" s="45">
        <v>10990.58008</v>
      </c>
      <c r="M489" s="11">
        <f t="shared" si="83"/>
        <v>0.63569509239531041</v>
      </c>
      <c r="N489" s="11">
        <f t="shared" si="84"/>
        <v>-0.10652742657864511</v>
      </c>
      <c r="O489" s="11">
        <f t="shared" si="85"/>
        <v>0.29169261777382616</v>
      </c>
      <c r="P489" s="11">
        <f t="shared" si="86"/>
        <v>-0.10765968669873716</v>
      </c>
      <c r="Q489" s="11">
        <f t="shared" si="87"/>
        <v>-8.4491046609630471E-3</v>
      </c>
      <c r="R489" s="11">
        <f t="shared" si="88"/>
        <v>0.36111938771291863</v>
      </c>
      <c r="S489" s="11">
        <f t="shared" si="89"/>
        <v>-5.6672224107303992E-2</v>
      </c>
      <c r="T489" s="11">
        <f t="shared" si="90"/>
        <v>0.37304637086092729</v>
      </c>
      <c r="U489" s="11">
        <f t="shared" si="91"/>
        <v>6.9001662046751067E-2</v>
      </c>
      <c r="V489" s="11">
        <f t="shared" si="92"/>
        <v>0.13272977484491655</v>
      </c>
      <c r="W489" s="11">
        <f t="shared" si="93"/>
        <v>6.9001662046751067E-2</v>
      </c>
    </row>
    <row r="490" spans="1:23" x14ac:dyDescent="0.2">
      <c r="A490" s="28" t="s">
        <v>609</v>
      </c>
      <c r="B490" s="1">
        <v>73.531166999999996</v>
      </c>
      <c r="C490" s="1">
        <v>89.551125999999996</v>
      </c>
      <c r="D490" s="1">
        <v>34.049607000000002</v>
      </c>
      <c r="E490" s="1">
        <v>207.320007</v>
      </c>
      <c r="F490" s="1">
        <v>590.60269700000003</v>
      </c>
      <c r="G490" s="1">
        <v>76.004086000000001</v>
      </c>
      <c r="H490" s="1">
        <v>62.982829000000002</v>
      </c>
      <c r="I490" s="1">
        <v>151</v>
      </c>
      <c r="J490" s="1">
        <v>37.048296000000001</v>
      </c>
      <c r="K490" s="1">
        <v>46.114393</v>
      </c>
      <c r="L490" s="45">
        <v>12240.110350000001</v>
      </c>
      <c r="M490" s="11">
        <f t="shared" si="83"/>
        <v>0.21891684156787572</v>
      </c>
      <c r="N490" s="11">
        <f t="shared" si="84"/>
        <v>9.2241747686790942E-2</v>
      </c>
      <c r="O490" s="11">
        <f t="shared" si="85"/>
        <v>0.36706846229400991</v>
      </c>
      <c r="P490" s="11">
        <f t="shared" si="86"/>
        <v>4.4329142295597492</v>
      </c>
      <c r="Q490" s="11">
        <f t="shared" si="87"/>
        <v>2.6824366038291636E-3</v>
      </c>
      <c r="R490" s="11">
        <f t="shared" si="88"/>
        <v>0.40692212901041502</v>
      </c>
      <c r="S490" s="11">
        <f t="shared" si="89"/>
        <v>0.19615680193412421</v>
      </c>
      <c r="T490" s="11">
        <f t="shared" si="90"/>
        <v>0.71337802269526907</v>
      </c>
      <c r="U490" s="11">
        <f t="shared" si="91"/>
        <v>0.42825498959060715</v>
      </c>
      <c r="V490" s="11">
        <f t="shared" si="92"/>
        <v>0.36608297338456741</v>
      </c>
      <c r="W490" s="11">
        <f t="shared" si="93"/>
        <v>0.42825498959060715</v>
      </c>
    </row>
    <row r="491" spans="1:23" x14ac:dyDescent="0.2">
      <c r="A491" s="28" t="s">
        <v>457</v>
      </c>
      <c r="B491" s="1">
        <v>60.325006999999999</v>
      </c>
      <c r="C491" s="1">
        <v>81.988375000000005</v>
      </c>
      <c r="D491" s="1">
        <v>24.907024</v>
      </c>
      <c r="E491" s="1">
        <v>38.159999999999997</v>
      </c>
      <c r="F491" s="1">
        <v>589.02268100000003</v>
      </c>
      <c r="G491" s="1">
        <v>54.021529999999998</v>
      </c>
      <c r="H491" s="1">
        <v>52.654325</v>
      </c>
      <c r="I491" s="1">
        <v>88.129997000000003</v>
      </c>
      <c r="J491" s="1">
        <v>25.939553</v>
      </c>
      <c r="K491" s="1">
        <v>33.756656</v>
      </c>
      <c r="L491" s="45">
        <v>11444.610350000001</v>
      </c>
      <c r="M491" s="11">
        <f t="shared" si="83"/>
        <v>-0.25342926845531921</v>
      </c>
      <c r="N491" s="11">
        <f t="shared" si="84"/>
        <v>7.3211589448834324E-2</v>
      </c>
      <c r="O491" s="11">
        <f t="shared" si="85"/>
        <v>-3.6406893326511924E-2</v>
      </c>
      <c r="P491" s="11">
        <f t="shared" si="86"/>
        <v>5.7986559251095304E-3</v>
      </c>
      <c r="Q491" s="11">
        <f t="shared" si="87"/>
        <v>-7.2974981181131993E-3</v>
      </c>
      <c r="R491" s="11">
        <f t="shared" si="88"/>
        <v>0.29869009345567932</v>
      </c>
      <c r="S491" s="11">
        <f t="shared" si="89"/>
        <v>8.0731193245362931E-2</v>
      </c>
      <c r="T491" s="11">
        <f t="shared" si="90"/>
        <v>-0.41254502966151096</v>
      </c>
      <c r="U491" s="11">
        <f t="shared" si="91"/>
        <v>-0.10143034385534733</v>
      </c>
      <c r="V491" s="11">
        <f t="shared" si="92"/>
        <v>0.11687508685093406</v>
      </c>
      <c r="W491" s="11">
        <f t="shared" si="93"/>
        <v>-0.10143034385534733</v>
      </c>
    </row>
    <row r="492" spans="1:23" x14ac:dyDescent="0.2">
      <c r="A492" s="28" t="s">
        <v>305</v>
      </c>
      <c r="B492" s="1">
        <v>80.802802</v>
      </c>
      <c r="C492" s="1">
        <v>76.395349999999993</v>
      </c>
      <c r="D492" s="1">
        <v>25.848071999999998</v>
      </c>
      <c r="E492" s="1">
        <v>37.939999</v>
      </c>
      <c r="F492" s="1">
        <v>593.35267099999999</v>
      </c>
      <c r="G492" s="1">
        <v>41.596936999999997</v>
      </c>
      <c r="H492" s="1">
        <v>48.721018999999998</v>
      </c>
      <c r="I492" s="1">
        <v>150.020004</v>
      </c>
      <c r="J492" s="1">
        <v>28.867604</v>
      </c>
      <c r="K492" s="1">
        <v>30.2242</v>
      </c>
      <c r="L492" s="45">
        <v>12592.79981</v>
      </c>
      <c r="M492" s="11">
        <f t="shared" si="83"/>
        <v>-0.33353383811390613</v>
      </c>
      <c r="N492" s="11">
        <f t="shared" si="84"/>
        <v>-5.3574511101218469E-2</v>
      </c>
      <c r="O492" s="11">
        <f t="shared" si="85"/>
        <v>-0.40334863413891664</v>
      </c>
      <c r="P492" s="11">
        <f t="shared" si="86"/>
        <v>-0.80074576858892343</v>
      </c>
      <c r="Q492" s="11">
        <f t="shared" si="87"/>
        <v>-4.4129050420098626E-3</v>
      </c>
      <c r="R492" s="11">
        <f t="shared" si="88"/>
        <v>-0.5969884468716139</v>
      </c>
      <c r="S492" s="11">
        <f t="shared" si="89"/>
        <v>-0.18398633131997788</v>
      </c>
      <c r="T492" s="11">
        <f t="shared" si="90"/>
        <v>-0.26976244869779542</v>
      </c>
      <c r="U492" s="11">
        <f t="shared" si="91"/>
        <v>-0.2753513406861865</v>
      </c>
      <c r="V492" s="11">
        <f t="shared" si="92"/>
        <v>-0.42541633419301694</v>
      </c>
      <c r="W492" s="11">
        <f t="shared" si="93"/>
        <v>-0.2753513406861865</v>
      </c>
    </row>
    <row r="493" spans="1:23" x14ac:dyDescent="0.2">
      <c r="A493" s="28" t="s">
        <v>758</v>
      </c>
      <c r="B493" s="1">
        <v>121.240667</v>
      </c>
      <c r="C493" s="1">
        <v>80.719877999999994</v>
      </c>
      <c r="D493" s="1">
        <v>43.321902000000001</v>
      </c>
      <c r="E493" s="1">
        <v>190.41000399999999</v>
      </c>
      <c r="F493" s="1">
        <v>595.98268599999994</v>
      </c>
      <c r="G493" s="1">
        <v>103.21524700000001</v>
      </c>
      <c r="H493" s="1">
        <v>59.706130999999999</v>
      </c>
      <c r="I493" s="1">
        <v>205.44000199999999</v>
      </c>
      <c r="J493" s="1">
        <v>39.836689999999997</v>
      </c>
      <c r="K493" s="1">
        <v>52.601913000000003</v>
      </c>
      <c r="L493" s="45">
        <v>12491.610350000001</v>
      </c>
      <c r="M493" s="11">
        <f t="shared" si="83"/>
        <v>0.64174693858670673</v>
      </c>
      <c r="N493" s="11">
        <f t="shared" si="84"/>
        <v>-8.3958631999547673E-2</v>
      </c>
      <c r="O493" s="11">
        <f t="shared" si="85"/>
        <v>0.25435071496009876</v>
      </c>
      <c r="P493" s="11">
        <f t="shared" si="86"/>
        <v>-0.10588844035866318</v>
      </c>
      <c r="Q493" s="11">
        <f t="shared" si="87"/>
        <v>2.0848897731682303E-3</v>
      </c>
      <c r="R493" s="11">
        <f t="shared" si="88"/>
        <v>0.35560409383970404</v>
      </c>
      <c r="S493" s="11">
        <f t="shared" si="89"/>
        <v>-4.2490209585709482E-2</v>
      </c>
      <c r="T493" s="11">
        <f t="shared" si="90"/>
        <v>0.35051281062690021</v>
      </c>
      <c r="U493" s="11">
        <f t="shared" si="91"/>
        <v>6.3643670483259251E-2</v>
      </c>
      <c r="V493" s="11">
        <f t="shared" si="92"/>
        <v>0.15479471109206733</v>
      </c>
      <c r="W493" s="11">
        <f t="shared" si="93"/>
        <v>6.3643670483259251E-2</v>
      </c>
    </row>
    <row r="494" spans="1:23" x14ac:dyDescent="0.2">
      <c r="A494" s="28" t="s">
        <v>608</v>
      </c>
      <c r="B494" s="1">
        <v>73.848572000000004</v>
      </c>
      <c r="C494" s="1">
        <v>88.118157999999994</v>
      </c>
      <c r="D494" s="1">
        <v>34.537312</v>
      </c>
      <c r="E494" s="1">
        <v>212.96000699999999</v>
      </c>
      <c r="F494" s="1">
        <v>594.74271299999998</v>
      </c>
      <c r="G494" s="1">
        <v>76.139668999999998</v>
      </c>
      <c r="H494" s="1">
        <v>62.355634999999999</v>
      </c>
      <c r="I494" s="1">
        <v>152.11999499999999</v>
      </c>
      <c r="J494" s="1">
        <v>37.453040999999999</v>
      </c>
      <c r="K494" s="1">
        <v>45.550877999999997</v>
      </c>
      <c r="L494" s="45">
        <v>12571.910159999999</v>
      </c>
      <c r="M494" s="11">
        <f t="shared" si="83"/>
        <v>0.20012698677876517</v>
      </c>
      <c r="N494" s="11">
        <f t="shared" si="84"/>
        <v>8.0130173361084633E-2</v>
      </c>
      <c r="O494" s="11">
        <f t="shared" si="85"/>
        <v>0.38171477027224143</v>
      </c>
      <c r="P494" s="11">
        <f t="shared" si="86"/>
        <v>4.6249340035675122</v>
      </c>
      <c r="Q494" s="11">
        <f t="shared" si="87"/>
        <v>8.9403096898583723E-3</v>
      </c>
      <c r="R494" s="11">
        <f t="shared" si="88"/>
        <v>0.40544979092782096</v>
      </c>
      <c r="S494" s="11">
        <f t="shared" si="89"/>
        <v>0.18306968347027808</v>
      </c>
      <c r="T494" s="11">
        <f t="shared" si="90"/>
        <v>0.7673985709306379</v>
      </c>
      <c r="U494" s="11">
        <f t="shared" si="91"/>
        <v>0.45462582585064526</v>
      </c>
      <c r="V494" s="11">
        <f t="shared" si="92"/>
        <v>0.33781300659880054</v>
      </c>
      <c r="W494" s="11">
        <f t="shared" si="93"/>
        <v>0.45462582585064526</v>
      </c>
    </row>
    <row r="495" spans="1:23" x14ac:dyDescent="0.2">
      <c r="A495" s="28" t="s">
        <v>456</v>
      </c>
      <c r="B495" s="1">
        <v>61.533965000000002</v>
      </c>
      <c r="C495" s="1">
        <v>81.581053999999995</v>
      </c>
      <c r="D495" s="1">
        <v>24.995978000000001</v>
      </c>
      <c r="E495" s="1">
        <v>37.860000999999997</v>
      </c>
      <c r="F495" s="1">
        <v>589.47264500000006</v>
      </c>
      <c r="G495" s="1">
        <v>54.174591999999997</v>
      </c>
      <c r="H495" s="1">
        <v>52.706645999999999</v>
      </c>
      <c r="I495" s="1">
        <v>86.07</v>
      </c>
      <c r="J495" s="1">
        <v>25.747543</v>
      </c>
      <c r="K495" s="1">
        <v>34.048763000000001</v>
      </c>
      <c r="L495" s="45">
        <v>11896.440430000001</v>
      </c>
      <c r="M495" s="11">
        <f t="shared" si="83"/>
        <v>-0.22905769570659162</v>
      </c>
      <c r="N495" s="11">
        <f t="shared" si="84"/>
        <v>6.2849084024312996E-2</v>
      </c>
      <c r="O495" s="11">
        <f t="shared" si="85"/>
        <v>-3.8747441743432698E-2</v>
      </c>
      <c r="P495" s="11">
        <f t="shared" si="86"/>
        <v>1.229943784494969E-2</v>
      </c>
      <c r="Q495" s="11">
        <f t="shared" si="87"/>
        <v>-9.4273468842387409E-3</v>
      </c>
      <c r="R495" s="11">
        <f t="shared" si="88"/>
        <v>0.29562021346337808</v>
      </c>
      <c r="S495" s="11">
        <f t="shared" si="89"/>
        <v>7.4533321949201481E-2</v>
      </c>
      <c r="T495" s="11">
        <f t="shared" si="90"/>
        <v>-0.42924404318480025</v>
      </c>
      <c r="U495" s="11">
        <f t="shared" si="91"/>
        <v>-0.10999748978058643</v>
      </c>
      <c r="V495" s="11">
        <f t="shared" si="92"/>
        <v>0.11376424153056197</v>
      </c>
      <c r="W495" s="11">
        <f t="shared" si="93"/>
        <v>-0.10999748978058643</v>
      </c>
    </row>
    <row r="496" spans="1:23" x14ac:dyDescent="0.2">
      <c r="A496" s="28" t="s">
        <v>304</v>
      </c>
      <c r="B496" s="1">
        <v>79.816563000000002</v>
      </c>
      <c r="C496" s="1">
        <v>76.756950000000003</v>
      </c>
      <c r="D496" s="1">
        <v>26.003549</v>
      </c>
      <c r="E496" s="1">
        <v>37.400002000000001</v>
      </c>
      <c r="F496" s="1">
        <v>595.08269600000006</v>
      </c>
      <c r="G496" s="1">
        <v>41.813636000000002</v>
      </c>
      <c r="H496" s="1">
        <v>49.050732000000004</v>
      </c>
      <c r="I496" s="1">
        <v>150.800003</v>
      </c>
      <c r="J496" s="1">
        <v>28.929742000000001</v>
      </c>
      <c r="K496" s="1">
        <v>30.570889000000001</v>
      </c>
      <c r="L496" s="45">
        <v>12479.73047</v>
      </c>
      <c r="M496" s="11">
        <f t="shared" si="83"/>
        <v>-0.33707959842469637</v>
      </c>
      <c r="N496" s="11">
        <f t="shared" si="84"/>
        <v>-5.5145841929342798E-2</v>
      </c>
      <c r="O496" s="11">
        <f t="shared" si="85"/>
        <v>-0.41077210835373734</v>
      </c>
      <c r="P496" s="11">
        <f t="shared" si="86"/>
        <v>-0.8075141460497044</v>
      </c>
      <c r="Q496" s="11">
        <f t="shared" si="87"/>
        <v>3.7212662800520713E-2</v>
      </c>
      <c r="R496" s="11">
        <f t="shared" si="88"/>
        <v>-0.59396300249640055</v>
      </c>
      <c r="S496" s="11">
        <f t="shared" si="89"/>
        <v>-0.1759883532017692</v>
      </c>
      <c r="T496" s="11">
        <f t="shared" si="90"/>
        <v>-0.27409261880011981</v>
      </c>
      <c r="U496" s="11">
        <f t="shared" si="91"/>
        <v>-0.27817049595269105</v>
      </c>
      <c r="V496" s="11">
        <f t="shared" si="92"/>
        <v>-0.41925176650990525</v>
      </c>
      <c r="W496" s="11">
        <f t="shared" si="93"/>
        <v>-0.27817049595269105</v>
      </c>
    </row>
    <row r="497" spans="1:23" x14ac:dyDescent="0.2">
      <c r="A497" s="28" t="s">
        <v>757</v>
      </c>
      <c r="B497" s="1">
        <v>120.401428</v>
      </c>
      <c r="C497" s="1">
        <v>81.236823000000001</v>
      </c>
      <c r="D497" s="1">
        <v>44.131565000000002</v>
      </c>
      <c r="E497" s="1">
        <v>194.300003</v>
      </c>
      <c r="F497" s="1">
        <v>573.73257899999999</v>
      </c>
      <c r="G497" s="1">
        <v>102.979867</v>
      </c>
      <c r="H497" s="1">
        <v>59.526746000000003</v>
      </c>
      <c r="I497" s="1">
        <v>207.740005</v>
      </c>
      <c r="J497" s="1">
        <v>40.078358999999999</v>
      </c>
      <c r="K497" s="1">
        <v>52.640520000000002</v>
      </c>
      <c r="L497" s="45">
        <v>11955.009770000001</v>
      </c>
      <c r="M497" s="11">
        <f t="shared" si="83"/>
        <v>0.61479647824039274</v>
      </c>
      <c r="N497" s="11">
        <f t="shared" si="84"/>
        <v>-8.0132034976414523E-2</v>
      </c>
      <c r="O497" s="11">
        <f t="shared" si="85"/>
        <v>0.30563747345475445</v>
      </c>
      <c r="P497" s="11">
        <f t="shared" si="86"/>
        <v>-0.11858101416638522</v>
      </c>
      <c r="Q497" s="11">
        <f t="shared" si="87"/>
        <v>-1.5326311083527666E-2</v>
      </c>
      <c r="R497" s="11">
        <f t="shared" si="88"/>
        <v>0.33670076876229338</v>
      </c>
      <c r="S497" s="11">
        <f t="shared" si="89"/>
        <v>-4.2435704439642952E-2</v>
      </c>
      <c r="T497" s="11">
        <f t="shared" si="90"/>
        <v>0.33123999363204115</v>
      </c>
      <c r="U497" s="11">
        <f t="shared" si="91"/>
        <v>5.5506453416839019E-2</v>
      </c>
      <c r="V497" s="11">
        <f t="shared" si="92"/>
        <v>0.14478454232535887</v>
      </c>
      <c r="W497" s="11">
        <f t="shared" si="93"/>
        <v>5.5506453416839019E-2</v>
      </c>
    </row>
    <row r="498" spans="1:23" x14ac:dyDescent="0.2">
      <c r="A498" s="28" t="s">
        <v>607</v>
      </c>
      <c r="B498" s="1">
        <v>74.561363999999998</v>
      </c>
      <c r="C498" s="1">
        <v>88.313569000000001</v>
      </c>
      <c r="D498" s="1">
        <v>33.800780000000003</v>
      </c>
      <c r="E498" s="1">
        <v>220.44000199999999</v>
      </c>
      <c r="F498" s="1">
        <v>582.66264799999999</v>
      </c>
      <c r="G498" s="1">
        <v>77.040329</v>
      </c>
      <c r="H498" s="1">
        <v>62.164751000000003</v>
      </c>
      <c r="I498" s="1">
        <v>156.050003</v>
      </c>
      <c r="J498" s="1">
        <v>37.970737999999997</v>
      </c>
      <c r="K498" s="1">
        <v>45.982906</v>
      </c>
      <c r="L498" s="45">
        <v>11613.530269999999</v>
      </c>
      <c r="M498" s="11">
        <f t="shared" si="83"/>
        <v>0.20533299657048953</v>
      </c>
      <c r="N498" s="11">
        <f t="shared" si="84"/>
        <v>9.6023611795313935E-2</v>
      </c>
      <c r="O498" s="11">
        <f t="shared" si="85"/>
        <v>0.35546464616732787</v>
      </c>
      <c r="P498" s="11">
        <f t="shared" si="86"/>
        <v>4.8737012489661939</v>
      </c>
      <c r="Q498" s="11">
        <f t="shared" si="87"/>
        <v>-3.6252973089613283E-3</v>
      </c>
      <c r="R498" s="11">
        <f t="shared" si="88"/>
        <v>0.43270068821596253</v>
      </c>
      <c r="S498" s="11">
        <f t="shared" si="89"/>
        <v>0.18395349490511337</v>
      </c>
      <c r="T498" s="11">
        <f t="shared" si="90"/>
        <v>0.82878236660535909</v>
      </c>
      <c r="U498" s="11">
        <f t="shared" si="91"/>
        <v>0.47473248224112097</v>
      </c>
      <c r="V498" s="11">
        <f t="shared" si="92"/>
        <v>0.35376801103507316</v>
      </c>
      <c r="W498" s="11">
        <f t="shared" si="93"/>
        <v>0.47473248224112097</v>
      </c>
    </row>
    <row r="499" spans="1:23" x14ac:dyDescent="0.2">
      <c r="A499" s="28" t="s">
        <v>455</v>
      </c>
      <c r="B499" s="1">
        <v>61.859555999999998</v>
      </c>
      <c r="C499" s="1">
        <v>80.576338000000007</v>
      </c>
      <c r="D499" s="1">
        <v>24.936674</v>
      </c>
      <c r="E499" s="1">
        <v>37.529998999999997</v>
      </c>
      <c r="F499" s="1">
        <v>584.78265899999997</v>
      </c>
      <c r="G499" s="1">
        <v>53.772801000000001</v>
      </c>
      <c r="H499" s="1">
        <v>52.506075000000003</v>
      </c>
      <c r="I499" s="1">
        <v>85.330001999999993</v>
      </c>
      <c r="J499" s="1">
        <v>25.747543</v>
      </c>
      <c r="K499" s="1">
        <v>33.966607000000003</v>
      </c>
      <c r="L499" s="45">
        <v>10854.650390000001</v>
      </c>
      <c r="M499" s="11">
        <f t="shared" si="83"/>
        <v>0.33817644482775289</v>
      </c>
      <c r="N499" s="11">
        <f t="shared" si="84"/>
        <v>0.11870092288829226</v>
      </c>
      <c r="O499" s="11">
        <f t="shared" si="85"/>
        <v>-3.0314377922811997E-2</v>
      </c>
      <c r="P499" s="11">
        <f t="shared" si="86"/>
        <v>0.64967028571428553</v>
      </c>
      <c r="Q499" s="11">
        <f t="shared" si="87"/>
        <v>-1.5382494554661008E-4</v>
      </c>
      <c r="R499" s="11">
        <f t="shared" si="88"/>
        <v>0.35051381900239975</v>
      </c>
      <c r="S499" s="11">
        <f t="shared" si="89"/>
        <v>7.0638029495417864E-2</v>
      </c>
      <c r="T499" s="11">
        <f t="shared" si="90"/>
        <v>-0.3675511172183682</v>
      </c>
      <c r="U499" s="11">
        <f t="shared" si="91"/>
        <v>0.16298492234742668</v>
      </c>
      <c r="V499" s="11">
        <f t="shared" si="92"/>
        <v>0.22097849148549353</v>
      </c>
      <c r="W499" s="11">
        <f t="shared" si="93"/>
        <v>0.16298492234742668</v>
      </c>
    </row>
    <row r="500" spans="1:23" x14ac:dyDescent="0.2">
      <c r="A500" s="28" t="s">
        <v>150</v>
      </c>
      <c r="B500" s="1">
        <v>46.226756000000002</v>
      </c>
      <c r="C500" s="1">
        <v>72.026702</v>
      </c>
      <c r="D500" s="1">
        <v>25.716246000000002</v>
      </c>
      <c r="E500" s="1">
        <v>22.75</v>
      </c>
      <c r="F500" s="1">
        <v>584.87262699999997</v>
      </c>
      <c r="G500" s="1">
        <v>39.816549999999999</v>
      </c>
      <c r="H500" s="1">
        <v>49.041854999999998</v>
      </c>
      <c r="I500" s="1">
        <v>134.91999799999999</v>
      </c>
      <c r="J500" s="1">
        <v>22.139188999999998</v>
      </c>
      <c r="K500" s="1">
        <v>27.819168999999999</v>
      </c>
      <c r="L500" s="45">
        <v>10817.650390000001</v>
      </c>
      <c r="M500" s="11">
        <f t="shared" si="83"/>
        <v>-0.55987313631086644</v>
      </c>
      <c r="N500" s="11">
        <f t="shared" si="84"/>
        <v>-0.13512700172241643</v>
      </c>
      <c r="O500" s="11">
        <f t="shared" si="85"/>
        <v>-6.7524862411737829E-2</v>
      </c>
      <c r="P500" s="11">
        <f t="shared" si="86"/>
        <v>-0.90010976948408339</v>
      </c>
      <c r="Q500" s="11">
        <f t="shared" si="87"/>
        <v>9.8241583188320991E-3</v>
      </c>
      <c r="R500" s="11">
        <f t="shared" si="88"/>
        <v>-0.5874739312633892</v>
      </c>
      <c r="S500" s="11">
        <f t="shared" si="89"/>
        <v>0.23922694771931119</v>
      </c>
      <c r="T500" s="11">
        <f t="shared" si="90"/>
        <v>-0.27015039884155367</v>
      </c>
      <c r="U500" s="11">
        <f t="shared" si="91"/>
        <v>-0.58874674394003379</v>
      </c>
      <c r="V500" s="11">
        <f t="shared" si="92"/>
        <v>-0.42674410536964147</v>
      </c>
      <c r="W500" s="11">
        <f t="shared" si="93"/>
        <v>-0.58874674394003379</v>
      </c>
    </row>
    <row r="501" spans="1:23" x14ac:dyDescent="0.2">
      <c r="A501" s="28" t="s">
        <v>909</v>
      </c>
      <c r="B501" s="1">
        <v>105.03052599999999</v>
      </c>
      <c r="C501" s="1">
        <v>83.280090999999999</v>
      </c>
      <c r="D501" s="1">
        <v>27.578479000000002</v>
      </c>
      <c r="E501" s="1">
        <v>227.75</v>
      </c>
      <c r="F501" s="1">
        <v>579.18264499999998</v>
      </c>
      <c r="G501" s="1">
        <v>96.518870000000007</v>
      </c>
      <c r="H501" s="1">
        <v>39.574554999999997</v>
      </c>
      <c r="I501" s="1">
        <v>184.86000100000001</v>
      </c>
      <c r="J501" s="1">
        <v>53.833468000000003</v>
      </c>
      <c r="K501" s="1">
        <v>48.528360999999997</v>
      </c>
      <c r="L501" s="45">
        <v>11043.860350000001</v>
      </c>
      <c r="M501" s="11">
        <f t="shared" si="83"/>
        <v>-0.15045514483462052</v>
      </c>
      <c r="N501" s="11">
        <f t="shared" si="84"/>
        <v>2.9275934833161044E-2</v>
      </c>
      <c r="O501" s="11">
        <f t="shared" si="85"/>
        <v>-0.39455781073377794</v>
      </c>
      <c r="P501" s="11">
        <f t="shared" si="86"/>
        <v>0.12904024822010585</v>
      </c>
      <c r="Q501" s="11">
        <f t="shared" si="87"/>
        <v>1.4148215265495034E-2</v>
      </c>
      <c r="R501" s="11">
        <f t="shared" si="88"/>
        <v>-8.1203818337741485E-2</v>
      </c>
      <c r="S501" s="11">
        <f t="shared" si="89"/>
        <v>-0.32986596525125877</v>
      </c>
      <c r="T501" s="11">
        <f t="shared" si="90"/>
        <v>-0.1345505814264818</v>
      </c>
      <c r="U501" s="11">
        <f t="shared" si="91"/>
        <v>0.29811870035220811</v>
      </c>
      <c r="V501" s="11">
        <f t="shared" si="92"/>
        <v>-9.1608677783071579E-2</v>
      </c>
      <c r="W501" s="11">
        <f t="shared" si="93"/>
        <v>0.29811870035220811</v>
      </c>
    </row>
    <row r="502" spans="1:23" x14ac:dyDescent="0.2">
      <c r="A502" s="28" t="s">
        <v>756</v>
      </c>
      <c r="B502" s="1">
        <v>123.631525</v>
      </c>
      <c r="C502" s="1">
        <v>80.911336000000006</v>
      </c>
      <c r="D502" s="1">
        <v>45.55097</v>
      </c>
      <c r="E502" s="1">
        <v>201.720001</v>
      </c>
      <c r="F502" s="1">
        <v>571.10256300000003</v>
      </c>
      <c r="G502" s="1">
        <v>105.049272</v>
      </c>
      <c r="H502" s="1">
        <v>59.054685999999997</v>
      </c>
      <c r="I502" s="1">
        <v>213.60000600000001</v>
      </c>
      <c r="J502" s="1">
        <v>41.470374</v>
      </c>
      <c r="K502" s="1">
        <v>53.422308000000001</v>
      </c>
      <c r="L502" s="45">
        <v>12078.98047</v>
      </c>
      <c r="M502" s="11">
        <f t="shared" si="83"/>
        <v>0.67595388701550441</v>
      </c>
      <c r="N502" s="11">
        <f t="shared" si="84"/>
        <v>-8.1203789620331479E-2</v>
      </c>
      <c r="O502" s="11">
        <f t="shared" si="85"/>
        <v>0.38014292643637315</v>
      </c>
      <c r="P502" s="11">
        <f t="shared" si="86"/>
        <v>-8.3798869816949395E-2</v>
      </c>
      <c r="Q502" s="11">
        <f t="shared" si="87"/>
        <v>-8.644640692925587E-3</v>
      </c>
      <c r="R502" s="11">
        <f t="shared" si="88"/>
        <v>0.36459140946798141</v>
      </c>
      <c r="S502" s="11">
        <f t="shared" si="89"/>
        <v>-3.8358629767992869E-2</v>
      </c>
      <c r="T502" s="11">
        <f t="shared" si="90"/>
        <v>0.35722454704458806</v>
      </c>
      <c r="U502" s="11">
        <f t="shared" si="91"/>
        <v>8.7851920004597961E-2</v>
      </c>
      <c r="V502" s="11">
        <f t="shared" si="92"/>
        <v>0.1613118309063899</v>
      </c>
      <c r="W502" s="11">
        <f t="shared" si="93"/>
        <v>8.7851920004597961E-2</v>
      </c>
    </row>
    <row r="503" spans="1:23" x14ac:dyDescent="0.2">
      <c r="A503" s="28" t="s">
        <v>606</v>
      </c>
      <c r="B503" s="1">
        <v>73.767855999999995</v>
      </c>
      <c r="C503" s="1">
        <v>88.062331</v>
      </c>
      <c r="D503" s="1">
        <v>33.004531</v>
      </c>
      <c r="E503" s="1">
        <v>220.16999799999999</v>
      </c>
      <c r="F503" s="1">
        <v>576.08258999999998</v>
      </c>
      <c r="G503" s="1">
        <v>76.982217000000006</v>
      </c>
      <c r="H503" s="1">
        <v>61.410300999999997</v>
      </c>
      <c r="I503" s="1">
        <v>157.38000500000001</v>
      </c>
      <c r="J503" s="1">
        <v>38.121341000000001</v>
      </c>
      <c r="K503" s="1">
        <v>46.001691000000001</v>
      </c>
      <c r="L503" s="45">
        <v>11478.12988</v>
      </c>
      <c r="M503" s="11">
        <f t="shared" si="83"/>
        <v>0.62617460195480801</v>
      </c>
      <c r="N503" s="11">
        <f t="shared" si="84"/>
        <v>0.23578744878181812</v>
      </c>
      <c r="O503" s="11">
        <f t="shared" si="85"/>
        <v>0.30076805720701949</v>
      </c>
      <c r="P503" s="11">
        <f t="shared" si="86"/>
        <v>8.8598297357814602</v>
      </c>
      <c r="Q503" s="11">
        <f t="shared" si="87"/>
        <v>8.7376427458338846E-3</v>
      </c>
      <c r="R503" s="11">
        <f t="shared" si="88"/>
        <v>0.93838473396523847</v>
      </c>
      <c r="S503" s="11">
        <f t="shared" si="89"/>
        <v>0.26068603237342103</v>
      </c>
      <c r="T503" s="11">
        <f t="shared" si="90"/>
        <v>0.17905311444570327</v>
      </c>
      <c r="U503" s="11">
        <f t="shared" si="91"/>
        <v>0.70921856935188354</v>
      </c>
      <c r="V503" s="11">
        <f t="shared" si="92"/>
        <v>0.67456825120017561</v>
      </c>
      <c r="W503" s="11">
        <f t="shared" si="93"/>
        <v>0.70921856935188354</v>
      </c>
    </row>
    <row r="504" spans="1:23" x14ac:dyDescent="0.2">
      <c r="A504" s="28" t="s">
        <v>149</v>
      </c>
      <c r="B504" s="1">
        <v>45.362814</v>
      </c>
      <c r="C504" s="1">
        <v>71.260095000000007</v>
      </c>
      <c r="D504" s="1">
        <v>25.37311</v>
      </c>
      <c r="E504" s="1">
        <v>22.33</v>
      </c>
      <c r="F504" s="1">
        <v>571.09258699999998</v>
      </c>
      <c r="G504" s="1">
        <v>39.714621999999999</v>
      </c>
      <c r="H504" s="1">
        <v>48.711812000000002</v>
      </c>
      <c r="I504" s="1">
        <v>133.479996</v>
      </c>
      <c r="J504" s="1">
        <v>22.303374000000002</v>
      </c>
      <c r="K504" s="1">
        <v>27.470776999999998</v>
      </c>
      <c r="L504" s="45">
        <v>12096.160159999999</v>
      </c>
      <c r="M504" s="11">
        <f t="shared" si="83"/>
        <v>-0.56997075138806885</v>
      </c>
      <c r="N504" s="11">
        <f t="shared" si="84"/>
        <v>-0.14198223320414993</v>
      </c>
      <c r="O504" s="11">
        <f t="shared" si="85"/>
        <v>-7.7626820036913569E-2</v>
      </c>
      <c r="P504" s="11">
        <f t="shared" si="86"/>
        <v>-0.89967652170296952</v>
      </c>
      <c r="Q504" s="11">
        <f t="shared" si="87"/>
        <v>-1.9167043755261681E-2</v>
      </c>
      <c r="R504" s="11">
        <f t="shared" si="88"/>
        <v>-0.5868727066808973</v>
      </c>
      <c r="S504" s="11">
        <f t="shared" si="89"/>
        <v>0.23675594353249974</v>
      </c>
      <c r="T504" s="11">
        <f t="shared" si="90"/>
        <v>-0.27393386148681165</v>
      </c>
      <c r="U504" s="11">
        <f t="shared" si="91"/>
        <v>-0.58385452023380402</v>
      </c>
      <c r="V504" s="11">
        <f t="shared" si="92"/>
        <v>-0.44370669433784771</v>
      </c>
      <c r="W504" s="11">
        <f t="shared" si="93"/>
        <v>-0.58385452023380402</v>
      </c>
    </row>
    <row r="505" spans="1:23" x14ac:dyDescent="0.2">
      <c r="A505" s="28" t="s">
        <v>908</v>
      </c>
      <c r="B505" s="1">
        <v>105.487741</v>
      </c>
      <c r="C505" s="1">
        <v>83.052003999999997</v>
      </c>
      <c r="D505" s="1">
        <v>27.508507999999999</v>
      </c>
      <c r="E505" s="1">
        <v>222.58000200000001</v>
      </c>
      <c r="F505" s="1">
        <v>582.25264900000002</v>
      </c>
      <c r="G505" s="1">
        <v>96.131682999999995</v>
      </c>
      <c r="H505" s="1">
        <v>39.386761999999997</v>
      </c>
      <c r="I505" s="1">
        <v>183.83999600000001</v>
      </c>
      <c r="J505" s="1">
        <v>53.595137000000001</v>
      </c>
      <c r="K505" s="1">
        <v>49.381822</v>
      </c>
      <c r="L505" s="45">
        <v>11139.29981</v>
      </c>
      <c r="M505" s="11">
        <f t="shared" si="83"/>
        <v>-0.15024474023338108</v>
      </c>
      <c r="N505" s="11">
        <f t="shared" si="84"/>
        <v>1.5523103565230123E-2</v>
      </c>
      <c r="O505" s="11">
        <f t="shared" si="85"/>
        <v>-0.41095891261614359</v>
      </c>
      <c r="P505" s="11">
        <f t="shared" si="86"/>
        <v>0.11496266305258063</v>
      </c>
      <c r="Q505" s="11">
        <f t="shared" si="87"/>
        <v>-4.2412664566489067E-3</v>
      </c>
      <c r="R505" s="11">
        <f t="shared" si="88"/>
        <v>-9.4275771400337605E-2</v>
      </c>
      <c r="S505" s="11">
        <f t="shared" si="89"/>
        <v>-0.34021863993526746</v>
      </c>
      <c r="T505" s="11">
        <f t="shared" si="90"/>
        <v>-0.15195130155895975</v>
      </c>
      <c r="U505" s="11">
        <f t="shared" si="91"/>
        <v>0.29357784591346547</v>
      </c>
      <c r="V505" s="11">
        <f t="shared" si="92"/>
        <v>-8.2758744434066722E-2</v>
      </c>
      <c r="W505" s="11">
        <f t="shared" si="93"/>
        <v>0.29357784591346547</v>
      </c>
    </row>
    <row r="506" spans="1:23" x14ac:dyDescent="0.2">
      <c r="A506" s="28" t="s">
        <v>755</v>
      </c>
      <c r="B506" s="1">
        <v>124.13896800000001</v>
      </c>
      <c r="C506" s="1">
        <v>81.782486000000006</v>
      </c>
      <c r="D506" s="1">
        <v>46.700491</v>
      </c>
      <c r="E506" s="1">
        <v>199.63000500000001</v>
      </c>
      <c r="F506" s="1">
        <v>584.73265600000002</v>
      </c>
      <c r="G506" s="1">
        <v>106.137917</v>
      </c>
      <c r="H506" s="1">
        <v>59.696688000000002</v>
      </c>
      <c r="I506" s="1">
        <v>216.779999</v>
      </c>
      <c r="J506" s="1">
        <v>41.431705999999998</v>
      </c>
      <c r="K506" s="1">
        <v>53.837332000000004</v>
      </c>
      <c r="L506" s="45">
        <v>11320.70996</v>
      </c>
      <c r="M506" s="11">
        <f t="shared" si="83"/>
        <v>0.58382346276751473</v>
      </c>
      <c r="N506" s="11">
        <f t="shared" si="84"/>
        <v>8.3905822447654099E-2</v>
      </c>
      <c r="O506" s="11">
        <f t="shared" si="85"/>
        <v>0.80401743118344626</v>
      </c>
      <c r="P506" s="11">
        <f t="shared" si="86"/>
        <v>4.8576875963798365</v>
      </c>
      <c r="Q506" s="11">
        <f t="shared" si="87"/>
        <v>4.1127273135657116E-3</v>
      </c>
      <c r="R506" s="11">
        <f t="shared" si="88"/>
        <v>1.5808078617220072</v>
      </c>
      <c r="S506" s="11">
        <f t="shared" si="89"/>
        <v>0.23056058360089549</v>
      </c>
      <c r="T506" s="11">
        <f t="shared" si="90"/>
        <v>0.5020786341841017</v>
      </c>
      <c r="U506" s="11">
        <f t="shared" si="91"/>
        <v>0.45809887431870644</v>
      </c>
      <c r="V506" s="11">
        <f t="shared" si="92"/>
        <v>0.8062343267689478</v>
      </c>
      <c r="W506" s="11">
        <f t="shared" si="93"/>
        <v>0.45809887431870644</v>
      </c>
    </row>
    <row r="507" spans="1:23" x14ac:dyDescent="0.2">
      <c r="A507" s="28" t="s">
        <v>303</v>
      </c>
      <c r="B507" s="1">
        <v>78.379295999999997</v>
      </c>
      <c r="C507" s="1">
        <v>75.451652999999993</v>
      </c>
      <c r="D507" s="1">
        <v>25.886939999999999</v>
      </c>
      <c r="E507" s="1">
        <v>34.080002</v>
      </c>
      <c r="F507" s="1">
        <v>582.33766000000003</v>
      </c>
      <c r="G507" s="1">
        <v>41.12585</v>
      </c>
      <c r="H507" s="1">
        <v>48.511783000000001</v>
      </c>
      <c r="I507" s="1">
        <v>144.320007</v>
      </c>
      <c r="J507" s="1">
        <v>28.414881000000001</v>
      </c>
      <c r="K507" s="1">
        <v>29.806394000000001</v>
      </c>
      <c r="L507" s="45">
        <v>11240.259770000001</v>
      </c>
      <c r="M507" s="11">
        <f t="shared" si="83"/>
        <v>0.75727469044122109</v>
      </c>
      <c r="N507" s="11">
        <f t="shared" si="84"/>
        <v>6.0487042565878557E-2</v>
      </c>
      <c r="O507" s="11">
        <f t="shared" si="85"/>
        <v>4.4580070736396804E-2</v>
      </c>
      <c r="P507" s="11">
        <f t="shared" si="86"/>
        <v>0.53444410330680348</v>
      </c>
      <c r="Q507" s="11">
        <f t="shared" si="87"/>
        <v>-5.7487512919440764E-4</v>
      </c>
      <c r="R507" s="11">
        <f t="shared" si="88"/>
        <v>5.0733795598955966E-2</v>
      </c>
      <c r="S507" s="11">
        <f t="shared" si="89"/>
        <v>1.0602562390592318E-2</v>
      </c>
      <c r="T507" s="11">
        <f t="shared" si="90"/>
        <v>8.8550345624523352E-2</v>
      </c>
      <c r="U507" s="11">
        <f t="shared" si="91"/>
        <v>0.28748556075385046</v>
      </c>
      <c r="V507" s="11">
        <f t="shared" si="92"/>
        <v>9.0554168060056783E-2</v>
      </c>
      <c r="W507" s="11">
        <f t="shared" si="93"/>
        <v>0.28748556075385046</v>
      </c>
    </row>
    <row r="508" spans="1:23" x14ac:dyDescent="0.2">
      <c r="A508" s="28" t="s">
        <v>148</v>
      </c>
      <c r="B508" s="1">
        <v>44.602756999999997</v>
      </c>
      <c r="C508" s="1">
        <v>71.148114000000007</v>
      </c>
      <c r="D508" s="1">
        <v>24.782150000000001</v>
      </c>
      <c r="E508" s="1">
        <v>22.209999</v>
      </c>
      <c r="F508" s="1">
        <v>582.67262400000004</v>
      </c>
      <c r="G508" s="1">
        <v>39.140123000000003</v>
      </c>
      <c r="H508" s="1">
        <v>48.002830000000003</v>
      </c>
      <c r="I508" s="1">
        <v>132.58000200000001</v>
      </c>
      <c r="J508" s="1">
        <v>22.070058</v>
      </c>
      <c r="K508" s="1">
        <v>27.331420000000001</v>
      </c>
      <c r="L508" s="45">
        <v>11559.950199999999</v>
      </c>
      <c r="M508" s="11">
        <f t="shared" si="83"/>
        <v>-0.57951351098901793</v>
      </c>
      <c r="N508" s="11">
        <f t="shared" si="84"/>
        <v>-0.14709862653105699</v>
      </c>
      <c r="O508" s="11">
        <f t="shared" si="85"/>
        <v>-0.11707609808853936</v>
      </c>
      <c r="P508" s="11">
        <f t="shared" si="86"/>
        <v>-0.90518272487229501</v>
      </c>
      <c r="Q508" s="11">
        <f t="shared" si="87"/>
        <v>1.2845891606880988E-2</v>
      </c>
      <c r="R508" s="11">
        <f t="shared" si="88"/>
        <v>-0.59597823714813802</v>
      </c>
      <c r="S508" s="11">
        <f t="shared" si="89"/>
        <v>0.15857357011668505</v>
      </c>
      <c r="T508" s="11">
        <f t="shared" si="90"/>
        <v>-0.29628446803453712</v>
      </c>
      <c r="U508" s="11">
        <f t="shared" si="91"/>
        <v>-0.58896940560383149</v>
      </c>
      <c r="V508" s="11">
        <f t="shared" si="92"/>
        <v>-0.45323147416219822</v>
      </c>
      <c r="W508" s="11">
        <f t="shared" si="93"/>
        <v>-0.58896940560383149</v>
      </c>
    </row>
    <row r="509" spans="1:23" x14ac:dyDescent="0.2">
      <c r="A509" s="28" t="s">
        <v>907</v>
      </c>
      <c r="B509" s="1">
        <v>106.074174</v>
      </c>
      <c r="C509" s="1">
        <v>83.418923000000007</v>
      </c>
      <c r="D509" s="1">
        <v>28.068273999999999</v>
      </c>
      <c r="E509" s="1">
        <v>234.240005</v>
      </c>
      <c r="F509" s="1">
        <v>575.28260599999999</v>
      </c>
      <c r="G509" s="1">
        <v>96.876273999999995</v>
      </c>
      <c r="H509" s="1">
        <v>41.432699</v>
      </c>
      <c r="I509" s="1">
        <v>188.39999399999999</v>
      </c>
      <c r="J509" s="1">
        <v>53.694440999999998</v>
      </c>
      <c r="K509" s="1">
        <v>49.987186000000001</v>
      </c>
      <c r="L509" s="45">
        <v>11504.62012</v>
      </c>
      <c r="M509" s="11">
        <f t="shared" si="83"/>
        <v>0.72095764222602776</v>
      </c>
      <c r="N509" s="11">
        <f t="shared" si="84"/>
        <v>3.2147580647995166E-2</v>
      </c>
      <c r="O509" s="11">
        <f t="shared" si="85"/>
        <v>0.1460223983375406</v>
      </c>
      <c r="P509" s="11">
        <f t="shared" si="86"/>
        <v>5.3965049534818395</v>
      </c>
      <c r="Q509" s="11">
        <f t="shared" si="87"/>
        <v>-3.3954976492449607E-3</v>
      </c>
      <c r="R509" s="11">
        <f t="shared" si="88"/>
        <v>0.78349940386338335</v>
      </c>
      <c r="S509" s="11">
        <f t="shared" si="89"/>
        <v>-0.21996571310878665</v>
      </c>
      <c r="T509" s="11">
        <f t="shared" si="90"/>
        <v>1.1782864881092956</v>
      </c>
      <c r="U509" s="11">
        <f t="shared" si="91"/>
        <v>1.0787761577862311</v>
      </c>
      <c r="V509" s="11">
        <f t="shared" si="92"/>
        <v>0.47205224085967967</v>
      </c>
      <c r="W509" s="11">
        <f t="shared" si="93"/>
        <v>1.0787761577862311</v>
      </c>
    </row>
    <row r="510" spans="1:23" x14ac:dyDescent="0.2">
      <c r="A510" s="28" t="s">
        <v>454</v>
      </c>
      <c r="B510" s="1">
        <v>61.636713999999998</v>
      </c>
      <c r="C510" s="1">
        <v>80.820732000000007</v>
      </c>
      <c r="D510" s="1">
        <v>24.491907000000001</v>
      </c>
      <c r="E510" s="1">
        <v>36.619999</v>
      </c>
      <c r="F510" s="1">
        <v>577.24263199999996</v>
      </c>
      <c r="G510" s="1">
        <v>54.318086000000001</v>
      </c>
      <c r="H510" s="1">
        <v>53.116509999999998</v>
      </c>
      <c r="I510" s="1">
        <v>86.489998</v>
      </c>
      <c r="J510" s="1">
        <v>25.829833000000001</v>
      </c>
      <c r="K510" s="1">
        <v>33.957481000000001</v>
      </c>
      <c r="L510" s="45">
        <v>11433.179690000001</v>
      </c>
      <c r="M510" s="11">
        <f t="shared" si="83"/>
        <v>-0.21792655108982562</v>
      </c>
      <c r="N510" s="11">
        <f t="shared" si="84"/>
        <v>7.3920898987758443E-2</v>
      </c>
      <c r="O510" s="11">
        <f t="shared" si="85"/>
        <v>-5.2822882388634196E-2</v>
      </c>
      <c r="P510" s="11">
        <f t="shared" si="86"/>
        <v>6.4534792759604942E-2</v>
      </c>
      <c r="Q510" s="11">
        <f t="shared" si="87"/>
        <v>2.1528270954083162E-3</v>
      </c>
      <c r="R510" s="11">
        <f t="shared" si="88"/>
        <v>0.3317608096841842</v>
      </c>
      <c r="S510" s="11">
        <f t="shared" si="89"/>
        <v>0.10386504296680066</v>
      </c>
      <c r="T510" s="11">
        <f t="shared" si="90"/>
        <v>-0.39820486085301376</v>
      </c>
      <c r="U510" s="11">
        <f t="shared" si="91"/>
        <v>-9.069113764180714E-2</v>
      </c>
      <c r="V510" s="11">
        <f t="shared" si="92"/>
        <v>0.14507388651766018</v>
      </c>
      <c r="W510" s="11">
        <f t="shared" si="93"/>
        <v>-9.069113764180714E-2</v>
      </c>
    </row>
    <row r="511" spans="1:23" x14ac:dyDescent="0.2">
      <c r="A511" s="28" t="s">
        <v>302</v>
      </c>
      <c r="B511" s="1">
        <v>78.811925000000002</v>
      </c>
      <c r="C511" s="1">
        <v>75.257621</v>
      </c>
      <c r="D511" s="1">
        <v>25.857790000000001</v>
      </c>
      <c r="E511" s="1">
        <v>34.400002000000001</v>
      </c>
      <c r="F511" s="1">
        <v>576.00259800000003</v>
      </c>
      <c r="G511" s="1">
        <v>40.786667999999999</v>
      </c>
      <c r="H511" s="1">
        <v>48.118662999999998</v>
      </c>
      <c r="I511" s="1">
        <v>143.720001</v>
      </c>
      <c r="J511" s="1">
        <v>28.406006000000001</v>
      </c>
      <c r="K511" s="1">
        <v>29.655275</v>
      </c>
      <c r="L511" s="45">
        <v>11644.490229999999</v>
      </c>
      <c r="M511" s="11">
        <f t="shared" si="83"/>
        <v>0.75656504328375007</v>
      </c>
      <c r="N511" s="11">
        <f t="shared" si="84"/>
        <v>5.8272377743915582E-2</v>
      </c>
      <c r="O511" s="11">
        <f t="shared" si="85"/>
        <v>6.8051165427673865E-2</v>
      </c>
      <c r="P511" s="11">
        <f t="shared" si="86"/>
        <v>0.55024787966435884</v>
      </c>
      <c r="Q511" s="11">
        <f t="shared" si="87"/>
        <v>-4.5796543147811342E-3</v>
      </c>
      <c r="R511" s="11">
        <f t="shared" si="88"/>
        <v>6.2185175954579952E-2</v>
      </c>
      <c r="S511" s="11">
        <f t="shared" si="89"/>
        <v>1.9548327117736575E-2</v>
      </c>
      <c r="T511" s="11">
        <f t="shared" si="90"/>
        <v>0.13085219547886373</v>
      </c>
      <c r="U511" s="11">
        <f t="shared" si="91"/>
        <v>0.29929298643568791</v>
      </c>
      <c r="V511" s="11">
        <f t="shared" si="92"/>
        <v>8.2959002922994296E-2</v>
      </c>
      <c r="W511" s="11">
        <f t="shared" si="93"/>
        <v>0.29929298643568791</v>
      </c>
    </row>
    <row r="512" spans="1:23" x14ac:dyDescent="0.2">
      <c r="A512" s="28" t="s">
        <v>147</v>
      </c>
      <c r="B512" s="1">
        <v>44.867069000000001</v>
      </c>
      <c r="C512" s="1">
        <v>71.113658999999998</v>
      </c>
      <c r="D512" s="1">
        <v>24.210253999999999</v>
      </c>
      <c r="E512" s="1">
        <v>22.190000999999999</v>
      </c>
      <c r="F512" s="1">
        <v>578.65262700000005</v>
      </c>
      <c r="G512" s="1">
        <v>38.398829999999997</v>
      </c>
      <c r="H512" s="1">
        <v>47.196058999999998</v>
      </c>
      <c r="I512" s="1">
        <v>127.089996</v>
      </c>
      <c r="J512" s="1">
        <v>21.862663999999999</v>
      </c>
      <c r="K512" s="1">
        <v>27.383562000000001</v>
      </c>
      <c r="L512" s="45">
        <v>11010.900390000001</v>
      </c>
      <c r="M512" s="11">
        <f t="shared" si="83"/>
        <v>-0.57378681920452634</v>
      </c>
      <c r="N512" s="11">
        <f t="shared" si="84"/>
        <v>-0.14241426603856666</v>
      </c>
      <c r="O512" s="11">
        <f t="shared" si="85"/>
        <v>-0.13745127327743767</v>
      </c>
      <c r="P512" s="11">
        <f t="shared" si="86"/>
        <v>-0.90688989447705082</v>
      </c>
      <c r="Q512" s="11">
        <f t="shared" si="87"/>
        <v>2.4848554938749601E-2</v>
      </c>
      <c r="R512" s="11">
        <f t="shared" si="88"/>
        <v>-0.60717279322720707</v>
      </c>
      <c r="S512" s="11">
        <f t="shared" si="89"/>
        <v>0.12144529776977686</v>
      </c>
      <c r="T512" s="11">
        <f t="shared" si="90"/>
        <v>-0.32081017851673199</v>
      </c>
      <c r="U512" s="11">
        <f t="shared" si="91"/>
        <v>-0.59124434664089043</v>
      </c>
      <c r="V512" s="11">
        <f t="shared" si="92"/>
        <v>-0.45543177509370303</v>
      </c>
      <c r="W512" s="11">
        <f t="shared" si="93"/>
        <v>-0.59124434664089043</v>
      </c>
    </row>
    <row r="513" spans="1:23" x14ac:dyDescent="0.2">
      <c r="A513" s="28" t="s">
        <v>906</v>
      </c>
      <c r="B513" s="1">
        <v>105.269079</v>
      </c>
      <c r="C513" s="1">
        <v>82.923090000000002</v>
      </c>
      <c r="D513" s="1">
        <v>28.068273999999999</v>
      </c>
      <c r="E513" s="1">
        <v>238.320007</v>
      </c>
      <c r="F513" s="1">
        <v>564.62257199999999</v>
      </c>
      <c r="G513" s="1">
        <v>97.749925000000005</v>
      </c>
      <c r="H513" s="1">
        <v>42.085030000000003</v>
      </c>
      <c r="I513" s="1">
        <v>187.11999499999999</v>
      </c>
      <c r="J513" s="1">
        <v>53.485900000000001</v>
      </c>
      <c r="K513" s="1">
        <v>50.284905999999999</v>
      </c>
      <c r="L513" s="45">
        <v>12169.650390000001</v>
      </c>
      <c r="M513" s="11">
        <f t="shared" si="83"/>
        <v>0.44395696391750827</v>
      </c>
      <c r="N513" s="11">
        <f t="shared" si="84"/>
        <v>-5.5064206746617494E-2</v>
      </c>
      <c r="O513" s="11">
        <f t="shared" si="85"/>
        <v>-0.14802139857472552</v>
      </c>
      <c r="P513" s="11">
        <f t="shared" si="86"/>
        <v>4.1198864263178203E-2</v>
      </c>
      <c r="Q513" s="11">
        <f t="shared" si="87"/>
        <v>-5.8413221262598736E-4</v>
      </c>
      <c r="R513" s="11">
        <f t="shared" si="88"/>
        <v>0.25618218811709603</v>
      </c>
      <c r="S513" s="11">
        <f t="shared" si="89"/>
        <v>-0.31387862854991944</v>
      </c>
      <c r="T513" s="11">
        <f t="shared" si="90"/>
        <v>0.18198469688566332</v>
      </c>
      <c r="U513" s="11">
        <f t="shared" si="91"/>
        <v>0.41492190124950423</v>
      </c>
      <c r="V513" s="11">
        <f t="shared" si="92"/>
        <v>8.9994430689219529E-2</v>
      </c>
      <c r="W513" s="11">
        <f t="shared" si="93"/>
        <v>0.41492190124950423</v>
      </c>
    </row>
    <row r="514" spans="1:23" x14ac:dyDescent="0.2">
      <c r="A514" s="28" t="s">
        <v>605</v>
      </c>
      <c r="B514" s="1">
        <v>72.903197000000006</v>
      </c>
      <c r="C514" s="1">
        <v>87.755263999999997</v>
      </c>
      <c r="D514" s="1">
        <v>32.944811000000001</v>
      </c>
      <c r="E514" s="1">
        <v>228.88999899999999</v>
      </c>
      <c r="F514" s="1">
        <v>564.95257900000001</v>
      </c>
      <c r="G514" s="1">
        <v>77.815085999999994</v>
      </c>
      <c r="H514" s="1">
        <v>61.337587999999997</v>
      </c>
      <c r="I514" s="1">
        <v>158.30999800000001</v>
      </c>
      <c r="J514" s="1">
        <v>37.801309000000003</v>
      </c>
      <c r="K514" s="1">
        <v>46.133177000000003</v>
      </c>
      <c r="L514" s="45">
        <v>12107.740229999999</v>
      </c>
      <c r="M514" s="11">
        <f t="shared" si="83"/>
        <v>0.20677195160550177</v>
      </c>
      <c r="N514" s="11">
        <f t="shared" si="84"/>
        <v>9.9594079278521042E-2</v>
      </c>
      <c r="O514" s="11">
        <f t="shared" si="85"/>
        <v>0.31281351597186591</v>
      </c>
      <c r="P514" s="11">
        <f t="shared" si="86"/>
        <v>5.3562902447259226</v>
      </c>
      <c r="Q514" s="11">
        <f t="shared" si="87"/>
        <v>1.543973061361581E-2</v>
      </c>
      <c r="R514" s="11">
        <f t="shared" si="88"/>
        <v>0.44453871315847904</v>
      </c>
      <c r="S514" s="11">
        <f t="shared" si="89"/>
        <v>0.15420596755477334</v>
      </c>
      <c r="T514" s="11">
        <f t="shared" si="90"/>
        <v>0.84252795257281066</v>
      </c>
      <c r="U514" s="11">
        <f t="shared" si="91"/>
        <v>0.47076349864155587</v>
      </c>
      <c r="V514" s="11">
        <f t="shared" si="92"/>
        <v>0.36075193873150369</v>
      </c>
      <c r="W514" s="11">
        <f t="shared" si="93"/>
        <v>0.47076349864155587</v>
      </c>
    </row>
    <row r="515" spans="1:23" x14ac:dyDescent="0.2">
      <c r="A515" s="28" t="s">
        <v>453</v>
      </c>
      <c r="B515" s="1">
        <v>60.411743000000001</v>
      </c>
      <c r="C515" s="1">
        <v>79.806962999999996</v>
      </c>
      <c r="D515" s="1">
        <v>25.094814</v>
      </c>
      <c r="E515" s="1">
        <v>36.009998000000003</v>
      </c>
      <c r="F515" s="1">
        <v>556.36249199999997</v>
      </c>
      <c r="G515" s="1">
        <v>53.868467000000003</v>
      </c>
      <c r="H515" s="1">
        <v>53.142671</v>
      </c>
      <c r="I515" s="1">
        <v>85.919998000000007</v>
      </c>
      <c r="J515" s="1">
        <v>25.701827000000002</v>
      </c>
      <c r="K515" s="1">
        <v>33.902709000000002</v>
      </c>
      <c r="L515" s="45">
        <v>12878.280269999999</v>
      </c>
      <c r="M515" s="11">
        <f t="shared" si="83"/>
        <v>-0.23748977516669623</v>
      </c>
      <c r="N515" s="11">
        <f t="shared" si="84"/>
        <v>5.2066263740230045E-2</v>
      </c>
      <c r="O515" s="11">
        <f t="shared" si="85"/>
        <v>-6.2619568718880747E-2</v>
      </c>
      <c r="P515" s="11">
        <f t="shared" si="86"/>
        <v>2.4466456644867351E-2</v>
      </c>
      <c r="Q515" s="11">
        <f t="shared" si="87"/>
        <v>2.6310874669970286E-3</v>
      </c>
      <c r="R515" s="11">
        <f t="shared" si="88"/>
        <v>0.32134761472675133</v>
      </c>
      <c r="S515" s="11">
        <f t="shared" si="89"/>
        <v>8.4403798373145378E-2</v>
      </c>
      <c r="T515" s="11">
        <f t="shared" si="90"/>
        <v>-0.38894817303927054</v>
      </c>
      <c r="U515" s="11">
        <f t="shared" si="91"/>
        <v>-9.2645500191095742E-2</v>
      </c>
      <c r="V515" s="11">
        <f t="shared" si="92"/>
        <v>0.12435291446961405</v>
      </c>
      <c r="W515" s="11">
        <f t="shared" si="93"/>
        <v>-9.2645500191095742E-2</v>
      </c>
    </row>
    <row r="516" spans="1:23" x14ac:dyDescent="0.2">
      <c r="A516" s="28" t="s">
        <v>301</v>
      </c>
      <c r="B516" s="1">
        <v>79.227452999999997</v>
      </c>
      <c r="C516" s="1">
        <v>75.857354000000001</v>
      </c>
      <c r="D516" s="1">
        <v>26.771215999999999</v>
      </c>
      <c r="E516" s="1">
        <v>35.150002000000001</v>
      </c>
      <c r="F516" s="1">
        <v>554.90249500000004</v>
      </c>
      <c r="G516" s="1">
        <v>40.767823999999997</v>
      </c>
      <c r="H516" s="1">
        <v>49.006349</v>
      </c>
      <c r="I516" s="1">
        <v>140.61000100000001</v>
      </c>
      <c r="J516" s="1">
        <v>28.326114</v>
      </c>
      <c r="K516" s="1">
        <v>30.153085000000001</v>
      </c>
      <c r="L516" s="45">
        <v>12980.29981</v>
      </c>
      <c r="M516" s="11">
        <f t="shared" ref="M516:M579" si="94">B516/B517-1</f>
        <v>0.77571469042670049</v>
      </c>
      <c r="N516" s="11">
        <f t="shared" ref="N516:N579" si="95">C516/C517-1</f>
        <v>6.3100360482915008E-2</v>
      </c>
      <c r="O516" s="11">
        <f t="shared" ref="O516:O579" si="96">D516/D517-1</f>
        <v>9.8428375075613417E-2</v>
      </c>
      <c r="P516" s="11">
        <f t="shared" ref="P516:P579" si="97">E516/E517-1</f>
        <v>0.54641451825780907</v>
      </c>
      <c r="Q516" s="11">
        <f t="shared" ref="Q516:Q579" si="98">F516/F517-1</f>
        <v>2.7648899295373841E-3</v>
      </c>
      <c r="R516" s="11">
        <f t="shared" ref="R516:R579" si="99">G516/G517-1</f>
        <v>5.2047248190908668E-2</v>
      </c>
      <c r="S516" s="11">
        <f t="shared" ref="S516:S579" si="100">H516/H517-1</f>
        <v>3.3938211502595683E-2</v>
      </c>
      <c r="T516" s="11">
        <f t="shared" ref="T516:T579" si="101">I516/I517-1</f>
        <v>0.13395162096774205</v>
      </c>
      <c r="U516" s="11">
        <f t="shared" ref="U516:U579" si="102">J516/J517-1</f>
        <v>0.29410421540210829</v>
      </c>
      <c r="V516" s="11">
        <f t="shared" ref="V516:V579" si="103">K516/K517-1</f>
        <v>8.8358366563969559E-2</v>
      </c>
      <c r="W516" s="11">
        <f t="shared" ref="W516:W579" si="104">J516/J517-1</f>
        <v>0.29410421540210829</v>
      </c>
    </row>
    <row r="517" spans="1:23" x14ac:dyDescent="0.2">
      <c r="A517" s="28" t="s">
        <v>146</v>
      </c>
      <c r="B517" s="1">
        <v>44.617220000000003</v>
      </c>
      <c r="C517" s="1">
        <v>71.354838000000001</v>
      </c>
      <c r="D517" s="1">
        <v>24.372291000000001</v>
      </c>
      <c r="E517" s="1">
        <v>22.73</v>
      </c>
      <c r="F517" s="1">
        <v>553.37248099999999</v>
      </c>
      <c r="G517" s="1">
        <v>38.750943999999997</v>
      </c>
      <c r="H517" s="1">
        <v>47.397753999999999</v>
      </c>
      <c r="I517" s="1">
        <v>124</v>
      </c>
      <c r="J517" s="1">
        <v>21.888587999999999</v>
      </c>
      <c r="K517" s="1">
        <v>27.705107000000002</v>
      </c>
      <c r="L517" s="45">
        <v>12959.70996</v>
      </c>
      <c r="M517" s="11">
        <f t="shared" si="94"/>
        <v>-0.63684678557840291</v>
      </c>
      <c r="N517" s="11">
        <f t="shared" si="95"/>
        <v>-0.11831941797556977</v>
      </c>
      <c r="O517" s="11">
        <f t="shared" si="96"/>
        <v>-0.48011787096518366</v>
      </c>
      <c r="P517" s="11">
        <f t="shared" si="97"/>
        <v>-0.88524838564975372</v>
      </c>
      <c r="Q517" s="11">
        <f t="shared" si="98"/>
        <v>1.9078781184148186E-2</v>
      </c>
      <c r="R517" s="11">
        <f t="shared" si="99"/>
        <v>-0.63560718813747208</v>
      </c>
      <c r="S517" s="11">
        <f t="shared" si="100"/>
        <v>-0.21361027708095759</v>
      </c>
      <c r="T517" s="11">
        <f t="shared" si="101"/>
        <v>-0.41699187157842987</v>
      </c>
      <c r="U517" s="11">
        <f t="shared" si="102"/>
        <v>-0.47194116239303041</v>
      </c>
      <c r="V517" s="11">
        <f t="shared" si="103"/>
        <v>-0.48750546667973382</v>
      </c>
      <c r="W517" s="11">
        <f t="shared" si="104"/>
        <v>-0.47194116239303041</v>
      </c>
    </row>
    <row r="518" spans="1:23" x14ac:dyDescent="0.2">
      <c r="A518" s="28" t="s">
        <v>754</v>
      </c>
      <c r="B518" s="1">
        <v>122.860595</v>
      </c>
      <c r="C518" s="1">
        <v>80.930486000000002</v>
      </c>
      <c r="D518" s="1">
        <v>46.880417000000001</v>
      </c>
      <c r="E518" s="1">
        <v>198.08000200000001</v>
      </c>
      <c r="F518" s="1">
        <v>543.01246500000002</v>
      </c>
      <c r="G518" s="1">
        <v>106.34387599999999</v>
      </c>
      <c r="H518" s="1">
        <v>60.272601000000002</v>
      </c>
      <c r="I518" s="1">
        <v>212.69000199999999</v>
      </c>
      <c r="J518" s="1">
        <v>41.451039999999999</v>
      </c>
      <c r="K518" s="1">
        <v>54.059322000000002</v>
      </c>
      <c r="L518" s="45">
        <v>13279.320309999999</v>
      </c>
      <c r="M518" s="11">
        <f t="shared" si="94"/>
        <v>0.69854860788882833</v>
      </c>
      <c r="N518" s="11">
        <f t="shared" si="95"/>
        <v>-8.0403342466635608E-2</v>
      </c>
      <c r="O518" s="11">
        <f t="shared" si="96"/>
        <v>0.42731057773565717</v>
      </c>
      <c r="P518" s="11">
        <f t="shared" si="97"/>
        <v>-0.15678345482468248</v>
      </c>
      <c r="Q518" s="11">
        <f t="shared" si="98"/>
        <v>-2.3333894218546813E-3</v>
      </c>
      <c r="R518" s="11">
        <f t="shared" si="99"/>
        <v>0.35884356481775326</v>
      </c>
      <c r="S518" s="11">
        <f t="shared" si="100"/>
        <v>-2.3440863511278276E-2</v>
      </c>
      <c r="T518" s="11">
        <f t="shared" si="101"/>
        <v>0.35058424817333611</v>
      </c>
      <c r="U518" s="11">
        <f t="shared" si="102"/>
        <v>9.1928108835605205E-2</v>
      </c>
      <c r="V518" s="11">
        <f t="shared" si="103"/>
        <v>0.17396106074770912</v>
      </c>
      <c r="W518" s="11">
        <f t="shared" si="104"/>
        <v>9.1928108835605205E-2</v>
      </c>
    </row>
    <row r="519" spans="1:23" x14ac:dyDescent="0.2">
      <c r="A519" s="28" t="s">
        <v>604</v>
      </c>
      <c r="B519" s="1">
        <v>72.332693000000006</v>
      </c>
      <c r="C519" s="1">
        <v>88.006502999999995</v>
      </c>
      <c r="D519" s="1">
        <v>32.845281</v>
      </c>
      <c r="E519" s="1">
        <v>234.91000399999999</v>
      </c>
      <c r="F519" s="1">
        <v>544.28248799999994</v>
      </c>
      <c r="G519" s="1">
        <v>78.260572999999994</v>
      </c>
      <c r="H519" s="1">
        <v>61.719355999999998</v>
      </c>
      <c r="I519" s="1">
        <v>157.479996</v>
      </c>
      <c r="J519" s="1">
        <v>37.961326999999997</v>
      </c>
      <c r="K519" s="1">
        <v>46.048650000000002</v>
      </c>
      <c r="L519" s="45">
        <v>13090.719730000001</v>
      </c>
      <c r="M519" s="11">
        <f t="shared" si="94"/>
        <v>0.19904988987402872</v>
      </c>
      <c r="N519" s="11">
        <f t="shared" si="95"/>
        <v>9.701880865555168E-2</v>
      </c>
      <c r="O519" s="11">
        <f t="shared" si="96"/>
        <v>0.27226772916737052</v>
      </c>
      <c r="P519" s="11">
        <f t="shared" si="97"/>
        <v>5.5343531979317602</v>
      </c>
      <c r="Q519" s="11">
        <f t="shared" si="98"/>
        <v>-1.3556534448994628E-2</v>
      </c>
      <c r="R519" s="11">
        <f t="shared" si="99"/>
        <v>0.43673441580485872</v>
      </c>
      <c r="S519" s="11">
        <f t="shared" si="100"/>
        <v>0.1709976005682472</v>
      </c>
      <c r="T519" s="11">
        <f t="shared" si="101"/>
        <v>0.82903600067447147</v>
      </c>
      <c r="U519" s="11">
        <f t="shared" si="102"/>
        <v>0.46603720669274318</v>
      </c>
      <c r="V519" s="11">
        <f t="shared" si="103"/>
        <v>0.34737525799481461</v>
      </c>
      <c r="W519" s="11">
        <f t="shared" si="104"/>
        <v>0.46603720669274318</v>
      </c>
    </row>
    <row r="520" spans="1:23" x14ac:dyDescent="0.2">
      <c r="A520" s="28" t="s">
        <v>452</v>
      </c>
      <c r="B520" s="1">
        <v>60.325006999999999</v>
      </c>
      <c r="C520" s="1">
        <v>80.223331000000002</v>
      </c>
      <c r="D520" s="1">
        <v>25.816327999999999</v>
      </c>
      <c r="E520" s="1">
        <v>35.950001</v>
      </c>
      <c r="F520" s="1">
        <v>551.76247499999999</v>
      </c>
      <c r="G520" s="1">
        <v>54.471147999999999</v>
      </c>
      <c r="H520" s="1">
        <v>52.706645999999999</v>
      </c>
      <c r="I520" s="1">
        <v>86.099997999999999</v>
      </c>
      <c r="J520" s="1">
        <v>25.893836</v>
      </c>
      <c r="K520" s="1">
        <v>34.176558999999997</v>
      </c>
      <c r="L520" s="45">
        <v>13239.12988</v>
      </c>
      <c r="M520" s="11">
        <f t="shared" si="94"/>
        <v>-0.24293219399065558</v>
      </c>
      <c r="N520" s="11">
        <f t="shared" si="95"/>
        <v>5.035008448211209E-2</v>
      </c>
      <c r="O520" s="11">
        <f t="shared" si="96"/>
        <v>-2.5409658914702482E-2</v>
      </c>
      <c r="P520" s="11">
        <f t="shared" si="97"/>
        <v>2.8318135821456814E-2</v>
      </c>
      <c r="Q520" s="11">
        <f t="shared" si="98"/>
        <v>7.4362412040751558E-4</v>
      </c>
      <c r="R520" s="11">
        <f t="shared" si="99"/>
        <v>0.33705783763987629</v>
      </c>
      <c r="S520" s="11">
        <f t="shared" si="100"/>
        <v>7.1624227836563081E-2</v>
      </c>
      <c r="T520" s="11">
        <f t="shared" si="101"/>
        <v>-0.37313437030355867</v>
      </c>
      <c r="U520" s="11">
        <f t="shared" si="102"/>
        <v>-8.815303124481344E-2</v>
      </c>
      <c r="V520" s="11">
        <f t="shared" si="103"/>
        <v>0.12352726430549854</v>
      </c>
      <c r="W520" s="11">
        <f t="shared" si="104"/>
        <v>-8.815303124481344E-2</v>
      </c>
    </row>
    <row r="521" spans="1:23" x14ac:dyDescent="0.2">
      <c r="A521" s="28" t="s">
        <v>300</v>
      </c>
      <c r="B521" s="1">
        <v>79.682435999999996</v>
      </c>
      <c r="C521" s="1">
        <v>76.377707000000001</v>
      </c>
      <c r="D521" s="1">
        <v>26.489415000000001</v>
      </c>
      <c r="E521" s="1">
        <v>34.959999000000003</v>
      </c>
      <c r="F521" s="1">
        <v>551.35247600000002</v>
      </c>
      <c r="G521" s="1">
        <v>40.739559999999997</v>
      </c>
      <c r="H521" s="1">
        <v>49.183888000000003</v>
      </c>
      <c r="I521" s="1">
        <v>137.35000600000001</v>
      </c>
      <c r="J521" s="1">
        <v>28.397129</v>
      </c>
      <c r="K521" s="1">
        <v>30.418984999999999</v>
      </c>
      <c r="L521" s="45">
        <v>13170.190430000001</v>
      </c>
      <c r="M521" s="11">
        <f t="shared" si="94"/>
        <v>-0.35957904154031717</v>
      </c>
      <c r="N521" s="11">
        <f t="shared" si="95"/>
        <v>-5.4801993202513E-2</v>
      </c>
      <c r="O521" s="11">
        <f t="shared" si="96"/>
        <v>-0.42886895120537938</v>
      </c>
      <c r="P521" s="11">
        <f t="shared" si="97"/>
        <v>-0.82131356978216918</v>
      </c>
      <c r="Q521" s="11">
        <f t="shared" si="98"/>
        <v>-1.3402744088723884E-2</v>
      </c>
      <c r="R521" s="11">
        <f t="shared" si="99"/>
        <v>-0.61312528707287395</v>
      </c>
      <c r="S521" s="11">
        <f t="shared" si="100"/>
        <v>-0.16993351385880362</v>
      </c>
      <c r="T521" s="11">
        <f t="shared" si="101"/>
        <v>-0.35988254872918934</v>
      </c>
      <c r="U521" s="11">
        <f t="shared" si="102"/>
        <v>-0.30536589869141439</v>
      </c>
      <c r="V521" s="11">
        <f t="shared" si="103"/>
        <v>-0.43223518566407604</v>
      </c>
      <c r="W521" s="11">
        <f t="shared" si="104"/>
        <v>-0.30536589869141439</v>
      </c>
    </row>
    <row r="522" spans="1:23" x14ac:dyDescent="0.2">
      <c r="A522" s="28" t="s">
        <v>753</v>
      </c>
      <c r="B522" s="1">
        <v>124.42196800000001</v>
      </c>
      <c r="C522" s="1">
        <v>80.806038999999998</v>
      </c>
      <c r="D522" s="1">
        <v>46.380625000000002</v>
      </c>
      <c r="E522" s="1">
        <v>195.64999399999999</v>
      </c>
      <c r="F522" s="1">
        <v>558.84249899999998</v>
      </c>
      <c r="G522" s="1">
        <v>105.304272</v>
      </c>
      <c r="H522" s="1">
        <v>59.252949999999998</v>
      </c>
      <c r="I522" s="1">
        <v>214.570007</v>
      </c>
      <c r="J522" s="1">
        <v>40.880701000000002</v>
      </c>
      <c r="K522" s="1">
        <v>53.576734999999999</v>
      </c>
      <c r="L522" s="45">
        <v>12660.45996</v>
      </c>
      <c r="M522" s="11">
        <f t="shared" si="94"/>
        <v>0.7118457231218227</v>
      </c>
      <c r="N522" s="11">
        <f t="shared" si="95"/>
        <v>-7.3490790596235311E-2</v>
      </c>
      <c r="O522" s="11">
        <f t="shared" si="96"/>
        <v>0.42942039140257449</v>
      </c>
      <c r="P522" s="11">
        <f t="shared" si="97"/>
        <v>-0.17041215519694974</v>
      </c>
      <c r="Q522" s="11">
        <f t="shared" si="98"/>
        <v>-3.0505830701738068E-3</v>
      </c>
      <c r="R522" s="11">
        <f t="shared" si="99"/>
        <v>0.35040585744080821</v>
      </c>
      <c r="S522" s="11">
        <f t="shared" si="100"/>
        <v>-3.4272492568546697E-2</v>
      </c>
      <c r="T522" s="11">
        <f t="shared" si="101"/>
        <v>0.33621873413602277</v>
      </c>
      <c r="U522" s="11">
        <f t="shared" si="102"/>
        <v>0.10597238655063235</v>
      </c>
      <c r="V522" s="11">
        <f t="shared" si="103"/>
        <v>0.19317040464882873</v>
      </c>
      <c r="W522" s="11">
        <f t="shared" si="104"/>
        <v>0.10597238655063235</v>
      </c>
    </row>
    <row r="523" spans="1:23" x14ac:dyDescent="0.2">
      <c r="A523" s="28" t="s">
        <v>603</v>
      </c>
      <c r="B523" s="1">
        <v>72.682933000000006</v>
      </c>
      <c r="C523" s="1">
        <v>87.215581</v>
      </c>
      <c r="D523" s="1">
        <v>32.447155000000002</v>
      </c>
      <c r="E523" s="1">
        <v>235.83999600000001</v>
      </c>
      <c r="F523" s="1">
        <v>560.55251099999998</v>
      </c>
      <c r="G523" s="1">
        <v>77.979720999999998</v>
      </c>
      <c r="H523" s="1">
        <v>61.355764999999998</v>
      </c>
      <c r="I523" s="1">
        <v>160.58000200000001</v>
      </c>
      <c r="J523" s="1">
        <v>36.963582000000002</v>
      </c>
      <c r="K523" s="1">
        <v>44.902836000000001</v>
      </c>
      <c r="L523" s="45">
        <v>12422.059569999999</v>
      </c>
      <c r="M523" s="11">
        <f t="shared" si="94"/>
        <v>0.19846687842794397</v>
      </c>
      <c r="N523" s="11">
        <f t="shared" si="95"/>
        <v>8.7773419659341601E-2</v>
      </c>
      <c r="O523" s="11">
        <f t="shared" si="96"/>
        <v>0.25877397777039146</v>
      </c>
      <c r="P523" s="11">
        <f t="shared" si="97"/>
        <v>5.7229185448735151</v>
      </c>
      <c r="Q523" s="11">
        <f t="shared" si="98"/>
        <v>-2.7930581941855159E-3</v>
      </c>
      <c r="R523" s="11">
        <f t="shared" si="99"/>
        <v>0.44759495383449455</v>
      </c>
      <c r="S523" s="11">
        <f t="shared" si="100"/>
        <v>0.18627808041621896</v>
      </c>
      <c r="T523" s="11">
        <f t="shared" si="101"/>
        <v>0.90622039188557446</v>
      </c>
      <c r="U523" s="11">
        <f t="shared" si="102"/>
        <v>0.4345969836795478</v>
      </c>
      <c r="V523" s="11">
        <f t="shared" si="103"/>
        <v>0.31209655579167261</v>
      </c>
      <c r="W523" s="11">
        <f t="shared" si="104"/>
        <v>0.4345969836795478</v>
      </c>
    </row>
    <row r="524" spans="1:23" x14ac:dyDescent="0.2">
      <c r="A524" s="28" t="s">
        <v>451</v>
      </c>
      <c r="B524" s="1">
        <v>60.646593000000003</v>
      </c>
      <c r="C524" s="1">
        <v>80.178077000000002</v>
      </c>
      <c r="D524" s="1">
        <v>25.776792</v>
      </c>
      <c r="E524" s="1">
        <v>35.080002</v>
      </c>
      <c r="F524" s="1">
        <v>562.12255200000004</v>
      </c>
      <c r="G524" s="1">
        <v>53.868467000000003</v>
      </c>
      <c r="H524" s="1">
        <v>51.721232999999998</v>
      </c>
      <c r="I524" s="1">
        <v>84.239998</v>
      </c>
      <c r="J524" s="1">
        <v>25.765830000000001</v>
      </c>
      <c r="K524" s="1">
        <v>34.222203999999998</v>
      </c>
      <c r="L524" s="45">
        <v>12418.41992</v>
      </c>
      <c r="M524" s="11">
        <f t="shared" si="94"/>
        <v>-0.23274271529882729</v>
      </c>
      <c r="N524" s="11">
        <f t="shared" si="95"/>
        <v>4.5051248232735208E-2</v>
      </c>
      <c r="O524" s="11">
        <f t="shared" si="96"/>
        <v>-6.5963131244997419E-2</v>
      </c>
      <c r="P524" s="11">
        <f t="shared" si="97"/>
        <v>2.8588336192110209E-3</v>
      </c>
      <c r="Q524" s="11">
        <f t="shared" si="98"/>
        <v>1.04075332086071E-2</v>
      </c>
      <c r="R524" s="11">
        <f t="shared" si="99"/>
        <v>0.3161766723414301</v>
      </c>
      <c r="S524" s="11">
        <f t="shared" si="100"/>
        <v>4.4854206616690595E-2</v>
      </c>
      <c r="T524" s="11">
        <f t="shared" si="101"/>
        <v>-0.38929971887342729</v>
      </c>
      <c r="U524" s="11">
        <f t="shared" si="102"/>
        <v>-9.8578188904776765E-2</v>
      </c>
      <c r="V524" s="11">
        <f t="shared" si="103"/>
        <v>0.12732712010320402</v>
      </c>
      <c r="W524" s="11">
        <f t="shared" si="104"/>
        <v>-9.8578188904776765E-2</v>
      </c>
    </row>
    <row r="525" spans="1:23" x14ac:dyDescent="0.2">
      <c r="A525" s="28" t="s">
        <v>299</v>
      </c>
      <c r="B525" s="1">
        <v>79.043358999999995</v>
      </c>
      <c r="C525" s="1">
        <v>76.721670000000003</v>
      </c>
      <c r="D525" s="1">
        <v>27.597189</v>
      </c>
      <c r="E525" s="1">
        <v>34.979999999999997</v>
      </c>
      <c r="F525" s="1">
        <v>556.33250299999997</v>
      </c>
      <c r="G525" s="1">
        <v>40.927990999999999</v>
      </c>
      <c r="H525" s="1">
        <v>49.500909</v>
      </c>
      <c r="I525" s="1">
        <v>137.94000199999999</v>
      </c>
      <c r="J525" s="1">
        <v>28.583544</v>
      </c>
      <c r="K525" s="1">
        <v>30.356942</v>
      </c>
      <c r="L525" s="45">
        <v>12780.950199999999</v>
      </c>
      <c r="M525" s="11">
        <f t="shared" si="94"/>
        <v>-0.24920117744644898</v>
      </c>
      <c r="N525" s="11">
        <f t="shared" si="95"/>
        <v>-8.115835863436216E-2</v>
      </c>
      <c r="O525" s="11">
        <f t="shared" si="96"/>
        <v>-4.0849787132335447E-4</v>
      </c>
      <c r="P525" s="11">
        <f t="shared" si="97"/>
        <v>-0.84970353506695162</v>
      </c>
      <c r="Q525" s="11">
        <f t="shared" si="98"/>
        <v>4.3870609076273048E-3</v>
      </c>
      <c r="R525" s="11">
        <f t="shared" si="99"/>
        <v>-0.58442236838970918</v>
      </c>
      <c r="S525" s="11">
        <f t="shared" si="100"/>
        <v>0.16418177609672502</v>
      </c>
      <c r="T525" s="11">
        <f t="shared" si="101"/>
        <v>-0.26596422164712885</v>
      </c>
      <c r="U525" s="11">
        <f t="shared" si="102"/>
        <v>-0.46189068582188675</v>
      </c>
      <c r="V525" s="11">
        <f t="shared" si="103"/>
        <v>-0.39474828642279658</v>
      </c>
      <c r="W525" s="11">
        <f t="shared" si="104"/>
        <v>-0.46189068582188675</v>
      </c>
    </row>
    <row r="526" spans="1:23" x14ac:dyDescent="0.2">
      <c r="A526" s="28" t="s">
        <v>905</v>
      </c>
      <c r="B526" s="1">
        <v>105.27901300000001</v>
      </c>
      <c r="C526" s="1">
        <v>83.498250999999996</v>
      </c>
      <c r="D526" s="1">
        <v>27.608467000000001</v>
      </c>
      <c r="E526" s="1">
        <v>232.740005</v>
      </c>
      <c r="F526" s="1">
        <v>553.90249900000003</v>
      </c>
      <c r="G526" s="1">
        <v>98.484585999999993</v>
      </c>
      <c r="H526" s="1">
        <v>42.519914</v>
      </c>
      <c r="I526" s="1">
        <v>187.91999799999999</v>
      </c>
      <c r="J526" s="1">
        <v>53.118471</v>
      </c>
      <c r="K526" s="1">
        <v>50.155895999999998</v>
      </c>
      <c r="L526" s="45">
        <v>12907.940430000001</v>
      </c>
      <c r="M526" s="11">
        <f t="shared" si="94"/>
        <v>-0.16024384647913925</v>
      </c>
      <c r="N526" s="11">
        <f t="shared" si="95"/>
        <v>1.3387813070573573E-2</v>
      </c>
      <c r="O526" s="11">
        <f t="shared" si="96"/>
        <v>-0.4218128390729291</v>
      </c>
      <c r="P526" s="11">
        <f t="shared" si="97"/>
        <v>0.15958346312050109</v>
      </c>
      <c r="Q526" s="11">
        <f t="shared" si="98"/>
        <v>1.6964751723763216E-2</v>
      </c>
      <c r="R526" s="11">
        <f t="shared" si="99"/>
        <v>-6.995892173029028E-2</v>
      </c>
      <c r="S526" s="11">
        <f t="shared" si="100"/>
        <v>-0.2923228844285205</v>
      </c>
      <c r="T526" s="11">
        <f t="shared" si="101"/>
        <v>-0.10917278657273455</v>
      </c>
      <c r="U526" s="11">
        <f t="shared" si="102"/>
        <v>0.2929329250806072</v>
      </c>
      <c r="V526" s="11">
        <f t="shared" si="103"/>
        <v>-7.4849149428865336E-2</v>
      </c>
      <c r="W526" s="11">
        <f t="shared" si="104"/>
        <v>0.2929329250806072</v>
      </c>
    </row>
    <row r="527" spans="1:23" x14ac:dyDescent="0.2">
      <c r="A527" s="28" t="s">
        <v>752</v>
      </c>
      <c r="B527" s="1">
        <v>125.36855199999999</v>
      </c>
      <c r="C527" s="1">
        <v>82.395160000000004</v>
      </c>
      <c r="D527" s="1">
        <v>47.750051999999997</v>
      </c>
      <c r="E527" s="1">
        <v>200.71000699999999</v>
      </c>
      <c r="F527" s="1">
        <v>544.66243599999996</v>
      </c>
      <c r="G527" s="1">
        <v>105.89272699999999</v>
      </c>
      <c r="H527" s="1">
        <v>60.083776999999998</v>
      </c>
      <c r="I527" s="1">
        <v>210.949997</v>
      </c>
      <c r="J527" s="1">
        <v>41.083702000000002</v>
      </c>
      <c r="K527" s="1">
        <v>54.213749</v>
      </c>
      <c r="L527" s="45">
        <v>13029.259770000001</v>
      </c>
      <c r="M527" s="11">
        <f t="shared" si="94"/>
        <v>0.72441485617406576</v>
      </c>
      <c r="N527" s="11">
        <f t="shared" si="95"/>
        <v>-6.5045613192209695E-2</v>
      </c>
      <c r="O527" s="11">
        <f t="shared" si="96"/>
        <v>0.44546496682593406</v>
      </c>
      <c r="P527" s="11">
        <f t="shared" si="97"/>
        <v>-0.16384763850580519</v>
      </c>
      <c r="Q527" s="11">
        <f t="shared" si="98"/>
        <v>-5.138230745985739E-4</v>
      </c>
      <c r="R527" s="11">
        <f t="shared" si="99"/>
        <v>0.33360534957808952</v>
      </c>
      <c r="S527" s="11">
        <f t="shared" si="100"/>
        <v>-2.935924548604496E-2</v>
      </c>
      <c r="T527" s="11">
        <f t="shared" si="101"/>
        <v>0.28557500239076106</v>
      </c>
      <c r="U527" s="11">
        <f t="shared" si="102"/>
        <v>0.10359555997001757</v>
      </c>
      <c r="V527" s="11">
        <f t="shared" si="103"/>
        <v>0.1926391250096795</v>
      </c>
      <c r="W527" s="11">
        <f t="shared" si="104"/>
        <v>0.10359555997001757</v>
      </c>
    </row>
    <row r="528" spans="1:23" x14ac:dyDescent="0.2">
      <c r="A528" s="28" t="s">
        <v>602</v>
      </c>
      <c r="B528" s="1">
        <v>72.702083000000002</v>
      </c>
      <c r="C528" s="1">
        <v>88.127465000000001</v>
      </c>
      <c r="D528" s="1">
        <v>33.034388999999997</v>
      </c>
      <c r="E528" s="1">
        <v>240.03999300000001</v>
      </c>
      <c r="F528" s="1">
        <v>544.94244000000003</v>
      </c>
      <c r="G528" s="1">
        <v>79.403345999999999</v>
      </c>
      <c r="H528" s="1">
        <v>61.901147999999999</v>
      </c>
      <c r="I528" s="1">
        <v>164.08999600000001</v>
      </c>
      <c r="J528" s="1">
        <v>37.227136000000002</v>
      </c>
      <c r="K528" s="1">
        <v>45.456960000000002</v>
      </c>
      <c r="L528" s="45">
        <v>12964.099609999999</v>
      </c>
      <c r="M528" s="11">
        <f t="shared" si="94"/>
        <v>0.19554699295821631</v>
      </c>
      <c r="N528" s="11">
        <f t="shared" si="95"/>
        <v>9.6794138935891949E-2</v>
      </c>
      <c r="O528" s="11">
        <f t="shared" si="96"/>
        <v>0.24202777125452024</v>
      </c>
      <c r="P528" s="11">
        <f t="shared" si="97"/>
        <v>5.8290179044655535</v>
      </c>
      <c r="Q528" s="11">
        <f t="shared" si="98"/>
        <v>-1.6229501238425259E-2</v>
      </c>
      <c r="R528" s="11">
        <f t="shared" si="99"/>
        <v>0.46053528643430863</v>
      </c>
      <c r="S528" s="11">
        <f t="shared" si="100"/>
        <v>0.20006013760111263</v>
      </c>
      <c r="T528" s="11">
        <f t="shared" si="101"/>
        <v>0.92661735180503357</v>
      </c>
      <c r="U528" s="11">
        <f t="shared" si="102"/>
        <v>0.448939161046779</v>
      </c>
      <c r="V528" s="11">
        <f t="shared" si="103"/>
        <v>0.31879081134152409</v>
      </c>
      <c r="W528" s="11">
        <f t="shared" si="104"/>
        <v>0.448939161046779</v>
      </c>
    </row>
    <row r="529" spans="1:23" x14ac:dyDescent="0.2">
      <c r="A529" s="28" t="s">
        <v>450</v>
      </c>
      <c r="B529" s="1">
        <v>60.810727999999997</v>
      </c>
      <c r="C529" s="1">
        <v>80.350050999999993</v>
      </c>
      <c r="D529" s="1">
        <v>26.597142000000002</v>
      </c>
      <c r="E529" s="1">
        <v>35.150002000000001</v>
      </c>
      <c r="F529" s="1">
        <v>553.93248800000003</v>
      </c>
      <c r="G529" s="1">
        <v>54.365921</v>
      </c>
      <c r="H529" s="1">
        <v>51.581704999999999</v>
      </c>
      <c r="I529" s="1">
        <v>85.169998000000007</v>
      </c>
      <c r="J529" s="1">
        <v>25.692684</v>
      </c>
      <c r="K529" s="1">
        <v>34.468665999999999</v>
      </c>
      <c r="L529" s="45">
        <v>12837.33008</v>
      </c>
      <c r="M529" s="11">
        <f t="shared" si="94"/>
        <v>0.39851379848128876</v>
      </c>
      <c r="N529" s="11">
        <f t="shared" si="95"/>
        <v>0.15377941351254187</v>
      </c>
      <c r="O529" s="11">
        <f t="shared" si="96"/>
        <v>0.11527514991369947</v>
      </c>
      <c r="P529" s="11">
        <f t="shared" si="97"/>
        <v>0.53092349873360201</v>
      </c>
      <c r="Q529" s="11">
        <f t="shared" si="98"/>
        <v>-1.0645026271906555E-2</v>
      </c>
      <c r="R529" s="11">
        <f t="shared" si="99"/>
        <v>0.42303358818024495</v>
      </c>
      <c r="S529" s="11">
        <f t="shared" si="100"/>
        <v>0.12004761195849944</v>
      </c>
      <c r="T529" s="11">
        <f t="shared" si="101"/>
        <v>-0.29319503734439833</v>
      </c>
      <c r="U529" s="11">
        <f t="shared" si="102"/>
        <v>0.19887870588754075</v>
      </c>
      <c r="V529" s="11">
        <f t="shared" si="103"/>
        <v>0.24608111842910341</v>
      </c>
      <c r="W529" s="11">
        <f t="shared" si="104"/>
        <v>0.19887870588754075</v>
      </c>
    </row>
    <row r="530" spans="1:23" x14ac:dyDescent="0.2">
      <c r="A530" s="28" t="s">
        <v>145</v>
      </c>
      <c r="B530" s="1">
        <v>43.482393999999999</v>
      </c>
      <c r="C530" s="1">
        <v>69.640738999999996</v>
      </c>
      <c r="D530" s="1">
        <v>23.848054000000001</v>
      </c>
      <c r="E530" s="1">
        <v>22.959999</v>
      </c>
      <c r="F530" s="1">
        <v>559.89255900000001</v>
      </c>
      <c r="G530" s="1">
        <v>38.204242999999998</v>
      </c>
      <c r="H530" s="1">
        <v>46.053136000000002</v>
      </c>
      <c r="I530" s="1">
        <v>120.5</v>
      </c>
      <c r="J530" s="1">
        <v>21.430595</v>
      </c>
      <c r="K530" s="1">
        <v>27.661655</v>
      </c>
      <c r="L530" s="45">
        <v>12708.820309999999</v>
      </c>
      <c r="M530" s="11">
        <f t="shared" si="94"/>
        <v>-0.58651103220639267</v>
      </c>
      <c r="N530" s="11">
        <f t="shared" si="95"/>
        <v>-0.16496999739301699</v>
      </c>
      <c r="O530" s="11">
        <f t="shared" si="96"/>
        <v>-0.12060384967256876</v>
      </c>
      <c r="P530" s="11">
        <f t="shared" si="97"/>
        <v>-0.89857761952076998</v>
      </c>
      <c r="Q530" s="11">
        <f t="shared" si="98"/>
        <v>-3.3919108072022475E-4</v>
      </c>
      <c r="R530" s="11">
        <f t="shared" si="99"/>
        <v>-0.61363688285182549</v>
      </c>
      <c r="S530" s="11">
        <f t="shared" si="100"/>
        <v>8.3347580951958156E-2</v>
      </c>
      <c r="T530" s="11">
        <f t="shared" si="101"/>
        <v>-0.34310947074673492</v>
      </c>
      <c r="U530" s="11">
        <f t="shared" si="102"/>
        <v>-0.60518681689244302</v>
      </c>
      <c r="V530" s="11">
        <f t="shared" si="103"/>
        <v>-0.43950343624016763</v>
      </c>
      <c r="W530" s="11">
        <f t="shared" si="104"/>
        <v>-0.60518681689244302</v>
      </c>
    </row>
    <row r="531" spans="1:23" x14ac:dyDescent="0.2">
      <c r="A531" s="28" t="s">
        <v>904</v>
      </c>
      <c r="B531" s="1">
        <v>105.159744</v>
      </c>
      <c r="C531" s="1">
        <v>83.399085999999997</v>
      </c>
      <c r="D531" s="1">
        <v>27.118670000000002</v>
      </c>
      <c r="E531" s="1">
        <v>226.38000500000001</v>
      </c>
      <c r="F531" s="1">
        <v>560.08253400000001</v>
      </c>
      <c r="G531" s="1">
        <v>98.881703000000002</v>
      </c>
      <c r="H531" s="1">
        <v>42.510027999999998</v>
      </c>
      <c r="I531" s="1">
        <v>183.44000199999999</v>
      </c>
      <c r="J531" s="1">
        <v>54.280343000000002</v>
      </c>
      <c r="K531" s="1">
        <v>49.352051000000003</v>
      </c>
      <c r="L531" s="45">
        <v>12623.98047</v>
      </c>
      <c r="M531" s="11">
        <f t="shared" si="94"/>
        <v>-0.15175335573271331</v>
      </c>
      <c r="N531" s="11">
        <f t="shared" si="95"/>
        <v>3.6140569140858725E-2</v>
      </c>
      <c r="O531" s="11">
        <f t="shared" si="96"/>
        <v>-0.42932270687955965</v>
      </c>
      <c r="P531" s="11">
        <f t="shared" si="97"/>
        <v>0.16253278719319653</v>
      </c>
      <c r="Q531" s="11">
        <f t="shared" si="98"/>
        <v>-2.8486374734607578E-3</v>
      </c>
      <c r="R531" s="11">
        <f t="shared" si="99"/>
        <v>-5.7391136390074426E-2</v>
      </c>
      <c r="S531" s="11">
        <f t="shared" si="100"/>
        <v>-0.27388967581629409</v>
      </c>
      <c r="T531" s="11">
        <f t="shared" si="101"/>
        <v>-9.7554984059527117E-2</v>
      </c>
      <c r="U531" s="11">
        <f t="shared" si="102"/>
        <v>0.34656054440791184</v>
      </c>
      <c r="V531" s="11">
        <f t="shared" si="103"/>
        <v>-8.5443203231499787E-2</v>
      </c>
      <c r="W531" s="11">
        <f t="shared" si="104"/>
        <v>0.34656054440791184</v>
      </c>
    </row>
    <row r="532" spans="1:23" x14ac:dyDescent="0.2">
      <c r="A532" s="28" t="s">
        <v>751</v>
      </c>
      <c r="B532" s="1">
        <v>123.973074</v>
      </c>
      <c r="C532" s="1">
        <v>80.490127000000001</v>
      </c>
      <c r="D532" s="1">
        <v>47.520149000000004</v>
      </c>
      <c r="E532" s="1">
        <v>194.729996</v>
      </c>
      <c r="F532" s="1">
        <v>561.68256399999996</v>
      </c>
      <c r="G532" s="1">
        <v>104.902157</v>
      </c>
      <c r="H532" s="1">
        <v>58.544860999999997</v>
      </c>
      <c r="I532" s="1">
        <v>203.270004</v>
      </c>
      <c r="J532" s="1">
        <v>40.310361999999998</v>
      </c>
      <c r="K532" s="1">
        <v>53.962806</v>
      </c>
      <c r="L532" s="45">
        <v>12415.700199999999</v>
      </c>
      <c r="M532" s="11">
        <f t="shared" si="94"/>
        <v>0.72030613890531625</v>
      </c>
      <c r="N532" s="11">
        <f t="shared" si="95"/>
        <v>-8.2885883416441541E-2</v>
      </c>
      <c r="O532" s="11">
        <f t="shared" si="96"/>
        <v>0.42775107947047308</v>
      </c>
      <c r="P532" s="11">
        <f t="shared" si="97"/>
        <v>-0.16774938315666954</v>
      </c>
      <c r="Q532" s="11">
        <f t="shared" si="98"/>
        <v>-7.5448212246407298E-3</v>
      </c>
      <c r="R532" s="11">
        <f t="shared" si="99"/>
        <v>0.33086940637353068</v>
      </c>
      <c r="S532" s="11">
        <f t="shared" si="100"/>
        <v>-4.2835364953951349E-2</v>
      </c>
      <c r="T532" s="11">
        <f t="shared" si="101"/>
        <v>0.25739205103570351</v>
      </c>
      <c r="U532" s="11">
        <f t="shared" si="102"/>
        <v>0.12550882677466246</v>
      </c>
      <c r="V532" s="11">
        <f t="shared" si="103"/>
        <v>0.19377817294981803</v>
      </c>
      <c r="W532" s="11">
        <f t="shared" si="104"/>
        <v>0.12550882677466246</v>
      </c>
    </row>
    <row r="533" spans="1:23" x14ac:dyDescent="0.2">
      <c r="A533" s="28" t="s">
        <v>601</v>
      </c>
      <c r="B533" s="1">
        <v>72.064542000000003</v>
      </c>
      <c r="C533" s="1">
        <v>87.764571000000004</v>
      </c>
      <c r="D533" s="1">
        <v>33.283217</v>
      </c>
      <c r="E533" s="1">
        <v>233.979996</v>
      </c>
      <c r="F533" s="1">
        <v>565.95257500000002</v>
      </c>
      <c r="G533" s="1">
        <v>78.822277</v>
      </c>
      <c r="H533" s="1">
        <v>61.164881000000001</v>
      </c>
      <c r="I533" s="1">
        <v>161.66000399999999</v>
      </c>
      <c r="J533" s="1">
        <v>35.815233999999997</v>
      </c>
      <c r="K533" s="1">
        <v>45.203378000000001</v>
      </c>
      <c r="L533" s="45">
        <v>11868.809569999999</v>
      </c>
      <c r="M533" s="11">
        <f t="shared" si="94"/>
        <v>0.63766524468894503</v>
      </c>
      <c r="N533" s="11">
        <f t="shared" si="95"/>
        <v>0.25543381705070711</v>
      </c>
      <c r="O533" s="11">
        <f t="shared" si="96"/>
        <v>0.36454973493682497</v>
      </c>
      <c r="P533" s="11">
        <f t="shared" si="97"/>
        <v>9.257781949047871</v>
      </c>
      <c r="Q533" s="11">
        <f t="shared" si="98"/>
        <v>2.3973264444771214E-2</v>
      </c>
      <c r="R533" s="11">
        <f t="shared" si="99"/>
        <v>1.0869716469712749</v>
      </c>
      <c r="S533" s="11">
        <f t="shared" si="100"/>
        <v>0.30442035681964197</v>
      </c>
      <c r="T533" s="11">
        <f t="shared" si="101"/>
        <v>0.32900366104080603</v>
      </c>
      <c r="U533" s="11">
        <f t="shared" si="102"/>
        <v>0.67256847772371886</v>
      </c>
      <c r="V533" s="11">
        <f t="shared" si="103"/>
        <v>0.65864441783473127</v>
      </c>
      <c r="W533" s="11">
        <f t="shared" si="104"/>
        <v>0.67256847772371886</v>
      </c>
    </row>
    <row r="534" spans="1:23" x14ac:dyDescent="0.2">
      <c r="A534" s="28" t="s">
        <v>144</v>
      </c>
      <c r="B534" s="1">
        <v>44.004440000000002</v>
      </c>
      <c r="C534" s="1">
        <v>69.907764</v>
      </c>
      <c r="D534" s="1">
        <v>24.391355000000001</v>
      </c>
      <c r="E534" s="1">
        <v>22.809999000000001</v>
      </c>
      <c r="F534" s="1">
        <v>552.70249200000001</v>
      </c>
      <c r="G534" s="1">
        <v>37.768734000000002</v>
      </c>
      <c r="H534" s="1">
        <v>46.890467999999998</v>
      </c>
      <c r="I534" s="1">
        <v>121.639999</v>
      </c>
      <c r="J534" s="1">
        <v>21.413314</v>
      </c>
      <c r="K534" s="1">
        <v>27.253205999999999</v>
      </c>
      <c r="L534" s="45">
        <v>13194.099609999999</v>
      </c>
      <c r="M534" s="11">
        <f t="shared" si="94"/>
        <v>-0.58221800355616227</v>
      </c>
      <c r="N534" s="11">
        <f t="shared" si="95"/>
        <v>-0.1493267876168537</v>
      </c>
      <c r="O534" s="11">
        <f t="shared" si="96"/>
        <v>-9.7576025551201817E-2</v>
      </c>
      <c r="P534" s="11">
        <f t="shared" si="97"/>
        <v>-0.89721984535907229</v>
      </c>
      <c r="Q534" s="11">
        <f t="shared" si="98"/>
        <v>1.4016802797273575E-2</v>
      </c>
      <c r="R534" s="11">
        <f t="shared" si="99"/>
        <v>-0.61354030313207997</v>
      </c>
      <c r="S534" s="11">
        <f t="shared" si="100"/>
        <v>0.13307761008793895</v>
      </c>
      <c r="T534" s="11">
        <f t="shared" si="101"/>
        <v>-0.33548212506721453</v>
      </c>
      <c r="U534" s="11">
        <f t="shared" si="102"/>
        <v>-0.60325506538098717</v>
      </c>
      <c r="V534" s="11">
        <f t="shared" si="103"/>
        <v>-0.44566175684495668</v>
      </c>
      <c r="W534" s="11">
        <f t="shared" si="104"/>
        <v>-0.60325506538098717</v>
      </c>
    </row>
    <row r="535" spans="1:23" x14ac:dyDescent="0.2">
      <c r="A535" s="28" t="s">
        <v>903</v>
      </c>
      <c r="B535" s="1">
        <v>105.32871299999999</v>
      </c>
      <c r="C535" s="1">
        <v>82.179340999999994</v>
      </c>
      <c r="D535" s="1">
        <v>27.028708999999999</v>
      </c>
      <c r="E535" s="1">
        <v>221.929993</v>
      </c>
      <c r="F535" s="1">
        <v>545.06245899999999</v>
      </c>
      <c r="G535" s="1">
        <v>97.730072000000007</v>
      </c>
      <c r="H535" s="1">
        <v>41.383279999999999</v>
      </c>
      <c r="I535" s="1">
        <v>183.050003</v>
      </c>
      <c r="J535" s="1">
        <v>53.972495000000002</v>
      </c>
      <c r="K535" s="1">
        <v>49.163496000000002</v>
      </c>
      <c r="L535" s="45">
        <v>13032.75</v>
      </c>
      <c r="M535" s="11">
        <f t="shared" si="94"/>
        <v>-0.13617921732353766</v>
      </c>
      <c r="N535" s="11">
        <f t="shared" si="95"/>
        <v>1.2795575568650852E-2</v>
      </c>
      <c r="O535" s="11">
        <f t="shared" si="96"/>
        <v>-0.42357705075351126</v>
      </c>
      <c r="P535" s="11">
        <f t="shared" si="97"/>
        <v>0.13403166275981082</v>
      </c>
      <c r="Q535" s="11">
        <f t="shared" si="98"/>
        <v>1.1355560931722186E-2</v>
      </c>
      <c r="R535" s="11">
        <f t="shared" si="99"/>
        <v>-7.1926806540194232E-2</v>
      </c>
      <c r="S535" s="11">
        <f t="shared" si="100"/>
        <v>-0.29755349704233713</v>
      </c>
      <c r="T535" s="11">
        <f t="shared" si="101"/>
        <v>-0.10837798185516834</v>
      </c>
      <c r="U535" s="11">
        <f t="shared" si="102"/>
        <v>0.34343387779508516</v>
      </c>
      <c r="V535" s="11">
        <f t="shared" si="103"/>
        <v>-8.5994767524817939E-2</v>
      </c>
      <c r="W535" s="11">
        <f t="shared" si="104"/>
        <v>0.34343387779508516</v>
      </c>
    </row>
    <row r="536" spans="1:23" x14ac:dyDescent="0.2">
      <c r="A536" s="28" t="s">
        <v>750</v>
      </c>
      <c r="B536" s="1">
        <v>121.933525</v>
      </c>
      <c r="C536" s="1">
        <v>81.141093999999995</v>
      </c>
      <c r="D536" s="1">
        <v>46.890411</v>
      </c>
      <c r="E536" s="1">
        <v>195.699997</v>
      </c>
      <c r="F536" s="1">
        <v>538.94246499999997</v>
      </c>
      <c r="G536" s="1">
        <v>105.304272</v>
      </c>
      <c r="H536" s="1">
        <v>58.913069999999998</v>
      </c>
      <c r="I536" s="1">
        <v>205.300003</v>
      </c>
      <c r="J536" s="1">
        <v>40.175029000000002</v>
      </c>
      <c r="K536" s="1">
        <v>53.789074999999997</v>
      </c>
      <c r="L536" s="45">
        <v>12837.33008</v>
      </c>
      <c r="M536" s="11">
        <f t="shared" si="94"/>
        <v>0.58352769720002406</v>
      </c>
      <c r="N536" s="11">
        <f t="shared" si="95"/>
        <v>6.4332580322282729E-2</v>
      </c>
      <c r="O536" s="11">
        <f t="shared" si="96"/>
        <v>0.67666666142228715</v>
      </c>
      <c r="P536" s="11">
        <f t="shared" si="97"/>
        <v>4.5407700169875422</v>
      </c>
      <c r="Q536" s="11">
        <f t="shared" si="98"/>
        <v>1.7309408131549686E-2</v>
      </c>
      <c r="R536" s="11">
        <f t="shared" si="99"/>
        <v>1.5878087255895736</v>
      </c>
      <c r="S536" s="11">
        <f t="shared" si="100"/>
        <v>0.2038652051838501</v>
      </c>
      <c r="T536" s="11">
        <f t="shared" si="101"/>
        <v>0.5085605778105835</v>
      </c>
      <c r="U536" s="11">
        <f t="shared" si="102"/>
        <v>0.38828434682970503</v>
      </c>
      <c r="V536" s="11">
        <f t="shared" si="103"/>
        <v>0.79070923192566878</v>
      </c>
      <c r="W536" s="11">
        <f t="shared" si="104"/>
        <v>0.38828434682970503</v>
      </c>
    </row>
    <row r="537" spans="1:23" x14ac:dyDescent="0.2">
      <c r="A537" s="28" t="s">
        <v>298</v>
      </c>
      <c r="B537" s="1">
        <v>77.001194999999996</v>
      </c>
      <c r="C537" s="1">
        <v>76.236597000000003</v>
      </c>
      <c r="D537" s="1">
        <v>27.966448</v>
      </c>
      <c r="E537" s="1">
        <v>35.32</v>
      </c>
      <c r="F537" s="1">
        <v>529.77241800000002</v>
      </c>
      <c r="G537" s="1">
        <v>40.692447999999999</v>
      </c>
      <c r="H537" s="1">
        <v>48.936599999999999</v>
      </c>
      <c r="I537" s="1">
        <v>136.08999600000001</v>
      </c>
      <c r="J537" s="1">
        <v>28.938617000000001</v>
      </c>
      <c r="K537" s="1">
        <v>30.037860999999999</v>
      </c>
      <c r="L537" s="45">
        <v>13583.650390000001</v>
      </c>
      <c r="M537" s="11">
        <f t="shared" si="94"/>
        <v>0.7744006899131517</v>
      </c>
      <c r="N537" s="11">
        <f t="shared" si="95"/>
        <v>0.11596920455012549</v>
      </c>
      <c r="O537" s="11">
        <f t="shared" si="96"/>
        <v>0.15742724178199885</v>
      </c>
      <c r="P537" s="11">
        <f t="shared" si="97"/>
        <v>0.5477651183172656</v>
      </c>
      <c r="Q537" s="11">
        <f t="shared" si="98"/>
        <v>1.7207254958691021E-3</v>
      </c>
      <c r="R537" s="11">
        <f t="shared" si="99"/>
        <v>8.1656914707830985E-2</v>
      </c>
      <c r="S537" s="11">
        <f t="shared" si="100"/>
        <v>8.5812240656673033E-2</v>
      </c>
      <c r="T537" s="11">
        <f t="shared" si="101"/>
        <v>0.12881551308585815</v>
      </c>
      <c r="U537" s="11">
        <f t="shared" si="102"/>
        <v>0.35088590187030078</v>
      </c>
      <c r="V537" s="11">
        <f t="shared" si="103"/>
        <v>0.10676520083894636</v>
      </c>
      <c r="W537" s="11">
        <f t="shared" si="104"/>
        <v>0.35088590187030078</v>
      </c>
    </row>
    <row r="538" spans="1:23" x14ac:dyDescent="0.2">
      <c r="A538" s="28" t="s">
        <v>143</v>
      </c>
      <c r="B538" s="1">
        <v>43.395606999999998</v>
      </c>
      <c r="C538" s="1">
        <v>68.314248000000006</v>
      </c>
      <c r="D538" s="1">
        <v>24.162597000000002</v>
      </c>
      <c r="E538" s="1">
        <v>22.82</v>
      </c>
      <c r="F538" s="1">
        <v>528.862391</v>
      </c>
      <c r="G538" s="1">
        <v>37.620475999999996</v>
      </c>
      <c r="H538" s="1">
        <v>45.069118000000003</v>
      </c>
      <c r="I538" s="1">
        <v>120.55999799999999</v>
      </c>
      <c r="J538" s="1">
        <v>21.421955000000001</v>
      </c>
      <c r="K538" s="1">
        <v>27.140229000000001</v>
      </c>
      <c r="L538" s="45">
        <v>13551.780269999999</v>
      </c>
      <c r="M538" s="11">
        <f t="shared" si="94"/>
        <v>-0.58252229679272038</v>
      </c>
      <c r="N538" s="11">
        <f t="shared" si="95"/>
        <v>-0.16821561199104995</v>
      </c>
      <c r="O538" s="11">
        <f t="shared" si="96"/>
        <v>-8.6443998722066429E-2</v>
      </c>
      <c r="P538" s="11">
        <f t="shared" si="97"/>
        <v>-0.89548410544076407</v>
      </c>
      <c r="Q538" s="11">
        <f t="shared" si="98"/>
        <v>1.5807755338881568E-2</v>
      </c>
      <c r="R538" s="11">
        <f t="shared" si="99"/>
        <v>-0.61427362295528898</v>
      </c>
      <c r="S538" s="11">
        <f t="shared" si="100"/>
        <v>0.14484521133273143</v>
      </c>
      <c r="T538" s="11">
        <f t="shared" si="101"/>
        <v>-0.33103985500477273</v>
      </c>
      <c r="U538" s="11">
        <f t="shared" si="102"/>
        <v>-0.59746616614467629</v>
      </c>
      <c r="V538" s="11">
        <f t="shared" si="103"/>
        <v>-0.45281962952088584</v>
      </c>
      <c r="W538" s="11">
        <f t="shared" si="104"/>
        <v>-0.59746616614467629</v>
      </c>
    </row>
    <row r="539" spans="1:23" x14ac:dyDescent="0.2">
      <c r="A539" s="28" t="s">
        <v>902</v>
      </c>
      <c r="B539" s="1">
        <v>103.947125</v>
      </c>
      <c r="C539" s="1">
        <v>82.129755000000003</v>
      </c>
      <c r="D539" s="1">
        <v>26.44895</v>
      </c>
      <c r="E539" s="1">
        <v>218.33999600000001</v>
      </c>
      <c r="F539" s="1">
        <v>520.63236199999994</v>
      </c>
      <c r="G539" s="1">
        <v>97.531509999999997</v>
      </c>
      <c r="H539" s="1">
        <v>39.366996999999998</v>
      </c>
      <c r="I539" s="1">
        <v>180.220001</v>
      </c>
      <c r="J539" s="1">
        <v>53.217775000000003</v>
      </c>
      <c r="K539" s="1">
        <v>49.600150999999997</v>
      </c>
      <c r="L539" s="45">
        <v>13350.95996</v>
      </c>
      <c r="M539" s="11">
        <f t="shared" si="94"/>
        <v>0.75582044394010239</v>
      </c>
      <c r="N539" s="11">
        <f t="shared" si="95"/>
        <v>1.5286944087945287E-2</v>
      </c>
      <c r="O539" s="11">
        <f t="shared" si="96"/>
        <v>-2.1927481382510217E-2</v>
      </c>
      <c r="P539" s="11">
        <f t="shared" si="97"/>
        <v>5.1870215305462883</v>
      </c>
      <c r="Q539" s="11">
        <f t="shared" si="98"/>
        <v>1.2501155712361101E-3</v>
      </c>
      <c r="R539" s="11">
        <f t="shared" si="99"/>
        <v>0.77061522089721324</v>
      </c>
      <c r="S539" s="11">
        <f t="shared" si="100"/>
        <v>-0.23576947402873982</v>
      </c>
      <c r="T539" s="11">
        <f t="shared" si="101"/>
        <v>1.1182416168725524</v>
      </c>
      <c r="U539" s="11">
        <f t="shared" si="102"/>
        <v>1.075752411749141</v>
      </c>
      <c r="V539" s="11">
        <f t="shared" si="103"/>
        <v>0.42241759438027437</v>
      </c>
      <c r="W539" s="11">
        <f t="shared" si="104"/>
        <v>1.075752411749141</v>
      </c>
    </row>
    <row r="540" spans="1:23" x14ac:dyDescent="0.2">
      <c r="A540" s="28" t="s">
        <v>449</v>
      </c>
      <c r="B540" s="1">
        <v>59.201455000000003</v>
      </c>
      <c r="C540" s="1">
        <v>80.893146000000002</v>
      </c>
      <c r="D540" s="1">
        <v>27.041910999999999</v>
      </c>
      <c r="E540" s="1">
        <v>35.290000999999997</v>
      </c>
      <c r="F540" s="1">
        <v>519.98232399999995</v>
      </c>
      <c r="G540" s="1">
        <v>55.083402</v>
      </c>
      <c r="H540" s="1">
        <v>51.511940000000003</v>
      </c>
      <c r="I540" s="1">
        <v>85.080001999999993</v>
      </c>
      <c r="J540" s="1">
        <v>25.637823999999998</v>
      </c>
      <c r="K540" s="1">
        <v>34.870316000000003</v>
      </c>
      <c r="L540" s="45">
        <v>13311.719730000001</v>
      </c>
      <c r="M540" s="11">
        <f t="shared" si="94"/>
        <v>-0.23114875682536751</v>
      </c>
      <c r="N540" s="11">
        <f t="shared" si="95"/>
        <v>6.5394152518761128E-2</v>
      </c>
      <c r="O540" s="11">
        <f t="shared" si="96"/>
        <v>-3.607316115432635E-2</v>
      </c>
      <c r="P540" s="11">
        <f t="shared" si="97"/>
        <v>8.285742857142786E-3</v>
      </c>
      <c r="Q540" s="11">
        <f t="shared" si="98"/>
        <v>-1.2665066841087702E-2</v>
      </c>
      <c r="R540" s="11">
        <f t="shared" si="99"/>
        <v>0.34493245586712384</v>
      </c>
      <c r="S540" s="11">
        <f t="shared" si="100"/>
        <v>6.018102624457411E-2</v>
      </c>
      <c r="T540" s="11">
        <f t="shared" si="101"/>
        <v>-0.37597180214087744</v>
      </c>
      <c r="U540" s="11">
        <f t="shared" si="102"/>
        <v>-0.1208041799227374</v>
      </c>
      <c r="V540" s="11">
        <f t="shared" si="103"/>
        <v>0.15474560211324162</v>
      </c>
      <c r="W540" s="11">
        <f t="shared" si="104"/>
        <v>-0.1208041799227374</v>
      </c>
    </row>
    <row r="541" spans="1:23" x14ac:dyDescent="0.2">
      <c r="A541" s="28" t="s">
        <v>297</v>
      </c>
      <c r="B541" s="1">
        <v>76.999881999999999</v>
      </c>
      <c r="C541" s="1">
        <v>75.927904999999996</v>
      </c>
      <c r="D541" s="1">
        <v>28.053903999999999</v>
      </c>
      <c r="E541" s="1">
        <v>35</v>
      </c>
      <c r="F541" s="1">
        <v>526.65241200000003</v>
      </c>
      <c r="G541" s="1">
        <v>40.956259000000003</v>
      </c>
      <c r="H541" s="1">
        <v>48.587871999999997</v>
      </c>
      <c r="I541" s="1">
        <v>136.33999600000001</v>
      </c>
      <c r="J541" s="1">
        <v>29.160539</v>
      </c>
      <c r="K541" s="1">
        <v>30.197400999999999</v>
      </c>
      <c r="L541" s="45">
        <v>12588.309569999999</v>
      </c>
      <c r="M541" s="11">
        <f t="shared" si="94"/>
        <v>0.69516262149243624</v>
      </c>
      <c r="N541" s="11">
        <f t="shared" si="95"/>
        <v>8.3046280587647736E-2</v>
      </c>
      <c r="O541" s="11">
        <f t="shared" si="96"/>
        <v>0.15240930116697959</v>
      </c>
      <c r="P541" s="11">
        <f t="shared" si="97"/>
        <v>0.52505439977976476</v>
      </c>
      <c r="Q541" s="11">
        <f t="shared" si="98"/>
        <v>-1.208050340432798E-2</v>
      </c>
      <c r="R541" s="11">
        <f t="shared" si="99"/>
        <v>6.1988837156284893E-2</v>
      </c>
      <c r="S541" s="11">
        <f t="shared" si="100"/>
        <v>6.0245508974065221E-2</v>
      </c>
      <c r="T541" s="11">
        <f t="shared" si="101"/>
        <v>0.11543804838162375</v>
      </c>
      <c r="U541" s="11">
        <f t="shared" si="102"/>
        <v>0.32907746227103241</v>
      </c>
      <c r="V541" s="11">
        <f t="shared" si="103"/>
        <v>7.6785170179683337E-2</v>
      </c>
      <c r="W541" s="11">
        <f t="shared" si="104"/>
        <v>0.32907746227103241</v>
      </c>
    </row>
    <row r="542" spans="1:23" x14ac:dyDescent="0.2">
      <c r="A542" s="28" t="s">
        <v>142</v>
      </c>
      <c r="B542" s="1">
        <v>45.423301000000002</v>
      </c>
      <c r="C542" s="1">
        <v>70.105873000000003</v>
      </c>
      <c r="D542" s="1">
        <v>24.343698</v>
      </c>
      <c r="E542" s="1">
        <v>22.950001</v>
      </c>
      <c r="F542" s="1">
        <v>533.09243700000002</v>
      </c>
      <c r="G542" s="1">
        <v>38.565621</v>
      </c>
      <c r="H542" s="1">
        <v>45.827001000000003</v>
      </c>
      <c r="I542" s="1">
        <v>122.230003</v>
      </c>
      <c r="J542" s="1">
        <v>21.940435999999998</v>
      </c>
      <c r="K542" s="1">
        <v>28.044035000000001</v>
      </c>
      <c r="L542" s="45">
        <v>13090.839840000001</v>
      </c>
      <c r="M542" s="11">
        <f t="shared" si="94"/>
        <v>-0.55423468988152025</v>
      </c>
      <c r="N542" s="11">
        <f t="shared" si="95"/>
        <v>-0.14215432596501132</v>
      </c>
      <c r="O542" s="11">
        <f t="shared" si="96"/>
        <v>-0.10364858287896006</v>
      </c>
      <c r="P542" s="11">
        <f t="shared" si="97"/>
        <v>-0.89333022709728727</v>
      </c>
      <c r="Q542" s="11">
        <f t="shared" si="98"/>
        <v>5.982026497625581E-3</v>
      </c>
      <c r="R542" s="11">
        <f t="shared" si="99"/>
        <v>-0.60686398015507015</v>
      </c>
      <c r="S542" s="11">
        <f t="shared" si="100"/>
        <v>0.15885992482317746</v>
      </c>
      <c r="T542" s="11">
        <f t="shared" si="101"/>
        <v>-0.3284803850460305</v>
      </c>
      <c r="U542" s="11">
        <f t="shared" si="102"/>
        <v>-0.5844668775262809</v>
      </c>
      <c r="V542" s="11">
        <f t="shared" si="103"/>
        <v>-0.43346428782030744</v>
      </c>
      <c r="W542" s="11">
        <f t="shared" si="104"/>
        <v>-0.5844668775262809</v>
      </c>
    </row>
    <row r="543" spans="1:23" x14ac:dyDescent="0.2">
      <c r="A543" s="28" t="s">
        <v>901</v>
      </c>
      <c r="B543" s="1">
        <v>101.899587</v>
      </c>
      <c r="C543" s="1">
        <v>81.723175999999995</v>
      </c>
      <c r="D543" s="1">
        <v>27.158653999999999</v>
      </c>
      <c r="E543" s="1">
        <v>215.14999399999999</v>
      </c>
      <c r="F543" s="1">
        <v>529.92242699999997</v>
      </c>
      <c r="G543" s="1">
        <v>98.097398999999996</v>
      </c>
      <c r="H543" s="1">
        <v>39.544901000000003</v>
      </c>
      <c r="I543" s="1">
        <v>182.020004</v>
      </c>
      <c r="J543" s="1">
        <v>52.800691</v>
      </c>
      <c r="K543" s="1">
        <v>49.500912999999997</v>
      </c>
      <c r="L543" s="45">
        <v>13575.360350000001</v>
      </c>
      <c r="M543" s="11">
        <f t="shared" si="94"/>
        <v>0.41952920976675734</v>
      </c>
      <c r="N543" s="11">
        <f t="shared" si="95"/>
        <v>-6.0368559902913232E-2</v>
      </c>
      <c r="O543" s="11">
        <f t="shared" si="96"/>
        <v>-0.16554786878628425</v>
      </c>
      <c r="P543" s="11">
        <f t="shared" si="97"/>
        <v>-6.8493773786665879E-2</v>
      </c>
      <c r="Q543" s="11">
        <f t="shared" si="98"/>
        <v>2.157191750370302E-2</v>
      </c>
      <c r="R543" s="11">
        <f t="shared" si="99"/>
        <v>0.26505595454735897</v>
      </c>
      <c r="S543" s="11">
        <f t="shared" si="100"/>
        <v>-0.3467721742783495</v>
      </c>
      <c r="T543" s="11">
        <f t="shared" si="101"/>
        <v>0.13344547315388189</v>
      </c>
      <c r="U543" s="11">
        <f t="shared" si="102"/>
        <v>0.48793891932861455</v>
      </c>
      <c r="V543" s="11">
        <f t="shared" si="103"/>
        <v>0.11193611755055</v>
      </c>
      <c r="W543" s="11">
        <f t="shared" si="104"/>
        <v>0.48793891932861455</v>
      </c>
    </row>
    <row r="544" spans="1:23" x14ac:dyDescent="0.2">
      <c r="A544" s="28" t="s">
        <v>600</v>
      </c>
      <c r="B544" s="1">
        <v>71.784071999999995</v>
      </c>
      <c r="C544" s="1">
        <v>86.973650000000006</v>
      </c>
      <c r="D544" s="1">
        <v>32.546689000000001</v>
      </c>
      <c r="E544" s="1">
        <v>230.970001</v>
      </c>
      <c r="F544" s="1">
        <v>518.73237500000005</v>
      </c>
      <c r="G544" s="1">
        <v>77.543920999999997</v>
      </c>
      <c r="H544" s="1">
        <v>60.537686000000001</v>
      </c>
      <c r="I544" s="1">
        <v>160.58999600000001</v>
      </c>
      <c r="J544" s="1">
        <v>35.485792000000004</v>
      </c>
      <c r="K544" s="1">
        <v>44.517766999999999</v>
      </c>
      <c r="L544" s="45">
        <v>13190.839840000001</v>
      </c>
      <c r="M544" s="11">
        <f t="shared" si="94"/>
        <v>0.24382673800631238</v>
      </c>
      <c r="N544" s="11">
        <f t="shared" si="95"/>
        <v>6.9661430637273813E-2</v>
      </c>
      <c r="O544" s="11">
        <f t="shared" si="96"/>
        <v>0.19008057793120448</v>
      </c>
      <c r="P544" s="11">
        <f t="shared" si="97"/>
        <v>5.2678429724745168</v>
      </c>
      <c r="Q544" s="11">
        <f t="shared" si="98"/>
        <v>1.5127254423993319E-2</v>
      </c>
      <c r="R544" s="11">
        <f t="shared" si="99"/>
        <v>0.40361076449494671</v>
      </c>
      <c r="S544" s="11">
        <f t="shared" si="100"/>
        <v>0.16633137692743438</v>
      </c>
      <c r="T544" s="11">
        <f t="shared" si="101"/>
        <v>0.86018756260424989</v>
      </c>
      <c r="U544" s="11">
        <f t="shared" si="102"/>
        <v>0.37920008258303328</v>
      </c>
      <c r="V544" s="11">
        <f t="shared" si="103"/>
        <v>0.31914152885089742</v>
      </c>
      <c r="W544" s="11">
        <f t="shared" si="104"/>
        <v>0.37920008258303328</v>
      </c>
    </row>
    <row r="545" spans="1:23" x14ac:dyDescent="0.2">
      <c r="A545" s="28" t="s">
        <v>448</v>
      </c>
      <c r="B545" s="1">
        <v>57.712276000000003</v>
      </c>
      <c r="C545" s="1">
        <v>81.309512999999995</v>
      </c>
      <c r="D545" s="1">
        <v>27.348306999999998</v>
      </c>
      <c r="E545" s="1">
        <v>36.849997999999999</v>
      </c>
      <c r="F545" s="1">
        <v>511.00231300000002</v>
      </c>
      <c r="G545" s="1">
        <v>55.246029</v>
      </c>
      <c r="H545" s="1">
        <v>51.904361999999999</v>
      </c>
      <c r="I545" s="1">
        <v>86.330001999999993</v>
      </c>
      <c r="J545" s="1">
        <v>25.729255999999999</v>
      </c>
      <c r="K545" s="1">
        <v>33.747529</v>
      </c>
      <c r="L545" s="45">
        <v>14009.79004</v>
      </c>
      <c r="M545" s="11">
        <f t="shared" si="94"/>
        <v>-0.25559925675852069</v>
      </c>
      <c r="N545" s="11">
        <f t="shared" si="95"/>
        <v>7.1749307280156716E-2</v>
      </c>
      <c r="O545" s="11">
        <f t="shared" si="96"/>
        <v>-1.8008469707545993E-2</v>
      </c>
      <c r="P545" s="11">
        <f t="shared" si="97"/>
        <v>4.4205071005807062E-2</v>
      </c>
      <c r="Q545" s="11">
        <f t="shared" si="98"/>
        <v>2.0393506680271845E-3</v>
      </c>
      <c r="R545" s="11">
        <f t="shared" si="99"/>
        <v>0.34859302588393559</v>
      </c>
      <c r="S545" s="11">
        <f t="shared" si="100"/>
        <v>5.6129265218408442E-2</v>
      </c>
      <c r="T545" s="11">
        <f t="shared" si="101"/>
        <v>-0.36759207997919863</v>
      </c>
      <c r="U545" s="11">
        <f t="shared" si="102"/>
        <v>-0.11551477325550097</v>
      </c>
      <c r="V545" s="11">
        <f t="shared" si="103"/>
        <v>0.14100708838739284</v>
      </c>
      <c r="W545" s="11">
        <f t="shared" si="104"/>
        <v>-0.11551477325550097</v>
      </c>
    </row>
    <row r="546" spans="1:23" x14ac:dyDescent="0.2">
      <c r="A546" s="28" t="s">
        <v>296</v>
      </c>
      <c r="B546" s="1">
        <v>77.528503999999998</v>
      </c>
      <c r="C546" s="1">
        <v>75.866168000000002</v>
      </c>
      <c r="D546" s="1">
        <v>27.84984</v>
      </c>
      <c r="E546" s="1">
        <v>35.290000999999997</v>
      </c>
      <c r="F546" s="1">
        <v>509.96232099999997</v>
      </c>
      <c r="G546" s="1">
        <v>40.965679000000002</v>
      </c>
      <c r="H546" s="1">
        <v>49.145842000000002</v>
      </c>
      <c r="I546" s="1">
        <v>136.509995</v>
      </c>
      <c r="J546" s="1">
        <v>29.089525999999999</v>
      </c>
      <c r="K546" s="1">
        <v>29.576967</v>
      </c>
      <c r="L546" s="45">
        <v>13971.240229999999</v>
      </c>
      <c r="M546" s="11">
        <f t="shared" si="94"/>
        <v>0.66755288355741538</v>
      </c>
      <c r="N546" s="11">
        <f t="shared" si="95"/>
        <v>6.9160777729385003E-2</v>
      </c>
      <c r="O546" s="11">
        <f t="shared" si="96"/>
        <v>0.12943340643938916</v>
      </c>
      <c r="P546" s="11">
        <f t="shared" si="97"/>
        <v>0.51784950537634389</v>
      </c>
      <c r="Q546" s="11">
        <f t="shared" si="98"/>
        <v>-1.0055490877637685E-2</v>
      </c>
      <c r="R546" s="11">
        <f t="shared" si="99"/>
        <v>4.6641549900085844E-2</v>
      </c>
      <c r="S546" s="11">
        <f t="shared" si="100"/>
        <v>6.0260237274172068E-2</v>
      </c>
      <c r="T546" s="11">
        <f t="shared" si="101"/>
        <v>0.10035464453255916</v>
      </c>
      <c r="U546" s="11">
        <f t="shared" si="102"/>
        <v>0.31035801510274164</v>
      </c>
      <c r="V546" s="11">
        <f t="shared" si="103"/>
        <v>6.0247102339321401E-2</v>
      </c>
      <c r="W546" s="11">
        <f t="shared" si="104"/>
        <v>0.31035801510274164</v>
      </c>
    </row>
    <row r="547" spans="1:23" x14ac:dyDescent="0.2">
      <c r="A547" s="28" t="s">
        <v>141</v>
      </c>
      <c r="B547" s="1">
        <v>46.492381000000002</v>
      </c>
      <c r="C547" s="1">
        <v>70.958614999999995</v>
      </c>
      <c r="D547" s="1">
        <v>24.658239999999999</v>
      </c>
      <c r="E547" s="1">
        <v>23.25</v>
      </c>
      <c r="F547" s="1">
        <v>515.14233000000002</v>
      </c>
      <c r="G547" s="1">
        <v>39.140123000000003</v>
      </c>
      <c r="H547" s="1">
        <v>46.352621999999997</v>
      </c>
      <c r="I547" s="1">
        <v>124.05999799999999</v>
      </c>
      <c r="J547" s="1">
        <v>22.199677999999999</v>
      </c>
      <c r="K547" s="1">
        <v>27.896296</v>
      </c>
      <c r="L547" s="45">
        <v>13511.23047</v>
      </c>
      <c r="M547" s="11">
        <f t="shared" si="94"/>
        <v>-0.6145113561468406</v>
      </c>
      <c r="N547" s="11">
        <f t="shared" si="95"/>
        <v>-0.11621103857517701</v>
      </c>
      <c r="O547" s="11">
        <f t="shared" si="96"/>
        <v>-0.47356933001813473</v>
      </c>
      <c r="P547" s="11">
        <f t="shared" si="97"/>
        <v>-0.87677548832641727</v>
      </c>
      <c r="Q547" s="11">
        <f t="shared" si="98"/>
        <v>-2.4004858908276638E-2</v>
      </c>
      <c r="R547" s="11">
        <f t="shared" si="99"/>
        <v>-0.62506646571671798</v>
      </c>
      <c r="S547" s="11">
        <f t="shared" si="100"/>
        <v>-0.20350211735308854</v>
      </c>
      <c r="T547" s="11">
        <f t="shared" si="101"/>
        <v>-0.39320127258304638</v>
      </c>
      <c r="U547" s="11">
        <f t="shared" si="102"/>
        <v>-0.44502229905247181</v>
      </c>
      <c r="V547" s="11">
        <f t="shared" si="103"/>
        <v>-0.47772125476324356</v>
      </c>
      <c r="W547" s="11">
        <f t="shared" si="104"/>
        <v>-0.44502229905247181</v>
      </c>
    </row>
    <row r="548" spans="1:23" x14ac:dyDescent="0.2">
      <c r="A548" s="28" t="s">
        <v>749</v>
      </c>
      <c r="B548" s="1">
        <v>120.606357</v>
      </c>
      <c r="C548" s="1">
        <v>80.289094000000006</v>
      </c>
      <c r="D548" s="1">
        <v>46.840432</v>
      </c>
      <c r="E548" s="1">
        <v>188.679993</v>
      </c>
      <c r="F548" s="1">
        <v>527.81239200000005</v>
      </c>
      <c r="G548" s="1">
        <v>104.39216399999999</v>
      </c>
      <c r="H548" s="1">
        <v>58.195537000000002</v>
      </c>
      <c r="I548" s="1">
        <v>204.449997</v>
      </c>
      <c r="J548" s="1">
        <v>40.001027000000001</v>
      </c>
      <c r="K548" s="1">
        <v>53.412658</v>
      </c>
      <c r="L548" s="45">
        <v>13093.160159999999</v>
      </c>
      <c r="M548" s="11">
        <f t="shared" si="94"/>
        <v>0.66125655423110019</v>
      </c>
      <c r="N548" s="11">
        <f t="shared" si="95"/>
        <v>-7.853316938712851E-2</v>
      </c>
      <c r="O548" s="11">
        <f t="shared" si="96"/>
        <v>0.44892474473686184</v>
      </c>
      <c r="P548" s="11">
        <f t="shared" si="97"/>
        <v>-0.20652677339538006</v>
      </c>
      <c r="Q548" s="11">
        <f t="shared" si="98"/>
        <v>-2.2733781351402804E-4</v>
      </c>
      <c r="R548" s="11">
        <f t="shared" si="99"/>
        <v>0.34859069057909498</v>
      </c>
      <c r="S548" s="11">
        <f t="shared" si="100"/>
        <v>-3.4630525017967262E-2</v>
      </c>
      <c r="T548" s="11">
        <f t="shared" si="101"/>
        <v>0.23095913013328007</v>
      </c>
      <c r="U548" s="11">
        <f t="shared" si="102"/>
        <v>0.12158813587612904</v>
      </c>
      <c r="V548" s="11">
        <f t="shared" si="103"/>
        <v>0.18877044631824558</v>
      </c>
      <c r="W548" s="11">
        <f t="shared" si="104"/>
        <v>0.12158813587612904</v>
      </c>
    </row>
    <row r="549" spans="1:23" x14ac:dyDescent="0.2">
      <c r="A549" s="28" t="s">
        <v>599</v>
      </c>
      <c r="B549" s="1">
        <v>72.599476999999993</v>
      </c>
      <c r="C549" s="1">
        <v>87.131833</v>
      </c>
      <c r="D549" s="1">
        <v>32.327719000000002</v>
      </c>
      <c r="E549" s="1">
        <v>237.78999300000001</v>
      </c>
      <c r="F549" s="1">
        <v>527.932411</v>
      </c>
      <c r="G549" s="1">
        <v>77.408338000000001</v>
      </c>
      <c r="H549" s="1">
        <v>60.283175</v>
      </c>
      <c r="I549" s="1">
        <v>166.08999600000001</v>
      </c>
      <c r="J549" s="1">
        <v>35.664631</v>
      </c>
      <c r="K549" s="1">
        <v>44.931010999999998</v>
      </c>
      <c r="L549" s="45">
        <v>13096.45996</v>
      </c>
      <c r="M549" s="11">
        <f t="shared" si="94"/>
        <v>0.27014303470673351</v>
      </c>
      <c r="N549" s="11">
        <f t="shared" si="95"/>
        <v>7.8449971872146085E-2</v>
      </c>
      <c r="O549" s="11">
        <f t="shared" si="96"/>
        <v>0.17781718280717373</v>
      </c>
      <c r="P549" s="11">
        <f t="shared" si="97"/>
        <v>5.1003076706003085</v>
      </c>
      <c r="Q549" s="11">
        <f t="shared" si="98"/>
        <v>-6.436451166352497E-3</v>
      </c>
      <c r="R549" s="11">
        <f t="shared" si="99"/>
        <v>0.4111753339412767</v>
      </c>
      <c r="S549" s="11">
        <f t="shared" si="100"/>
        <v>0.17604951477344133</v>
      </c>
      <c r="T549" s="11">
        <f t="shared" si="101"/>
        <v>0.89492290028698473</v>
      </c>
      <c r="U549" s="11">
        <f t="shared" si="102"/>
        <v>0.39707324131866595</v>
      </c>
      <c r="V549" s="11">
        <f t="shared" si="103"/>
        <v>0.33862842861637765</v>
      </c>
      <c r="W549" s="11">
        <f t="shared" si="104"/>
        <v>0.39707324131866595</v>
      </c>
    </row>
    <row r="550" spans="1:23" x14ac:dyDescent="0.2">
      <c r="A550" s="28" t="s">
        <v>447</v>
      </c>
      <c r="B550" s="1">
        <v>57.158504999999998</v>
      </c>
      <c r="C550" s="1">
        <v>80.793578999999994</v>
      </c>
      <c r="D550" s="1">
        <v>27.447144999999999</v>
      </c>
      <c r="E550" s="1">
        <v>38.979999999999997</v>
      </c>
      <c r="F550" s="1">
        <v>531.35243500000001</v>
      </c>
      <c r="G550" s="1">
        <v>54.853805999999999</v>
      </c>
      <c r="H550" s="1">
        <v>51.259045</v>
      </c>
      <c r="I550" s="1">
        <v>87.650002000000001</v>
      </c>
      <c r="J550" s="1">
        <v>25.528103999999999</v>
      </c>
      <c r="K550" s="1">
        <v>33.564960999999997</v>
      </c>
      <c r="L550" s="45">
        <v>13553.099609999999</v>
      </c>
      <c r="M550" s="11">
        <f t="shared" si="94"/>
        <v>-0.23486614740169831</v>
      </c>
      <c r="N550" s="11">
        <f t="shared" si="95"/>
        <v>5.4649836389663475E-2</v>
      </c>
      <c r="O550" s="11">
        <f t="shared" si="96"/>
        <v>-1.273715926626906E-2</v>
      </c>
      <c r="P550" s="11">
        <f t="shared" si="97"/>
        <v>8.0077583818231934E-2</v>
      </c>
      <c r="Q550" s="11">
        <f t="shared" si="98"/>
        <v>8.9052248781433807E-3</v>
      </c>
      <c r="R550" s="11">
        <f t="shared" si="99"/>
        <v>0.32289319457866061</v>
      </c>
      <c r="S550" s="11">
        <f t="shared" si="100"/>
        <v>3.9645297893437847E-2</v>
      </c>
      <c r="T550" s="11">
        <f t="shared" si="101"/>
        <v>-0.37473244131207795</v>
      </c>
      <c r="U550" s="11">
        <f t="shared" si="102"/>
        <v>-0.11974346874762409</v>
      </c>
      <c r="V550" s="11">
        <f t="shared" si="103"/>
        <v>0.13619629405613431</v>
      </c>
      <c r="W550" s="11">
        <f t="shared" si="104"/>
        <v>-0.11974346874762409</v>
      </c>
    </row>
    <row r="551" spans="1:23" x14ac:dyDescent="0.2">
      <c r="A551" s="28" t="s">
        <v>295</v>
      </c>
      <c r="B551" s="1">
        <v>74.703929000000002</v>
      </c>
      <c r="C551" s="1">
        <v>76.607017999999997</v>
      </c>
      <c r="D551" s="1">
        <v>27.801254</v>
      </c>
      <c r="E551" s="1">
        <v>36.090000000000003</v>
      </c>
      <c r="F551" s="1">
        <v>526.66238799999996</v>
      </c>
      <c r="G551" s="1">
        <v>41.465029999999999</v>
      </c>
      <c r="H551" s="1">
        <v>49.304358999999998</v>
      </c>
      <c r="I551" s="1">
        <v>140.179993</v>
      </c>
      <c r="J551" s="1">
        <v>29.000755000000002</v>
      </c>
      <c r="K551" s="1">
        <v>29.541516000000001</v>
      </c>
      <c r="L551" s="45">
        <v>12542.37988</v>
      </c>
      <c r="M551" s="11">
        <f t="shared" si="94"/>
        <v>-0.22268323480329655</v>
      </c>
      <c r="N551" s="11">
        <f t="shared" si="95"/>
        <v>-3.6171594505116311E-2</v>
      </c>
      <c r="O551" s="11">
        <f t="shared" si="96"/>
        <v>0.25114117604755948</v>
      </c>
      <c r="P551" s="11">
        <f t="shared" si="97"/>
        <v>-0.81196268787442716</v>
      </c>
      <c r="Q551" s="11">
        <f t="shared" si="98"/>
        <v>-1.9708494414494293E-3</v>
      </c>
      <c r="R551" s="11">
        <f t="shared" si="99"/>
        <v>-0.56274872833154732</v>
      </c>
      <c r="S551" s="11">
        <f t="shared" si="100"/>
        <v>0.47455622473288672</v>
      </c>
      <c r="T551" s="11">
        <f t="shared" si="101"/>
        <v>-0.19167342511444385</v>
      </c>
      <c r="U551" s="11">
        <f t="shared" si="102"/>
        <v>-0.42602994118009008</v>
      </c>
      <c r="V551" s="11">
        <f t="shared" si="103"/>
        <v>-0.36556367891128927</v>
      </c>
      <c r="W551" s="11">
        <f t="shared" si="104"/>
        <v>-0.42602994118009008</v>
      </c>
    </row>
    <row r="552" spans="1:23" x14ac:dyDescent="0.2">
      <c r="A552" s="28" t="s">
        <v>900</v>
      </c>
      <c r="B552" s="1">
        <v>96.104872999999998</v>
      </c>
      <c r="C552" s="1">
        <v>79.482009000000005</v>
      </c>
      <c r="D552" s="1">
        <v>22.220717</v>
      </c>
      <c r="E552" s="1">
        <v>191.929993</v>
      </c>
      <c r="F552" s="1">
        <v>527.70240999999999</v>
      </c>
      <c r="G552" s="1">
        <v>94.831125</v>
      </c>
      <c r="H552" s="1">
        <v>33.436743999999997</v>
      </c>
      <c r="I552" s="1">
        <v>173.41999799999999</v>
      </c>
      <c r="J552" s="1">
        <v>50.526598999999997</v>
      </c>
      <c r="K552" s="1">
        <v>46.563406000000001</v>
      </c>
      <c r="L552" s="45">
        <v>13112.440430000001</v>
      </c>
      <c r="M552" s="11">
        <f t="shared" si="94"/>
        <v>0.34733323839391561</v>
      </c>
      <c r="N552" s="11">
        <f t="shared" si="95"/>
        <v>4.184712834445703E-2</v>
      </c>
      <c r="O552" s="11">
        <f t="shared" si="96"/>
        <v>-0.1623763588468955</v>
      </c>
      <c r="P552" s="11">
        <f t="shared" si="97"/>
        <v>4.7446870098772829</v>
      </c>
      <c r="Q552" s="11">
        <f t="shared" si="98"/>
        <v>2.0400276275255091E-2</v>
      </c>
      <c r="R552" s="11">
        <f t="shared" si="99"/>
        <v>1.3970350067605546</v>
      </c>
      <c r="S552" s="11">
        <f t="shared" si="100"/>
        <v>-0.31111018810665914</v>
      </c>
      <c r="T552" s="11">
        <f t="shared" si="101"/>
        <v>0.26861742359804142</v>
      </c>
      <c r="U552" s="11">
        <f t="shared" si="102"/>
        <v>0.79330001018271123</v>
      </c>
      <c r="V552" s="11">
        <f t="shared" si="103"/>
        <v>0.67896529360957403</v>
      </c>
      <c r="W552" s="11">
        <f t="shared" si="104"/>
        <v>0.79330001018271123</v>
      </c>
    </row>
    <row r="553" spans="1:23" x14ac:dyDescent="0.2">
      <c r="A553" s="28" t="s">
        <v>294</v>
      </c>
      <c r="B553" s="1">
        <v>71.329697999999993</v>
      </c>
      <c r="C553" s="1">
        <v>76.289512000000002</v>
      </c>
      <c r="D553" s="1">
        <v>26.528282999999998</v>
      </c>
      <c r="E553" s="1">
        <v>33.409999999999997</v>
      </c>
      <c r="F553" s="1">
        <v>517.15235900000005</v>
      </c>
      <c r="G553" s="1">
        <v>39.561844000000001</v>
      </c>
      <c r="H553" s="1">
        <v>48.537143999999998</v>
      </c>
      <c r="I553" s="1">
        <v>136.699997</v>
      </c>
      <c r="J553" s="1">
        <v>28.175207</v>
      </c>
      <c r="K553" s="1">
        <v>27.733394000000001</v>
      </c>
      <c r="L553" s="45">
        <v>13104.139649999999</v>
      </c>
      <c r="M553" s="11">
        <f t="shared" si="94"/>
        <v>-9.256497536742625E-3</v>
      </c>
      <c r="N553" s="11">
        <f t="shared" si="95"/>
        <v>-0.1483553295503055</v>
      </c>
      <c r="O553" s="11">
        <f t="shared" si="96"/>
        <v>-0.23585881490017935</v>
      </c>
      <c r="P553" s="11">
        <f t="shared" si="97"/>
        <v>-0.86352681560007205</v>
      </c>
      <c r="Q553" s="11">
        <f t="shared" si="98"/>
        <v>1.879194428561215E-3</v>
      </c>
      <c r="R553" s="11">
        <f t="shared" si="99"/>
        <v>-0.49448563327028028</v>
      </c>
      <c r="S553" s="11">
        <f t="shared" si="100"/>
        <v>-0.19702693889948497</v>
      </c>
      <c r="T553" s="11">
        <f t="shared" si="101"/>
        <v>-0.20025740011584747</v>
      </c>
      <c r="U553" s="11">
        <f t="shared" si="102"/>
        <v>-0.21865686173969223</v>
      </c>
      <c r="V553" s="11">
        <f t="shared" si="103"/>
        <v>-0.36387437641284381</v>
      </c>
      <c r="W553" s="11">
        <f t="shared" si="104"/>
        <v>-0.21865686173969223</v>
      </c>
    </row>
    <row r="554" spans="1:23" x14ac:dyDescent="0.2">
      <c r="A554" s="28" t="s">
        <v>598</v>
      </c>
      <c r="B554" s="1">
        <v>71.996129999999994</v>
      </c>
      <c r="C554" s="1">
        <v>89.579040000000006</v>
      </c>
      <c r="D554" s="1">
        <v>34.716467999999999</v>
      </c>
      <c r="E554" s="1">
        <v>244.80999800000001</v>
      </c>
      <c r="F554" s="1">
        <v>516.18235200000004</v>
      </c>
      <c r="G554" s="1">
        <v>78.260572999999994</v>
      </c>
      <c r="H554" s="1">
        <v>60.44679</v>
      </c>
      <c r="I554" s="1">
        <v>170.929993</v>
      </c>
      <c r="J554" s="1">
        <v>36.059966000000003</v>
      </c>
      <c r="K554" s="1">
        <v>43.597354000000003</v>
      </c>
      <c r="L554" s="45">
        <v>13390.509770000001</v>
      </c>
      <c r="M554" s="11">
        <f t="shared" si="94"/>
        <v>0.2223475686301859</v>
      </c>
      <c r="N554" s="11">
        <f t="shared" si="95"/>
        <v>0.10514902442905183</v>
      </c>
      <c r="O554" s="11">
        <f t="shared" si="96"/>
        <v>0.29420900351127188</v>
      </c>
      <c r="P554" s="11">
        <f t="shared" si="97"/>
        <v>6.028710420401354</v>
      </c>
      <c r="Q554" s="11">
        <f t="shared" si="98"/>
        <v>-1.7099494618581401E-2</v>
      </c>
      <c r="R554" s="11">
        <f t="shared" si="99"/>
        <v>0.49858316375780709</v>
      </c>
      <c r="S554" s="11">
        <f t="shared" si="100"/>
        <v>0.1961313100167752</v>
      </c>
      <c r="T554" s="11">
        <f t="shared" si="101"/>
        <v>0.8833185239462642</v>
      </c>
      <c r="U554" s="11">
        <f t="shared" si="102"/>
        <v>0.41865696177447664</v>
      </c>
      <c r="V554" s="11">
        <f t="shared" si="103"/>
        <v>0.36146981460090122</v>
      </c>
      <c r="W554" s="11">
        <f t="shared" si="104"/>
        <v>0.41865696177447664</v>
      </c>
    </row>
    <row r="555" spans="1:23" x14ac:dyDescent="0.2">
      <c r="A555" s="28" t="s">
        <v>446</v>
      </c>
      <c r="B555" s="1">
        <v>58.899884</v>
      </c>
      <c r="C555" s="1">
        <v>81.056072999999998</v>
      </c>
      <c r="D555" s="1">
        <v>26.824468</v>
      </c>
      <c r="E555" s="1">
        <v>34.830002</v>
      </c>
      <c r="F555" s="1">
        <v>525.16236300000003</v>
      </c>
      <c r="G555" s="1">
        <v>52.223042999999997</v>
      </c>
      <c r="H555" s="1">
        <v>50.535246000000001</v>
      </c>
      <c r="I555" s="1">
        <v>90.760002</v>
      </c>
      <c r="J555" s="1">
        <v>25.418382999999999</v>
      </c>
      <c r="K555" s="1">
        <v>32.022269999999999</v>
      </c>
      <c r="L555" s="45">
        <v>12878.12988</v>
      </c>
      <c r="M555" s="11">
        <f t="shared" si="94"/>
        <v>-0.16341649785116918</v>
      </c>
      <c r="N555" s="11">
        <f t="shared" si="95"/>
        <v>5.4676514677199695E-2</v>
      </c>
      <c r="O555" s="11">
        <f t="shared" si="96"/>
        <v>-3.7964186690137014E-3</v>
      </c>
      <c r="P555" s="11">
        <f t="shared" si="97"/>
        <v>3.016861785954994E-2</v>
      </c>
      <c r="Q555" s="11">
        <f t="shared" si="98"/>
        <v>-3.3780315085715218E-3</v>
      </c>
      <c r="R555" s="11">
        <f t="shared" si="99"/>
        <v>0.32192458067411267</v>
      </c>
      <c r="S555" s="11">
        <f t="shared" si="100"/>
        <v>3.1464862591322307E-2</v>
      </c>
      <c r="T555" s="11">
        <f t="shared" si="101"/>
        <v>-0.34369797820439552</v>
      </c>
      <c r="U555" s="11">
        <f t="shared" si="102"/>
        <v>-0.10152571134299104</v>
      </c>
      <c r="V555" s="11">
        <f t="shared" si="103"/>
        <v>0.15170207485892462</v>
      </c>
      <c r="W555" s="11">
        <f t="shared" si="104"/>
        <v>-0.10152571134299104</v>
      </c>
    </row>
    <row r="556" spans="1:23" x14ac:dyDescent="0.2">
      <c r="A556" s="28" t="s">
        <v>293</v>
      </c>
      <c r="B556" s="1">
        <v>70.405265999999997</v>
      </c>
      <c r="C556" s="1">
        <v>76.853966</v>
      </c>
      <c r="D556" s="1">
        <v>26.926693</v>
      </c>
      <c r="E556" s="1">
        <v>33.810001</v>
      </c>
      <c r="F556" s="1">
        <v>526.94239100000004</v>
      </c>
      <c r="G556" s="1">
        <v>39.505312000000004</v>
      </c>
      <c r="H556" s="1">
        <v>48.993667000000002</v>
      </c>
      <c r="I556" s="1">
        <v>138.28999300000001</v>
      </c>
      <c r="J556" s="1">
        <v>28.290607000000001</v>
      </c>
      <c r="K556" s="1">
        <v>27.804300000000001</v>
      </c>
      <c r="L556" s="45">
        <v>12815.389649999999</v>
      </c>
      <c r="M556" s="11">
        <f t="shared" si="94"/>
        <v>0.51584043502055499</v>
      </c>
      <c r="N556" s="11">
        <f t="shared" si="95"/>
        <v>4.3192525083956435E-2</v>
      </c>
      <c r="O556" s="11">
        <f t="shared" si="96"/>
        <v>0.14743822451054345</v>
      </c>
      <c r="P556" s="11">
        <f t="shared" si="97"/>
        <v>0.41523660172610311</v>
      </c>
      <c r="Q556" s="11">
        <f t="shared" si="98"/>
        <v>-1.4715503290709697E-2</v>
      </c>
      <c r="R556" s="11">
        <f t="shared" si="99"/>
        <v>-2.5283244826559748E-2</v>
      </c>
      <c r="S556" s="11">
        <f t="shared" si="100"/>
        <v>2.942285931422961E-2</v>
      </c>
      <c r="T556" s="11">
        <f t="shared" si="101"/>
        <v>0.14138319936007937</v>
      </c>
      <c r="U556" s="11">
        <f t="shared" si="102"/>
        <v>0.23169936034857797</v>
      </c>
      <c r="V556" s="11">
        <f t="shared" si="103"/>
        <v>-8.241133343722562E-3</v>
      </c>
      <c r="W556" s="11">
        <f t="shared" si="104"/>
        <v>0.23169936034857797</v>
      </c>
    </row>
    <row r="557" spans="1:23" x14ac:dyDescent="0.2">
      <c r="A557" s="28" t="s">
        <v>140</v>
      </c>
      <c r="B557" s="1">
        <v>46.446356999999999</v>
      </c>
      <c r="C557" s="1">
        <v>73.671891000000002</v>
      </c>
      <c r="D557" s="1">
        <v>23.466791000000001</v>
      </c>
      <c r="E557" s="1">
        <v>23.889999</v>
      </c>
      <c r="F557" s="1">
        <v>534.81242499999996</v>
      </c>
      <c r="G557" s="1">
        <v>40.530042999999999</v>
      </c>
      <c r="H557" s="1">
        <v>47.593335000000003</v>
      </c>
      <c r="I557" s="1">
        <v>121.160004</v>
      </c>
      <c r="J557" s="1">
        <v>22.96876</v>
      </c>
      <c r="K557" s="1">
        <v>28.035343000000001</v>
      </c>
      <c r="L557" s="45">
        <v>13175.639649999999</v>
      </c>
      <c r="M557" s="11">
        <f t="shared" si="94"/>
        <v>-0.62949264239116265</v>
      </c>
      <c r="N557" s="11">
        <f t="shared" si="95"/>
        <v>-0.13081465293495254</v>
      </c>
      <c r="O557" s="11">
        <f t="shared" si="96"/>
        <v>-0.52302734215691493</v>
      </c>
      <c r="P557" s="11">
        <f t="shared" si="97"/>
        <v>-0.88251205139199473</v>
      </c>
      <c r="Q557" s="11">
        <f t="shared" si="98"/>
        <v>1.1709702116414533E-2</v>
      </c>
      <c r="R557" s="11">
        <f t="shared" si="99"/>
        <v>-0.60294858706911403</v>
      </c>
      <c r="S557" s="11">
        <f t="shared" si="100"/>
        <v>-0.22683620884135558</v>
      </c>
      <c r="T557" s="11">
        <f t="shared" si="101"/>
        <v>-0.40534967361963192</v>
      </c>
      <c r="U557" s="11">
        <f t="shared" si="102"/>
        <v>-0.458139704740262</v>
      </c>
      <c r="V557" s="11">
        <f t="shared" si="103"/>
        <v>-0.46984906758304468</v>
      </c>
      <c r="W557" s="11">
        <f t="shared" si="104"/>
        <v>-0.458139704740262</v>
      </c>
    </row>
    <row r="558" spans="1:23" x14ac:dyDescent="0.2">
      <c r="A558" s="28" t="s">
        <v>748</v>
      </c>
      <c r="B558" s="1">
        <v>125.35879799999999</v>
      </c>
      <c r="C558" s="1">
        <v>84.759702000000004</v>
      </c>
      <c r="D558" s="1">
        <v>49.199446999999999</v>
      </c>
      <c r="E558" s="1">
        <v>203.33999600000001</v>
      </c>
      <c r="F558" s="1">
        <v>528.62241400000005</v>
      </c>
      <c r="G558" s="1">
        <v>102.077569</v>
      </c>
      <c r="H558" s="1">
        <v>61.556601000000001</v>
      </c>
      <c r="I558" s="1">
        <v>203.75</v>
      </c>
      <c r="J558" s="1">
        <v>42.388711999999998</v>
      </c>
      <c r="K558" s="1">
        <v>52.881813999999999</v>
      </c>
      <c r="L558" s="45">
        <v>13343.509770000001</v>
      </c>
      <c r="M558" s="11">
        <f t="shared" si="94"/>
        <v>0.73646918628323577</v>
      </c>
      <c r="N558" s="11">
        <f t="shared" si="95"/>
        <v>-4.9554566844128289E-2</v>
      </c>
      <c r="O558" s="11">
        <f t="shared" si="96"/>
        <v>0.41030538929896965</v>
      </c>
      <c r="P558" s="11">
        <f t="shared" si="97"/>
        <v>-0.19482061599645328</v>
      </c>
      <c r="Q558" s="11">
        <f t="shared" si="98"/>
        <v>-1.3952532202802903E-2</v>
      </c>
      <c r="R558" s="11">
        <f t="shared" si="99"/>
        <v>0.30967760353056839</v>
      </c>
      <c r="S558" s="11">
        <f t="shared" si="100"/>
        <v>2.2202990002565093E-2</v>
      </c>
      <c r="T558" s="11">
        <f t="shared" si="101"/>
        <v>0.13877711981642205</v>
      </c>
      <c r="U558" s="11">
        <f t="shared" si="102"/>
        <v>0.18947811640318823</v>
      </c>
      <c r="V558" s="11">
        <f t="shared" si="103"/>
        <v>0.22270502924703517</v>
      </c>
      <c r="W558" s="11">
        <f t="shared" si="104"/>
        <v>0.18947811640318823</v>
      </c>
    </row>
    <row r="559" spans="1:23" x14ac:dyDescent="0.2">
      <c r="A559" s="28" t="s">
        <v>597</v>
      </c>
      <c r="B559" s="1">
        <v>72.191777999999999</v>
      </c>
      <c r="C559" s="1">
        <v>89.178925000000007</v>
      </c>
      <c r="D559" s="1">
        <v>34.885669</v>
      </c>
      <c r="E559" s="1">
        <v>252.53999300000001</v>
      </c>
      <c r="F559" s="1">
        <v>536.10239999999999</v>
      </c>
      <c r="G559" s="1">
        <v>77.940989999999999</v>
      </c>
      <c r="H559" s="1">
        <v>60.219546999999999</v>
      </c>
      <c r="I559" s="1">
        <v>178.91999799999999</v>
      </c>
      <c r="J559" s="1">
        <v>35.636395</v>
      </c>
      <c r="K559" s="1">
        <v>43.249853999999999</v>
      </c>
      <c r="L559" s="45">
        <v>12617.320309999999</v>
      </c>
      <c r="M559" s="11">
        <f t="shared" si="94"/>
        <v>0.21692971693452123</v>
      </c>
      <c r="N559" s="11">
        <f t="shared" si="95"/>
        <v>0.10045858011786724</v>
      </c>
      <c r="O559" s="11">
        <f t="shared" si="96"/>
        <v>0.28349175025145978</v>
      </c>
      <c r="P559" s="11">
        <f t="shared" si="97"/>
        <v>6.1948720054058128</v>
      </c>
      <c r="Q559" s="11">
        <f t="shared" si="98"/>
        <v>-3.6726917292514427E-2</v>
      </c>
      <c r="R559" s="11">
        <f t="shared" si="99"/>
        <v>0.49547701657160892</v>
      </c>
      <c r="S559" s="11">
        <f t="shared" si="100"/>
        <v>0.1897867831515283</v>
      </c>
      <c r="T559" s="11">
        <f t="shared" si="101"/>
        <v>1.0024622496354167</v>
      </c>
      <c r="U559" s="11">
        <f t="shared" si="102"/>
        <v>0.40148882744279457</v>
      </c>
      <c r="V559" s="11">
        <f t="shared" si="103"/>
        <v>0.34869571017582013</v>
      </c>
      <c r="W559" s="11">
        <f t="shared" si="104"/>
        <v>0.40148882744279457</v>
      </c>
    </row>
    <row r="560" spans="1:23" x14ac:dyDescent="0.2">
      <c r="A560" s="28" t="s">
        <v>445</v>
      </c>
      <c r="B560" s="1">
        <v>59.322882</v>
      </c>
      <c r="C560" s="1">
        <v>81.037965999999997</v>
      </c>
      <c r="D560" s="1">
        <v>27.180282999999999</v>
      </c>
      <c r="E560" s="1">
        <v>35.099997999999999</v>
      </c>
      <c r="F560" s="1">
        <v>556.54249000000004</v>
      </c>
      <c r="G560" s="1">
        <v>52.117812000000001</v>
      </c>
      <c r="H560" s="1">
        <v>50.613729999999997</v>
      </c>
      <c r="I560" s="1">
        <v>89.349997999999999</v>
      </c>
      <c r="J560" s="1">
        <v>25.427527000000001</v>
      </c>
      <c r="K560" s="1">
        <v>32.067911000000002</v>
      </c>
      <c r="L560" s="45">
        <v>12874.04004</v>
      </c>
      <c r="M560" s="11">
        <f t="shared" si="94"/>
        <v>-0.14194322164677775</v>
      </c>
      <c r="N560" s="11">
        <f t="shared" si="95"/>
        <v>5.3352937489550945E-2</v>
      </c>
      <c r="O560" s="11">
        <f t="shared" si="96"/>
        <v>5.2331294136814144E-2</v>
      </c>
      <c r="P560" s="11">
        <f t="shared" si="97"/>
        <v>4.4021387389095334E-2</v>
      </c>
      <c r="Q560" s="11">
        <f t="shared" si="98"/>
        <v>3.7469156709755147E-2</v>
      </c>
      <c r="R560" s="11">
        <f t="shared" si="99"/>
        <v>0.32844882737675829</v>
      </c>
      <c r="S560" s="11">
        <f t="shared" si="100"/>
        <v>4.4420720927350832E-2</v>
      </c>
      <c r="T560" s="11">
        <f t="shared" si="101"/>
        <v>-0.33588521890290279</v>
      </c>
      <c r="U560" s="11">
        <f t="shared" si="102"/>
        <v>-8.6294197540415452E-2</v>
      </c>
      <c r="V560" s="11">
        <f t="shared" si="103"/>
        <v>0.1659809037918738</v>
      </c>
      <c r="W560" s="11">
        <f t="shared" si="104"/>
        <v>-8.6294197540415452E-2</v>
      </c>
    </row>
    <row r="561" spans="1:23" x14ac:dyDescent="0.2">
      <c r="A561" s="28" t="s">
        <v>292</v>
      </c>
      <c r="B561" s="1">
        <v>69.136313000000001</v>
      </c>
      <c r="C561" s="1">
        <v>76.933346</v>
      </c>
      <c r="D561" s="1">
        <v>25.828637000000001</v>
      </c>
      <c r="E561" s="1">
        <v>33.619999</v>
      </c>
      <c r="F561" s="1">
        <v>536.44244400000002</v>
      </c>
      <c r="G561" s="1">
        <v>39.232081000000001</v>
      </c>
      <c r="H561" s="1">
        <v>48.461055000000002</v>
      </c>
      <c r="I561" s="1">
        <v>134.53999300000001</v>
      </c>
      <c r="J561" s="1">
        <v>27.829008999999999</v>
      </c>
      <c r="K561" s="1">
        <v>27.502946999999999</v>
      </c>
      <c r="L561" s="45">
        <v>12721.45996</v>
      </c>
      <c r="M561" s="11">
        <f t="shared" si="94"/>
        <v>-0.28224906552700202</v>
      </c>
      <c r="N561" s="11">
        <f t="shared" si="95"/>
        <v>-5.1010172573072721E-2</v>
      </c>
      <c r="O561" s="11">
        <f t="shared" si="96"/>
        <v>0.15612649344802465</v>
      </c>
      <c r="P561" s="11">
        <f t="shared" si="97"/>
        <v>-0.82336871016851343</v>
      </c>
      <c r="Q561" s="11">
        <f t="shared" si="98"/>
        <v>7.3612904525526268E-3</v>
      </c>
      <c r="R561" s="11">
        <f t="shared" si="99"/>
        <v>-0.58538378341589281</v>
      </c>
      <c r="S561" s="11">
        <f t="shared" si="100"/>
        <v>0.43701697072386292</v>
      </c>
      <c r="T561" s="11">
        <f t="shared" si="101"/>
        <v>-0.22589188332752785</v>
      </c>
      <c r="U561" s="11">
        <f t="shared" si="102"/>
        <v>-0.45372990329713125</v>
      </c>
      <c r="V561" s="11">
        <f t="shared" si="103"/>
        <v>-0.42347470950798172</v>
      </c>
      <c r="W561" s="11">
        <f t="shared" si="104"/>
        <v>-0.45372990329713125</v>
      </c>
    </row>
    <row r="562" spans="1:23" x14ac:dyDescent="0.2">
      <c r="A562" s="28" t="s">
        <v>899</v>
      </c>
      <c r="B562" s="1">
        <v>96.323543000000001</v>
      </c>
      <c r="C562" s="1">
        <v>81.068673000000004</v>
      </c>
      <c r="D562" s="1">
        <v>22.340667</v>
      </c>
      <c r="E562" s="1">
        <v>190.33999600000001</v>
      </c>
      <c r="F562" s="1">
        <v>532.52239199999997</v>
      </c>
      <c r="G562" s="1">
        <v>94.622640000000004</v>
      </c>
      <c r="H562" s="1">
        <v>33.723370000000003</v>
      </c>
      <c r="I562" s="1">
        <v>173.800003</v>
      </c>
      <c r="J562" s="1">
        <v>50.943680000000001</v>
      </c>
      <c r="K562" s="1">
        <v>47.704667000000001</v>
      </c>
      <c r="L562" s="45">
        <v>13292</v>
      </c>
      <c r="M562" s="11">
        <f t="shared" si="94"/>
        <v>-0.24316470353101038</v>
      </c>
      <c r="N562" s="11">
        <f t="shared" si="95"/>
        <v>-4.473378579623255E-2</v>
      </c>
      <c r="O562" s="11">
        <f t="shared" si="96"/>
        <v>-0.54059610831128957</v>
      </c>
      <c r="P562" s="11">
        <f t="shared" si="97"/>
        <v>-8.1326347011666966E-2</v>
      </c>
      <c r="Q562" s="11">
        <f t="shared" si="98"/>
        <v>3.6185287306431668E-3</v>
      </c>
      <c r="R562" s="11">
        <f t="shared" si="99"/>
        <v>-7.7287353946059789E-2</v>
      </c>
      <c r="S562" s="11">
        <f t="shared" si="100"/>
        <v>-0.45756445040942384</v>
      </c>
      <c r="T562" s="11">
        <f t="shared" si="101"/>
        <v>-0.15581892957502119</v>
      </c>
      <c r="U562" s="11">
        <f t="shared" si="102"/>
        <v>0.19609359725976749</v>
      </c>
      <c r="V562" s="11">
        <f t="shared" si="103"/>
        <v>-0.10378891871458107</v>
      </c>
      <c r="W562" s="11">
        <f t="shared" si="104"/>
        <v>0.19609359725976749</v>
      </c>
    </row>
    <row r="563" spans="1:23" x14ac:dyDescent="0.2">
      <c r="A563" s="28" t="s">
        <v>747</v>
      </c>
      <c r="B563" s="1">
        <v>127.271473</v>
      </c>
      <c r="C563" s="1">
        <v>84.865005999999994</v>
      </c>
      <c r="D563" s="1">
        <v>48.629686</v>
      </c>
      <c r="E563" s="1">
        <v>207.19000199999999</v>
      </c>
      <c r="F563" s="1">
        <v>530.60239200000001</v>
      </c>
      <c r="G563" s="1">
        <v>102.548329</v>
      </c>
      <c r="H563" s="1">
        <v>62.170279999999998</v>
      </c>
      <c r="I563" s="1">
        <v>205.88000500000001</v>
      </c>
      <c r="J563" s="1">
        <v>42.591717000000003</v>
      </c>
      <c r="K563" s="1">
        <v>53.229275999999999</v>
      </c>
      <c r="L563" s="45">
        <v>13457.54981</v>
      </c>
      <c r="M563" s="11">
        <f t="shared" si="94"/>
        <v>0.79813087257349102</v>
      </c>
      <c r="N563" s="11">
        <f t="shared" si="95"/>
        <v>-4.787707680500719E-2</v>
      </c>
      <c r="O563" s="11">
        <f t="shared" si="96"/>
        <v>0.44467052906861948</v>
      </c>
      <c r="P563" s="11">
        <f t="shared" si="97"/>
        <v>-0.18106718577075098</v>
      </c>
      <c r="Q563" s="11">
        <f t="shared" si="98"/>
        <v>-1.9132996486587617E-2</v>
      </c>
      <c r="R563" s="11">
        <f t="shared" si="99"/>
        <v>0.32228961317040983</v>
      </c>
      <c r="S563" s="11">
        <f t="shared" si="100"/>
        <v>3.4267126888233967E-2</v>
      </c>
      <c r="T563" s="11">
        <f t="shared" si="101"/>
        <v>0.19074616624914409</v>
      </c>
      <c r="U563" s="11">
        <f t="shared" si="102"/>
        <v>0.20761443500113619</v>
      </c>
      <c r="V563" s="11">
        <f t="shared" si="103"/>
        <v>0.23073885983522624</v>
      </c>
      <c r="W563" s="11">
        <f t="shared" si="104"/>
        <v>0.20761443500113619</v>
      </c>
    </row>
    <row r="564" spans="1:23" x14ac:dyDescent="0.2">
      <c r="A564" s="28" t="s">
        <v>596</v>
      </c>
      <c r="B564" s="1">
        <v>70.779871999999997</v>
      </c>
      <c r="C564" s="1">
        <v>89.132405000000006</v>
      </c>
      <c r="D564" s="1">
        <v>33.661436999999999</v>
      </c>
      <c r="E564" s="1">
        <v>253</v>
      </c>
      <c r="F564" s="1">
        <v>540.95243300000004</v>
      </c>
      <c r="G564" s="1">
        <v>77.553607</v>
      </c>
      <c r="H564" s="1">
        <v>60.110467</v>
      </c>
      <c r="I564" s="1">
        <v>172.89999399999999</v>
      </c>
      <c r="J564" s="1">
        <v>35.269300999999999</v>
      </c>
      <c r="K564" s="1">
        <v>43.249853999999999</v>
      </c>
      <c r="L564" s="45">
        <v>12504.48047</v>
      </c>
      <c r="M564" s="11">
        <f t="shared" si="94"/>
        <v>0.18143639256307975</v>
      </c>
      <c r="N564" s="11">
        <f t="shared" si="95"/>
        <v>0.11255969362033702</v>
      </c>
      <c r="O564" s="11">
        <f t="shared" si="96"/>
        <v>0.2741261054682318</v>
      </c>
      <c r="P564" s="11">
        <f t="shared" si="97"/>
        <v>6.3482428115015974</v>
      </c>
      <c r="Q564" s="11">
        <f t="shared" si="98"/>
        <v>-4.1106850940869522E-2</v>
      </c>
      <c r="R564" s="11">
        <f t="shared" si="99"/>
        <v>0.5040564775933547</v>
      </c>
      <c r="S564" s="11">
        <f t="shared" si="100"/>
        <v>0.19359551921647045</v>
      </c>
      <c r="T564" s="11">
        <f t="shared" si="101"/>
        <v>0.92689165518026329</v>
      </c>
      <c r="U564" s="11">
        <f t="shared" si="102"/>
        <v>0.4093501184784647</v>
      </c>
      <c r="V564" s="11">
        <f t="shared" si="103"/>
        <v>0.36344405934069046</v>
      </c>
      <c r="W564" s="11">
        <f t="shared" si="104"/>
        <v>0.4093501184784647</v>
      </c>
    </row>
    <row r="565" spans="1:23" x14ac:dyDescent="0.2">
      <c r="A565" s="28" t="s">
        <v>444</v>
      </c>
      <c r="B565" s="1">
        <v>59.910015000000001</v>
      </c>
      <c r="C565" s="1">
        <v>80.114716999999999</v>
      </c>
      <c r="D565" s="1">
        <v>26.419235</v>
      </c>
      <c r="E565" s="1">
        <v>34.43</v>
      </c>
      <c r="F565" s="1">
        <v>564.14255700000001</v>
      </c>
      <c r="G565" s="1">
        <v>51.562961999999999</v>
      </c>
      <c r="H565" s="1">
        <v>50.360835000000002</v>
      </c>
      <c r="I565" s="1">
        <v>89.730002999999996</v>
      </c>
      <c r="J565" s="1">
        <v>25.025223</v>
      </c>
      <c r="K565" s="1">
        <v>31.721032999999998</v>
      </c>
      <c r="L565" s="45">
        <v>12151.410159999999</v>
      </c>
      <c r="M565" s="11">
        <f t="shared" si="94"/>
        <v>-0.37706931910782249</v>
      </c>
      <c r="N565" s="11">
        <f t="shared" si="95"/>
        <v>-1.4900320077680052E-2</v>
      </c>
      <c r="O565" s="11">
        <f t="shared" si="96"/>
        <v>0.1857456588087274</v>
      </c>
      <c r="P565" s="11">
        <f t="shared" si="97"/>
        <v>-0.81630474691422517</v>
      </c>
      <c r="Q565" s="11">
        <f t="shared" si="98"/>
        <v>1.6651685806530647E-2</v>
      </c>
      <c r="R565" s="11">
        <f t="shared" si="99"/>
        <v>-0.45700444666329243</v>
      </c>
      <c r="S565" s="11">
        <f t="shared" si="100"/>
        <v>0.54123225229027283</v>
      </c>
      <c r="T565" s="11">
        <f t="shared" si="101"/>
        <v>-0.43287825538567659</v>
      </c>
      <c r="U565" s="11">
        <f t="shared" si="102"/>
        <v>-0.51630980118857428</v>
      </c>
      <c r="V565" s="11">
        <f t="shared" si="103"/>
        <v>-0.33059771541200034</v>
      </c>
      <c r="W565" s="11">
        <f t="shared" si="104"/>
        <v>-0.51630980118857428</v>
      </c>
    </row>
    <row r="566" spans="1:23" x14ac:dyDescent="0.2">
      <c r="A566" s="28" t="s">
        <v>898</v>
      </c>
      <c r="B566" s="1">
        <v>96.174448999999996</v>
      </c>
      <c r="C566" s="1">
        <v>81.326508000000004</v>
      </c>
      <c r="D566" s="1">
        <v>22.280692999999999</v>
      </c>
      <c r="E566" s="1">
        <v>187.429993</v>
      </c>
      <c r="F566" s="1">
        <v>554.90249500000004</v>
      </c>
      <c r="G566" s="1">
        <v>94.960192000000006</v>
      </c>
      <c r="H566" s="1">
        <v>32.675694999999997</v>
      </c>
      <c r="I566" s="1">
        <v>158.220001</v>
      </c>
      <c r="J566" s="1">
        <v>51.738123000000002</v>
      </c>
      <c r="K566" s="1">
        <v>47.387099999999997</v>
      </c>
      <c r="L566" s="45">
        <v>12952.070309999999</v>
      </c>
      <c r="M566" s="11">
        <f t="shared" si="94"/>
        <v>-0.23477226067408108</v>
      </c>
      <c r="N566" s="11">
        <f t="shared" si="95"/>
        <v>-5.1856169463626367E-2</v>
      </c>
      <c r="O566" s="11">
        <f t="shared" si="96"/>
        <v>-0.53974806658886421</v>
      </c>
      <c r="P566" s="11">
        <f t="shared" si="97"/>
        <v>-8.0143317632099476E-2</v>
      </c>
      <c r="Q566" s="11">
        <f t="shared" si="98"/>
        <v>3.1125081402583188E-2</v>
      </c>
      <c r="R566" s="11">
        <f t="shared" si="99"/>
        <v>-8.2854926988793487E-2</v>
      </c>
      <c r="S566" s="11">
        <f t="shared" si="100"/>
        <v>-0.4874915463391426</v>
      </c>
      <c r="T566" s="11">
        <f t="shared" si="101"/>
        <v>-0.22262073513791947</v>
      </c>
      <c r="U566" s="11">
        <f t="shared" si="102"/>
        <v>0.216679102766552</v>
      </c>
      <c r="V566" s="11">
        <f t="shared" si="103"/>
        <v>-0.11265110759304053</v>
      </c>
      <c r="W566" s="11">
        <f t="shared" si="104"/>
        <v>0.216679102766552</v>
      </c>
    </row>
    <row r="567" spans="1:23" x14ac:dyDescent="0.2">
      <c r="A567" s="28" t="s">
        <v>746</v>
      </c>
      <c r="B567" s="1">
        <v>125.680819</v>
      </c>
      <c r="C567" s="1">
        <v>85.774441999999993</v>
      </c>
      <c r="D567" s="1">
        <v>48.409776000000001</v>
      </c>
      <c r="E567" s="1">
        <v>203.759995</v>
      </c>
      <c r="F567" s="1">
        <v>538.15245600000003</v>
      </c>
      <c r="G567" s="1">
        <v>103.5389</v>
      </c>
      <c r="H567" s="1">
        <v>63.756402000000001</v>
      </c>
      <c r="I567" s="1">
        <v>203.529999</v>
      </c>
      <c r="J567" s="1">
        <v>42.524050000000003</v>
      </c>
      <c r="K567" s="1">
        <v>53.403008</v>
      </c>
      <c r="L567" s="45">
        <v>12534.66992</v>
      </c>
      <c r="M567" s="11">
        <f t="shared" si="94"/>
        <v>0.75963767773022761</v>
      </c>
      <c r="N567" s="11">
        <f t="shared" si="95"/>
        <v>-4.286965334192705E-2</v>
      </c>
      <c r="O567" s="11">
        <f t="shared" si="96"/>
        <v>0.48467075717178876</v>
      </c>
      <c r="P567" s="11">
        <f t="shared" si="97"/>
        <v>-0.17838711693548381</v>
      </c>
      <c r="Q567" s="11">
        <f t="shared" si="98"/>
        <v>-9.1872839402024065E-3</v>
      </c>
      <c r="R567" s="11">
        <f t="shared" si="99"/>
        <v>0.3328985897347978</v>
      </c>
      <c r="S567" s="11">
        <f t="shared" si="100"/>
        <v>5.4435405546487736E-2</v>
      </c>
      <c r="T567" s="11">
        <f t="shared" si="101"/>
        <v>0.19617987762021327</v>
      </c>
      <c r="U567" s="11">
        <f t="shared" si="102"/>
        <v>0.20344764534866377</v>
      </c>
      <c r="V567" s="11">
        <f t="shared" si="103"/>
        <v>0.23395185806970131</v>
      </c>
      <c r="W567" s="11">
        <f t="shared" si="104"/>
        <v>0.20344764534866377</v>
      </c>
    </row>
    <row r="568" spans="1:23" x14ac:dyDescent="0.2">
      <c r="A568" s="28" t="s">
        <v>595</v>
      </c>
      <c r="B568" s="1">
        <v>71.424260000000004</v>
      </c>
      <c r="C568" s="1">
        <v>89.616259999999997</v>
      </c>
      <c r="D568" s="1">
        <v>32.606405000000002</v>
      </c>
      <c r="E568" s="1">
        <v>248</v>
      </c>
      <c r="F568" s="1">
        <v>543.14246000000003</v>
      </c>
      <c r="G568" s="1">
        <v>77.679502999999997</v>
      </c>
      <c r="H568" s="1">
        <v>60.464967000000001</v>
      </c>
      <c r="I568" s="1">
        <v>170.14999399999999</v>
      </c>
      <c r="J568" s="1">
        <v>35.335189</v>
      </c>
      <c r="K568" s="1">
        <v>43.278032000000003</v>
      </c>
      <c r="L568" s="45">
        <v>13213.62988</v>
      </c>
      <c r="M568" s="11">
        <f t="shared" si="94"/>
        <v>0.20880445250830171</v>
      </c>
      <c r="N568" s="11">
        <f t="shared" si="95"/>
        <v>0.12893070280746133</v>
      </c>
      <c r="O568" s="11">
        <f t="shared" si="96"/>
        <v>0.21152951118590568</v>
      </c>
      <c r="P568" s="11">
        <f t="shared" si="97"/>
        <v>6.2134960089151834</v>
      </c>
      <c r="Q568" s="11">
        <f t="shared" si="98"/>
        <v>-4.6687947072854397E-2</v>
      </c>
      <c r="R568" s="11">
        <f t="shared" si="99"/>
        <v>0.51521269232040123</v>
      </c>
      <c r="S568" s="11">
        <f t="shared" si="100"/>
        <v>0.21878460431011981</v>
      </c>
      <c r="T568" s="11">
        <f t="shared" si="101"/>
        <v>0.93330292163838369</v>
      </c>
      <c r="U568" s="11">
        <f t="shared" si="102"/>
        <v>0.41198298212966966</v>
      </c>
      <c r="V568" s="11">
        <f t="shared" si="103"/>
        <v>0.3627636920446029</v>
      </c>
      <c r="W568" s="11">
        <f t="shared" si="104"/>
        <v>0.41198298212966966</v>
      </c>
    </row>
    <row r="569" spans="1:23" x14ac:dyDescent="0.2">
      <c r="A569" s="28" t="s">
        <v>443</v>
      </c>
      <c r="B569" s="1">
        <v>59.086694999999999</v>
      </c>
      <c r="C569" s="1">
        <v>79.381541999999996</v>
      </c>
      <c r="D569" s="1">
        <v>26.913422000000001</v>
      </c>
      <c r="E569" s="1">
        <v>34.380001</v>
      </c>
      <c r="F569" s="1">
        <v>569.742571</v>
      </c>
      <c r="G569" s="1">
        <v>51.266401999999999</v>
      </c>
      <c r="H569" s="1">
        <v>49.610872000000001</v>
      </c>
      <c r="I569" s="1">
        <v>88.010002</v>
      </c>
      <c r="J569" s="1">
        <v>25.025223</v>
      </c>
      <c r="K569" s="1">
        <v>31.757546999999999</v>
      </c>
      <c r="L569" s="45">
        <v>11257.54981</v>
      </c>
      <c r="M569" s="11">
        <f t="shared" si="94"/>
        <v>0.2906014777372552</v>
      </c>
      <c r="N569" s="11">
        <f t="shared" si="95"/>
        <v>7.9900045479260662E-2</v>
      </c>
      <c r="O569" s="11">
        <f t="shared" si="96"/>
        <v>0.15911356787633424</v>
      </c>
      <c r="P569" s="11">
        <f t="shared" si="97"/>
        <v>0.45616262362716542</v>
      </c>
      <c r="Q569" s="11">
        <f t="shared" si="98"/>
        <v>4.8324242704407272E-3</v>
      </c>
      <c r="R569" s="11">
        <f t="shared" si="99"/>
        <v>0.28816470207134448</v>
      </c>
      <c r="S569" s="11">
        <f t="shared" si="100"/>
        <v>5.0349472714142696E-2</v>
      </c>
      <c r="T569" s="11">
        <f t="shared" si="101"/>
        <v>-0.27017161523083555</v>
      </c>
      <c r="U569" s="11">
        <f t="shared" si="102"/>
        <v>9.0764197188359708E-2</v>
      </c>
      <c r="V569" s="11">
        <f t="shared" si="103"/>
        <v>0.12787347606344013</v>
      </c>
      <c r="W569" s="11">
        <f t="shared" si="104"/>
        <v>9.0764197188359708E-2</v>
      </c>
    </row>
    <row r="570" spans="1:23" x14ac:dyDescent="0.2">
      <c r="A570" s="28" t="s">
        <v>139</v>
      </c>
      <c r="B570" s="1">
        <v>45.782293000000003</v>
      </c>
      <c r="C570" s="1">
        <v>73.508230999999995</v>
      </c>
      <c r="D570" s="1">
        <v>23.218969000000001</v>
      </c>
      <c r="E570" s="1">
        <v>23.610001</v>
      </c>
      <c r="F570" s="1">
        <v>567.00257399999998</v>
      </c>
      <c r="G570" s="1">
        <v>39.798017999999999</v>
      </c>
      <c r="H570" s="1">
        <v>47.232728999999999</v>
      </c>
      <c r="I570" s="1">
        <v>120.589996</v>
      </c>
      <c r="J570" s="1">
        <v>22.942834999999999</v>
      </c>
      <c r="K570" s="1">
        <v>28.157012000000002</v>
      </c>
      <c r="L570" s="45">
        <v>12184.259770000001</v>
      </c>
      <c r="M570" s="11">
        <f t="shared" si="94"/>
        <v>-0.52069680995627654</v>
      </c>
      <c r="N570" s="11">
        <f t="shared" si="95"/>
        <v>-9.0701408324774024E-2</v>
      </c>
      <c r="O570" s="11">
        <f t="shared" si="96"/>
        <v>6.8777312554364478E-3</v>
      </c>
      <c r="P570" s="11">
        <f t="shared" si="97"/>
        <v>-0.86810055307262568</v>
      </c>
      <c r="Q570" s="11">
        <f t="shared" si="98"/>
        <v>-2.8207785888434422E-4</v>
      </c>
      <c r="R570" s="11">
        <f t="shared" si="99"/>
        <v>-0.57993169602537964</v>
      </c>
      <c r="S570" s="11">
        <f t="shared" si="100"/>
        <v>0.44988609244201117</v>
      </c>
      <c r="T570" s="11">
        <f t="shared" si="101"/>
        <v>-0.25904764362519206</v>
      </c>
      <c r="U570" s="11">
        <f t="shared" si="102"/>
        <v>-0.55016928818184485</v>
      </c>
      <c r="V570" s="11">
        <f t="shared" si="103"/>
        <v>-0.40406124563908985</v>
      </c>
      <c r="W570" s="11">
        <f t="shared" si="104"/>
        <v>-0.55016928818184485</v>
      </c>
    </row>
    <row r="571" spans="1:23" x14ac:dyDescent="0.2">
      <c r="A571" s="28" t="s">
        <v>897</v>
      </c>
      <c r="B571" s="1">
        <v>95.518439999999998</v>
      </c>
      <c r="C571" s="1">
        <v>80.840586000000002</v>
      </c>
      <c r="D571" s="1">
        <v>23.060365999999998</v>
      </c>
      <c r="E571" s="1">
        <v>179</v>
      </c>
      <c r="F571" s="1">
        <v>567.16255799999999</v>
      </c>
      <c r="G571" s="1">
        <v>94.741777999999996</v>
      </c>
      <c r="H571" s="1">
        <v>32.576855000000002</v>
      </c>
      <c r="I571" s="1">
        <v>162.75</v>
      </c>
      <c r="J571" s="1">
        <v>51.003264999999999</v>
      </c>
      <c r="K571" s="1">
        <v>47.248164000000003</v>
      </c>
      <c r="L571" s="45">
        <v>12196.37012</v>
      </c>
      <c r="M571" s="11">
        <f t="shared" si="94"/>
        <v>-0.2594277101602992</v>
      </c>
      <c r="N571" s="11">
        <f t="shared" si="95"/>
        <v>-5.5624096817126878E-2</v>
      </c>
      <c r="O571" s="11">
        <f t="shared" si="96"/>
        <v>-0.5221623827249483</v>
      </c>
      <c r="P571" s="11">
        <f t="shared" si="97"/>
        <v>-0.12302190425250159</v>
      </c>
      <c r="Q571" s="11">
        <f t="shared" si="98"/>
        <v>1.8295436390690201E-2</v>
      </c>
      <c r="R571" s="11">
        <f t="shared" si="99"/>
        <v>-7.7096511663677814E-2</v>
      </c>
      <c r="S571" s="11">
        <f t="shared" si="100"/>
        <v>-0.48569075818158625</v>
      </c>
      <c r="T571" s="11">
        <f t="shared" si="101"/>
        <v>-0.21777371160024717</v>
      </c>
      <c r="U571" s="11">
        <f t="shared" si="102"/>
        <v>0.19667780804057822</v>
      </c>
      <c r="V571" s="11">
        <f t="shared" si="103"/>
        <v>-0.11589186344154434</v>
      </c>
      <c r="W571" s="11">
        <f t="shared" si="104"/>
        <v>0.19667780804057822</v>
      </c>
    </row>
    <row r="572" spans="1:23" x14ac:dyDescent="0.2">
      <c r="A572" s="28" t="s">
        <v>745</v>
      </c>
      <c r="B572" s="1">
        <v>128.97922500000001</v>
      </c>
      <c r="C572" s="1">
        <v>85.602126999999996</v>
      </c>
      <c r="D572" s="1">
        <v>48.259838000000002</v>
      </c>
      <c r="E572" s="1">
        <v>204.11000100000001</v>
      </c>
      <c r="F572" s="1">
        <v>556.97250299999996</v>
      </c>
      <c r="G572" s="1">
        <v>102.65621400000001</v>
      </c>
      <c r="H572" s="1">
        <v>63.340986999999998</v>
      </c>
      <c r="I572" s="1">
        <v>208.05999800000001</v>
      </c>
      <c r="J572" s="1">
        <v>42.620716000000002</v>
      </c>
      <c r="K572" s="1">
        <v>53.441611999999999</v>
      </c>
      <c r="L572" s="45">
        <v>12801.23047</v>
      </c>
      <c r="M572" s="11">
        <f t="shared" si="94"/>
        <v>0.78702572456860653</v>
      </c>
      <c r="N572" s="11">
        <f t="shared" si="95"/>
        <v>-4.6080127501149759E-2</v>
      </c>
      <c r="O572" s="11">
        <f t="shared" si="96"/>
        <v>0.47916926681753069</v>
      </c>
      <c r="P572" s="11">
        <f t="shared" si="97"/>
        <v>-6.2209939688764648E-2</v>
      </c>
      <c r="Q572" s="11">
        <f t="shared" si="98"/>
        <v>-5.3930394593721953E-3</v>
      </c>
      <c r="R572" s="11">
        <f t="shared" si="99"/>
        <v>0.31302303661474062</v>
      </c>
      <c r="S572" s="11">
        <f t="shared" si="100"/>
        <v>4.9142221997916957E-2</v>
      </c>
      <c r="T572" s="11">
        <f t="shared" si="101"/>
        <v>0.20593519507294489</v>
      </c>
      <c r="U572" s="11">
        <f t="shared" si="102"/>
        <v>0.20138299353397904</v>
      </c>
      <c r="V572" s="11">
        <f t="shared" si="103"/>
        <v>0.23484385796470586</v>
      </c>
      <c r="W572" s="11">
        <f t="shared" si="104"/>
        <v>0.20138299353397904</v>
      </c>
    </row>
    <row r="573" spans="1:23" x14ac:dyDescent="0.2">
      <c r="A573" s="28" t="s">
        <v>594</v>
      </c>
      <c r="B573" s="1">
        <v>72.175359999999998</v>
      </c>
      <c r="C573" s="1">
        <v>89.737229999999997</v>
      </c>
      <c r="D573" s="1">
        <v>32.626311999999999</v>
      </c>
      <c r="E573" s="1">
        <v>217.64999399999999</v>
      </c>
      <c r="F573" s="1">
        <v>559.99256500000001</v>
      </c>
      <c r="G573" s="1">
        <v>78.183102000000005</v>
      </c>
      <c r="H573" s="1">
        <v>60.374071000000001</v>
      </c>
      <c r="I573" s="1">
        <v>172.529999</v>
      </c>
      <c r="J573" s="1">
        <v>35.476376999999999</v>
      </c>
      <c r="K573" s="1">
        <v>43.278032000000003</v>
      </c>
      <c r="L573" s="45">
        <v>12720.48047</v>
      </c>
      <c r="M573" s="11">
        <f t="shared" si="94"/>
        <v>5.0651866730115458E-2</v>
      </c>
      <c r="N573" s="11">
        <f t="shared" si="95"/>
        <v>0.16495932025757898</v>
      </c>
      <c r="O573" s="11">
        <f t="shared" si="96"/>
        <v>0.22717178950635586</v>
      </c>
      <c r="P573" s="11">
        <f t="shared" si="97"/>
        <v>5.4488887111111106</v>
      </c>
      <c r="Q573" s="11">
        <f t="shared" si="98"/>
        <v>2.7396895230671348E-3</v>
      </c>
      <c r="R573" s="11">
        <f t="shared" si="99"/>
        <v>1.008755390318985</v>
      </c>
      <c r="S573" s="11">
        <f t="shared" si="100"/>
        <v>0.25370010230557916</v>
      </c>
      <c r="T573" s="11">
        <f t="shared" si="101"/>
        <v>0.27904218458775443</v>
      </c>
      <c r="U573" s="11">
        <f t="shared" si="102"/>
        <v>0.26953403342808335</v>
      </c>
      <c r="V573" s="11">
        <f t="shared" si="103"/>
        <v>0.61789684631097885</v>
      </c>
      <c r="W573" s="11">
        <f t="shared" si="104"/>
        <v>0.26953403342808335</v>
      </c>
    </row>
    <row r="574" spans="1:23" x14ac:dyDescent="0.2">
      <c r="A574" s="28" t="s">
        <v>291</v>
      </c>
      <c r="B574" s="1">
        <v>68.695790000000002</v>
      </c>
      <c r="C574" s="1">
        <v>77.030355</v>
      </c>
      <c r="D574" s="1">
        <v>26.586589</v>
      </c>
      <c r="E574" s="1">
        <v>33.75</v>
      </c>
      <c r="F574" s="1">
        <v>558.46255099999996</v>
      </c>
      <c r="G574" s="1">
        <v>38.921165999999999</v>
      </c>
      <c r="H574" s="1">
        <v>48.156708999999999</v>
      </c>
      <c r="I574" s="1">
        <v>134.88999899999999</v>
      </c>
      <c r="J574" s="1">
        <v>27.944407999999999</v>
      </c>
      <c r="K574" s="1">
        <v>26.749562000000001</v>
      </c>
      <c r="L574" s="45">
        <v>12705.410159999999</v>
      </c>
      <c r="M574" s="11">
        <f t="shared" si="94"/>
        <v>0.52359421356240321</v>
      </c>
      <c r="N574" s="11">
        <f t="shared" si="95"/>
        <v>4.0235356519883192E-2</v>
      </c>
      <c r="O574" s="11">
        <f t="shared" si="96"/>
        <v>0.16269751392649945</v>
      </c>
      <c r="P574" s="11">
        <f t="shared" si="97"/>
        <v>0.49800259662660484</v>
      </c>
      <c r="Q574" s="11">
        <f t="shared" si="98"/>
        <v>-1.2305863547698248E-2</v>
      </c>
      <c r="R574" s="11">
        <f t="shared" si="99"/>
        <v>-9.8136686446818056E-3</v>
      </c>
      <c r="S574" s="11">
        <f t="shared" si="100"/>
        <v>1.9562282755247962E-2</v>
      </c>
      <c r="T574" s="11">
        <f t="shared" si="101"/>
        <v>0.13534215361235846</v>
      </c>
      <c r="U574" s="11">
        <f t="shared" si="102"/>
        <v>0.2079917534065916</v>
      </c>
      <c r="V574" s="11">
        <f t="shared" si="103"/>
        <v>-2.0977662955995235E-2</v>
      </c>
      <c r="W574" s="11">
        <f t="shared" si="104"/>
        <v>0.2079917534065916</v>
      </c>
    </row>
    <row r="575" spans="1:23" x14ac:dyDescent="0.2">
      <c r="A575" s="28" t="s">
        <v>138</v>
      </c>
      <c r="B575" s="1">
        <v>45.087983000000001</v>
      </c>
      <c r="C575" s="1">
        <v>74.050890999999993</v>
      </c>
      <c r="D575" s="1">
        <v>22.866299000000001</v>
      </c>
      <c r="E575" s="1">
        <v>22.530000999999999</v>
      </c>
      <c r="F575" s="1">
        <v>565.42053899999996</v>
      </c>
      <c r="G575" s="1">
        <v>39.306910999999999</v>
      </c>
      <c r="H575" s="1">
        <v>47.232728999999999</v>
      </c>
      <c r="I575" s="1">
        <v>118.80999799999999</v>
      </c>
      <c r="J575" s="1">
        <v>23.132946</v>
      </c>
      <c r="K575" s="1">
        <v>27.322728999999999</v>
      </c>
      <c r="L575" s="45">
        <v>11866.389649999999</v>
      </c>
      <c r="M575" s="11">
        <f t="shared" si="94"/>
        <v>-0.52093676490413365</v>
      </c>
      <c r="N575" s="11">
        <f t="shared" si="95"/>
        <v>-8.0718510704938407E-2</v>
      </c>
      <c r="O575" s="11">
        <f t="shared" si="96"/>
        <v>-7.1245459258596489E-3</v>
      </c>
      <c r="P575" s="11">
        <f t="shared" si="97"/>
        <v>-0.87286270464398774</v>
      </c>
      <c r="Q575" s="11">
        <f t="shared" si="98"/>
        <v>-2.3085850880294689E-2</v>
      </c>
      <c r="R575" s="11">
        <f t="shared" si="99"/>
        <v>-0.58489782704762128</v>
      </c>
      <c r="S575" s="11">
        <f t="shared" si="100"/>
        <v>0.45164784474098818</v>
      </c>
      <c r="T575" s="11">
        <f t="shared" si="101"/>
        <v>-0.26214137965118922</v>
      </c>
      <c r="U575" s="11">
        <f t="shared" si="102"/>
        <v>-0.54484669455281565</v>
      </c>
      <c r="V575" s="11">
        <f t="shared" si="103"/>
        <v>-0.42760970601560244</v>
      </c>
      <c r="W575" s="11">
        <f t="shared" si="104"/>
        <v>-0.54484669455281565</v>
      </c>
    </row>
    <row r="576" spans="1:23" x14ac:dyDescent="0.2">
      <c r="A576" s="28" t="s">
        <v>896</v>
      </c>
      <c r="B576" s="1">
        <v>94.116975999999994</v>
      </c>
      <c r="C576" s="1">
        <v>80.55301</v>
      </c>
      <c r="D576" s="1">
        <v>23.030380000000001</v>
      </c>
      <c r="E576" s="1">
        <v>177.21000699999999</v>
      </c>
      <c r="F576" s="1">
        <v>578.78221900000005</v>
      </c>
      <c r="G576" s="1">
        <v>94.692134999999993</v>
      </c>
      <c r="H576" s="1">
        <v>32.537318999999997</v>
      </c>
      <c r="I576" s="1">
        <v>161.020004</v>
      </c>
      <c r="J576" s="1">
        <v>50.824514999999998</v>
      </c>
      <c r="K576" s="1">
        <v>47.734437999999997</v>
      </c>
      <c r="L576" s="45">
        <v>11190.690430000001</v>
      </c>
      <c r="M576" s="11">
        <f t="shared" si="94"/>
        <v>-0.27484734283340551</v>
      </c>
      <c r="N576" s="11">
        <f t="shared" si="95"/>
        <v>-5.4649054010745934E-2</v>
      </c>
      <c r="O576" s="11">
        <f t="shared" si="96"/>
        <v>-0.52950784922403371</v>
      </c>
      <c r="P576" s="11">
        <f t="shared" si="97"/>
        <v>-0.14531682059065931</v>
      </c>
      <c r="Q576" s="11">
        <f t="shared" si="98"/>
        <v>6.8230372089450597E-4</v>
      </c>
      <c r="R576" s="11">
        <f t="shared" si="99"/>
        <v>-8.0391545281945476E-2</v>
      </c>
      <c r="S576" s="11">
        <f t="shared" si="100"/>
        <v>-0.4850100081531501</v>
      </c>
      <c r="T576" s="11">
        <f t="shared" si="101"/>
        <v>-0.2199776705897577</v>
      </c>
      <c r="U576" s="11">
        <f t="shared" si="102"/>
        <v>0.19086320727815664</v>
      </c>
      <c r="V576" s="11">
        <f t="shared" si="103"/>
        <v>-0.10241581511748143</v>
      </c>
      <c r="W576" s="11">
        <f t="shared" si="104"/>
        <v>0.19086320727815664</v>
      </c>
    </row>
    <row r="577" spans="1:23" x14ac:dyDescent="0.2">
      <c r="A577" s="28" t="s">
        <v>744</v>
      </c>
      <c r="B577" s="1">
        <v>129.78918999999999</v>
      </c>
      <c r="C577" s="1">
        <v>85.209636000000003</v>
      </c>
      <c r="D577" s="1">
        <v>48.949551999999997</v>
      </c>
      <c r="E577" s="1">
        <v>207.33999600000001</v>
      </c>
      <c r="F577" s="1">
        <v>578.38758299999995</v>
      </c>
      <c r="G577" s="1">
        <v>102.970057</v>
      </c>
      <c r="H577" s="1">
        <v>63.180487999999997</v>
      </c>
      <c r="I577" s="1">
        <v>206.429993</v>
      </c>
      <c r="J577" s="1">
        <v>42.678718000000003</v>
      </c>
      <c r="K577" s="1">
        <v>53.181015000000002</v>
      </c>
      <c r="L577" s="45">
        <v>11153.98047</v>
      </c>
      <c r="M577" s="11">
        <f t="shared" si="94"/>
        <v>0.91135811213484774</v>
      </c>
      <c r="N577" s="11">
        <f t="shared" si="95"/>
        <v>0.11025035034079278</v>
      </c>
      <c r="O577" s="11">
        <f t="shared" si="96"/>
        <v>0.85332994947651364</v>
      </c>
      <c r="P577" s="11">
        <f t="shared" si="97"/>
        <v>5.0046337099517446</v>
      </c>
      <c r="Q577" s="11">
        <f t="shared" si="98"/>
        <v>-2.1224982083878241E-2</v>
      </c>
      <c r="R577" s="11">
        <f t="shared" si="99"/>
        <v>1.6347631745314315</v>
      </c>
      <c r="S577" s="11">
        <f t="shared" si="100"/>
        <v>0.3319695824179012</v>
      </c>
      <c r="T577" s="11">
        <f t="shared" si="101"/>
        <v>0.55385761141779688</v>
      </c>
      <c r="U577" s="11">
        <f t="shared" si="102"/>
        <v>0.53262761635885658</v>
      </c>
      <c r="V577" s="11">
        <f t="shared" si="103"/>
        <v>0.95762139772604415</v>
      </c>
      <c r="W577" s="11">
        <f t="shared" si="104"/>
        <v>0.53262761635885658</v>
      </c>
    </row>
    <row r="578" spans="1:23" x14ac:dyDescent="0.2">
      <c r="A578" s="28" t="s">
        <v>290</v>
      </c>
      <c r="B578" s="1">
        <v>67.904172000000003</v>
      </c>
      <c r="C578" s="1">
        <v>76.748127999999994</v>
      </c>
      <c r="D578" s="1">
        <v>26.411677000000001</v>
      </c>
      <c r="E578" s="1">
        <v>34.529998999999997</v>
      </c>
      <c r="F578" s="1">
        <v>590.93006300000002</v>
      </c>
      <c r="G578" s="1">
        <v>39.081333000000001</v>
      </c>
      <c r="H578" s="1">
        <v>47.433881999999997</v>
      </c>
      <c r="I578" s="1">
        <v>132.85000600000001</v>
      </c>
      <c r="J578" s="1">
        <v>27.846762999999999</v>
      </c>
      <c r="K578" s="1">
        <v>27.166139000000001</v>
      </c>
      <c r="L578" s="45">
        <v>12302.54981</v>
      </c>
      <c r="M578" s="11">
        <f t="shared" si="94"/>
        <v>0.50717991712706634</v>
      </c>
      <c r="N578" s="11">
        <f t="shared" si="95"/>
        <v>2.3330436337540617E-2</v>
      </c>
      <c r="O578" s="11">
        <f t="shared" si="96"/>
        <v>0.12275546059807896</v>
      </c>
      <c r="P578" s="11">
        <f t="shared" si="97"/>
        <v>0.58176816307833246</v>
      </c>
      <c r="Q578" s="11">
        <f t="shared" si="98"/>
        <v>-1.1794570767541646E-2</v>
      </c>
      <c r="R578" s="11">
        <f t="shared" si="99"/>
        <v>1.1049947082595324E-3</v>
      </c>
      <c r="S578" s="11">
        <f t="shared" si="100"/>
        <v>-1.2229690549371619E-2</v>
      </c>
      <c r="T578" s="11">
        <f t="shared" si="101"/>
        <v>0.14624679644095262</v>
      </c>
      <c r="U578" s="11">
        <f t="shared" si="102"/>
        <v>0.21191961614805788</v>
      </c>
      <c r="V578" s="11">
        <f t="shared" si="103"/>
        <v>-7.6249491732763852E-3</v>
      </c>
      <c r="W578" s="11">
        <f t="shared" si="104"/>
        <v>0.21191961614805788</v>
      </c>
    </row>
    <row r="579" spans="1:23" x14ac:dyDescent="0.2">
      <c r="A579" s="28" t="s">
        <v>137</v>
      </c>
      <c r="B579" s="1">
        <v>45.053792999999999</v>
      </c>
      <c r="C579" s="1">
        <v>74.998383000000004</v>
      </c>
      <c r="D579" s="1">
        <v>23.523980000000002</v>
      </c>
      <c r="E579" s="1">
        <v>21.83</v>
      </c>
      <c r="F579" s="1">
        <v>597.98301600000002</v>
      </c>
      <c r="G579" s="1">
        <v>39.038195999999999</v>
      </c>
      <c r="H579" s="1">
        <v>48.021166000000001</v>
      </c>
      <c r="I579" s="1">
        <v>115.900002</v>
      </c>
      <c r="J579" s="1">
        <v>22.977401</v>
      </c>
      <c r="K579" s="1">
        <v>27.374870999999999</v>
      </c>
      <c r="L579" s="45">
        <v>12657.200199999999</v>
      </c>
      <c r="M579" s="11">
        <f t="shared" si="94"/>
        <v>-0.53212116080095695</v>
      </c>
      <c r="N579" s="11">
        <f t="shared" si="95"/>
        <v>-8.2064639758047564E-2</v>
      </c>
      <c r="O579" s="11">
        <f t="shared" si="96"/>
        <v>-1.7787645374775396E-2</v>
      </c>
      <c r="P579" s="11">
        <f t="shared" si="97"/>
        <v>-0.87718015423708351</v>
      </c>
      <c r="Q579" s="11">
        <f t="shared" si="98"/>
        <v>-1.742822903809782E-3</v>
      </c>
      <c r="R579" s="11">
        <f t="shared" si="99"/>
        <v>-0.59197078032954498</v>
      </c>
      <c r="S579" s="11">
        <f t="shared" si="100"/>
        <v>0.41033246385501387</v>
      </c>
      <c r="T579" s="11">
        <f t="shared" si="101"/>
        <v>-0.31285940965031611</v>
      </c>
      <c r="U579" s="11">
        <f t="shared" si="102"/>
        <v>-0.56052967404788734</v>
      </c>
      <c r="V579" s="11">
        <f t="shared" si="103"/>
        <v>-0.43922515895045722</v>
      </c>
      <c r="W579" s="11">
        <f t="shared" si="104"/>
        <v>-0.56052967404788734</v>
      </c>
    </row>
    <row r="580" spans="1:23" x14ac:dyDescent="0.2">
      <c r="A580" s="28" t="s">
        <v>895</v>
      </c>
      <c r="B580" s="1">
        <v>96.293717999999998</v>
      </c>
      <c r="C580" s="1">
        <v>81.703338000000002</v>
      </c>
      <c r="D580" s="1">
        <v>23.949994</v>
      </c>
      <c r="E580" s="1">
        <v>177.740005</v>
      </c>
      <c r="F580" s="1">
        <v>599.02701400000001</v>
      </c>
      <c r="G580" s="1">
        <v>95.675000999999995</v>
      </c>
      <c r="H580" s="1">
        <v>34.049536000000003</v>
      </c>
      <c r="I580" s="1">
        <v>168.66999799999999</v>
      </c>
      <c r="J580" s="1">
        <v>52.284306000000001</v>
      </c>
      <c r="K580" s="1">
        <v>48.816153999999997</v>
      </c>
      <c r="L580" s="45">
        <v>12719.490229999999</v>
      </c>
      <c r="M580" s="11">
        <f t="shared" ref="M580:M643" si="105">B580/B581-1</f>
        <v>0.60074560712536851</v>
      </c>
      <c r="N580" s="11">
        <f t="shared" ref="N580:N643" si="106">C580/C581-1</f>
        <v>1.1940571913801712E-2</v>
      </c>
      <c r="O580" s="11">
        <f t="shared" ref="O580:O643" si="107">D580/D581-1</f>
        <v>-0.12108401084806464</v>
      </c>
      <c r="P580" s="11">
        <f t="shared" ref="P580:P643" si="108">E580/E581-1</f>
        <v>3.9221822231464358</v>
      </c>
      <c r="Q580" s="11">
        <f t="shared" ref="Q580:Q643" si="109">F580/F581-1</f>
        <v>-9.9152434101863474E-3</v>
      </c>
      <c r="R580" s="11">
        <f t="shared" ref="R580:R643" si="110">G580/G581-1</f>
        <v>0.84352763802925312</v>
      </c>
      <c r="S580" s="11">
        <f t="shared" ref="S580:S643" si="111">H580/H581-1</f>
        <v>-0.3291162510197867</v>
      </c>
      <c r="T580" s="11">
        <f t="shared" ref="T580:T643" si="112">I580/I581-1</f>
        <v>0.89134332810047079</v>
      </c>
      <c r="U580" s="11">
        <f t="shared" ref="U580:U643" si="113">J580/J581-1</f>
        <v>1.0599123521958305</v>
      </c>
      <c r="V580" s="11">
        <f t="shared" ref="V580:V643" si="114">K580/K581-1</f>
        <v>0.49295069599095243</v>
      </c>
      <c r="W580" s="11">
        <f t="shared" ref="W580:W643" si="115">J580/J581-1</f>
        <v>1.0599123521958305</v>
      </c>
    </row>
    <row r="581" spans="1:23" x14ac:dyDescent="0.2">
      <c r="A581" s="28" t="s">
        <v>442</v>
      </c>
      <c r="B581" s="1">
        <v>60.155540999999999</v>
      </c>
      <c r="C581" s="1">
        <v>80.739265000000003</v>
      </c>
      <c r="D581" s="1">
        <v>27.249469000000001</v>
      </c>
      <c r="E581" s="1">
        <v>36.110000999999997</v>
      </c>
      <c r="F581" s="1">
        <v>605.02599399999997</v>
      </c>
      <c r="G581" s="1">
        <v>51.897784999999999</v>
      </c>
      <c r="H581" s="1">
        <v>50.753258000000002</v>
      </c>
      <c r="I581" s="1">
        <v>89.18</v>
      </c>
      <c r="J581" s="1">
        <v>25.381810999999999</v>
      </c>
      <c r="K581" s="1">
        <v>32.697766999999999</v>
      </c>
      <c r="L581" s="45">
        <v>12190.009770000001</v>
      </c>
      <c r="M581" s="11">
        <f t="shared" si="105"/>
        <v>-0.10832670989063042</v>
      </c>
      <c r="N581" s="11">
        <f t="shared" si="106"/>
        <v>5.3213352012713155E-2</v>
      </c>
      <c r="O581" s="11">
        <f t="shared" si="107"/>
        <v>1.3450102416242338E-2</v>
      </c>
      <c r="P581" s="11">
        <f t="shared" si="108"/>
        <v>5.523085753270407E-2</v>
      </c>
      <c r="Q581" s="11">
        <f t="shared" si="109"/>
        <v>1.6072416242552068E-2</v>
      </c>
      <c r="R581" s="11">
        <f t="shared" si="110"/>
        <v>0.3347001777978813</v>
      </c>
      <c r="S581" s="11">
        <f t="shared" si="111"/>
        <v>7.9793925143831101E-2</v>
      </c>
      <c r="T581" s="11">
        <f t="shared" si="112"/>
        <v>-0.33303421336295336</v>
      </c>
      <c r="U581" s="11">
        <f t="shared" si="113"/>
        <v>-8.5603556222398569E-2</v>
      </c>
      <c r="V581" s="11">
        <f t="shared" si="114"/>
        <v>0.20598297662752341</v>
      </c>
      <c r="W581" s="11">
        <f t="shared" si="115"/>
        <v>-8.5603556222398569E-2</v>
      </c>
    </row>
    <row r="582" spans="1:23" x14ac:dyDescent="0.2">
      <c r="A582" s="28" t="s">
        <v>289</v>
      </c>
      <c r="B582" s="1">
        <v>67.463656999999998</v>
      </c>
      <c r="C582" s="1">
        <v>76.659932999999995</v>
      </c>
      <c r="D582" s="1">
        <v>26.887824999999999</v>
      </c>
      <c r="E582" s="1">
        <v>34.220001000000003</v>
      </c>
      <c r="F582" s="1">
        <v>595.45558400000004</v>
      </c>
      <c r="G582" s="1">
        <v>38.883477999999997</v>
      </c>
      <c r="H582" s="1">
        <v>47.002726000000003</v>
      </c>
      <c r="I582" s="1">
        <v>133.71000699999999</v>
      </c>
      <c r="J582" s="1">
        <v>27.757994</v>
      </c>
      <c r="K582" s="1">
        <v>27.112959</v>
      </c>
      <c r="L582" s="45">
        <v>12437.12012</v>
      </c>
      <c r="M582" s="11">
        <f t="shared" si="105"/>
        <v>0.51513540693205817</v>
      </c>
      <c r="N582" s="11">
        <f t="shared" si="106"/>
        <v>4.1654829257867565E-2</v>
      </c>
      <c r="O582" s="11">
        <f t="shared" si="107"/>
        <v>0.12074501351088407</v>
      </c>
      <c r="P582" s="11">
        <f t="shared" si="108"/>
        <v>0.56470047715132732</v>
      </c>
      <c r="Q582" s="11">
        <f t="shared" si="109"/>
        <v>1.645632218295745E-2</v>
      </c>
      <c r="R582" s="11">
        <f t="shared" si="110"/>
        <v>-1.6107197273484308E-2</v>
      </c>
      <c r="S582" s="11">
        <f t="shared" si="111"/>
        <v>3.8333960443655002E-3</v>
      </c>
      <c r="T582" s="11">
        <f t="shared" si="112"/>
        <v>0.11165620312318092</v>
      </c>
      <c r="U582" s="11">
        <f t="shared" si="113"/>
        <v>0.20805629844733087</v>
      </c>
      <c r="V582" s="11">
        <f t="shared" si="114"/>
        <v>-5.7800740248146187E-3</v>
      </c>
      <c r="W582" s="11">
        <f t="shared" si="115"/>
        <v>0.20805629844733087</v>
      </c>
    </row>
    <row r="583" spans="1:23" x14ac:dyDescent="0.2">
      <c r="A583" s="28" t="s">
        <v>136</v>
      </c>
      <c r="B583" s="1">
        <v>44.526487000000003</v>
      </c>
      <c r="C583" s="1">
        <v>73.594372000000007</v>
      </c>
      <c r="D583" s="1">
        <v>23.991028</v>
      </c>
      <c r="E583" s="1">
        <v>21.870000999999998</v>
      </c>
      <c r="F583" s="1">
        <v>585.81521999999995</v>
      </c>
      <c r="G583" s="1">
        <v>39.520035</v>
      </c>
      <c r="H583" s="1">
        <v>46.823233999999999</v>
      </c>
      <c r="I583" s="1">
        <v>120.279999</v>
      </c>
      <c r="J583" s="1">
        <v>22.977401</v>
      </c>
      <c r="K583" s="1">
        <v>27.270585000000001</v>
      </c>
      <c r="L583" s="45">
        <v>11410.20996</v>
      </c>
      <c r="M583" s="11">
        <f t="shared" si="105"/>
        <v>-0.38037766908104187</v>
      </c>
      <c r="N583" s="11">
        <f t="shared" si="106"/>
        <v>-0.16772196132632911</v>
      </c>
      <c r="O583" s="11">
        <f t="shared" si="107"/>
        <v>-0.26556859743847794</v>
      </c>
      <c r="P583" s="11">
        <f t="shared" si="108"/>
        <v>-0.89565839516245049</v>
      </c>
      <c r="Q583" s="11">
        <f t="shared" si="109"/>
        <v>-1.3674615139915969E-2</v>
      </c>
      <c r="R583" s="11">
        <f t="shared" si="110"/>
        <v>-0.49073449448343009</v>
      </c>
      <c r="S583" s="11">
        <f t="shared" si="111"/>
        <v>-0.20358433055451308</v>
      </c>
      <c r="T583" s="11">
        <f t="shared" si="112"/>
        <v>-0.30337080844733433</v>
      </c>
      <c r="U583" s="11">
        <f t="shared" si="113"/>
        <v>-0.35726373847510384</v>
      </c>
      <c r="V583" s="11">
        <f t="shared" si="114"/>
        <v>-0.36324170592830507</v>
      </c>
      <c r="W583" s="11">
        <f t="shared" si="115"/>
        <v>-0.35726373847510384</v>
      </c>
    </row>
    <row r="584" spans="1:23" x14ac:dyDescent="0.2">
      <c r="A584" s="28" t="s">
        <v>593</v>
      </c>
      <c r="B584" s="1">
        <v>71.860687999999996</v>
      </c>
      <c r="C584" s="1">
        <v>88.425224</v>
      </c>
      <c r="D584" s="1">
        <v>32.666125000000001</v>
      </c>
      <c r="E584" s="1">
        <v>209.60000600000001</v>
      </c>
      <c r="F584" s="1">
        <v>593.93708100000003</v>
      </c>
      <c r="G584" s="1">
        <v>77.602025999999995</v>
      </c>
      <c r="H584" s="1">
        <v>58.792456999999999</v>
      </c>
      <c r="I584" s="1">
        <v>172.66000399999999</v>
      </c>
      <c r="J584" s="1">
        <v>35.749346000000003</v>
      </c>
      <c r="K584" s="1">
        <v>42.827216</v>
      </c>
      <c r="L584" s="45">
        <v>12681.160159999999</v>
      </c>
      <c r="M584" s="11">
        <f t="shared" si="105"/>
        <v>0.20730216264455703</v>
      </c>
      <c r="N584" s="11">
        <f t="shared" si="106"/>
        <v>0.10273594548670939</v>
      </c>
      <c r="O584" s="11">
        <f t="shared" si="107"/>
        <v>0.20842302323747219</v>
      </c>
      <c r="P584" s="11">
        <f t="shared" si="108"/>
        <v>4.9613198521046655</v>
      </c>
      <c r="Q584" s="11">
        <f t="shared" si="109"/>
        <v>-1.51080814748904E-2</v>
      </c>
      <c r="R584" s="11">
        <f t="shared" si="110"/>
        <v>0.49749423267504223</v>
      </c>
      <c r="S584" s="11">
        <f t="shared" si="111"/>
        <v>0.16019181773147739</v>
      </c>
      <c r="T584" s="11">
        <f t="shared" si="112"/>
        <v>0.9450265837003462</v>
      </c>
      <c r="U584" s="11">
        <f t="shared" si="113"/>
        <v>0.42229679393319453</v>
      </c>
      <c r="V584" s="11">
        <f t="shared" si="114"/>
        <v>0.32308765029165887</v>
      </c>
      <c r="W584" s="11">
        <f t="shared" si="115"/>
        <v>0.42229679393319453</v>
      </c>
    </row>
    <row r="585" spans="1:23" x14ac:dyDescent="0.2">
      <c r="A585" s="28" t="s">
        <v>441</v>
      </c>
      <c r="B585" s="1">
        <v>59.521709000000001</v>
      </c>
      <c r="C585" s="1">
        <v>80.187123999999997</v>
      </c>
      <c r="D585" s="1">
        <v>27.032028</v>
      </c>
      <c r="E585" s="1">
        <v>35.159999999999997</v>
      </c>
      <c r="F585" s="1">
        <v>603.04797900000005</v>
      </c>
      <c r="G585" s="1">
        <v>51.821252000000001</v>
      </c>
      <c r="H585" s="1">
        <v>50.674773000000002</v>
      </c>
      <c r="I585" s="1">
        <v>88.769997000000004</v>
      </c>
      <c r="J585" s="1">
        <v>25.134941000000001</v>
      </c>
      <c r="K585" s="1">
        <v>32.369145000000003</v>
      </c>
      <c r="L585" s="45">
        <v>12050</v>
      </c>
      <c r="M585" s="11">
        <f t="shared" si="105"/>
        <v>-0.12082364819586733</v>
      </c>
      <c r="N585" s="11">
        <f t="shared" si="106"/>
        <v>5.0239846109131792E-2</v>
      </c>
      <c r="O585" s="11">
        <f t="shared" si="107"/>
        <v>9.3758492515609859E-3</v>
      </c>
      <c r="P585" s="11">
        <f t="shared" si="108"/>
        <v>1.9130434782608674E-2</v>
      </c>
      <c r="Q585" s="11">
        <f t="shared" si="109"/>
        <v>6.0917277314369578E-3</v>
      </c>
      <c r="R585" s="11">
        <f t="shared" si="110"/>
        <v>0.32311395900268836</v>
      </c>
      <c r="S585" s="11">
        <f t="shared" si="111"/>
        <v>8.2505048597591557E-2</v>
      </c>
      <c r="T585" s="11">
        <f t="shared" si="112"/>
        <v>-0.32049909920773945</v>
      </c>
      <c r="U585" s="11">
        <f t="shared" si="113"/>
        <v>-9.9393379911304924E-2</v>
      </c>
      <c r="V585" s="11">
        <f t="shared" si="114"/>
        <v>0.17959478883019231</v>
      </c>
      <c r="W585" s="11">
        <f t="shared" si="115"/>
        <v>-9.9393379911304924E-2</v>
      </c>
    </row>
    <row r="586" spans="1:23" x14ac:dyDescent="0.2">
      <c r="A586" s="28" t="s">
        <v>288</v>
      </c>
      <c r="B586" s="1">
        <v>67.701672000000002</v>
      </c>
      <c r="C586" s="1">
        <v>76.351248999999996</v>
      </c>
      <c r="D586" s="1">
        <v>26.780933999999998</v>
      </c>
      <c r="E586" s="1">
        <v>34.5</v>
      </c>
      <c r="F586" s="1">
        <v>599.39661799999999</v>
      </c>
      <c r="G586" s="1">
        <v>39.166128999999998</v>
      </c>
      <c r="H586" s="1">
        <v>46.812505000000002</v>
      </c>
      <c r="I586" s="1">
        <v>130.63999899999999</v>
      </c>
      <c r="J586" s="1">
        <v>27.908901</v>
      </c>
      <c r="K586" s="1">
        <v>27.440902000000001</v>
      </c>
      <c r="L586" s="45">
        <v>12569.87012</v>
      </c>
      <c r="M586" s="11">
        <f t="shared" si="105"/>
        <v>-0.4642739744433344</v>
      </c>
      <c r="N586" s="11">
        <f t="shared" si="106"/>
        <v>-0.11302790370891058</v>
      </c>
      <c r="O586" s="11">
        <f t="shared" si="107"/>
        <v>-0.45940029922906067</v>
      </c>
      <c r="P586" s="11">
        <f t="shared" si="108"/>
        <v>-0.84109437685461574</v>
      </c>
      <c r="Q586" s="11">
        <f t="shared" si="109"/>
        <v>-9.5578356854019164E-3</v>
      </c>
      <c r="R586" s="11">
        <f t="shared" si="110"/>
        <v>-0.61803499478786161</v>
      </c>
      <c r="S586" s="11">
        <f t="shared" si="111"/>
        <v>-0.26412535690211114</v>
      </c>
      <c r="T586" s="11">
        <f t="shared" si="112"/>
        <v>-0.37680677439281662</v>
      </c>
      <c r="U586" s="11">
        <f t="shared" si="113"/>
        <v>-0.34174606808689223</v>
      </c>
      <c r="V586" s="11">
        <f t="shared" si="114"/>
        <v>-0.48146856201314037</v>
      </c>
      <c r="W586" s="11">
        <f t="shared" si="115"/>
        <v>-0.34174606808689223</v>
      </c>
    </row>
    <row r="587" spans="1:23" x14ac:dyDescent="0.2">
      <c r="A587" s="28" t="s">
        <v>743</v>
      </c>
      <c r="B587" s="1">
        <v>126.37368499999999</v>
      </c>
      <c r="C587" s="1">
        <v>86.080779000000007</v>
      </c>
      <c r="D587" s="1">
        <v>49.539306000000003</v>
      </c>
      <c r="E587" s="1">
        <v>217.11000100000001</v>
      </c>
      <c r="F587" s="1">
        <v>605.180837</v>
      </c>
      <c r="G587" s="1">
        <v>102.538527</v>
      </c>
      <c r="H587" s="1">
        <v>63.614781999999998</v>
      </c>
      <c r="I587" s="1">
        <v>209.63000500000001</v>
      </c>
      <c r="J587" s="1">
        <v>42.398381000000001</v>
      </c>
      <c r="K587" s="1">
        <v>52.920420999999997</v>
      </c>
      <c r="L587" s="45">
        <v>12080.37988</v>
      </c>
      <c r="M587" s="11">
        <f t="shared" si="105"/>
        <v>0.73905834683689209</v>
      </c>
      <c r="N587" s="11">
        <f t="shared" si="106"/>
        <v>-2.998388681240427E-2</v>
      </c>
      <c r="O587" s="11">
        <f t="shared" si="107"/>
        <v>0.54094931086033293</v>
      </c>
      <c r="P587" s="11">
        <f t="shared" si="108"/>
        <v>3.4004857674882816E-2</v>
      </c>
      <c r="Q587" s="11">
        <f t="shared" si="109"/>
        <v>-2.6506896883096154E-3</v>
      </c>
      <c r="R587" s="11">
        <f t="shared" si="110"/>
        <v>0.33702272499264119</v>
      </c>
      <c r="S587" s="11">
        <f t="shared" si="111"/>
        <v>7.8022800950927174E-2</v>
      </c>
      <c r="T587" s="11">
        <f t="shared" si="112"/>
        <v>0.20546298006197761</v>
      </c>
      <c r="U587" s="11">
        <f t="shared" si="113"/>
        <v>0.19321627828667309</v>
      </c>
      <c r="V587" s="11">
        <f t="shared" si="114"/>
        <v>0.23486021386246048</v>
      </c>
      <c r="W587" s="11">
        <f t="shared" si="115"/>
        <v>0.19321627828667309</v>
      </c>
    </row>
    <row r="588" spans="1:23" x14ac:dyDescent="0.2">
      <c r="A588" s="28" t="s">
        <v>592</v>
      </c>
      <c r="B588" s="1">
        <v>72.667880999999994</v>
      </c>
      <c r="C588" s="1">
        <v>88.741596999999999</v>
      </c>
      <c r="D588" s="1">
        <v>32.148563000000003</v>
      </c>
      <c r="E588" s="1">
        <v>209.970001</v>
      </c>
      <c r="F588" s="1">
        <v>606.78924700000005</v>
      </c>
      <c r="G588" s="1">
        <v>76.691686000000004</v>
      </c>
      <c r="H588" s="1">
        <v>59.010609000000002</v>
      </c>
      <c r="I588" s="1">
        <v>173.89999399999999</v>
      </c>
      <c r="J588" s="1">
        <v>35.532854999999998</v>
      </c>
      <c r="K588" s="1">
        <v>42.855393999999997</v>
      </c>
      <c r="L588" s="45">
        <v>11897.26953</v>
      </c>
      <c r="M588" s="11">
        <f t="shared" si="105"/>
        <v>0.2132747616363988</v>
      </c>
      <c r="N588" s="11">
        <f t="shared" si="106"/>
        <v>0.10195456822666671</v>
      </c>
      <c r="O588" s="11">
        <f t="shared" si="107"/>
        <v>0.15712273089427597</v>
      </c>
      <c r="P588" s="11">
        <f t="shared" si="108"/>
        <v>4.4481057486220621</v>
      </c>
      <c r="Q588" s="11">
        <f t="shared" si="109"/>
        <v>-3.9520838358119148E-3</v>
      </c>
      <c r="R588" s="11">
        <f t="shared" si="110"/>
        <v>0.46827219502422701</v>
      </c>
      <c r="S588" s="11">
        <f t="shared" si="111"/>
        <v>0.17338145718514242</v>
      </c>
      <c r="T588" s="11">
        <f t="shared" si="112"/>
        <v>0.96608253135384503</v>
      </c>
      <c r="U588" s="11">
        <f t="shared" si="113"/>
        <v>0.3944083654954158</v>
      </c>
      <c r="V588" s="11">
        <f t="shared" si="114"/>
        <v>0.33753723877924102</v>
      </c>
      <c r="W588" s="11">
        <f t="shared" si="115"/>
        <v>0.3944083654954158</v>
      </c>
    </row>
    <row r="589" spans="1:23" x14ac:dyDescent="0.2">
      <c r="A589" s="28" t="s">
        <v>440</v>
      </c>
      <c r="B589" s="1">
        <v>59.894002</v>
      </c>
      <c r="C589" s="1">
        <v>80.531085000000004</v>
      </c>
      <c r="D589" s="1">
        <v>27.783192</v>
      </c>
      <c r="E589" s="1">
        <v>38.540000999999997</v>
      </c>
      <c r="F589" s="1">
        <v>609.19684400000006</v>
      </c>
      <c r="G589" s="1">
        <v>52.232607999999999</v>
      </c>
      <c r="H589" s="1">
        <v>50.291069999999998</v>
      </c>
      <c r="I589" s="1">
        <v>88.449996999999996</v>
      </c>
      <c r="J589" s="1">
        <v>25.482388</v>
      </c>
      <c r="K589" s="1">
        <v>32.040523999999998</v>
      </c>
      <c r="L589" s="45">
        <v>12070.809569999999</v>
      </c>
      <c r="M589" s="11">
        <f t="shared" si="105"/>
        <v>-0.37256702511622686</v>
      </c>
      <c r="N589" s="11">
        <f t="shared" si="106"/>
        <v>-1.5661888117674772E-2</v>
      </c>
      <c r="O589" s="11">
        <f t="shared" si="107"/>
        <v>0.19908532989249461</v>
      </c>
      <c r="P589" s="11">
        <f t="shared" si="108"/>
        <v>-0.76863968941481953</v>
      </c>
      <c r="Q589" s="11">
        <f t="shared" si="109"/>
        <v>1.1081479942161021E-3</v>
      </c>
      <c r="R589" s="11">
        <f t="shared" si="110"/>
        <v>-0.44624740241986605</v>
      </c>
      <c r="S589" s="11">
        <f t="shared" si="111"/>
        <v>0.54799382083810211</v>
      </c>
      <c r="T589" s="11">
        <f t="shared" si="112"/>
        <v>-0.4622119750579925</v>
      </c>
      <c r="U589" s="11">
        <f t="shared" si="113"/>
        <v>-0.50481240124260229</v>
      </c>
      <c r="V589" s="11">
        <f t="shared" si="114"/>
        <v>-0.32863595725098615</v>
      </c>
      <c r="W589" s="11">
        <f t="shared" si="115"/>
        <v>-0.50481240124260229</v>
      </c>
    </row>
    <row r="590" spans="1:23" x14ac:dyDescent="0.2">
      <c r="A590" s="28" t="s">
        <v>894</v>
      </c>
      <c r="B590" s="1">
        <v>95.458804999999998</v>
      </c>
      <c r="C590" s="1">
        <v>81.812421999999998</v>
      </c>
      <c r="D590" s="1">
        <v>23.170321000000001</v>
      </c>
      <c r="E590" s="1">
        <v>166.58000200000001</v>
      </c>
      <c r="F590" s="1">
        <v>608.52251100000001</v>
      </c>
      <c r="G590" s="1">
        <v>94.324809000000002</v>
      </c>
      <c r="H590" s="1">
        <v>32.487901000000001</v>
      </c>
      <c r="I590" s="1">
        <v>164.470001</v>
      </c>
      <c r="J590" s="1">
        <v>51.460068999999997</v>
      </c>
      <c r="K590" s="1">
        <v>47.724516000000001</v>
      </c>
      <c r="L590" s="45">
        <v>12124.360350000001</v>
      </c>
      <c r="M590" s="11">
        <f t="shared" si="105"/>
        <v>-0.23845597369201821</v>
      </c>
      <c r="N590" s="11">
        <f t="shared" si="106"/>
        <v>-4.4484923478951166E-2</v>
      </c>
      <c r="O590" s="11">
        <f t="shared" si="107"/>
        <v>-0.52905322289496459</v>
      </c>
      <c r="P590" s="11">
        <f t="shared" si="108"/>
        <v>-0.21316897410522495</v>
      </c>
      <c r="Q590" s="11">
        <f t="shared" si="109"/>
        <v>2.7574331423856346E-3</v>
      </c>
      <c r="R590" s="11">
        <f t="shared" si="110"/>
        <v>-7.4259713952591455E-2</v>
      </c>
      <c r="S590" s="11">
        <f t="shared" si="111"/>
        <v>-0.48960564783675276</v>
      </c>
      <c r="T590" s="11">
        <f t="shared" si="112"/>
        <v>-0.20637909172024971</v>
      </c>
      <c r="U590" s="11">
        <f t="shared" si="113"/>
        <v>0.22377188199763354</v>
      </c>
      <c r="V590" s="11">
        <f t="shared" si="114"/>
        <v>-9.3720556301137625E-2</v>
      </c>
      <c r="W590" s="11">
        <f t="shared" si="115"/>
        <v>0.22377188199763354</v>
      </c>
    </row>
    <row r="591" spans="1:23" x14ac:dyDescent="0.2">
      <c r="A591" s="28" t="s">
        <v>742</v>
      </c>
      <c r="B591" s="1">
        <v>125.34903</v>
      </c>
      <c r="C591" s="1">
        <v>85.621278000000004</v>
      </c>
      <c r="D591" s="1">
        <v>49.199446999999999</v>
      </c>
      <c r="E591" s="1">
        <v>211.71000699999999</v>
      </c>
      <c r="F591" s="1">
        <v>606.84916499999997</v>
      </c>
      <c r="G591" s="1">
        <v>101.891222</v>
      </c>
      <c r="H591" s="1">
        <v>63.652548000000003</v>
      </c>
      <c r="I591" s="1">
        <v>207.240005</v>
      </c>
      <c r="J591" s="1">
        <v>42.050376999999997</v>
      </c>
      <c r="K591" s="1">
        <v>52.659824</v>
      </c>
      <c r="L591" s="45">
        <v>12076.110350000001</v>
      </c>
      <c r="M591" s="11">
        <f t="shared" si="105"/>
        <v>0.70499159705357206</v>
      </c>
      <c r="N591" s="11">
        <f t="shared" si="106"/>
        <v>-2.0578827900183616E-2</v>
      </c>
      <c r="O591" s="11">
        <f t="shared" si="107"/>
        <v>0.55346334178412149</v>
      </c>
      <c r="P591" s="11">
        <f t="shared" si="108"/>
        <v>9.3317538180735182E-2</v>
      </c>
      <c r="Q591" s="11">
        <f t="shared" si="109"/>
        <v>1.01605142188681E-2</v>
      </c>
      <c r="R591" s="11">
        <f t="shared" si="110"/>
        <v>0.33397283137489508</v>
      </c>
      <c r="S591" s="11">
        <f t="shared" si="111"/>
        <v>7.7335165051380272E-2</v>
      </c>
      <c r="T591" s="11">
        <f t="shared" si="112"/>
        <v>0.19384762817783563</v>
      </c>
      <c r="U591" s="11">
        <f t="shared" si="113"/>
        <v>0.19099435638009932</v>
      </c>
      <c r="V591" s="11">
        <f t="shared" si="114"/>
        <v>0.23147825146247869</v>
      </c>
      <c r="W591" s="11">
        <f t="shared" si="115"/>
        <v>0.19099435638009932</v>
      </c>
    </row>
    <row r="592" spans="1:23" x14ac:dyDescent="0.2">
      <c r="A592" s="28" t="s">
        <v>591</v>
      </c>
      <c r="B592" s="1">
        <v>73.518855000000002</v>
      </c>
      <c r="C592" s="1">
        <v>87.420285000000007</v>
      </c>
      <c r="D592" s="1">
        <v>31.670812999999999</v>
      </c>
      <c r="E592" s="1">
        <v>193.63999899999999</v>
      </c>
      <c r="F592" s="1">
        <v>600.74528399999997</v>
      </c>
      <c r="G592" s="1">
        <v>76.381782000000001</v>
      </c>
      <c r="H592" s="1">
        <v>59.083328999999999</v>
      </c>
      <c r="I592" s="1">
        <v>173.58999600000001</v>
      </c>
      <c r="J592" s="1">
        <v>35.306949000000003</v>
      </c>
      <c r="K592" s="1">
        <v>42.761473000000002</v>
      </c>
      <c r="L592" s="45">
        <v>12261.41992</v>
      </c>
      <c r="M592" s="11">
        <f t="shared" si="105"/>
        <v>0.1977556492197392</v>
      </c>
      <c r="N592" s="11">
        <f t="shared" si="106"/>
        <v>8.1293393373328415E-2</v>
      </c>
      <c r="O592" s="11">
        <f t="shared" si="107"/>
        <v>0.12828704025487303</v>
      </c>
      <c r="P592" s="11">
        <f t="shared" si="108"/>
        <v>3.9297353342600649</v>
      </c>
      <c r="Q592" s="11">
        <f t="shared" si="109"/>
        <v>-1.0660977031954122E-2</v>
      </c>
      <c r="R592" s="11">
        <f t="shared" si="110"/>
        <v>0.43268815790068493</v>
      </c>
      <c r="S592" s="11">
        <f t="shared" si="111"/>
        <v>0.15618255900210398</v>
      </c>
      <c r="T592" s="11">
        <f t="shared" si="112"/>
        <v>0.88316333261011071</v>
      </c>
      <c r="U592" s="11">
        <f t="shared" si="113"/>
        <v>0.37665207650682753</v>
      </c>
      <c r="V592" s="11">
        <f t="shared" si="114"/>
        <v>0.33308670831764453</v>
      </c>
      <c r="W592" s="11">
        <f t="shared" si="115"/>
        <v>0.37665207650682753</v>
      </c>
    </row>
    <row r="593" spans="1:23" x14ac:dyDescent="0.2">
      <c r="A593" s="28" t="s">
        <v>439</v>
      </c>
      <c r="B593" s="1">
        <v>61.380512000000003</v>
      </c>
      <c r="C593" s="1">
        <v>80.847886000000003</v>
      </c>
      <c r="D593" s="1">
        <v>28.069818999999999</v>
      </c>
      <c r="E593" s="1">
        <v>39.279998999999997</v>
      </c>
      <c r="F593" s="1">
        <v>607.21883000000003</v>
      </c>
      <c r="G593" s="1">
        <v>53.313612999999997</v>
      </c>
      <c r="H593" s="1">
        <v>51.102075999999997</v>
      </c>
      <c r="I593" s="1">
        <v>92.18</v>
      </c>
      <c r="J593" s="1">
        <v>25.646965999999999</v>
      </c>
      <c r="K593" s="1">
        <v>32.077038000000002</v>
      </c>
      <c r="L593" s="45">
        <v>11952.969730000001</v>
      </c>
      <c r="M593" s="11">
        <f t="shared" si="105"/>
        <v>-0.35846434074477818</v>
      </c>
      <c r="N593" s="11">
        <f t="shared" si="106"/>
        <v>-1.1190291882732573E-2</v>
      </c>
      <c r="O593" s="11">
        <f t="shared" si="107"/>
        <v>0.21617779932183012</v>
      </c>
      <c r="P593" s="11">
        <f t="shared" si="108"/>
        <v>-0.764466042706337</v>
      </c>
      <c r="Q593" s="11">
        <f t="shared" si="109"/>
        <v>-2.9199614649053629E-3</v>
      </c>
      <c r="R593" s="11">
        <f t="shared" si="110"/>
        <v>-0.43573716261239737</v>
      </c>
      <c r="S593" s="11">
        <f t="shared" si="111"/>
        <v>0.53421654781975203</v>
      </c>
      <c r="T593" s="11">
        <f t="shared" si="112"/>
        <v>-0.42638455680867249</v>
      </c>
      <c r="U593" s="11">
        <f t="shared" si="113"/>
        <v>-0.50514751840808525</v>
      </c>
      <c r="V593" s="11">
        <f t="shared" si="114"/>
        <v>-0.32280135910779373</v>
      </c>
      <c r="W593" s="11">
        <f t="shared" si="115"/>
        <v>-0.50514751840808525</v>
      </c>
    </row>
    <row r="594" spans="1:23" x14ac:dyDescent="0.2">
      <c r="A594" s="28" t="s">
        <v>893</v>
      </c>
      <c r="B594" s="1">
        <v>95.677475000000001</v>
      </c>
      <c r="C594" s="1">
        <v>81.762835999999993</v>
      </c>
      <c r="D594" s="1">
        <v>23.080358</v>
      </c>
      <c r="E594" s="1">
        <v>166.770004</v>
      </c>
      <c r="F594" s="1">
        <v>608.99707799999999</v>
      </c>
      <c r="G594" s="1">
        <v>94.483650999999995</v>
      </c>
      <c r="H594" s="1">
        <v>33.308255000000003</v>
      </c>
      <c r="I594" s="1">
        <v>160.699997</v>
      </c>
      <c r="J594" s="1">
        <v>51.827497999999999</v>
      </c>
      <c r="K594" s="1">
        <v>47.367251000000003</v>
      </c>
      <c r="L594" s="45">
        <v>12048.940430000001</v>
      </c>
      <c r="M594" s="11">
        <f t="shared" si="105"/>
        <v>-0.23831256592296901</v>
      </c>
      <c r="N594" s="11">
        <f t="shared" si="106"/>
        <v>-6.1537508875973757E-2</v>
      </c>
      <c r="O594" s="11">
        <f t="shared" si="107"/>
        <v>-0.52800488838654402</v>
      </c>
      <c r="P594" s="11">
        <f t="shared" si="108"/>
        <v>-0.18433924341986352</v>
      </c>
      <c r="Q594" s="11">
        <f t="shared" si="109"/>
        <v>-7.8667999134685029E-4</v>
      </c>
      <c r="R594" s="11">
        <f t="shared" si="110"/>
        <v>-7.2432933641463304E-2</v>
      </c>
      <c r="S594" s="11">
        <f t="shared" si="111"/>
        <v>-0.47911275008315712</v>
      </c>
      <c r="T594" s="11">
        <f t="shared" si="112"/>
        <v>-0.22423363912817684</v>
      </c>
      <c r="U594" s="11">
        <f t="shared" si="113"/>
        <v>0.23166032690218596</v>
      </c>
      <c r="V594" s="11">
        <f t="shared" si="114"/>
        <v>-9.9844994079954286E-2</v>
      </c>
      <c r="W594" s="11">
        <f t="shared" si="115"/>
        <v>0.23166032690218596</v>
      </c>
    </row>
    <row r="595" spans="1:23" x14ac:dyDescent="0.2">
      <c r="A595" s="28" t="s">
        <v>741</v>
      </c>
      <c r="B595" s="1">
        <v>125.612516</v>
      </c>
      <c r="C595" s="1">
        <v>87.124245000000002</v>
      </c>
      <c r="D595" s="1">
        <v>48.899569999999997</v>
      </c>
      <c r="E595" s="1">
        <v>204.46000699999999</v>
      </c>
      <c r="F595" s="1">
        <v>609.476541</v>
      </c>
      <c r="G595" s="1">
        <v>101.8618</v>
      </c>
      <c r="H595" s="1">
        <v>63.945230000000002</v>
      </c>
      <c r="I595" s="1">
        <v>207.14999399999999</v>
      </c>
      <c r="J595" s="1">
        <v>42.079376000000003</v>
      </c>
      <c r="K595" s="1">
        <v>52.621215999999997</v>
      </c>
      <c r="L595" s="45">
        <v>12151.259770000001</v>
      </c>
      <c r="M595" s="11">
        <f t="shared" si="105"/>
        <v>0.68160077904978111</v>
      </c>
      <c r="N595" s="11">
        <f t="shared" si="106"/>
        <v>-4.6577508438148119E-3</v>
      </c>
      <c r="O595" s="11">
        <f t="shared" si="107"/>
        <v>0.54254038888889244</v>
      </c>
      <c r="P595" s="11">
        <f t="shared" si="108"/>
        <v>3.7310260736036494E-3</v>
      </c>
      <c r="Q595" s="11">
        <f t="shared" si="109"/>
        <v>1.3929957783642699E-4</v>
      </c>
      <c r="R595" s="11">
        <f t="shared" si="110"/>
        <v>0.3216895913347273</v>
      </c>
      <c r="S595" s="11">
        <f t="shared" si="111"/>
        <v>7.6162983923231398E-2</v>
      </c>
      <c r="T595" s="11">
        <f t="shared" si="112"/>
        <v>0.19195582222044272</v>
      </c>
      <c r="U595" s="11">
        <f t="shared" si="113"/>
        <v>0.19468219988544755</v>
      </c>
      <c r="V595" s="11">
        <f t="shared" si="114"/>
        <v>0.21456957717544589</v>
      </c>
      <c r="W595" s="11">
        <f t="shared" si="115"/>
        <v>0.19468219988544755</v>
      </c>
    </row>
    <row r="596" spans="1:23" x14ac:dyDescent="0.2">
      <c r="A596" s="28" t="s">
        <v>590</v>
      </c>
      <c r="B596" s="1">
        <v>74.698178999999996</v>
      </c>
      <c r="C596" s="1">
        <v>87.531947000000002</v>
      </c>
      <c r="D596" s="1">
        <v>31.700673999999999</v>
      </c>
      <c r="E596" s="1">
        <v>203.699997</v>
      </c>
      <c r="F596" s="1">
        <v>609.39165300000002</v>
      </c>
      <c r="G596" s="1">
        <v>77.069382000000004</v>
      </c>
      <c r="H596" s="1">
        <v>59.419651999999999</v>
      </c>
      <c r="I596" s="1">
        <v>173.78999300000001</v>
      </c>
      <c r="J596" s="1">
        <v>35.222234</v>
      </c>
      <c r="K596" s="1">
        <v>43.324990999999997</v>
      </c>
      <c r="L596" s="45">
        <v>12089.95996</v>
      </c>
      <c r="M596" s="11">
        <f t="shared" si="105"/>
        <v>0.6204251917137722</v>
      </c>
      <c r="N596" s="11">
        <f t="shared" si="106"/>
        <v>0.20261475578917731</v>
      </c>
      <c r="O596" s="11">
        <f t="shared" si="107"/>
        <v>0.25979225235494674</v>
      </c>
      <c r="P596" s="11">
        <f t="shared" si="108"/>
        <v>7.7877479292493526</v>
      </c>
      <c r="Q596" s="11">
        <f t="shared" si="109"/>
        <v>6.177273378600967E-3</v>
      </c>
      <c r="R596" s="11">
        <f t="shared" si="110"/>
        <v>0.90939476333571934</v>
      </c>
      <c r="S596" s="11">
        <f t="shared" si="111"/>
        <v>0.26885507367228811</v>
      </c>
      <c r="T596" s="11">
        <f t="shared" si="112"/>
        <v>0.37058350858240918</v>
      </c>
      <c r="U596" s="11">
        <f t="shared" si="113"/>
        <v>0.50628290107423823</v>
      </c>
      <c r="V596" s="11">
        <f t="shared" si="114"/>
        <v>0.52737899242673669</v>
      </c>
      <c r="W596" s="11">
        <f t="shared" si="115"/>
        <v>0.50628290107423823</v>
      </c>
    </row>
    <row r="597" spans="1:23" x14ac:dyDescent="0.2">
      <c r="A597" s="28" t="s">
        <v>135</v>
      </c>
      <c r="B597" s="1">
        <v>46.097887999999998</v>
      </c>
      <c r="C597" s="1">
        <v>72.784694000000002</v>
      </c>
      <c r="D597" s="1">
        <v>25.163414</v>
      </c>
      <c r="E597" s="1">
        <v>23.18</v>
      </c>
      <c r="F597" s="1">
        <v>605.65038500000003</v>
      </c>
      <c r="G597" s="1">
        <v>40.363252000000003</v>
      </c>
      <c r="H597" s="1">
        <v>46.829345000000004</v>
      </c>
      <c r="I597" s="1">
        <v>126.800003</v>
      </c>
      <c r="J597" s="1">
        <v>23.383545000000002</v>
      </c>
      <c r="K597" s="1">
        <v>28.365580000000001</v>
      </c>
      <c r="L597" s="45">
        <v>12004.360350000001</v>
      </c>
      <c r="M597" s="11">
        <f t="shared" si="105"/>
        <v>-0.5273282610563601</v>
      </c>
      <c r="N597" s="11">
        <f t="shared" si="106"/>
        <v>-0.10492194895189211</v>
      </c>
      <c r="O597" s="11">
        <f t="shared" si="107"/>
        <v>9.6425419135195423E-2</v>
      </c>
      <c r="P597" s="11">
        <f t="shared" si="108"/>
        <v>-0.86258002749620699</v>
      </c>
      <c r="Q597" s="11">
        <f t="shared" si="109"/>
        <v>7.2437384591024223E-3</v>
      </c>
      <c r="R597" s="11">
        <f t="shared" si="110"/>
        <v>-0.57427792368107955</v>
      </c>
      <c r="S597" s="11">
        <f t="shared" si="111"/>
        <v>0.39723136061178055</v>
      </c>
      <c r="T597" s="11">
        <f t="shared" si="112"/>
        <v>-0.22460708264298346</v>
      </c>
      <c r="U597" s="11">
        <f t="shared" si="113"/>
        <v>-0.55079933302469075</v>
      </c>
      <c r="V597" s="11">
        <f t="shared" si="114"/>
        <v>-0.40613320688440946</v>
      </c>
      <c r="W597" s="11">
        <f t="shared" si="115"/>
        <v>-0.55079933302469075</v>
      </c>
    </row>
    <row r="598" spans="1:23" x14ac:dyDescent="0.2">
      <c r="A598" s="28" t="s">
        <v>892</v>
      </c>
      <c r="B598" s="1">
        <v>97.526219999999995</v>
      </c>
      <c r="C598" s="1">
        <v>81.316588999999993</v>
      </c>
      <c r="D598" s="1">
        <v>22.950410999999999</v>
      </c>
      <c r="E598" s="1">
        <v>168.679993</v>
      </c>
      <c r="F598" s="1">
        <v>601.29476299999999</v>
      </c>
      <c r="G598" s="1">
        <v>94.811273</v>
      </c>
      <c r="H598" s="1">
        <v>33.515813000000001</v>
      </c>
      <c r="I598" s="1">
        <v>163.529999</v>
      </c>
      <c r="J598" s="1">
        <v>52.055900000000001</v>
      </c>
      <c r="K598" s="1">
        <v>47.764212999999998</v>
      </c>
      <c r="L598" s="45">
        <v>12043.559569999999</v>
      </c>
      <c r="M598" s="11">
        <f t="shared" si="105"/>
        <v>-0.21818911006086605</v>
      </c>
      <c r="N598" s="11">
        <f t="shared" si="106"/>
        <v>-8.7121751745391607E-2</v>
      </c>
      <c r="O598" s="11">
        <f t="shared" si="107"/>
        <v>-0.52815456433923913</v>
      </c>
      <c r="P598" s="11">
        <f t="shared" si="108"/>
        <v>-0.17455352068842123</v>
      </c>
      <c r="Q598" s="11">
        <f t="shared" si="109"/>
        <v>-2.6568923045977577E-4</v>
      </c>
      <c r="R598" s="11">
        <f t="shared" si="110"/>
        <v>-7.1540892389890809E-2</v>
      </c>
      <c r="S598" s="11">
        <f t="shared" si="111"/>
        <v>-0.48899470872688355</v>
      </c>
      <c r="T598" s="11">
        <f t="shared" si="112"/>
        <v>-0.21684784940230684</v>
      </c>
      <c r="U598" s="11">
        <f t="shared" si="113"/>
        <v>0.2356687864826652</v>
      </c>
      <c r="V598" s="11">
        <f t="shared" si="114"/>
        <v>-0.10623554918216171</v>
      </c>
      <c r="W598" s="11">
        <f t="shared" si="115"/>
        <v>0.2356687864826652</v>
      </c>
    </row>
    <row r="599" spans="1:23" x14ac:dyDescent="0.2">
      <c r="A599" s="28" t="s">
        <v>740</v>
      </c>
      <c r="B599" s="1">
        <v>124.74400300000001</v>
      </c>
      <c r="C599" s="1">
        <v>89.077145999999999</v>
      </c>
      <c r="D599" s="1">
        <v>48.639679999999998</v>
      </c>
      <c r="E599" s="1">
        <v>204.35000600000001</v>
      </c>
      <c r="F599" s="1">
        <v>601.45456300000001</v>
      </c>
      <c r="G599" s="1">
        <v>102.1168</v>
      </c>
      <c r="H599" s="1">
        <v>65.587996000000004</v>
      </c>
      <c r="I599" s="1">
        <v>208.80999800000001</v>
      </c>
      <c r="J599" s="1">
        <v>42.127713</v>
      </c>
      <c r="K599" s="1">
        <v>53.441611999999999</v>
      </c>
      <c r="L599" s="45">
        <v>11934.58008</v>
      </c>
      <c r="M599" s="11">
        <f t="shared" si="105"/>
        <v>0.88926764573348849</v>
      </c>
      <c r="N599" s="11">
        <f t="shared" si="106"/>
        <v>0.17962054146953266</v>
      </c>
      <c r="O599" s="11">
        <f t="shared" si="107"/>
        <v>0.80312041976504345</v>
      </c>
      <c r="P599" s="11">
        <f t="shared" si="108"/>
        <v>4.8435802160829216</v>
      </c>
      <c r="Q599" s="11">
        <f t="shared" si="109"/>
        <v>1.472057012778194E-3</v>
      </c>
      <c r="R599" s="11">
        <f t="shared" si="110"/>
        <v>1.5960323085480574</v>
      </c>
      <c r="S599" s="11">
        <f t="shared" si="111"/>
        <v>0.41005496437067701</v>
      </c>
      <c r="T599" s="11">
        <f t="shared" si="112"/>
        <v>0.52527397481113125</v>
      </c>
      <c r="U599" s="11">
        <f t="shared" si="113"/>
        <v>0.51864991074338218</v>
      </c>
      <c r="V599" s="11">
        <f t="shared" si="114"/>
        <v>0.93937319055661161</v>
      </c>
      <c r="W599" s="11">
        <f t="shared" si="115"/>
        <v>0.51864991074338218</v>
      </c>
    </row>
    <row r="600" spans="1:23" x14ac:dyDescent="0.2">
      <c r="A600" s="28" t="s">
        <v>287</v>
      </c>
      <c r="B600" s="1">
        <v>66.027703000000002</v>
      </c>
      <c r="C600" s="1">
        <v>75.513390000000001</v>
      </c>
      <c r="D600" s="1">
        <v>26.975280999999999</v>
      </c>
      <c r="E600" s="1">
        <v>34.970001000000003</v>
      </c>
      <c r="F600" s="1">
        <v>600.57048899999995</v>
      </c>
      <c r="G600" s="1">
        <v>39.335720000000002</v>
      </c>
      <c r="H600" s="1">
        <v>46.514496000000001</v>
      </c>
      <c r="I600" s="1">
        <v>136.89999399999999</v>
      </c>
      <c r="J600" s="1">
        <v>27.74024</v>
      </c>
      <c r="K600" s="1">
        <v>27.556125999999999</v>
      </c>
      <c r="L600" s="45">
        <v>12582.76953</v>
      </c>
      <c r="M600" s="11">
        <f t="shared" si="105"/>
        <v>0.40139549293578081</v>
      </c>
      <c r="N600" s="11">
        <f t="shared" si="106"/>
        <v>4.5158610404769872E-2</v>
      </c>
      <c r="O600" s="11">
        <f t="shared" si="107"/>
        <v>4.5471226664288489E-2</v>
      </c>
      <c r="P600" s="11">
        <f t="shared" si="108"/>
        <v>0.48177970338983056</v>
      </c>
      <c r="Q600" s="11">
        <f t="shared" si="109"/>
        <v>-7.0526780172702752E-3</v>
      </c>
      <c r="R600" s="11">
        <f t="shared" si="110"/>
        <v>-2.8579202759036471E-2</v>
      </c>
      <c r="S600" s="11">
        <f t="shared" si="111"/>
        <v>7.7443222584394622E-3</v>
      </c>
      <c r="T600" s="11">
        <f t="shared" si="112"/>
        <v>6.5038131750948303E-2</v>
      </c>
      <c r="U600" s="11">
        <f t="shared" si="113"/>
        <v>0.17977481976586307</v>
      </c>
      <c r="V600" s="11">
        <f t="shared" si="114"/>
        <v>-3.7676255112408907E-2</v>
      </c>
      <c r="W600" s="11">
        <f t="shared" si="115"/>
        <v>0.17977481976586307</v>
      </c>
    </row>
    <row r="601" spans="1:23" x14ac:dyDescent="0.2">
      <c r="A601" s="28" t="s">
        <v>134</v>
      </c>
      <c r="B601" s="1">
        <v>47.115681000000002</v>
      </c>
      <c r="C601" s="1">
        <v>72.250651000000005</v>
      </c>
      <c r="D601" s="1">
        <v>25.802030999999999</v>
      </c>
      <c r="E601" s="1">
        <v>23.6</v>
      </c>
      <c r="F601" s="1">
        <v>604.83620399999995</v>
      </c>
      <c r="G601" s="1">
        <v>40.492977000000003</v>
      </c>
      <c r="H601" s="1">
        <v>46.157041</v>
      </c>
      <c r="I601" s="1">
        <v>128.53999300000001</v>
      </c>
      <c r="J601" s="1">
        <v>23.513165000000001</v>
      </c>
      <c r="K601" s="1">
        <v>28.634985</v>
      </c>
      <c r="L601" s="45">
        <v>12109.66992</v>
      </c>
      <c r="M601" s="11">
        <f t="shared" si="105"/>
        <v>-0.50949355949835207</v>
      </c>
      <c r="N601" s="11">
        <f t="shared" si="106"/>
        <v>-0.10295656520060792</v>
      </c>
      <c r="O601" s="11">
        <f t="shared" si="107"/>
        <v>0.1664171272973558</v>
      </c>
      <c r="P601" s="11">
        <f t="shared" si="108"/>
        <v>-0.84790874328683041</v>
      </c>
      <c r="Q601" s="11">
        <f t="shared" si="109"/>
        <v>6.7176404142736956E-3</v>
      </c>
      <c r="R601" s="11">
        <f t="shared" si="110"/>
        <v>-0.5610039380439853</v>
      </c>
      <c r="S601" s="11">
        <f t="shared" si="111"/>
        <v>0.42551610094869918</v>
      </c>
      <c r="T601" s="11">
        <f t="shared" si="112"/>
        <v>-0.18397670304782365</v>
      </c>
      <c r="U601" s="11">
        <f t="shared" si="113"/>
        <v>-0.5365507023337277</v>
      </c>
      <c r="V601" s="11">
        <f t="shared" si="114"/>
        <v>-0.40185993146044408</v>
      </c>
      <c r="W601" s="11">
        <f t="shared" si="115"/>
        <v>-0.5365507023337277</v>
      </c>
    </row>
    <row r="602" spans="1:23" x14ac:dyDescent="0.2">
      <c r="A602" s="28" t="s">
        <v>891</v>
      </c>
      <c r="B602" s="1">
        <v>96.055172999999996</v>
      </c>
      <c r="C602" s="1">
        <v>80.543091000000004</v>
      </c>
      <c r="D602" s="1">
        <v>22.120757999999999</v>
      </c>
      <c r="E602" s="1">
        <v>155.16999799999999</v>
      </c>
      <c r="F602" s="1">
        <v>600.80024400000002</v>
      </c>
      <c r="G602" s="1">
        <v>92.239954999999995</v>
      </c>
      <c r="H602" s="1">
        <v>32.379179000000001</v>
      </c>
      <c r="I602" s="1">
        <v>157.520004</v>
      </c>
      <c r="J602" s="1">
        <v>50.735140000000001</v>
      </c>
      <c r="K602" s="1">
        <v>47.873376999999998</v>
      </c>
      <c r="L602" s="45">
        <v>12188.690430000001</v>
      </c>
      <c r="M602" s="11">
        <f t="shared" si="105"/>
        <v>0.4545101134568843</v>
      </c>
      <c r="N602" s="11">
        <f t="shared" si="106"/>
        <v>6.9229232263798623E-2</v>
      </c>
      <c r="O602" s="11">
        <f t="shared" si="107"/>
        <v>-0.18202451756815796</v>
      </c>
      <c r="P602" s="11">
        <f t="shared" si="108"/>
        <v>3.5397892919836158</v>
      </c>
      <c r="Q602" s="11">
        <f t="shared" si="109"/>
        <v>2.4168597704559147E-3</v>
      </c>
      <c r="R602" s="11">
        <f t="shared" si="110"/>
        <v>1.3567957782060929</v>
      </c>
      <c r="S602" s="11">
        <f t="shared" si="111"/>
        <v>-0.29834318112050628</v>
      </c>
      <c r="T602" s="11">
        <f t="shared" si="112"/>
        <v>0.11062540914298236</v>
      </c>
      <c r="U602" s="11">
        <f t="shared" si="113"/>
        <v>0.82659851320655697</v>
      </c>
      <c r="V602" s="11">
        <f t="shared" si="114"/>
        <v>0.77849162154376739</v>
      </c>
      <c r="W602" s="11">
        <f t="shared" si="115"/>
        <v>0.82659851320655697</v>
      </c>
    </row>
    <row r="603" spans="1:23" x14ac:dyDescent="0.2">
      <c r="A603" s="28" t="s">
        <v>286</v>
      </c>
      <c r="B603" s="1">
        <v>66.039535999999998</v>
      </c>
      <c r="C603" s="1">
        <v>75.328179000000006</v>
      </c>
      <c r="D603" s="1">
        <v>27.043302000000001</v>
      </c>
      <c r="E603" s="1">
        <v>34.18</v>
      </c>
      <c r="F603" s="1">
        <v>599.35169499999995</v>
      </c>
      <c r="G603" s="1">
        <v>39.137864999999998</v>
      </c>
      <c r="H603" s="1">
        <v>46.146746</v>
      </c>
      <c r="I603" s="1">
        <v>141.83000200000001</v>
      </c>
      <c r="J603" s="1">
        <v>27.775748</v>
      </c>
      <c r="K603" s="1">
        <v>26.917966</v>
      </c>
      <c r="L603" s="45">
        <v>12626.01953</v>
      </c>
      <c r="M603" s="11">
        <f t="shared" si="105"/>
        <v>0.38300335571242838</v>
      </c>
      <c r="N603" s="11">
        <f t="shared" si="106"/>
        <v>4.4962089348790757E-2</v>
      </c>
      <c r="O603" s="11">
        <f t="shared" si="107"/>
        <v>5.6301907345198465E-2</v>
      </c>
      <c r="P603" s="11">
        <f t="shared" si="108"/>
        <v>0.38212697128993112</v>
      </c>
      <c r="Q603" s="11">
        <f t="shared" si="109"/>
        <v>1.1131885279600073E-2</v>
      </c>
      <c r="R603" s="11">
        <f t="shared" si="110"/>
        <v>-3.3465358696645242E-2</v>
      </c>
      <c r="S603" s="11">
        <f t="shared" si="111"/>
        <v>1.6329995821190657E-2</v>
      </c>
      <c r="T603" s="11">
        <f t="shared" si="112"/>
        <v>0.10193453722677526</v>
      </c>
      <c r="U603" s="11">
        <f t="shared" si="113"/>
        <v>0.18959149393249719</v>
      </c>
      <c r="V603" s="11">
        <f t="shared" si="114"/>
        <v>-6.9842516792736342E-2</v>
      </c>
      <c r="W603" s="11">
        <f t="shared" si="115"/>
        <v>0.18959149393249719</v>
      </c>
    </row>
    <row r="604" spans="1:23" x14ac:dyDescent="0.2">
      <c r="A604" s="28" t="s">
        <v>133</v>
      </c>
      <c r="B604" s="1">
        <v>47.750813999999998</v>
      </c>
      <c r="C604" s="1">
        <v>72.086996999999997</v>
      </c>
      <c r="D604" s="1">
        <v>25.601868</v>
      </c>
      <c r="E604" s="1">
        <v>24.73</v>
      </c>
      <c r="F604" s="1">
        <v>592.75323400000002</v>
      </c>
      <c r="G604" s="1">
        <v>40.492977000000003</v>
      </c>
      <c r="H604" s="1">
        <v>45.405278000000003</v>
      </c>
      <c r="I604" s="1">
        <v>128.71000699999999</v>
      </c>
      <c r="J604" s="1">
        <v>23.348980000000001</v>
      </c>
      <c r="K604" s="1">
        <v>28.939149</v>
      </c>
      <c r="L604" s="45">
        <v>12501.29981</v>
      </c>
      <c r="M604" s="11">
        <f t="shared" si="105"/>
        <v>-0.22233992510748146</v>
      </c>
      <c r="N604" s="11">
        <f t="shared" si="106"/>
        <v>-9.8675308841287057E-2</v>
      </c>
      <c r="O604" s="11">
        <f t="shared" si="107"/>
        <v>-7.0243431004639811E-2</v>
      </c>
      <c r="P604" s="11">
        <f t="shared" si="108"/>
        <v>-0.3323434305522831</v>
      </c>
      <c r="Q604" s="11">
        <f t="shared" si="109"/>
        <v>-2.9324006019102455E-3</v>
      </c>
      <c r="R604" s="11">
        <f t="shared" si="110"/>
        <v>-0.2388369042334737</v>
      </c>
      <c r="S604" s="11">
        <f t="shared" si="111"/>
        <v>-8.6858280790214182E-2</v>
      </c>
      <c r="T604" s="11">
        <f t="shared" si="112"/>
        <v>0.36460991306191692</v>
      </c>
      <c r="U604" s="11">
        <f t="shared" si="113"/>
        <v>-8.0752329410395451E-2</v>
      </c>
      <c r="V604" s="11">
        <f t="shared" si="114"/>
        <v>-9.8336718824363456E-2</v>
      </c>
      <c r="W604" s="11">
        <f t="shared" si="115"/>
        <v>-8.0752329410395451E-2</v>
      </c>
    </row>
    <row r="605" spans="1:23" x14ac:dyDescent="0.2">
      <c r="A605" s="28" t="s">
        <v>438</v>
      </c>
      <c r="B605" s="1">
        <v>61.403196000000001</v>
      </c>
      <c r="C605" s="1">
        <v>79.978943999999998</v>
      </c>
      <c r="D605" s="1">
        <v>27.536097999999999</v>
      </c>
      <c r="E605" s="1">
        <v>37.040000999999997</v>
      </c>
      <c r="F605" s="1">
        <v>594.49653599999999</v>
      </c>
      <c r="G605" s="1">
        <v>53.198818000000003</v>
      </c>
      <c r="H605" s="1">
        <v>49.724240000000002</v>
      </c>
      <c r="I605" s="1">
        <v>94.32</v>
      </c>
      <c r="J605" s="1">
        <v>25.400096999999999</v>
      </c>
      <c r="K605" s="1">
        <v>32.095295</v>
      </c>
      <c r="L605" s="45">
        <v>12724.410159999999</v>
      </c>
      <c r="M605" s="11">
        <f t="shared" si="105"/>
        <v>-6.1723406423211058E-2</v>
      </c>
      <c r="N605" s="11">
        <f t="shared" si="106"/>
        <v>7.8022090444255232E-2</v>
      </c>
      <c r="O605" s="11">
        <f t="shared" si="107"/>
        <v>7.0054209729197847E-3</v>
      </c>
      <c r="P605" s="11">
        <f t="shared" si="108"/>
        <v>0.1023810477607765</v>
      </c>
      <c r="Q605" s="11">
        <f t="shared" si="109"/>
        <v>1.4706833486124893E-2</v>
      </c>
      <c r="R605" s="11">
        <f t="shared" si="110"/>
        <v>0.36882333691859803</v>
      </c>
      <c r="S605" s="11">
        <f t="shared" si="111"/>
        <v>7.7376301064165043E-2</v>
      </c>
      <c r="T605" s="11">
        <f t="shared" si="112"/>
        <v>-0.31810298419085536</v>
      </c>
      <c r="U605" s="11">
        <f t="shared" si="113"/>
        <v>-4.7794426649598098E-2</v>
      </c>
      <c r="V605" s="11">
        <f t="shared" si="114"/>
        <v>0.20024143721897469</v>
      </c>
      <c r="W605" s="11">
        <f t="shared" si="115"/>
        <v>-4.7794426649598098E-2</v>
      </c>
    </row>
    <row r="606" spans="1:23" x14ac:dyDescent="0.2">
      <c r="A606" s="28" t="s">
        <v>285</v>
      </c>
      <c r="B606" s="1">
        <v>65.442532</v>
      </c>
      <c r="C606" s="1">
        <v>74.190449999999998</v>
      </c>
      <c r="D606" s="1">
        <v>27.344538</v>
      </c>
      <c r="E606" s="1">
        <v>33.599997999999999</v>
      </c>
      <c r="F606" s="1">
        <v>585.88009499999998</v>
      </c>
      <c r="G606" s="1">
        <v>38.864634000000002</v>
      </c>
      <c r="H606" s="1">
        <v>46.153084999999997</v>
      </c>
      <c r="I606" s="1">
        <v>138.320007</v>
      </c>
      <c r="J606" s="1">
        <v>26.675014000000001</v>
      </c>
      <c r="K606" s="1">
        <v>26.740698999999999</v>
      </c>
      <c r="L606" s="45">
        <v>11405.929690000001</v>
      </c>
      <c r="M606" s="11">
        <f t="shared" si="105"/>
        <v>0.38280066224798937</v>
      </c>
      <c r="N606" s="11">
        <f t="shared" si="106"/>
        <v>3.8110427162009186E-2</v>
      </c>
      <c r="O606" s="11">
        <f t="shared" si="107"/>
        <v>5.9782386898147744E-2</v>
      </c>
      <c r="P606" s="11">
        <f t="shared" si="108"/>
        <v>0.47110323992994751</v>
      </c>
      <c r="Q606" s="11">
        <f t="shared" si="109"/>
        <v>-3.8303488809209307E-3</v>
      </c>
      <c r="R606" s="11">
        <f t="shared" si="110"/>
        <v>-2.6625822551502476E-2</v>
      </c>
      <c r="S606" s="11">
        <f t="shared" si="111"/>
        <v>3.6522453696763435E-2</v>
      </c>
      <c r="T606" s="11">
        <f t="shared" si="112"/>
        <v>8.0287523914500669E-2</v>
      </c>
      <c r="U606" s="11">
        <f t="shared" si="113"/>
        <v>0.14499137254282513</v>
      </c>
      <c r="V606" s="11">
        <f t="shared" si="114"/>
        <v>-8.6393578601204779E-2</v>
      </c>
      <c r="W606" s="11">
        <f t="shared" si="115"/>
        <v>0.14499137254282513</v>
      </c>
    </row>
    <row r="607" spans="1:23" x14ac:dyDescent="0.2">
      <c r="A607" s="28" t="s">
        <v>132</v>
      </c>
      <c r="B607" s="1">
        <v>47.326078000000003</v>
      </c>
      <c r="C607" s="1">
        <v>71.466819000000001</v>
      </c>
      <c r="D607" s="1">
        <v>25.802030999999999</v>
      </c>
      <c r="E607" s="1">
        <v>22.84</v>
      </c>
      <c r="F607" s="1">
        <v>588.13284899999996</v>
      </c>
      <c r="G607" s="1">
        <v>39.927743</v>
      </c>
      <c r="H607" s="1">
        <v>44.526854999999998</v>
      </c>
      <c r="I607" s="1">
        <v>128.03999300000001</v>
      </c>
      <c r="J607" s="1">
        <v>23.297131</v>
      </c>
      <c r="K607" s="1">
        <v>29.269386000000001</v>
      </c>
      <c r="L607" s="45">
        <v>10809.849609999999</v>
      </c>
      <c r="M607" s="11">
        <f t="shared" si="105"/>
        <v>-0.36410668005866231</v>
      </c>
      <c r="N607" s="11">
        <f t="shared" si="106"/>
        <v>-0.1838814889733793</v>
      </c>
      <c r="O607" s="11">
        <f t="shared" si="107"/>
        <v>-0.19666649687982429</v>
      </c>
      <c r="P607" s="11">
        <f t="shared" si="108"/>
        <v>-0.88478030338052371</v>
      </c>
      <c r="Q607" s="11">
        <f t="shared" si="109"/>
        <v>1.5069440843147319E-2</v>
      </c>
      <c r="R607" s="11">
        <f t="shared" si="110"/>
        <v>-0.47963610262812961</v>
      </c>
      <c r="S607" s="11">
        <f t="shared" si="111"/>
        <v>-0.25246718362724041</v>
      </c>
      <c r="T607" s="11">
        <f t="shared" si="112"/>
        <v>-0.23549082840914315</v>
      </c>
      <c r="U607" s="11">
        <f t="shared" si="113"/>
        <v>-0.33715042293161546</v>
      </c>
      <c r="V607" s="11">
        <f t="shared" si="114"/>
        <v>-0.32442257172078803</v>
      </c>
      <c r="W607" s="11">
        <f t="shared" si="115"/>
        <v>-0.33715042293161546</v>
      </c>
    </row>
    <row r="608" spans="1:23" x14ac:dyDescent="0.2">
      <c r="A608" s="28" t="s">
        <v>589</v>
      </c>
      <c r="B608" s="1">
        <v>74.424555999999995</v>
      </c>
      <c r="C608" s="1">
        <v>87.569168000000005</v>
      </c>
      <c r="D608" s="1">
        <v>32.118704000000001</v>
      </c>
      <c r="E608" s="1">
        <v>198.229996</v>
      </c>
      <c r="F608" s="1">
        <v>579.40159100000005</v>
      </c>
      <c r="G608" s="1">
        <v>76.730424999999997</v>
      </c>
      <c r="H608" s="1">
        <v>59.565083999999999</v>
      </c>
      <c r="I608" s="1">
        <v>167.479996</v>
      </c>
      <c r="J608" s="1">
        <v>35.146934999999999</v>
      </c>
      <c r="K608" s="1">
        <v>43.324990999999997</v>
      </c>
      <c r="L608" s="45">
        <v>10771.48047</v>
      </c>
      <c r="M608" s="11">
        <f t="shared" si="105"/>
        <v>0.19535999358316314</v>
      </c>
      <c r="N608" s="11">
        <f t="shared" si="106"/>
        <v>9.2923792247204151E-2</v>
      </c>
      <c r="O608" s="11">
        <f t="shared" si="107"/>
        <v>0.19253248501198716</v>
      </c>
      <c r="P608" s="11">
        <f t="shared" si="108"/>
        <v>4.1797751763783637</v>
      </c>
      <c r="Q608" s="11">
        <f t="shared" si="109"/>
        <v>1.4660577477719317E-2</v>
      </c>
      <c r="R608" s="11">
        <f t="shared" si="110"/>
        <v>0.46151882068865291</v>
      </c>
      <c r="S608" s="11">
        <f t="shared" si="111"/>
        <v>0.17929452766534149</v>
      </c>
      <c r="T608" s="11">
        <f t="shared" si="112"/>
        <v>0.75961332212649713</v>
      </c>
      <c r="U608" s="11">
        <f t="shared" si="113"/>
        <v>0.38225184095426235</v>
      </c>
      <c r="V608" s="11">
        <f t="shared" si="114"/>
        <v>0.34796917550876527</v>
      </c>
      <c r="W608" s="11">
        <f t="shared" si="115"/>
        <v>0.38225184095426235</v>
      </c>
    </row>
    <row r="609" spans="1:23" x14ac:dyDescent="0.2">
      <c r="A609" s="28" t="s">
        <v>437</v>
      </c>
      <c r="B609" s="1">
        <v>62.261206999999999</v>
      </c>
      <c r="C609" s="1">
        <v>80.123763999999994</v>
      </c>
      <c r="D609" s="1">
        <v>26.93319</v>
      </c>
      <c r="E609" s="1">
        <v>38.270000000000003</v>
      </c>
      <c r="F609" s="1">
        <v>571.02996199999995</v>
      </c>
      <c r="G609" s="1">
        <v>52.50047</v>
      </c>
      <c r="H609" s="1">
        <v>50.509081999999999</v>
      </c>
      <c r="I609" s="1">
        <v>95.18</v>
      </c>
      <c r="J609" s="1">
        <v>25.427302000000001</v>
      </c>
      <c r="K609" s="1">
        <v>32.140936000000004</v>
      </c>
      <c r="L609" s="45">
        <v>11905.589840000001</v>
      </c>
      <c r="M609" s="11">
        <f t="shared" si="105"/>
        <v>-7.0629684993157693E-2</v>
      </c>
      <c r="N609" s="11">
        <f t="shared" si="106"/>
        <v>7.2958845256981375E-2</v>
      </c>
      <c r="O609" s="11">
        <f t="shared" si="107"/>
        <v>-2.9969109891264667E-3</v>
      </c>
      <c r="P609" s="11">
        <f t="shared" si="108"/>
        <v>0.15375346118501443</v>
      </c>
      <c r="Q609" s="11">
        <f t="shared" si="109"/>
        <v>4.4282531053476681E-3</v>
      </c>
      <c r="R609" s="11">
        <f t="shared" si="110"/>
        <v>0.33948929889027757</v>
      </c>
      <c r="S609" s="11">
        <f t="shared" si="111"/>
        <v>9.2151072904949727E-2</v>
      </c>
      <c r="T609" s="11">
        <f t="shared" si="112"/>
        <v>-0.32429362967276987</v>
      </c>
      <c r="U609" s="11">
        <f t="shared" si="113"/>
        <v>-5.3076891909565882E-2</v>
      </c>
      <c r="V609" s="11">
        <f t="shared" si="114"/>
        <v>0.19207031511650263</v>
      </c>
      <c r="W609" s="11">
        <f t="shared" si="115"/>
        <v>-5.3076891909565882E-2</v>
      </c>
    </row>
    <row r="610" spans="1:23" x14ac:dyDescent="0.2">
      <c r="A610" s="28" t="s">
        <v>284</v>
      </c>
      <c r="B610" s="1">
        <v>66.992894000000007</v>
      </c>
      <c r="C610" s="1">
        <v>74.675523999999996</v>
      </c>
      <c r="D610" s="1">
        <v>27.014149</v>
      </c>
      <c r="E610" s="1">
        <v>33.169998</v>
      </c>
      <c r="F610" s="1">
        <v>568.51244499999996</v>
      </c>
      <c r="G610" s="1">
        <v>39.194392999999998</v>
      </c>
      <c r="H610" s="1">
        <v>46.247340000000001</v>
      </c>
      <c r="I610" s="1">
        <v>140.86000100000001</v>
      </c>
      <c r="J610" s="1">
        <v>26.852551999999999</v>
      </c>
      <c r="K610" s="1">
        <v>26.962281999999998</v>
      </c>
      <c r="L610" s="45">
        <v>12020.030269999999</v>
      </c>
      <c r="M610" s="11">
        <f t="shared" si="105"/>
        <v>0.41839743977089161</v>
      </c>
      <c r="N610" s="11">
        <f t="shared" si="106"/>
        <v>2.1024270140603152E-2</v>
      </c>
      <c r="O610" s="11">
        <f t="shared" si="107"/>
        <v>4.9691999047223545E-2</v>
      </c>
      <c r="P610" s="11">
        <f t="shared" si="108"/>
        <v>0.43717495667244366</v>
      </c>
      <c r="Q610" s="11">
        <f t="shared" si="109"/>
        <v>4.1731232024810883E-3</v>
      </c>
      <c r="R610" s="11">
        <f t="shared" si="110"/>
        <v>-2.1772250177803376E-2</v>
      </c>
      <c r="S610" s="11">
        <f t="shared" si="111"/>
        <v>3.4837891431765522E-2</v>
      </c>
      <c r="T610" s="11">
        <f t="shared" si="112"/>
        <v>9.3548662270765748E-2</v>
      </c>
      <c r="U610" s="11">
        <f t="shared" si="113"/>
        <v>0.14792833589508625</v>
      </c>
      <c r="V610" s="11">
        <f t="shared" si="114"/>
        <v>-8.3990580714068841E-2</v>
      </c>
      <c r="W610" s="11">
        <f t="shared" si="115"/>
        <v>0.14792833589508625</v>
      </c>
    </row>
    <row r="611" spans="1:23" x14ac:dyDescent="0.2">
      <c r="A611" s="28" t="s">
        <v>131</v>
      </c>
      <c r="B611" s="1">
        <v>47.231397999999999</v>
      </c>
      <c r="C611" s="1">
        <v>73.137854000000004</v>
      </c>
      <c r="D611" s="1">
        <v>25.735309999999998</v>
      </c>
      <c r="E611" s="1">
        <v>23.08</v>
      </c>
      <c r="F611" s="1">
        <v>566.14983199999995</v>
      </c>
      <c r="G611" s="1">
        <v>40.066735999999999</v>
      </c>
      <c r="H611" s="1">
        <v>44.690420000000003</v>
      </c>
      <c r="I611" s="1">
        <v>128.80999800000001</v>
      </c>
      <c r="J611" s="1">
        <v>23.392185000000001</v>
      </c>
      <c r="K611" s="1">
        <v>29.434502999999999</v>
      </c>
      <c r="L611" s="45">
        <v>11954.940430000001</v>
      </c>
      <c r="M611" s="11">
        <f t="shared" si="105"/>
        <v>-0.61913882135493714</v>
      </c>
      <c r="N611" s="11">
        <f t="shared" si="106"/>
        <v>-0.18175202458825634</v>
      </c>
      <c r="O611" s="11">
        <f t="shared" si="107"/>
        <v>-0.46739633559019911</v>
      </c>
      <c r="P611" s="11">
        <f t="shared" si="108"/>
        <v>-0.88673504663620661</v>
      </c>
      <c r="Q611" s="11">
        <f t="shared" si="109"/>
        <v>-4.0255004092229263E-2</v>
      </c>
      <c r="R611" s="11">
        <f t="shared" si="110"/>
        <v>-0.60782646386292383</v>
      </c>
      <c r="S611" s="11">
        <f t="shared" si="111"/>
        <v>-0.32261667098218494</v>
      </c>
      <c r="T611" s="11">
        <f t="shared" si="112"/>
        <v>-0.39277803722297555</v>
      </c>
      <c r="U611" s="11">
        <f t="shared" si="113"/>
        <v>-0.44447667608933672</v>
      </c>
      <c r="V611" s="11">
        <f t="shared" si="114"/>
        <v>-0.44882312621790899</v>
      </c>
      <c r="W611" s="11">
        <f t="shared" si="115"/>
        <v>-0.44447667608933672</v>
      </c>
    </row>
    <row r="612" spans="1:23" x14ac:dyDescent="0.2">
      <c r="A612" s="28" t="s">
        <v>739</v>
      </c>
      <c r="B612" s="1">
        <v>124.012109</v>
      </c>
      <c r="C612" s="1">
        <v>89.383482999999998</v>
      </c>
      <c r="D612" s="1">
        <v>48.319814000000001</v>
      </c>
      <c r="E612" s="1">
        <v>203.770004</v>
      </c>
      <c r="F612" s="1">
        <v>589.89610200000004</v>
      </c>
      <c r="G612" s="1">
        <v>102.16583300000001</v>
      </c>
      <c r="H612" s="1">
        <v>65.975081000000003</v>
      </c>
      <c r="I612" s="1">
        <v>212.13000500000001</v>
      </c>
      <c r="J612" s="1">
        <v>42.108376</v>
      </c>
      <c r="K612" s="1">
        <v>53.403008</v>
      </c>
      <c r="L612" s="45">
        <v>12143.240229999999</v>
      </c>
      <c r="M612" s="11">
        <f t="shared" si="105"/>
        <v>0.66493294257950564</v>
      </c>
      <c r="N612" s="11">
        <f t="shared" si="106"/>
        <v>5.0638002629971757E-2</v>
      </c>
      <c r="O612" s="11">
        <f t="shared" si="107"/>
        <v>0.56402782996259004</v>
      </c>
      <c r="P612" s="11">
        <f t="shared" si="108"/>
        <v>2.0738360448370408E-2</v>
      </c>
      <c r="Q612" s="11">
        <f t="shared" si="109"/>
        <v>4.0144793767071363E-2</v>
      </c>
      <c r="R612" s="11">
        <f t="shared" si="110"/>
        <v>0.35422330177454753</v>
      </c>
      <c r="S612" s="11">
        <f t="shared" si="111"/>
        <v>0.12164891964387814</v>
      </c>
      <c r="T612" s="11">
        <f t="shared" si="112"/>
        <v>0.24753007370448432</v>
      </c>
      <c r="U612" s="11">
        <f t="shared" si="113"/>
        <v>0.19838529638654268</v>
      </c>
      <c r="V612" s="11">
        <f t="shared" si="114"/>
        <v>0.23663557645079214</v>
      </c>
      <c r="W612" s="11">
        <f t="shared" si="115"/>
        <v>0.19838529638654268</v>
      </c>
    </row>
    <row r="613" spans="1:23" x14ac:dyDescent="0.2">
      <c r="A613" s="28" t="s">
        <v>588</v>
      </c>
      <c r="B613" s="1">
        <v>74.484746999999999</v>
      </c>
      <c r="C613" s="1">
        <v>85.075433000000004</v>
      </c>
      <c r="D613" s="1">
        <v>30.894472</v>
      </c>
      <c r="E613" s="1">
        <v>199.63000500000001</v>
      </c>
      <c r="F613" s="1">
        <v>567.12883199999999</v>
      </c>
      <c r="G613" s="1">
        <v>75.442383000000007</v>
      </c>
      <c r="H613" s="1">
        <v>58.819724999999998</v>
      </c>
      <c r="I613" s="1">
        <v>170.03999300000001</v>
      </c>
      <c r="J613" s="1">
        <v>35.137594</v>
      </c>
      <c r="K613" s="1">
        <v>43.184111000000001</v>
      </c>
      <c r="L613" s="45">
        <v>11997.700199999999</v>
      </c>
      <c r="M613" s="11">
        <f t="shared" si="105"/>
        <v>0.1952508847109089</v>
      </c>
      <c r="N613" s="11">
        <f t="shared" si="106"/>
        <v>6.0004020955116921E-2</v>
      </c>
      <c r="O613" s="11">
        <f t="shared" si="107"/>
        <v>9.1025423569299324E-2</v>
      </c>
      <c r="P613" s="11">
        <f t="shared" si="108"/>
        <v>4.1919375762825082</v>
      </c>
      <c r="Q613" s="11">
        <f t="shared" si="109"/>
        <v>2.571998011502985E-2</v>
      </c>
      <c r="R613" s="11">
        <f t="shared" si="110"/>
        <v>0.43489328860325416</v>
      </c>
      <c r="S613" s="11">
        <f t="shared" si="111"/>
        <v>0.16393469547837336</v>
      </c>
      <c r="T613" s="11">
        <f t="shared" si="112"/>
        <v>0.77291195817278879</v>
      </c>
      <c r="U613" s="11">
        <f t="shared" si="113"/>
        <v>0.38237746965426456</v>
      </c>
      <c r="V613" s="11">
        <f t="shared" si="114"/>
        <v>0.34664559222457614</v>
      </c>
      <c r="W613" s="11">
        <f t="shared" si="115"/>
        <v>0.38237746965426456</v>
      </c>
    </row>
    <row r="614" spans="1:23" x14ac:dyDescent="0.2">
      <c r="A614" s="28" t="s">
        <v>436</v>
      </c>
      <c r="B614" s="1">
        <v>62.317248999999997</v>
      </c>
      <c r="C614" s="1">
        <v>80.259538000000006</v>
      </c>
      <c r="D614" s="1">
        <v>28.316913</v>
      </c>
      <c r="E614" s="1">
        <v>38.450001</v>
      </c>
      <c r="F614" s="1">
        <v>552.90804800000001</v>
      </c>
      <c r="G614" s="1">
        <v>52.576999000000001</v>
      </c>
      <c r="H614" s="1">
        <v>50.535245000000003</v>
      </c>
      <c r="I614" s="1">
        <v>95.910004000000001</v>
      </c>
      <c r="J614" s="1">
        <v>25.418234000000002</v>
      </c>
      <c r="K614" s="1">
        <v>32.067911000000002</v>
      </c>
      <c r="L614" s="45">
        <v>13177.679690000001</v>
      </c>
      <c r="M614" s="11">
        <f t="shared" si="105"/>
        <v>-5.709679239430876E-2</v>
      </c>
      <c r="N614" s="11">
        <f t="shared" si="106"/>
        <v>7.795985963823493E-2</v>
      </c>
      <c r="O614" s="11">
        <f t="shared" si="107"/>
        <v>0.1152185761477813</v>
      </c>
      <c r="P614" s="11">
        <f t="shared" si="108"/>
        <v>0.22102257859637997</v>
      </c>
      <c r="Q614" s="11">
        <f t="shared" si="109"/>
        <v>-1.4327557449391404E-2</v>
      </c>
      <c r="R614" s="11">
        <f t="shared" si="110"/>
        <v>0.33534285373519102</v>
      </c>
      <c r="S614" s="11">
        <f t="shared" si="111"/>
        <v>0.10457294479336876</v>
      </c>
      <c r="T614" s="11">
        <f t="shared" si="112"/>
        <v>-0.31492854285714289</v>
      </c>
      <c r="U614" s="11">
        <f t="shared" si="113"/>
        <v>-5.7465171993779873E-2</v>
      </c>
      <c r="V614" s="11">
        <f t="shared" si="114"/>
        <v>0.18159332044930743</v>
      </c>
      <c r="W614" s="11">
        <f t="shared" si="115"/>
        <v>-5.7465171993779873E-2</v>
      </c>
    </row>
    <row r="615" spans="1:23" x14ac:dyDescent="0.2">
      <c r="A615" s="28" t="s">
        <v>283</v>
      </c>
      <c r="B615" s="1">
        <v>66.090823</v>
      </c>
      <c r="C615" s="1">
        <v>74.455033999999998</v>
      </c>
      <c r="D615" s="1">
        <v>25.391356999999999</v>
      </c>
      <c r="E615" s="1">
        <v>31.49</v>
      </c>
      <c r="F615" s="1">
        <v>560.94502</v>
      </c>
      <c r="G615" s="1">
        <v>39.373407999999998</v>
      </c>
      <c r="H615" s="1">
        <v>45.750934999999998</v>
      </c>
      <c r="I615" s="1">
        <v>140</v>
      </c>
      <c r="J615" s="1">
        <v>26.967952</v>
      </c>
      <c r="K615" s="1">
        <v>27.13955</v>
      </c>
      <c r="L615" s="45">
        <v>12462.469730000001</v>
      </c>
      <c r="M615" s="11">
        <f t="shared" si="105"/>
        <v>-0.36486775474513744</v>
      </c>
      <c r="N615" s="11">
        <f t="shared" si="106"/>
        <v>-2.8066332487684309E-2</v>
      </c>
      <c r="O615" s="11">
        <f t="shared" si="107"/>
        <v>-0.13803986619047182</v>
      </c>
      <c r="P615" s="11">
        <f t="shared" si="108"/>
        <v>-0.8687971307194936</v>
      </c>
      <c r="Q615" s="11">
        <f t="shared" si="109"/>
        <v>1.9777942985877095E-2</v>
      </c>
      <c r="R615" s="11">
        <f t="shared" si="110"/>
        <v>-0.62257876404716794</v>
      </c>
      <c r="S615" s="11">
        <f t="shared" si="111"/>
        <v>-8.6432750818932202E-4</v>
      </c>
      <c r="T615" s="11">
        <f t="shared" si="112"/>
        <v>-0.25941596919123888</v>
      </c>
      <c r="U615" s="11">
        <f t="shared" si="113"/>
        <v>-0.50700149431754593</v>
      </c>
      <c r="V615" s="11">
        <f t="shared" si="114"/>
        <v>-0.49302731002928901</v>
      </c>
      <c r="W615" s="11">
        <f t="shared" si="115"/>
        <v>-0.50700149431754593</v>
      </c>
    </row>
    <row r="616" spans="1:23" x14ac:dyDescent="0.2">
      <c r="A616" s="28" t="s">
        <v>878</v>
      </c>
      <c r="B616" s="1">
        <v>104.05836499999999</v>
      </c>
      <c r="C616" s="1">
        <v>76.605057000000002</v>
      </c>
      <c r="D616" s="1">
        <v>29.457692999999999</v>
      </c>
      <c r="E616" s="1">
        <v>240.009995</v>
      </c>
      <c r="F616" s="1">
        <v>550.06584899999996</v>
      </c>
      <c r="G616" s="1">
        <v>104.322185</v>
      </c>
      <c r="H616" s="1">
        <v>45.790512999999997</v>
      </c>
      <c r="I616" s="1">
        <v>189.03999300000001</v>
      </c>
      <c r="J616" s="1">
        <v>54.701894000000003</v>
      </c>
      <c r="K616" s="1">
        <v>53.532567999999998</v>
      </c>
      <c r="L616" s="45">
        <v>13197.73047</v>
      </c>
      <c r="M616" s="11">
        <f t="shared" si="105"/>
        <v>-3.013711267542829E-2</v>
      </c>
      <c r="N616" s="11">
        <f t="shared" si="106"/>
        <v>-0.12791799327368625</v>
      </c>
      <c r="O616" s="11">
        <f t="shared" si="107"/>
        <v>-0.30298012582974876</v>
      </c>
      <c r="P616" s="11">
        <f t="shared" si="108"/>
        <v>7.9133090614035506E-2</v>
      </c>
      <c r="Q616" s="11">
        <f t="shared" si="109"/>
        <v>-2.0109822207029726E-2</v>
      </c>
      <c r="R616" s="11">
        <f t="shared" si="110"/>
        <v>0.12929872678240706</v>
      </c>
      <c r="S616" s="11">
        <f t="shared" si="111"/>
        <v>-0.29006645098923467</v>
      </c>
      <c r="T616" s="11">
        <f t="shared" si="112"/>
        <v>-0.17076811786301649</v>
      </c>
      <c r="U616" s="11">
        <f t="shared" si="113"/>
        <v>0.2269186683813329</v>
      </c>
      <c r="V616" s="11">
        <f t="shared" si="114"/>
        <v>1.8420658477724672E-2</v>
      </c>
      <c r="W616" s="11">
        <f t="shared" si="115"/>
        <v>0.2269186683813329</v>
      </c>
    </row>
    <row r="617" spans="1:23" x14ac:dyDescent="0.2">
      <c r="A617" s="28" t="s">
        <v>725</v>
      </c>
      <c r="B617" s="1">
        <v>107.291831</v>
      </c>
      <c r="C617" s="1">
        <v>87.841575000000006</v>
      </c>
      <c r="D617" s="1">
        <v>42.262343000000001</v>
      </c>
      <c r="E617" s="1">
        <v>222.41000399999999</v>
      </c>
      <c r="F617" s="1">
        <v>561.35459000000003</v>
      </c>
      <c r="G617" s="1">
        <v>92.377847000000003</v>
      </c>
      <c r="H617" s="1">
        <v>64.499717000000004</v>
      </c>
      <c r="I617" s="1">
        <v>227.970001</v>
      </c>
      <c r="J617" s="1">
        <v>44.584775999999998</v>
      </c>
      <c r="K617" s="1">
        <v>52.564298999999998</v>
      </c>
      <c r="L617" s="45">
        <v>12359.91992</v>
      </c>
      <c r="M617" s="11">
        <f t="shared" si="105"/>
        <v>0.40622497346613184</v>
      </c>
      <c r="N617" s="11">
        <f t="shared" si="106"/>
        <v>-6.0559541195944533E-2</v>
      </c>
      <c r="O617" s="11">
        <f t="shared" si="107"/>
        <v>0.37861760634559527</v>
      </c>
      <c r="P617" s="11">
        <f t="shared" si="108"/>
        <v>0.47849507644396416</v>
      </c>
      <c r="Q617" s="11">
        <f t="shared" si="109"/>
        <v>-3.1264617089585167E-2</v>
      </c>
      <c r="R617" s="11">
        <f t="shared" si="110"/>
        <v>0.24852298032543851</v>
      </c>
      <c r="S617" s="11">
        <f t="shared" si="111"/>
        <v>1.5110130095983498E-2</v>
      </c>
      <c r="T617" s="11">
        <f t="shared" si="112"/>
        <v>0.28159430285601794</v>
      </c>
      <c r="U617" s="11">
        <f t="shared" si="113"/>
        <v>0.27564612365861185</v>
      </c>
      <c r="V617" s="11">
        <f t="shared" si="114"/>
        <v>0.24108052818201742</v>
      </c>
      <c r="W617" s="11">
        <f t="shared" si="115"/>
        <v>0.27564612365861185</v>
      </c>
    </row>
    <row r="618" spans="1:23" x14ac:dyDescent="0.2">
      <c r="A618" s="28" t="s">
        <v>573</v>
      </c>
      <c r="B618" s="1">
        <v>76.297770999999997</v>
      </c>
      <c r="C618" s="1">
        <v>93.504142999999999</v>
      </c>
      <c r="D618" s="1">
        <v>30.655595000000002</v>
      </c>
      <c r="E618" s="1">
        <v>150.429993</v>
      </c>
      <c r="F618" s="1">
        <v>579.47154599999999</v>
      </c>
      <c r="G618" s="1">
        <v>73.989705000000001</v>
      </c>
      <c r="H618" s="1">
        <v>63.539625000000001</v>
      </c>
      <c r="I618" s="1">
        <v>177.88000500000001</v>
      </c>
      <c r="J618" s="1">
        <v>34.950740000000003</v>
      </c>
      <c r="K618" s="1">
        <v>42.353656999999998</v>
      </c>
      <c r="L618" s="45">
        <v>10733.83008</v>
      </c>
      <c r="M618" s="11">
        <f t="shared" si="105"/>
        <v>8.0694868858166346E-2</v>
      </c>
      <c r="N618" s="11">
        <f t="shared" si="106"/>
        <v>0.20118405807769468</v>
      </c>
      <c r="O618" s="11">
        <f t="shared" si="107"/>
        <v>7.9950964731011487E-2</v>
      </c>
      <c r="P618" s="11">
        <f t="shared" si="108"/>
        <v>3.4413934880836576</v>
      </c>
      <c r="Q618" s="11">
        <f t="shared" si="109"/>
        <v>-4.2230901725766046E-3</v>
      </c>
      <c r="R618" s="11">
        <f t="shared" si="110"/>
        <v>0.55338848937689233</v>
      </c>
      <c r="S618" s="11">
        <f t="shared" si="111"/>
        <v>0.2707756240997119</v>
      </c>
      <c r="T618" s="11">
        <f t="shared" si="112"/>
        <v>0.7736564286204366</v>
      </c>
      <c r="U618" s="11">
        <f t="shared" si="113"/>
        <v>0.44297974664949891</v>
      </c>
      <c r="V618" s="11">
        <f t="shared" si="114"/>
        <v>0.36714839180581027</v>
      </c>
      <c r="W618" s="11">
        <f t="shared" si="115"/>
        <v>0.44297974664949891</v>
      </c>
    </row>
    <row r="619" spans="1:23" x14ac:dyDescent="0.2">
      <c r="A619" s="28" t="s">
        <v>422</v>
      </c>
      <c r="B619" s="1">
        <v>70.600660000000005</v>
      </c>
      <c r="C619" s="1">
        <v>77.843310000000002</v>
      </c>
      <c r="D619" s="1">
        <v>28.386099000000002</v>
      </c>
      <c r="E619" s="1">
        <v>33.869999</v>
      </c>
      <c r="F619" s="1">
        <v>581.92908499999999</v>
      </c>
      <c r="G619" s="1">
        <v>47.631166</v>
      </c>
      <c r="H619" s="1">
        <v>50.000664</v>
      </c>
      <c r="I619" s="1">
        <v>100.290001</v>
      </c>
      <c r="J619" s="1">
        <v>24.221226999999999</v>
      </c>
      <c r="K619" s="1">
        <v>30.979561</v>
      </c>
      <c r="L619" s="45">
        <v>11061.12012</v>
      </c>
      <c r="M619" s="11">
        <f t="shared" si="105"/>
        <v>0.66448380065715407</v>
      </c>
      <c r="N619" s="11">
        <f t="shared" si="106"/>
        <v>0.24246599476545683</v>
      </c>
      <c r="O619" s="11">
        <f t="shared" si="107"/>
        <v>1.5032519832148816E-2</v>
      </c>
      <c r="P619" s="11">
        <f t="shared" si="108"/>
        <v>0.27187383672075982</v>
      </c>
      <c r="Q619" s="11">
        <f t="shared" si="109"/>
        <v>1.1343064100666211E-3</v>
      </c>
      <c r="R619" s="11">
        <f t="shared" si="110"/>
        <v>0.37039544161760607</v>
      </c>
      <c r="S619" s="11">
        <f t="shared" si="111"/>
        <v>0.21197585921584494</v>
      </c>
      <c r="T619" s="11">
        <f t="shared" si="112"/>
        <v>3.8951642380106177E-2</v>
      </c>
      <c r="U619" s="11">
        <f t="shared" si="113"/>
        <v>1.0213441197420181E-2</v>
      </c>
      <c r="V619" s="11">
        <f t="shared" si="114"/>
        <v>0.15202531933177577</v>
      </c>
      <c r="W619" s="11">
        <f t="shared" si="115"/>
        <v>1.0213441197420181E-2</v>
      </c>
    </row>
    <row r="620" spans="1:23" x14ac:dyDescent="0.2">
      <c r="A620" s="28" t="s">
        <v>118</v>
      </c>
      <c r="B620" s="1">
        <v>42.415948999999998</v>
      </c>
      <c r="C620" s="1">
        <v>62.652265999999997</v>
      </c>
      <c r="D620" s="1">
        <v>27.965703999999999</v>
      </c>
      <c r="E620" s="1">
        <v>26.629999000000002</v>
      </c>
      <c r="F620" s="1">
        <v>581.26974700000005</v>
      </c>
      <c r="G620" s="1">
        <v>34.757241999999998</v>
      </c>
      <c r="H620" s="1">
        <v>41.255495000000003</v>
      </c>
      <c r="I620" s="1">
        <v>96.529999000000004</v>
      </c>
      <c r="J620" s="1">
        <v>23.976345999999999</v>
      </c>
      <c r="K620" s="1">
        <v>26.891389</v>
      </c>
      <c r="L620" s="45">
        <v>11246.73047</v>
      </c>
      <c r="M620" s="11">
        <f t="shared" si="105"/>
        <v>-0.60020725794924346</v>
      </c>
      <c r="N620" s="11">
        <f t="shared" si="106"/>
        <v>-0.18381463296435885</v>
      </c>
      <c r="O620" s="11">
        <f t="shared" si="107"/>
        <v>-4.8711772501805362E-2</v>
      </c>
      <c r="P620" s="11">
        <f t="shared" si="108"/>
        <v>-0.88815154165486232</v>
      </c>
      <c r="Q620" s="11">
        <f t="shared" si="109"/>
        <v>1.1446924655805768E-2</v>
      </c>
      <c r="R620" s="11">
        <f t="shared" si="110"/>
        <v>-0.67077556399716354</v>
      </c>
      <c r="S620" s="11">
        <f t="shared" si="111"/>
        <v>-9.7298323209359827E-2</v>
      </c>
      <c r="T620" s="11">
        <f t="shared" si="112"/>
        <v>-0.49757978198147657</v>
      </c>
      <c r="U620" s="11">
        <f t="shared" si="113"/>
        <v>-0.56815137106268687</v>
      </c>
      <c r="V620" s="11">
        <f t="shared" si="114"/>
        <v>-0.50251339856095978</v>
      </c>
      <c r="W620" s="11">
        <f t="shared" si="115"/>
        <v>-0.56815137106268687</v>
      </c>
    </row>
    <row r="621" spans="1:23" x14ac:dyDescent="0.2">
      <c r="A621" s="28" t="s">
        <v>877</v>
      </c>
      <c r="B621" s="1">
        <v>106.09484500000001</v>
      </c>
      <c r="C621" s="1">
        <v>76.762299999999996</v>
      </c>
      <c r="D621" s="1">
        <v>29.397718999999999</v>
      </c>
      <c r="E621" s="1">
        <v>238.08999600000001</v>
      </c>
      <c r="F621" s="1">
        <v>574.69129899999996</v>
      </c>
      <c r="G621" s="1">
        <v>105.573093</v>
      </c>
      <c r="H621" s="1">
        <v>45.702247</v>
      </c>
      <c r="I621" s="1">
        <v>192.13000500000001</v>
      </c>
      <c r="J621" s="1">
        <v>55.520254999999999</v>
      </c>
      <c r="K621" s="1">
        <v>54.054499</v>
      </c>
      <c r="L621" s="45">
        <v>11706.62012</v>
      </c>
      <c r="M621" s="11">
        <f t="shared" si="105"/>
        <v>-2.996301821749392E-2</v>
      </c>
      <c r="N621" s="11">
        <f t="shared" si="106"/>
        <v>-0.13148275912554475</v>
      </c>
      <c r="O621" s="11">
        <f t="shared" si="107"/>
        <v>-0.31075694138025312</v>
      </c>
      <c r="P621" s="11">
        <f t="shared" si="108"/>
        <v>7.1367503421995382E-2</v>
      </c>
      <c r="Q621" s="11">
        <f t="shared" si="109"/>
        <v>-4.921164425881086E-3</v>
      </c>
      <c r="R621" s="11">
        <f t="shared" si="110"/>
        <v>0.13668532953041024</v>
      </c>
      <c r="S621" s="11">
        <f t="shared" si="111"/>
        <v>-0.30025022403523527</v>
      </c>
      <c r="T621" s="11">
        <f t="shared" si="112"/>
        <v>-0.16468845190836157</v>
      </c>
      <c r="U621" s="11">
        <f t="shared" si="113"/>
        <v>0.2301780113913694</v>
      </c>
      <c r="V621" s="11">
        <f t="shared" si="114"/>
        <v>1.7216724345864076E-2</v>
      </c>
      <c r="W621" s="11">
        <f t="shared" si="115"/>
        <v>0.2301780113913694</v>
      </c>
    </row>
    <row r="622" spans="1:23" x14ac:dyDescent="0.2">
      <c r="A622" s="28" t="s">
        <v>724</v>
      </c>
      <c r="B622" s="1">
        <v>109.371959</v>
      </c>
      <c r="C622" s="1">
        <v>88.383161999999999</v>
      </c>
      <c r="D622" s="1">
        <v>42.652180000000001</v>
      </c>
      <c r="E622" s="1">
        <v>222.229996</v>
      </c>
      <c r="F622" s="1">
        <v>577.53343600000005</v>
      </c>
      <c r="G622" s="1">
        <v>92.878028999999998</v>
      </c>
      <c r="H622" s="1">
        <v>65.312270999999996</v>
      </c>
      <c r="I622" s="1">
        <v>230.009995</v>
      </c>
      <c r="J622" s="1">
        <v>45.131886999999999</v>
      </c>
      <c r="K622" s="1">
        <v>53.139609</v>
      </c>
      <c r="L622" s="45">
        <v>10808.70996</v>
      </c>
      <c r="M622" s="11">
        <f t="shared" si="105"/>
        <v>0.45029143214940293</v>
      </c>
      <c r="N622" s="11">
        <f t="shared" si="106"/>
        <v>-4.638085240963763E-2</v>
      </c>
      <c r="O622" s="11">
        <f t="shared" si="107"/>
        <v>0.39814338015896333</v>
      </c>
      <c r="P622" s="11">
        <f t="shared" si="108"/>
        <v>0.45781942458909186</v>
      </c>
      <c r="Q622" s="11">
        <f t="shared" si="109"/>
        <v>6.6165598874492471E-3</v>
      </c>
      <c r="R622" s="11">
        <f t="shared" si="110"/>
        <v>0.25808250503521357</v>
      </c>
      <c r="S622" s="11">
        <f t="shared" si="111"/>
        <v>3.8778573111412751E-2</v>
      </c>
      <c r="T622" s="11">
        <f t="shared" si="112"/>
        <v>0.32197246042955174</v>
      </c>
      <c r="U622" s="11">
        <f t="shared" si="113"/>
        <v>0.29545527479123024</v>
      </c>
      <c r="V622" s="11">
        <f t="shared" si="114"/>
        <v>0.25190656241574039</v>
      </c>
      <c r="W622" s="11">
        <f t="shared" si="115"/>
        <v>0.29545527479123024</v>
      </c>
    </row>
    <row r="623" spans="1:23" x14ac:dyDescent="0.2">
      <c r="A623" s="28" t="s">
        <v>572</v>
      </c>
      <c r="B623" s="1">
        <v>75.413780000000003</v>
      </c>
      <c r="C623" s="1">
        <v>92.681824000000006</v>
      </c>
      <c r="D623" s="1">
        <v>30.506298999999999</v>
      </c>
      <c r="E623" s="1">
        <v>152.44000199999999</v>
      </c>
      <c r="F623" s="1">
        <v>573.73726899999997</v>
      </c>
      <c r="G623" s="1">
        <v>73.825069999999997</v>
      </c>
      <c r="H623" s="1">
        <v>62.874102999999998</v>
      </c>
      <c r="I623" s="1">
        <v>173.990005</v>
      </c>
      <c r="J623" s="1">
        <v>34.838630000000002</v>
      </c>
      <c r="K623" s="1">
        <v>42.446944999999999</v>
      </c>
      <c r="L623" s="45">
        <v>12231.110350000001</v>
      </c>
      <c r="M623" s="11">
        <f t="shared" si="105"/>
        <v>0.4160449130934496</v>
      </c>
      <c r="N623" s="11">
        <f t="shared" si="106"/>
        <v>0.24659525328251086</v>
      </c>
      <c r="O623" s="11">
        <f t="shared" si="107"/>
        <v>0.85761756093295505</v>
      </c>
      <c r="P623" s="11">
        <f t="shared" si="108"/>
        <v>4.3375352709221024</v>
      </c>
      <c r="Q623" s="11">
        <f t="shared" si="109"/>
        <v>-6.7862524731165941E-4</v>
      </c>
      <c r="R623" s="11">
        <f t="shared" si="110"/>
        <v>1.0894980779890795</v>
      </c>
      <c r="S623" s="11">
        <f t="shared" si="111"/>
        <v>0.37313762481562285</v>
      </c>
      <c r="T623" s="11">
        <f t="shared" si="112"/>
        <v>0.49386111020983003</v>
      </c>
      <c r="U623" s="11">
        <f t="shared" si="113"/>
        <v>0.52175912838036886</v>
      </c>
      <c r="V623" s="11">
        <f t="shared" si="114"/>
        <v>0.74484820639508831</v>
      </c>
      <c r="W623" s="11">
        <f t="shared" si="115"/>
        <v>0.52175912838036886</v>
      </c>
    </row>
    <row r="624" spans="1:23" x14ac:dyDescent="0.2">
      <c r="A624" s="28" t="s">
        <v>270</v>
      </c>
      <c r="B624" s="1">
        <v>53.256630000000001</v>
      </c>
      <c r="C624" s="1">
        <v>74.347967999999995</v>
      </c>
      <c r="D624" s="1">
        <v>16.422270999999999</v>
      </c>
      <c r="E624" s="1">
        <v>28.559999000000001</v>
      </c>
      <c r="F624" s="1">
        <v>574.12688600000001</v>
      </c>
      <c r="G624" s="1">
        <v>35.331485000000001</v>
      </c>
      <c r="H624" s="1">
        <v>45.788639000000003</v>
      </c>
      <c r="I624" s="1">
        <v>116.470001</v>
      </c>
      <c r="J624" s="1">
        <v>22.893656</v>
      </c>
      <c r="K624" s="1">
        <v>24.327013000000001</v>
      </c>
      <c r="L624" s="45">
        <v>12208.54981</v>
      </c>
      <c r="M624" s="11">
        <f t="shared" si="105"/>
        <v>0.25131306901811246</v>
      </c>
      <c r="N624" s="11">
        <f t="shared" si="106"/>
        <v>0.18279422162106385</v>
      </c>
      <c r="O624" s="11">
        <f t="shared" si="107"/>
        <v>-0.4127710498544932</v>
      </c>
      <c r="P624" s="11">
        <f t="shared" si="108"/>
        <v>7.7735811320754689E-2</v>
      </c>
      <c r="Q624" s="11">
        <f t="shared" si="109"/>
        <v>2.3526749127884994E-2</v>
      </c>
      <c r="R624" s="11">
        <f t="shared" si="110"/>
        <v>1.7335146012267266E-2</v>
      </c>
      <c r="S624" s="11">
        <f t="shared" si="111"/>
        <v>0.11151197236416066</v>
      </c>
      <c r="T624" s="11">
        <f t="shared" si="112"/>
        <v>0.18592813548445308</v>
      </c>
      <c r="U624" s="11">
        <f t="shared" si="113"/>
        <v>-4.3099498039753992E-2</v>
      </c>
      <c r="V624" s="11">
        <f t="shared" si="114"/>
        <v>-9.0370605633671719E-2</v>
      </c>
      <c r="W624" s="11">
        <f t="shared" si="115"/>
        <v>-4.3099498039753992E-2</v>
      </c>
    </row>
    <row r="625" spans="1:23" x14ac:dyDescent="0.2">
      <c r="A625" s="28" t="s">
        <v>117</v>
      </c>
      <c r="B625" s="1">
        <v>42.560595999999997</v>
      </c>
      <c r="C625" s="1">
        <v>62.857906</v>
      </c>
      <c r="D625" s="1">
        <v>27.965703999999999</v>
      </c>
      <c r="E625" s="1">
        <v>26.5</v>
      </c>
      <c r="F625" s="1">
        <v>560.930026</v>
      </c>
      <c r="G625" s="1">
        <v>34.729444999999998</v>
      </c>
      <c r="H625" s="1">
        <v>41.194913</v>
      </c>
      <c r="I625" s="1">
        <v>98.209998999999996</v>
      </c>
      <c r="J625" s="1">
        <v>23.924803000000001</v>
      </c>
      <c r="K625" s="1">
        <v>26.743873000000001</v>
      </c>
      <c r="L625" s="45">
        <v>12449.450199999999</v>
      </c>
      <c r="M625" s="11">
        <f t="shared" si="105"/>
        <v>-0.60408244447164272</v>
      </c>
      <c r="N625" s="11">
        <f t="shared" si="106"/>
        <v>-0.19199739178455577</v>
      </c>
      <c r="O625" s="11">
        <f t="shared" si="107"/>
        <v>-5.2256543577665404E-2</v>
      </c>
      <c r="P625" s="11">
        <f t="shared" si="108"/>
        <v>-0.88827522333761777</v>
      </c>
      <c r="Q625" s="11">
        <f t="shared" si="109"/>
        <v>-6.3706495114543849E-3</v>
      </c>
      <c r="R625" s="11">
        <f t="shared" si="110"/>
        <v>-0.67331223659849027</v>
      </c>
      <c r="S625" s="11">
        <f t="shared" si="111"/>
        <v>-0.12070077105494925</v>
      </c>
      <c r="T625" s="11">
        <f t="shared" si="112"/>
        <v>-0.49553111500265978</v>
      </c>
      <c r="U625" s="11">
        <f t="shared" si="113"/>
        <v>-0.57090855879382219</v>
      </c>
      <c r="V625" s="11">
        <f t="shared" si="114"/>
        <v>-0.50882179998197197</v>
      </c>
      <c r="W625" s="11">
        <f t="shared" si="115"/>
        <v>-0.57090855879382219</v>
      </c>
    </row>
    <row r="626" spans="1:23" x14ac:dyDescent="0.2">
      <c r="A626" s="28" t="s">
        <v>876</v>
      </c>
      <c r="B626" s="1">
        <v>107.498633</v>
      </c>
      <c r="C626" s="1">
        <v>77.794186999999994</v>
      </c>
      <c r="D626" s="1">
        <v>29.507673</v>
      </c>
      <c r="E626" s="1">
        <v>237.19000199999999</v>
      </c>
      <c r="F626" s="1">
        <v>564.52642600000001</v>
      </c>
      <c r="G626" s="1">
        <v>106.307762</v>
      </c>
      <c r="H626" s="1">
        <v>46.849708999999997</v>
      </c>
      <c r="I626" s="1">
        <v>194.679993</v>
      </c>
      <c r="J626" s="1">
        <v>55.756886999999999</v>
      </c>
      <c r="K626" s="1">
        <v>54.448411999999998</v>
      </c>
      <c r="L626" s="45">
        <v>12291.349609999999</v>
      </c>
      <c r="M626" s="11">
        <f t="shared" si="105"/>
        <v>-2.9121697909461175E-2</v>
      </c>
      <c r="N626" s="11">
        <f t="shared" si="106"/>
        <v>-0.12028049498481708</v>
      </c>
      <c r="O626" s="11">
        <f t="shared" si="107"/>
        <v>-0.30295157028269226</v>
      </c>
      <c r="P626" s="11">
        <f t="shared" si="108"/>
        <v>5.0861701492924904E-2</v>
      </c>
      <c r="Q626" s="11">
        <f t="shared" si="109"/>
        <v>-5.3121351826113106E-5</v>
      </c>
      <c r="R626" s="11">
        <f t="shared" si="110"/>
        <v>0.13500709423728519</v>
      </c>
      <c r="S626" s="11">
        <f t="shared" si="111"/>
        <v>-0.28452300639344141</v>
      </c>
      <c r="T626" s="11">
        <f t="shared" si="112"/>
        <v>-0.15433740028512311</v>
      </c>
      <c r="U626" s="11">
        <f t="shared" si="113"/>
        <v>0.22422551282181047</v>
      </c>
      <c r="V626" s="11">
        <f t="shared" si="114"/>
        <v>1.9295766081329324E-2</v>
      </c>
      <c r="W626" s="11">
        <f t="shared" si="115"/>
        <v>0.22422551282181047</v>
      </c>
    </row>
    <row r="627" spans="1:23" x14ac:dyDescent="0.2">
      <c r="A627" s="28" t="s">
        <v>723</v>
      </c>
      <c r="B627" s="1">
        <v>110.723077</v>
      </c>
      <c r="C627" s="1">
        <v>88.430672000000001</v>
      </c>
      <c r="D627" s="1">
        <v>42.332313999999997</v>
      </c>
      <c r="E627" s="1">
        <v>225.71000699999999</v>
      </c>
      <c r="F627" s="1">
        <v>564.55641600000001</v>
      </c>
      <c r="G627" s="1">
        <v>93.662640999999994</v>
      </c>
      <c r="H627" s="1">
        <v>65.480384999999998</v>
      </c>
      <c r="I627" s="1">
        <v>230.21000699999999</v>
      </c>
      <c r="J627" s="1">
        <v>45.544620999999999</v>
      </c>
      <c r="K627" s="1">
        <v>53.417676999999998</v>
      </c>
      <c r="L627" s="45">
        <v>12294</v>
      </c>
      <c r="M627" s="11">
        <f t="shared" si="105"/>
        <v>1.0784319125040525</v>
      </c>
      <c r="N627" s="11">
        <f t="shared" si="106"/>
        <v>0.18230230305604445</v>
      </c>
      <c r="O627" s="11">
        <f t="shared" si="107"/>
        <v>1.5792644203494728</v>
      </c>
      <c r="P627" s="11">
        <f t="shared" si="108"/>
        <v>6.8562480682213707</v>
      </c>
      <c r="Q627" s="11">
        <f t="shared" si="109"/>
        <v>-9.629972930094044E-3</v>
      </c>
      <c r="R627" s="11">
        <f t="shared" si="110"/>
        <v>1.6362054111839561</v>
      </c>
      <c r="S627" s="11">
        <f t="shared" si="111"/>
        <v>0.43005746469118677</v>
      </c>
      <c r="T627" s="11">
        <f t="shared" si="112"/>
        <v>1.0067120379470706</v>
      </c>
      <c r="U627" s="11">
        <f t="shared" si="113"/>
        <v>0.98481171695813341</v>
      </c>
      <c r="V627" s="11">
        <f t="shared" si="114"/>
        <v>1.1799972028546226</v>
      </c>
      <c r="W627" s="11">
        <f t="shared" si="115"/>
        <v>0.98481171695813341</v>
      </c>
    </row>
    <row r="628" spans="1:23" x14ac:dyDescent="0.2">
      <c r="A628" s="28" t="s">
        <v>269</v>
      </c>
      <c r="B628" s="1">
        <v>53.272410000000001</v>
      </c>
      <c r="C628" s="1">
        <v>74.795314000000005</v>
      </c>
      <c r="D628" s="1">
        <v>16.412552999999999</v>
      </c>
      <c r="E628" s="1">
        <v>28.73</v>
      </c>
      <c r="F628" s="1">
        <v>570.04594299999997</v>
      </c>
      <c r="G628" s="1">
        <v>35.529341000000002</v>
      </c>
      <c r="H628" s="1">
        <v>45.788639000000003</v>
      </c>
      <c r="I628" s="1">
        <v>114.720001</v>
      </c>
      <c r="J628" s="1">
        <v>22.946570000000001</v>
      </c>
      <c r="K628" s="1">
        <v>24.503553</v>
      </c>
      <c r="L628" s="45">
        <v>11493.719730000001</v>
      </c>
      <c r="M628" s="11">
        <f t="shared" si="105"/>
        <v>0.24541176998109893</v>
      </c>
      <c r="N628" s="11">
        <f t="shared" si="106"/>
        <v>0.1897487750108855</v>
      </c>
      <c r="O628" s="11">
        <f t="shared" si="107"/>
        <v>-0.4050068444383863</v>
      </c>
      <c r="P628" s="11">
        <f t="shared" si="108"/>
        <v>3.6062026685899751E-2</v>
      </c>
      <c r="Q628" s="11">
        <f t="shared" si="109"/>
        <v>2.0810790670082735E-3</v>
      </c>
      <c r="R628" s="11">
        <f t="shared" si="110"/>
        <v>1.9767262004997344E-2</v>
      </c>
      <c r="S628" s="11">
        <f t="shared" si="111"/>
        <v>0.1126574488069414</v>
      </c>
      <c r="T628" s="11">
        <f t="shared" si="112"/>
        <v>0.15750176412570105</v>
      </c>
      <c r="U628" s="11">
        <f t="shared" si="113"/>
        <v>-4.500266336339398E-2</v>
      </c>
      <c r="V628" s="11">
        <f t="shared" si="114"/>
        <v>-8.9676827149345772E-2</v>
      </c>
      <c r="W628" s="11">
        <f t="shared" si="115"/>
        <v>-4.500266336339398E-2</v>
      </c>
    </row>
    <row r="629" spans="1:23" x14ac:dyDescent="0.2">
      <c r="A629" s="28" t="s">
        <v>116</v>
      </c>
      <c r="B629" s="1">
        <v>42.774937000000001</v>
      </c>
      <c r="C629" s="1">
        <v>62.866477000000003</v>
      </c>
      <c r="D629" s="1">
        <v>27.584440000000001</v>
      </c>
      <c r="E629" s="1">
        <v>27.73</v>
      </c>
      <c r="F629" s="1">
        <v>568.86209599999995</v>
      </c>
      <c r="G629" s="1">
        <v>34.840637000000001</v>
      </c>
      <c r="H629" s="1">
        <v>41.152503000000003</v>
      </c>
      <c r="I629" s="1">
        <v>99.110000999999997</v>
      </c>
      <c r="J629" s="1">
        <v>24.027888999999998</v>
      </c>
      <c r="K629" s="1">
        <v>26.917421999999998</v>
      </c>
      <c r="L629" s="45">
        <v>11523.009770000001</v>
      </c>
      <c r="M629" s="11">
        <f t="shared" si="105"/>
        <v>-0.59493642992570317</v>
      </c>
      <c r="N629" s="11">
        <f t="shared" si="106"/>
        <v>-0.18757667537487155</v>
      </c>
      <c r="O629" s="11">
        <f t="shared" si="107"/>
        <v>-6.3591300242011428E-2</v>
      </c>
      <c r="P629" s="11">
        <f t="shared" si="108"/>
        <v>-0.87888185034568922</v>
      </c>
      <c r="Q629" s="11">
        <f t="shared" si="109"/>
        <v>1.9278189250995004E-2</v>
      </c>
      <c r="R629" s="11">
        <f t="shared" si="110"/>
        <v>-0.67278577080655166</v>
      </c>
      <c r="S629" s="11">
        <f t="shared" si="111"/>
        <v>-0.11080986120380898</v>
      </c>
      <c r="T629" s="11">
        <f t="shared" si="112"/>
        <v>-0.48594398621456458</v>
      </c>
      <c r="U629" s="11">
        <f t="shared" si="113"/>
        <v>-0.56443838322725459</v>
      </c>
      <c r="V629" s="11">
        <f t="shared" si="114"/>
        <v>-0.50011933658220031</v>
      </c>
      <c r="W629" s="11">
        <f t="shared" si="115"/>
        <v>-0.56443838322725459</v>
      </c>
    </row>
    <row r="630" spans="1:23" x14ac:dyDescent="0.2">
      <c r="A630" s="28" t="s">
        <v>875</v>
      </c>
      <c r="B630" s="1">
        <v>105.600553</v>
      </c>
      <c r="C630" s="1">
        <v>77.381428</v>
      </c>
      <c r="D630" s="1">
        <v>29.457692999999999</v>
      </c>
      <c r="E630" s="1">
        <v>228.949997</v>
      </c>
      <c r="F630" s="1">
        <v>558.10288300000002</v>
      </c>
      <c r="G630" s="1">
        <v>106.476534</v>
      </c>
      <c r="H630" s="1">
        <v>46.280881000000001</v>
      </c>
      <c r="I630" s="1">
        <v>192.800003</v>
      </c>
      <c r="J630" s="1">
        <v>55.165303999999999</v>
      </c>
      <c r="K630" s="1">
        <v>53.847695999999999</v>
      </c>
      <c r="L630" s="45">
        <v>12878.200199999999</v>
      </c>
      <c r="M630" s="11">
        <f t="shared" si="105"/>
        <v>0.562021229502776</v>
      </c>
      <c r="N630" s="11">
        <f t="shared" si="106"/>
        <v>1.1004247602783179E-2</v>
      </c>
      <c r="O630" s="11">
        <f t="shared" si="107"/>
        <v>5.1665451230336057E-2</v>
      </c>
      <c r="P630" s="11">
        <f t="shared" si="108"/>
        <v>5.8919322729701298</v>
      </c>
      <c r="Q630" s="11">
        <f t="shared" si="109"/>
        <v>1.114937070481048E-2</v>
      </c>
      <c r="R630" s="11">
        <f t="shared" si="110"/>
        <v>1.2645467624136635</v>
      </c>
      <c r="S630" s="11">
        <f t="shared" si="111"/>
        <v>-5.9473377709845732E-2</v>
      </c>
      <c r="T630" s="11">
        <f t="shared" si="112"/>
        <v>0.94747477777777789</v>
      </c>
      <c r="U630" s="11">
        <f t="shared" si="113"/>
        <v>1.2912857067797634</v>
      </c>
      <c r="V630" s="11">
        <f t="shared" si="114"/>
        <v>0.75200822571334514</v>
      </c>
      <c r="W630" s="11">
        <f t="shared" si="115"/>
        <v>1.2912857067797634</v>
      </c>
    </row>
    <row r="631" spans="1:23" x14ac:dyDescent="0.2">
      <c r="A631" s="28" t="s">
        <v>421</v>
      </c>
      <c r="B631" s="1">
        <v>67.605069</v>
      </c>
      <c r="C631" s="1">
        <v>76.539171999999994</v>
      </c>
      <c r="D631" s="1">
        <v>28.010517</v>
      </c>
      <c r="E631" s="1">
        <v>33.220001000000003</v>
      </c>
      <c r="F631" s="1">
        <v>551.94899899999996</v>
      </c>
      <c r="G631" s="1">
        <v>47.018915999999997</v>
      </c>
      <c r="H631" s="1">
        <v>49.207411999999998</v>
      </c>
      <c r="I631" s="1">
        <v>99</v>
      </c>
      <c r="J631" s="1">
        <v>24.076135000000001</v>
      </c>
      <c r="K631" s="1">
        <v>30.734842</v>
      </c>
      <c r="L631" s="45">
        <v>13232.62012</v>
      </c>
      <c r="M631" s="11">
        <f t="shared" si="105"/>
        <v>0.27686118547105143</v>
      </c>
      <c r="N631" s="11">
        <f t="shared" si="106"/>
        <v>3.6565353518452248E-2</v>
      </c>
      <c r="O631" s="11">
        <f t="shared" si="107"/>
        <v>0.74276595931335687</v>
      </c>
      <c r="P631" s="11">
        <f t="shared" si="108"/>
        <v>0.16520522623640832</v>
      </c>
      <c r="Q631" s="11">
        <f t="shared" si="109"/>
        <v>-7.2948502338212595E-3</v>
      </c>
      <c r="R631" s="11">
        <f t="shared" si="110"/>
        <v>0.3400848337147806</v>
      </c>
      <c r="S631" s="11">
        <f t="shared" si="111"/>
        <v>9.0375620586762739E-2</v>
      </c>
      <c r="T631" s="11">
        <f t="shared" si="112"/>
        <v>-0.15021459227467815</v>
      </c>
      <c r="U631" s="11">
        <f t="shared" si="113"/>
        <v>5.7353137059488413E-2</v>
      </c>
      <c r="V631" s="11">
        <f t="shared" si="114"/>
        <v>0.28437505315024958</v>
      </c>
      <c r="W631" s="11">
        <f t="shared" si="115"/>
        <v>5.7353137059488413E-2</v>
      </c>
    </row>
    <row r="632" spans="1:23" x14ac:dyDescent="0.2">
      <c r="A632" s="28" t="s">
        <v>268</v>
      </c>
      <c r="B632" s="1">
        <v>52.946294999999999</v>
      </c>
      <c r="C632" s="1">
        <v>73.839214999999996</v>
      </c>
      <c r="D632" s="1">
        <v>16.072448999999999</v>
      </c>
      <c r="E632" s="1">
        <v>28.51</v>
      </c>
      <c r="F632" s="1">
        <v>556.00497199999995</v>
      </c>
      <c r="G632" s="1">
        <v>35.086522000000002</v>
      </c>
      <c r="H632" s="1">
        <v>45.128863000000003</v>
      </c>
      <c r="I632" s="1">
        <v>116.5</v>
      </c>
      <c r="J632" s="1">
        <v>22.770192999999999</v>
      </c>
      <c r="K632" s="1">
        <v>23.929803</v>
      </c>
      <c r="L632" s="45">
        <v>12904.08008</v>
      </c>
      <c r="M632" s="11">
        <f t="shared" si="105"/>
        <v>0.23710323095328789</v>
      </c>
      <c r="N632" s="11">
        <f t="shared" si="106"/>
        <v>0.17374056608309907</v>
      </c>
      <c r="O632" s="11">
        <f t="shared" si="107"/>
        <v>-0.41020340882044204</v>
      </c>
      <c r="P632" s="11">
        <f t="shared" si="108"/>
        <v>7.9515335100340812E-2</v>
      </c>
      <c r="Q632" s="11">
        <f t="shared" si="109"/>
        <v>-6.7724827748112393E-3</v>
      </c>
      <c r="R632" s="11">
        <f t="shared" si="110"/>
        <v>1.3526679509987982E-2</v>
      </c>
      <c r="S632" s="11">
        <f t="shared" si="111"/>
        <v>0.10279401233987451</v>
      </c>
      <c r="T632" s="11">
        <f t="shared" si="112"/>
        <v>0.18022491318230083</v>
      </c>
      <c r="U632" s="11">
        <f t="shared" si="113"/>
        <v>-5.3696511864309349E-2</v>
      </c>
      <c r="V632" s="11">
        <f t="shared" si="114"/>
        <v>-0.11612091269965563</v>
      </c>
      <c r="W632" s="11">
        <f t="shared" si="115"/>
        <v>-5.3696511864309349E-2</v>
      </c>
    </row>
    <row r="633" spans="1:23" x14ac:dyDescent="0.2">
      <c r="A633" s="28" t="s">
        <v>115</v>
      </c>
      <c r="B633" s="1">
        <v>42.798606999999997</v>
      </c>
      <c r="C633" s="1">
        <v>62.909314999999999</v>
      </c>
      <c r="D633" s="1">
        <v>27.250834000000001</v>
      </c>
      <c r="E633" s="1">
        <v>26.41</v>
      </c>
      <c r="F633" s="1">
        <v>559.79618200000004</v>
      </c>
      <c r="G633" s="1">
        <v>34.618251999999998</v>
      </c>
      <c r="H633" s="1">
        <v>40.922296000000003</v>
      </c>
      <c r="I633" s="1">
        <v>98.709998999999996</v>
      </c>
      <c r="J633" s="1">
        <v>24.062252000000001</v>
      </c>
      <c r="K633" s="1">
        <v>27.073616000000001</v>
      </c>
      <c r="L633" s="45">
        <v>12675.75</v>
      </c>
      <c r="M633" s="11">
        <f t="shared" si="105"/>
        <v>-0.43812680029277695</v>
      </c>
      <c r="N633" s="11">
        <f t="shared" si="106"/>
        <v>-0.32925759682417555</v>
      </c>
      <c r="O633" s="11">
        <f t="shared" si="107"/>
        <v>-0.10025634150463758</v>
      </c>
      <c r="P633" s="11">
        <f t="shared" si="108"/>
        <v>-0.82523821549888221</v>
      </c>
      <c r="Q633" s="11">
        <f t="shared" si="109"/>
        <v>1.0140085587346137E-2</v>
      </c>
      <c r="R633" s="11">
        <f t="shared" si="110"/>
        <v>-0.5192201651744055</v>
      </c>
      <c r="S633" s="11">
        <f t="shared" si="111"/>
        <v>-0.35357735840592142</v>
      </c>
      <c r="T633" s="11">
        <f t="shared" si="112"/>
        <v>-0.4319502979351949</v>
      </c>
      <c r="U633" s="11">
        <f t="shared" si="113"/>
        <v>-0.30932266854351043</v>
      </c>
      <c r="V633" s="11">
        <f t="shared" si="114"/>
        <v>-0.36217751359962413</v>
      </c>
      <c r="W633" s="11">
        <f t="shared" si="115"/>
        <v>-0.30932266854351043</v>
      </c>
    </row>
    <row r="634" spans="1:23" x14ac:dyDescent="0.2">
      <c r="A634" s="28" t="s">
        <v>571</v>
      </c>
      <c r="B634" s="1">
        <v>76.171290999999997</v>
      </c>
      <c r="C634" s="1">
        <v>93.790574000000007</v>
      </c>
      <c r="D634" s="1">
        <v>30.287330999999998</v>
      </c>
      <c r="E634" s="1">
        <v>151.11999499999999</v>
      </c>
      <c r="F634" s="1">
        <v>554.176782</v>
      </c>
      <c r="G634" s="1">
        <v>72.004375999999993</v>
      </c>
      <c r="H634" s="1">
        <v>63.305790000000002</v>
      </c>
      <c r="I634" s="1">
        <v>173.770004</v>
      </c>
      <c r="J634" s="1">
        <v>34.838630000000002</v>
      </c>
      <c r="K634" s="1">
        <v>42.446944999999999</v>
      </c>
      <c r="L634" s="45">
        <v>12962.809569999999</v>
      </c>
      <c r="M634" s="11">
        <f t="shared" si="105"/>
        <v>0.1147438970159762</v>
      </c>
      <c r="N634" s="11">
        <f t="shared" si="106"/>
        <v>0.20056357404116598</v>
      </c>
      <c r="O634" s="11">
        <f t="shared" si="107"/>
        <v>9.8336785173228192E-2</v>
      </c>
      <c r="P634" s="11">
        <f t="shared" si="108"/>
        <v>3.4856040215376671</v>
      </c>
      <c r="Q634" s="11">
        <f t="shared" si="109"/>
        <v>-7.9935636813770472E-3</v>
      </c>
      <c r="R634" s="11">
        <f t="shared" si="110"/>
        <v>0.51964273175733844</v>
      </c>
      <c r="S634" s="11">
        <f t="shared" si="111"/>
        <v>0.26806702545474836</v>
      </c>
      <c r="T634" s="11">
        <f t="shared" si="112"/>
        <v>0.74766171175701479</v>
      </c>
      <c r="U634" s="11">
        <f t="shared" si="113"/>
        <v>0.42501337127410199</v>
      </c>
      <c r="V634" s="11">
        <f t="shared" si="114"/>
        <v>0.3701596675304728</v>
      </c>
      <c r="W634" s="11">
        <f t="shared" si="115"/>
        <v>0.42501337127410199</v>
      </c>
    </row>
    <row r="635" spans="1:23" x14ac:dyDescent="0.2">
      <c r="A635" s="28" t="s">
        <v>420</v>
      </c>
      <c r="B635" s="1">
        <v>68.330753999999999</v>
      </c>
      <c r="C635" s="1">
        <v>78.122122000000005</v>
      </c>
      <c r="D635" s="1">
        <v>27.575631999999999</v>
      </c>
      <c r="E635" s="1">
        <v>33.689999</v>
      </c>
      <c r="F635" s="1">
        <v>558.64232500000003</v>
      </c>
      <c r="G635" s="1">
        <v>47.382437000000003</v>
      </c>
      <c r="H635" s="1">
        <v>49.923062999999999</v>
      </c>
      <c r="I635" s="1">
        <v>99.43</v>
      </c>
      <c r="J635" s="1">
        <v>24.447932000000002</v>
      </c>
      <c r="K635" s="1">
        <v>30.979561</v>
      </c>
      <c r="L635" s="45">
        <v>12716.45996</v>
      </c>
      <c r="M635" s="11">
        <f t="shared" si="105"/>
        <v>0.27821809272772269</v>
      </c>
      <c r="N635" s="11">
        <f t="shared" si="106"/>
        <v>4.4356319135927524E-2</v>
      </c>
      <c r="O635" s="11">
        <f t="shared" si="107"/>
        <v>0.6811502596258352</v>
      </c>
      <c r="P635" s="11">
        <f t="shared" si="108"/>
        <v>0.17920892544627232</v>
      </c>
      <c r="Q635" s="11">
        <f t="shared" si="109"/>
        <v>8.4122339775105637E-4</v>
      </c>
      <c r="R635" s="11">
        <f t="shared" si="110"/>
        <v>0.33716014829918062</v>
      </c>
      <c r="S635" s="11">
        <f t="shared" si="111"/>
        <v>8.9247346807971306E-2</v>
      </c>
      <c r="T635" s="11">
        <f t="shared" si="112"/>
        <v>-0.14468817204301065</v>
      </c>
      <c r="U635" s="11">
        <f t="shared" si="113"/>
        <v>6.4610283968861593E-2</v>
      </c>
      <c r="V635" s="11">
        <f t="shared" si="114"/>
        <v>0.27115717851464449</v>
      </c>
      <c r="W635" s="11">
        <f t="shared" si="115"/>
        <v>6.4610283968861593E-2</v>
      </c>
    </row>
    <row r="636" spans="1:23" x14ac:dyDescent="0.2">
      <c r="A636" s="28" t="s">
        <v>267</v>
      </c>
      <c r="B636" s="1">
        <v>53.457821000000003</v>
      </c>
      <c r="C636" s="1">
        <v>74.804087999999993</v>
      </c>
      <c r="D636" s="1">
        <v>16.402836000000001</v>
      </c>
      <c r="E636" s="1">
        <v>28.57</v>
      </c>
      <c r="F636" s="1">
        <v>558.172777</v>
      </c>
      <c r="G636" s="1">
        <v>35.435124999999999</v>
      </c>
      <c r="H636" s="1">
        <v>45.832622999999998</v>
      </c>
      <c r="I636" s="1">
        <v>116.25</v>
      </c>
      <c r="J636" s="1">
        <v>22.964207999999999</v>
      </c>
      <c r="K636" s="1">
        <v>24.371148999999999</v>
      </c>
      <c r="L636" s="45">
        <v>12845.12988</v>
      </c>
      <c r="M636" s="11">
        <f t="shared" si="105"/>
        <v>0.25209433962131578</v>
      </c>
      <c r="N636" s="11">
        <f t="shared" si="106"/>
        <v>0.19575549818054472</v>
      </c>
      <c r="O636" s="11">
        <f t="shared" si="107"/>
        <v>-0.41466300428010772</v>
      </c>
      <c r="P636" s="11">
        <f t="shared" si="108"/>
        <v>0.11819965237572028</v>
      </c>
      <c r="Q636" s="11">
        <f t="shared" si="109"/>
        <v>5.0546722209035E-3</v>
      </c>
      <c r="R636" s="11">
        <f t="shared" si="110"/>
        <v>2.0319357248582692E-2</v>
      </c>
      <c r="S636" s="11">
        <f t="shared" si="111"/>
        <v>0.12666292494061815</v>
      </c>
      <c r="T636" s="11">
        <f t="shared" si="112"/>
        <v>0.16099074685880588</v>
      </c>
      <c r="U636" s="11">
        <f t="shared" si="113"/>
        <v>-4.767341681390258E-2</v>
      </c>
      <c r="V636" s="11">
        <f t="shared" si="114"/>
        <v>-0.1001075905983142</v>
      </c>
      <c r="W636" s="11">
        <f t="shared" si="115"/>
        <v>-4.767341681390258E-2</v>
      </c>
    </row>
    <row r="637" spans="1:23" x14ac:dyDescent="0.2">
      <c r="A637" s="28" t="s">
        <v>114</v>
      </c>
      <c r="B637" s="1">
        <v>42.694723000000003</v>
      </c>
      <c r="C637" s="1">
        <v>62.558013000000003</v>
      </c>
      <c r="D637" s="1">
        <v>28.022893</v>
      </c>
      <c r="E637" s="1">
        <v>25.549999</v>
      </c>
      <c r="F637" s="1">
        <v>555.36558600000001</v>
      </c>
      <c r="G637" s="1">
        <v>34.729444999999998</v>
      </c>
      <c r="H637" s="1">
        <v>40.679977999999998</v>
      </c>
      <c r="I637" s="1">
        <v>100.129997</v>
      </c>
      <c r="J637" s="1">
        <v>24.113795</v>
      </c>
      <c r="K637" s="1">
        <v>27.082291999999999</v>
      </c>
      <c r="L637" s="45">
        <v>12984.690430000001</v>
      </c>
      <c r="M637" s="11">
        <f t="shared" si="105"/>
        <v>-0.61467146190137401</v>
      </c>
      <c r="N637" s="11">
        <f t="shared" si="106"/>
        <v>-0.29363816163357137</v>
      </c>
      <c r="O637" s="11">
        <f t="shared" si="107"/>
        <v>-0.32234467365063235</v>
      </c>
      <c r="P637" s="11">
        <f t="shared" si="108"/>
        <v>-0.88785006489794371</v>
      </c>
      <c r="Q637" s="11">
        <f t="shared" si="109"/>
        <v>-2.9234841831289327E-3</v>
      </c>
      <c r="R637" s="11">
        <f t="shared" si="110"/>
        <v>-0.62737319483139808</v>
      </c>
      <c r="S637" s="11">
        <f t="shared" si="111"/>
        <v>-0.3767007838390255</v>
      </c>
      <c r="T637" s="11">
        <f t="shared" si="112"/>
        <v>-0.57369722893185393</v>
      </c>
      <c r="U637" s="11">
        <f t="shared" si="113"/>
        <v>-0.47530062326912903</v>
      </c>
      <c r="V637" s="11">
        <f t="shared" si="114"/>
        <v>-0.48906512679753011</v>
      </c>
      <c r="W637" s="11">
        <f t="shared" si="115"/>
        <v>-0.47530062326912903</v>
      </c>
    </row>
    <row r="638" spans="1:23" x14ac:dyDescent="0.2">
      <c r="A638" s="28" t="s">
        <v>722</v>
      </c>
      <c r="B638" s="1">
        <v>110.800833</v>
      </c>
      <c r="C638" s="1">
        <v>88.563693000000001</v>
      </c>
      <c r="D638" s="1">
        <v>41.352722999999997</v>
      </c>
      <c r="E638" s="1">
        <v>227.820007</v>
      </c>
      <c r="F638" s="1">
        <v>556.99394900000004</v>
      </c>
      <c r="G638" s="1">
        <v>93.201682000000005</v>
      </c>
      <c r="H638" s="1">
        <v>65.265568999999999</v>
      </c>
      <c r="I638" s="1">
        <v>234.88000500000001</v>
      </c>
      <c r="J638" s="1">
        <v>45.957354000000002</v>
      </c>
      <c r="K638" s="1">
        <v>53.005369999999999</v>
      </c>
      <c r="L638" s="45">
        <v>12890.45996</v>
      </c>
      <c r="M638" s="11">
        <f t="shared" si="105"/>
        <v>0.4447989564978867</v>
      </c>
      <c r="N638" s="11">
        <f t="shared" si="106"/>
        <v>-5.0020594364327708E-2</v>
      </c>
      <c r="O638" s="11">
        <f t="shared" si="107"/>
        <v>0.3762012597252915</v>
      </c>
      <c r="P638" s="11">
        <f t="shared" si="108"/>
        <v>0.4650804308681673</v>
      </c>
      <c r="Q638" s="11">
        <f t="shared" si="109"/>
        <v>1.3156198067109326E-2</v>
      </c>
      <c r="R638" s="11">
        <f t="shared" si="110"/>
        <v>0.2897055320532953</v>
      </c>
      <c r="S638" s="11">
        <f t="shared" si="111"/>
        <v>3.3894902952863015E-2</v>
      </c>
      <c r="T638" s="11">
        <f t="shared" si="112"/>
        <v>0.40411290294185154</v>
      </c>
      <c r="U638" s="11">
        <f t="shared" si="113"/>
        <v>0.31386432231873718</v>
      </c>
      <c r="V638" s="11">
        <f t="shared" si="114"/>
        <v>0.247647187563244</v>
      </c>
      <c r="W638" s="11">
        <f t="shared" si="115"/>
        <v>0.31386432231873718</v>
      </c>
    </row>
    <row r="639" spans="1:23" x14ac:dyDescent="0.2">
      <c r="A639" s="28" t="s">
        <v>570</v>
      </c>
      <c r="B639" s="1">
        <v>76.689447000000001</v>
      </c>
      <c r="C639" s="1">
        <v>93.226961000000003</v>
      </c>
      <c r="D639" s="1">
        <v>30.048456000000002</v>
      </c>
      <c r="E639" s="1">
        <v>155.5</v>
      </c>
      <c r="F639" s="1">
        <v>549.76118199999996</v>
      </c>
      <c r="G639" s="1">
        <v>72.265861999999998</v>
      </c>
      <c r="H639" s="1">
        <v>63.125922000000003</v>
      </c>
      <c r="I639" s="1">
        <v>167.279999</v>
      </c>
      <c r="J639" s="1">
        <v>34.978766999999998</v>
      </c>
      <c r="K639" s="1">
        <v>42.484262000000001</v>
      </c>
      <c r="L639" s="45">
        <v>13126.20996</v>
      </c>
      <c r="M639" s="11">
        <f t="shared" si="105"/>
        <v>0.12683379416696128</v>
      </c>
      <c r="N639" s="11">
        <f t="shared" si="106"/>
        <v>0.19047088866038675</v>
      </c>
      <c r="O639" s="11">
        <f t="shared" si="107"/>
        <v>9.8334900871186903E-2</v>
      </c>
      <c r="P639" s="11">
        <f t="shared" si="108"/>
        <v>3.6293539743971417</v>
      </c>
      <c r="Q639" s="11">
        <f t="shared" si="109"/>
        <v>1.3256950211510521E-2</v>
      </c>
      <c r="R639" s="11">
        <f t="shared" si="110"/>
        <v>0.51537096044120601</v>
      </c>
      <c r="S639" s="11">
        <f t="shared" si="111"/>
        <v>0.26337313719477495</v>
      </c>
      <c r="T639" s="11">
        <f t="shared" si="112"/>
        <v>0.64889111825207846</v>
      </c>
      <c r="U639" s="11">
        <f t="shared" si="113"/>
        <v>0.43607203456580534</v>
      </c>
      <c r="V639" s="11">
        <f t="shared" si="114"/>
        <v>0.36537220320009478</v>
      </c>
      <c r="W639" s="11">
        <f t="shared" si="115"/>
        <v>0.43607203456580534</v>
      </c>
    </row>
    <row r="640" spans="1:23" x14ac:dyDescent="0.2">
      <c r="A640" s="28" t="s">
        <v>419</v>
      </c>
      <c r="B640" s="1">
        <v>68.057461000000004</v>
      </c>
      <c r="C640" s="1">
        <v>78.310996000000003</v>
      </c>
      <c r="D640" s="1">
        <v>27.358191000000001</v>
      </c>
      <c r="E640" s="1">
        <v>33.590000000000003</v>
      </c>
      <c r="F640" s="1">
        <v>542.56838000000005</v>
      </c>
      <c r="G640" s="1">
        <v>47.688561999999997</v>
      </c>
      <c r="H640" s="1">
        <v>49.966174000000002</v>
      </c>
      <c r="I640" s="1">
        <v>101.449997</v>
      </c>
      <c r="J640" s="1">
        <v>24.357251000000002</v>
      </c>
      <c r="K640" s="1">
        <v>31.115517000000001</v>
      </c>
      <c r="L640" s="45">
        <v>13008.530269999999</v>
      </c>
      <c r="M640" s="11">
        <f t="shared" si="105"/>
        <v>-0.36273839784564954</v>
      </c>
      <c r="N640" s="11">
        <f t="shared" si="106"/>
        <v>4.4861260052622143E-3</v>
      </c>
      <c r="O640" s="11">
        <f t="shared" si="107"/>
        <v>-5.3936384564878259E-2</v>
      </c>
      <c r="P640" s="11">
        <f t="shared" si="108"/>
        <v>-0.85431756525036662</v>
      </c>
      <c r="Q640" s="11">
        <f t="shared" si="109"/>
        <v>1.3552340898579374E-3</v>
      </c>
      <c r="R640" s="11">
        <f t="shared" si="110"/>
        <v>-0.54624050060478191</v>
      </c>
      <c r="S640" s="11">
        <f t="shared" si="111"/>
        <v>4.8521998540686395E-2</v>
      </c>
      <c r="T640" s="11">
        <f t="shared" si="112"/>
        <v>-0.4768730951276835</v>
      </c>
      <c r="U640" s="11">
        <f t="shared" si="113"/>
        <v>-0.55624715654590728</v>
      </c>
      <c r="V640" s="11">
        <f t="shared" si="114"/>
        <v>-0.42363265069097633</v>
      </c>
      <c r="W640" s="11">
        <f t="shared" si="115"/>
        <v>-0.55624715654590728</v>
      </c>
    </row>
    <row r="641" spans="1:23" x14ac:dyDescent="0.2">
      <c r="A641" s="28" t="s">
        <v>874</v>
      </c>
      <c r="B641" s="1">
        <v>106.796739</v>
      </c>
      <c r="C641" s="1">
        <v>77.961252000000002</v>
      </c>
      <c r="D641" s="1">
        <v>28.917919000000001</v>
      </c>
      <c r="E641" s="1">
        <v>230.570007</v>
      </c>
      <c r="F641" s="1">
        <v>541.834068</v>
      </c>
      <c r="G641" s="1">
        <v>105.096559</v>
      </c>
      <c r="H641" s="1">
        <v>47.653911000000001</v>
      </c>
      <c r="I641" s="1">
        <v>193.929993</v>
      </c>
      <c r="J641" s="1">
        <v>54.889228000000003</v>
      </c>
      <c r="K641" s="1">
        <v>53.985565000000001</v>
      </c>
      <c r="L641" s="45">
        <v>12820.599609999999</v>
      </c>
      <c r="M641" s="11">
        <f t="shared" si="105"/>
        <v>-1.9099613778885915E-2</v>
      </c>
      <c r="N641" s="11">
        <f t="shared" si="106"/>
        <v>-0.12506584486425321</v>
      </c>
      <c r="O641" s="11">
        <f t="shared" si="107"/>
        <v>-0.29662049988974237</v>
      </c>
      <c r="P641" s="11">
        <f t="shared" si="108"/>
        <v>3.7388698762456096E-2</v>
      </c>
      <c r="Q641" s="11">
        <f t="shared" si="109"/>
        <v>1.3917665585978511E-2</v>
      </c>
      <c r="R641" s="11">
        <f t="shared" si="110"/>
        <v>0.13491016211637219</v>
      </c>
      <c r="S641" s="11">
        <f t="shared" si="111"/>
        <v>-0.27244894396272334</v>
      </c>
      <c r="T641" s="11">
        <f t="shared" si="112"/>
        <v>-0.16040351390429497</v>
      </c>
      <c r="U641" s="11">
        <f t="shared" si="113"/>
        <v>0.18790080583614843</v>
      </c>
      <c r="V641" s="11">
        <f t="shared" si="114"/>
        <v>1.7388099128087697E-2</v>
      </c>
      <c r="W641" s="11">
        <f t="shared" si="115"/>
        <v>0.18790080583614843</v>
      </c>
    </row>
    <row r="642" spans="1:23" x14ac:dyDescent="0.2">
      <c r="A642" s="28" t="s">
        <v>721</v>
      </c>
      <c r="B642" s="1">
        <v>108.876233</v>
      </c>
      <c r="C642" s="1">
        <v>89.105278999999996</v>
      </c>
      <c r="D642" s="1">
        <v>41.112825999999998</v>
      </c>
      <c r="E642" s="1">
        <v>222.259995</v>
      </c>
      <c r="F642" s="1">
        <v>534.39651600000002</v>
      </c>
      <c r="G642" s="1">
        <v>92.603416999999993</v>
      </c>
      <c r="H642" s="1">
        <v>65.499060999999998</v>
      </c>
      <c r="I642" s="1">
        <v>230.979996</v>
      </c>
      <c r="J642" s="1">
        <v>46.206912000000003</v>
      </c>
      <c r="K642" s="1">
        <v>53.062902000000001</v>
      </c>
      <c r="L642" s="45">
        <v>13164.780269999999</v>
      </c>
      <c r="M642" s="11">
        <f t="shared" si="105"/>
        <v>0.4102744953097619</v>
      </c>
      <c r="N642" s="11">
        <f t="shared" si="106"/>
        <v>-2.8027781879841784E-2</v>
      </c>
      <c r="O642" s="11">
        <f t="shared" si="107"/>
        <v>0.35475531739511146</v>
      </c>
      <c r="P642" s="11">
        <f t="shared" si="108"/>
        <v>0.46793467491091301</v>
      </c>
      <c r="Q642" s="11">
        <f t="shared" si="109"/>
        <v>-2.9078356272774775E-3</v>
      </c>
      <c r="R642" s="11">
        <f t="shared" si="110"/>
        <v>0.29478777246988752</v>
      </c>
      <c r="S642" s="11">
        <f t="shared" si="111"/>
        <v>4.1451542226607963E-2</v>
      </c>
      <c r="T642" s="11">
        <f t="shared" si="112"/>
        <v>0.37015063032209472</v>
      </c>
      <c r="U642" s="11">
        <f t="shared" si="113"/>
        <v>0.33382398397156621</v>
      </c>
      <c r="V642" s="11">
        <f t="shared" si="114"/>
        <v>0.25312897883886487</v>
      </c>
      <c r="W642" s="11">
        <f t="shared" si="115"/>
        <v>0.33382398397156621</v>
      </c>
    </row>
    <row r="643" spans="1:23" x14ac:dyDescent="0.2">
      <c r="A643" s="28" t="s">
        <v>569</v>
      </c>
      <c r="B643" s="1">
        <v>77.202157</v>
      </c>
      <c r="C643" s="1">
        <v>91.674717999999999</v>
      </c>
      <c r="D643" s="1">
        <v>30.347048999999998</v>
      </c>
      <c r="E643" s="1">
        <v>151.41000399999999</v>
      </c>
      <c r="F643" s="1">
        <v>535.95498499999997</v>
      </c>
      <c r="G643" s="1">
        <v>71.520150999999998</v>
      </c>
      <c r="H643" s="1">
        <v>62.892086999999997</v>
      </c>
      <c r="I643" s="1">
        <v>168.58000200000001</v>
      </c>
      <c r="J643" s="1">
        <v>34.642435999999996</v>
      </c>
      <c r="K643" s="1">
        <v>42.344326000000002</v>
      </c>
      <c r="L643" s="45">
        <v>13075.660159999999</v>
      </c>
      <c r="M643" s="11">
        <f t="shared" si="105"/>
        <v>0.11873123714074652</v>
      </c>
      <c r="N643" s="11">
        <f t="shared" si="106"/>
        <v>0.1726696108236887</v>
      </c>
      <c r="O643" s="11">
        <f t="shared" si="107"/>
        <v>0.1040638630807309</v>
      </c>
      <c r="P643" s="11">
        <f t="shared" si="108"/>
        <v>3.4168613890566331</v>
      </c>
      <c r="Q643" s="11">
        <f t="shared" si="109"/>
        <v>1.1491483815386561E-2</v>
      </c>
      <c r="R643" s="11">
        <f t="shared" si="110"/>
        <v>0.49883176453704459</v>
      </c>
      <c r="S643" s="11">
        <f t="shared" si="111"/>
        <v>0.24813960139923541</v>
      </c>
      <c r="T643" s="11">
        <f t="shared" si="112"/>
        <v>0.74206889765636763</v>
      </c>
      <c r="U643" s="11">
        <f t="shared" si="113"/>
        <v>0.41175188575231303</v>
      </c>
      <c r="V643" s="11">
        <f t="shared" si="114"/>
        <v>0.35731666228965553</v>
      </c>
      <c r="W643" s="11">
        <f t="shared" si="115"/>
        <v>0.41175188575231303</v>
      </c>
    </row>
    <row r="644" spans="1:23" x14ac:dyDescent="0.2">
      <c r="A644" s="28" t="s">
        <v>418</v>
      </c>
      <c r="B644" s="1">
        <v>69.008672000000004</v>
      </c>
      <c r="C644" s="1">
        <v>78.176084000000003</v>
      </c>
      <c r="D644" s="1">
        <v>27.486678999999999</v>
      </c>
      <c r="E644" s="1">
        <v>34.279998999999997</v>
      </c>
      <c r="F644" s="1">
        <v>529.866038</v>
      </c>
      <c r="G644" s="1">
        <v>47.717264</v>
      </c>
      <c r="H644" s="1">
        <v>50.388663999999999</v>
      </c>
      <c r="I644" s="1">
        <v>96.769997000000004</v>
      </c>
      <c r="J644" s="1">
        <v>24.538615</v>
      </c>
      <c r="K644" s="1">
        <v>31.197087</v>
      </c>
      <c r="L644" s="45">
        <v>13610.150390000001</v>
      </c>
      <c r="M644" s="11">
        <f t="shared" ref="M644:M707" si="116">B644/B645-1</f>
        <v>-0.35728234261077474</v>
      </c>
      <c r="N644" s="11">
        <f t="shared" ref="N644:N707" si="117">C644/C645-1</f>
        <v>-7.9984606329124297E-3</v>
      </c>
      <c r="O644" s="11">
        <f t="shared" ref="O644:O707" si="118">D644/D645-1</f>
        <v>-4.1875917804842344E-2</v>
      </c>
      <c r="P644" s="11">
        <f t="shared" ref="P644:P707" si="119">E644/E645-1</f>
        <v>-0.85076186570433432</v>
      </c>
      <c r="Q644" s="11">
        <f t="shared" ref="Q644:Q707" si="120">F644/F645-1</f>
        <v>-8.5704001428708043E-3</v>
      </c>
      <c r="R644" s="11">
        <f t="shared" ref="R644:R707" si="121">G644/G645-1</f>
        <v>-0.5446770342233187</v>
      </c>
      <c r="S644" s="11">
        <f t="shared" ref="S644:S707" si="122">H644/H645-1</f>
        <v>4.789872641887194E-2</v>
      </c>
      <c r="T644" s="11">
        <f t="shared" ref="T644:T707" si="123">I644/I645-1</f>
        <v>-0.50760699388188568</v>
      </c>
      <c r="U644" s="11">
        <f t="shared" ref="U644:U707" si="124">J644/J645-1</f>
        <v>-0.55414432432391181</v>
      </c>
      <c r="V644" s="11">
        <f t="shared" ref="V644:V707" si="125">K644/K645-1</f>
        <v>-0.42443153201648554</v>
      </c>
      <c r="W644" s="11">
        <f t="shared" ref="W644:W707" si="126">J644/J645-1</f>
        <v>-0.55414432432391181</v>
      </c>
    </row>
    <row r="645" spans="1:23" x14ac:dyDescent="0.2">
      <c r="A645" s="28" t="s">
        <v>873</v>
      </c>
      <c r="B645" s="1">
        <v>107.37012</v>
      </c>
      <c r="C645" s="1">
        <v>78.806414000000004</v>
      </c>
      <c r="D645" s="1">
        <v>28.688016000000001</v>
      </c>
      <c r="E645" s="1">
        <v>229.699997</v>
      </c>
      <c r="F645" s="1">
        <v>534.44645800000001</v>
      </c>
      <c r="G645" s="1">
        <v>104.79872</v>
      </c>
      <c r="H645" s="1">
        <v>48.085433000000002</v>
      </c>
      <c r="I645" s="1">
        <v>196.529999</v>
      </c>
      <c r="J645" s="1">
        <v>55.037126000000001</v>
      </c>
      <c r="K645" s="1">
        <v>54.202216999999997</v>
      </c>
      <c r="L645" s="45">
        <v>13169.429690000001</v>
      </c>
      <c r="M645" s="11">
        <f t="shared" si="116"/>
        <v>-1.8477530633737249E-2</v>
      </c>
      <c r="N645" s="11">
        <f t="shared" si="117"/>
        <v>-0.12315436234143229</v>
      </c>
      <c r="O645" s="11">
        <f t="shared" si="118"/>
        <v>-0.30810026308479155</v>
      </c>
      <c r="P645" s="11">
        <f t="shared" si="119"/>
        <v>3.9507607188724148E-2</v>
      </c>
      <c r="Q645" s="11">
        <f t="shared" si="120"/>
        <v>-6.8040958224736547E-3</v>
      </c>
      <c r="R645" s="11">
        <f t="shared" si="121"/>
        <v>0.12846689751059848</v>
      </c>
      <c r="S645" s="11">
        <f t="shared" si="122"/>
        <v>-0.27536687753448841</v>
      </c>
      <c r="T645" s="11">
        <f t="shared" si="123"/>
        <v>-0.1571024376890986</v>
      </c>
      <c r="U645" s="11">
        <f t="shared" si="124"/>
        <v>0.18348046795076556</v>
      </c>
      <c r="V645" s="11">
        <f t="shared" si="125"/>
        <v>1.9077075813638711E-2</v>
      </c>
      <c r="W645" s="11">
        <f t="shared" si="126"/>
        <v>0.18348046795076556</v>
      </c>
    </row>
    <row r="646" spans="1:23" x14ac:dyDescent="0.2">
      <c r="A646" s="28" t="s">
        <v>720</v>
      </c>
      <c r="B646" s="1">
        <v>109.391403</v>
      </c>
      <c r="C646" s="1">
        <v>89.874899999999997</v>
      </c>
      <c r="D646" s="1">
        <v>41.462677999999997</v>
      </c>
      <c r="E646" s="1">
        <v>220.970001</v>
      </c>
      <c r="F646" s="1">
        <v>538.10779500000001</v>
      </c>
      <c r="G646" s="1">
        <v>92.868227000000005</v>
      </c>
      <c r="H646" s="1">
        <v>66.358315000000005</v>
      </c>
      <c r="I646" s="1">
        <v>233.16000399999999</v>
      </c>
      <c r="J646" s="1">
        <v>46.504465000000003</v>
      </c>
      <c r="K646" s="1">
        <v>53.187553999999999</v>
      </c>
      <c r="L646" s="45">
        <v>12627.009770000001</v>
      </c>
      <c r="M646" s="11">
        <f t="shared" si="116"/>
        <v>0.41093257642244896</v>
      </c>
      <c r="N646" s="11">
        <f t="shared" si="117"/>
        <v>-1.2566767727571926E-2</v>
      </c>
      <c r="O646" s="11">
        <f t="shared" si="118"/>
        <v>0.36270819478987404</v>
      </c>
      <c r="P646" s="11">
        <f t="shared" si="119"/>
        <v>0.53932425205173962</v>
      </c>
      <c r="Q646" s="11">
        <f t="shared" si="120"/>
        <v>-6.7948020627101036E-3</v>
      </c>
      <c r="R646" s="11">
        <f t="shared" si="121"/>
        <v>0.3085905331622576</v>
      </c>
      <c r="S646" s="11">
        <f t="shared" si="122"/>
        <v>6.0726249558778811E-2</v>
      </c>
      <c r="T646" s="11">
        <f t="shared" si="123"/>
        <v>0.35322112559684626</v>
      </c>
      <c r="U646" s="11">
        <f t="shared" si="124"/>
        <v>0.35927599109254049</v>
      </c>
      <c r="V646" s="11">
        <f t="shared" si="125"/>
        <v>0.26107373357562036</v>
      </c>
      <c r="W646" s="11">
        <f t="shared" si="126"/>
        <v>0.35927599109254049</v>
      </c>
    </row>
    <row r="647" spans="1:23" x14ac:dyDescent="0.2">
      <c r="A647" s="28" t="s">
        <v>568</v>
      </c>
      <c r="B647" s="1">
        <v>77.531276000000005</v>
      </c>
      <c r="C647" s="1">
        <v>91.018710999999996</v>
      </c>
      <c r="D647" s="1">
        <v>30.426673999999998</v>
      </c>
      <c r="E647" s="1">
        <v>143.550003</v>
      </c>
      <c r="F647" s="1">
        <v>541.78914499999996</v>
      </c>
      <c r="G647" s="1">
        <v>70.968132999999995</v>
      </c>
      <c r="H647" s="1">
        <v>62.559322000000002</v>
      </c>
      <c r="I647" s="1">
        <v>172.300003</v>
      </c>
      <c r="J647" s="1">
        <v>34.212673000000002</v>
      </c>
      <c r="K647" s="1">
        <v>42.176403000000001</v>
      </c>
      <c r="L647" s="45">
        <v>12632</v>
      </c>
      <c r="M647" s="11">
        <f t="shared" si="116"/>
        <v>0.46183293939786885</v>
      </c>
      <c r="N647" s="11">
        <f t="shared" si="117"/>
        <v>0.21761782020554743</v>
      </c>
      <c r="O647" s="11">
        <f t="shared" si="118"/>
        <v>0.79540104043150506</v>
      </c>
      <c r="P647" s="11">
        <f t="shared" si="119"/>
        <v>4.1451613978494626</v>
      </c>
      <c r="Q647" s="11">
        <f t="shared" si="120"/>
        <v>6.047407507982383E-3</v>
      </c>
      <c r="R647" s="11">
        <f t="shared" si="121"/>
        <v>0.99798116105044277</v>
      </c>
      <c r="S647" s="11">
        <f t="shared" si="122"/>
        <v>0.37456285856627591</v>
      </c>
      <c r="T647" s="11">
        <f t="shared" si="123"/>
        <v>0.462524453994134</v>
      </c>
      <c r="U647" s="11">
        <f t="shared" si="124"/>
        <v>0.49039831126364275</v>
      </c>
      <c r="V647" s="11">
        <f t="shared" si="125"/>
        <v>0.71937808973277417</v>
      </c>
      <c r="W647" s="11">
        <f t="shared" si="126"/>
        <v>0.49039831126364275</v>
      </c>
    </row>
    <row r="648" spans="1:23" x14ac:dyDescent="0.2">
      <c r="A648" s="28" t="s">
        <v>266</v>
      </c>
      <c r="B648" s="1">
        <v>53.037028999999997</v>
      </c>
      <c r="C648" s="1">
        <v>74.751461000000006</v>
      </c>
      <c r="D648" s="1">
        <v>16.947006999999999</v>
      </c>
      <c r="E648" s="1">
        <v>27.9</v>
      </c>
      <c r="F648" s="1">
        <v>538.53242</v>
      </c>
      <c r="G648" s="1">
        <v>35.519920999999997</v>
      </c>
      <c r="H648" s="1">
        <v>45.512157999999999</v>
      </c>
      <c r="I648" s="1">
        <v>117.80999799999999</v>
      </c>
      <c r="J648" s="1">
        <v>22.955389</v>
      </c>
      <c r="K648" s="1">
        <v>24.530034000000001</v>
      </c>
      <c r="L648" s="45">
        <v>12824.389649999999</v>
      </c>
      <c r="M648" s="11">
        <f t="shared" si="116"/>
        <v>0.24638440149963658</v>
      </c>
      <c r="N648" s="11">
        <f t="shared" si="117"/>
        <v>0.19181276823135374</v>
      </c>
      <c r="O648" s="11">
        <f t="shared" si="118"/>
        <v>-0.410287864448178</v>
      </c>
      <c r="P648" s="11">
        <f t="shared" si="119"/>
        <v>-7.278165503489531E-2</v>
      </c>
      <c r="Q648" s="11">
        <f t="shared" si="120"/>
        <v>7.7299272727575641E-3</v>
      </c>
      <c r="R648" s="11">
        <f t="shared" si="121"/>
        <v>1.6792572794652294E-2</v>
      </c>
      <c r="S648" s="11">
        <f t="shared" si="122"/>
        <v>0.1199529085946196</v>
      </c>
      <c r="T648" s="11">
        <f t="shared" si="123"/>
        <v>0.17621798417659806</v>
      </c>
      <c r="U648" s="11">
        <f t="shared" si="124"/>
        <v>-5.5775900485772634E-2</v>
      </c>
      <c r="V648" s="11">
        <f t="shared" si="125"/>
        <v>-8.781082301103893E-2</v>
      </c>
      <c r="W648" s="11">
        <f t="shared" si="126"/>
        <v>-5.5775900485772634E-2</v>
      </c>
    </row>
    <row r="649" spans="1:23" x14ac:dyDescent="0.2">
      <c r="A649" s="28" t="s">
        <v>113</v>
      </c>
      <c r="B649" s="1">
        <v>42.552706000000001</v>
      </c>
      <c r="C649" s="1">
        <v>62.720809000000003</v>
      </c>
      <c r="D649" s="1">
        <v>28.737762</v>
      </c>
      <c r="E649" s="1">
        <v>30.09</v>
      </c>
      <c r="F649" s="1">
        <v>534.40153499999997</v>
      </c>
      <c r="G649" s="1">
        <v>34.933301</v>
      </c>
      <c r="H649" s="1">
        <v>40.637563999999998</v>
      </c>
      <c r="I649" s="1">
        <v>100.160004</v>
      </c>
      <c r="J649" s="1">
        <v>24.311378000000001</v>
      </c>
      <c r="K649" s="1">
        <v>26.891389</v>
      </c>
      <c r="L649" s="45">
        <v>13172.139649999999</v>
      </c>
      <c r="M649" s="11">
        <f t="shared" si="116"/>
        <v>-0.59858162956928918</v>
      </c>
      <c r="N649" s="11">
        <f t="shared" si="117"/>
        <v>-0.17808133425032691</v>
      </c>
      <c r="O649" s="11">
        <f t="shared" si="118"/>
        <v>9.8267590564953267E-3</v>
      </c>
      <c r="P649" s="11">
        <f t="shared" si="119"/>
        <v>-0.86914546469857101</v>
      </c>
      <c r="Q649" s="11">
        <f t="shared" si="120"/>
        <v>1.1850555555292575E-2</v>
      </c>
      <c r="R649" s="11">
        <f t="shared" si="121"/>
        <v>-0.67034791192732368</v>
      </c>
      <c r="S649" s="11">
        <f t="shared" si="122"/>
        <v>-0.10467094552680112</v>
      </c>
      <c r="T649" s="11">
        <f t="shared" si="123"/>
        <v>-0.49165099472999541</v>
      </c>
      <c r="U649" s="11">
        <f t="shared" si="124"/>
        <v>-0.55452221725198259</v>
      </c>
      <c r="V649" s="11">
        <f t="shared" si="125"/>
        <v>-0.49747812077811859</v>
      </c>
      <c r="W649" s="11">
        <f t="shared" si="126"/>
        <v>-0.55452221725198259</v>
      </c>
    </row>
    <row r="650" spans="1:23" x14ac:dyDescent="0.2">
      <c r="A650" s="28" t="s">
        <v>872</v>
      </c>
      <c r="B650" s="1">
        <v>106.005876</v>
      </c>
      <c r="C650" s="1">
        <v>76.310237999999998</v>
      </c>
      <c r="D650" s="1">
        <v>28.458110999999999</v>
      </c>
      <c r="E650" s="1">
        <v>229.949997</v>
      </c>
      <c r="F650" s="1">
        <v>528.14274999999998</v>
      </c>
      <c r="G650" s="1">
        <v>105.97020999999999</v>
      </c>
      <c r="H650" s="1">
        <v>45.388412000000002</v>
      </c>
      <c r="I650" s="1">
        <v>197.029999</v>
      </c>
      <c r="J650" s="1">
        <v>54.573715999999997</v>
      </c>
      <c r="K650" s="1">
        <v>53.512872000000002</v>
      </c>
      <c r="L650" s="45">
        <v>13107.20996</v>
      </c>
      <c r="M650" s="11">
        <f t="shared" si="116"/>
        <v>-3.4380858466900088E-2</v>
      </c>
      <c r="N650" s="11">
        <f t="shared" si="117"/>
        <v>-0.13946543547570467</v>
      </c>
      <c r="O650" s="11">
        <f t="shared" si="118"/>
        <v>-0.32294886996805328</v>
      </c>
      <c r="P650" s="11">
        <f t="shared" si="119"/>
        <v>3.3018826603266049E-2</v>
      </c>
      <c r="Q650" s="11">
        <f t="shared" si="120"/>
        <v>-7.9386281530813285E-4</v>
      </c>
      <c r="R650" s="11">
        <f t="shared" si="121"/>
        <v>0.14701706501915646</v>
      </c>
      <c r="S650" s="11">
        <f t="shared" si="122"/>
        <v>-0.30095683552371177</v>
      </c>
      <c r="T650" s="11">
        <f t="shared" si="123"/>
        <v>-0.16014495327847522</v>
      </c>
      <c r="U650" s="11">
        <f t="shared" si="124"/>
        <v>0.18501111005267656</v>
      </c>
      <c r="V650" s="11">
        <f t="shared" si="125"/>
        <v>1.5267929834275273E-2</v>
      </c>
      <c r="W650" s="11">
        <f t="shared" si="126"/>
        <v>0.18501111005267656</v>
      </c>
    </row>
    <row r="651" spans="1:23" x14ac:dyDescent="0.2">
      <c r="A651" s="28" t="s">
        <v>719</v>
      </c>
      <c r="B651" s="1">
        <v>109.780214</v>
      </c>
      <c r="C651" s="1">
        <v>88.677713999999995</v>
      </c>
      <c r="D651" s="1">
        <v>42.032440000000001</v>
      </c>
      <c r="E651" s="1">
        <v>222.60000600000001</v>
      </c>
      <c r="F651" s="1">
        <v>528.56235600000002</v>
      </c>
      <c r="G651" s="1">
        <v>92.387648999999996</v>
      </c>
      <c r="H651" s="1">
        <v>64.929340999999994</v>
      </c>
      <c r="I651" s="1">
        <v>234.60000600000001</v>
      </c>
      <c r="J651" s="1">
        <v>46.053336999999999</v>
      </c>
      <c r="K651" s="1">
        <v>52.708128000000002</v>
      </c>
      <c r="L651" s="45">
        <v>13345.889649999999</v>
      </c>
      <c r="M651" s="11">
        <f t="shared" si="116"/>
        <v>1.0947037014189447</v>
      </c>
      <c r="N651" s="11">
        <f t="shared" si="117"/>
        <v>0.19938961018602863</v>
      </c>
      <c r="O651" s="11">
        <f t="shared" si="118"/>
        <v>1.4773871242287719</v>
      </c>
      <c r="P651" s="11">
        <f t="shared" si="119"/>
        <v>7.0158446525027003</v>
      </c>
      <c r="Q651" s="11">
        <f t="shared" si="120"/>
        <v>4.6711946287478767E-3</v>
      </c>
      <c r="R651" s="11">
        <f t="shared" si="121"/>
        <v>1.653803945165655</v>
      </c>
      <c r="S651" s="11">
        <f t="shared" si="122"/>
        <v>0.44035873792858204</v>
      </c>
      <c r="T651" s="11">
        <f t="shared" si="123"/>
        <v>1.0301143134322315</v>
      </c>
      <c r="U651" s="11">
        <f t="shared" si="124"/>
        <v>1.0233109389617692</v>
      </c>
      <c r="V651" s="11">
        <f t="shared" si="125"/>
        <v>1.191298278715851</v>
      </c>
      <c r="W651" s="11">
        <f t="shared" si="126"/>
        <v>1.0233109389617692</v>
      </c>
    </row>
    <row r="652" spans="1:23" x14ac:dyDescent="0.2">
      <c r="A652" s="28" t="s">
        <v>265</v>
      </c>
      <c r="B652" s="1">
        <v>52.408468999999997</v>
      </c>
      <c r="C652" s="1">
        <v>73.935703000000004</v>
      </c>
      <c r="D652" s="1">
        <v>16.966439999999999</v>
      </c>
      <c r="E652" s="1">
        <v>27.77</v>
      </c>
      <c r="F652" s="1">
        <v>526.10481800000002</v>
      </c>
      <c r="G652" s="1">
        <v>34.813291</v>
      </c>
      <c r="H652" s="1">
        <v>45.078589999999998</v>
      </c>
      <c r="I652" s="1">
        <v>115.55999799999999</v>
      </c>
      <c r="J652" s="1">
        <v>22.761374</v>
      </c>
      <c r="K652" s="1">
        <v>24.053379</v>
      </c>
      <c r="L652" s="45">
        <v>12836.889649999999</v>
      </c>
      <c r="M652" s="11">
        <f t="shared" si="116"/>
        <v>0.22570431527878854</v>
      </c>
      <c r="N652" s="11">
        <f t="shared" si="117"/>
        <v>0.18528346104673932</v>
      </c>
      <c r="O652" s="11">
        <f t="shared" si="118"/>
        <v>-0.41905323129991257</v>
      </c>
      <c r="P652" s="11">
        <f t="shared" si="119"/>
        <v>-0.1489427168574099</v>
      </c>
      <c r="Q652" s="11">
        <f t="shared" si="120"/>
        <v>-1.156976561107137E-3</v>
      </c>
      <c r="R652" s="11">
        <f t="shared" si="121"/>
        <v>-1.0000382767456517E-2</v>
      </c>
      <c r="S652" s="11">
        <f t="shared" si="122"/>
        <v>0.11011107146578336</v>
      </c>
      <c r="T652" s="11">
        <f t="shared" si="123"/>
        <v>0.14985072636815921</v>
      </c>
      <c r="U652" s="11">
        <f t="shared" si="124"/>
        <v>-6.0103069416489241E-2</v>
      </c>
      <c r="V652" s="11">
        <f t="shared" si="125"/>
        <v>-0.11467776939119767</v>
      </c>
      <c r="W652" s="11">
        <f t="shared" si="126"/>
        <v>-6.0103069416489241E-2</v>
      </c>
    </row>
    <row r="653" spans="1:23" x14ac:dyDescent="0.2">
      <c r="A653" s="28" t="s">
        <v>112</v>
      </c>
      <c r="B653" s="1">
        <v>42.757840000000002</v>
      </c>
      <c r="C653" s="1">
        <v>62.378076999999998</v>
      </c>
      <c r="D653" s="1">
        <v>29.204809999999998</v>
      </c>
      <c r="E653" s="1">
        <v>32.630001</v>
      </c>
      <c r="F653" s="1">
        <v>526.71421399999997</v>
      </c>
      <c r="G653" s="1">
        <v>35.164954000000002</v>
      </c>
      <c r="H653" s="1">
        <v>40.607278999999998</v>
      </c>
      <c r="I653" s="1">
        <v>100.5</v>
      </c>
      <c r="J653" s="1">
        <v>24.216882999999999</v>
      </c>
      <c r="K653" s="1">
        <v>27.169066999999998</v>
      </c>
      <c r="L653" s="45">
        <v>12756.179690000001</v>
      </c>
      <c r="M653" s="11">
        <f t="shared" si="116"/>
        <v>-0.59702231190761301</v>
      </c>
      <c r="N653" s="11">
        <f t="shared" si="117"/>
        <v>-0.17844635913816553</v>
      </c>
      <c r="O653" s="11">
        <f t="shared" si="118"/>
        <v>2.0503357951367818E-2</v>
      </c>
      <c r="P653" s="11">
        <f t="shared" si="119"/>
        <v>-0.85969211695641656</v>
      </c>
      <c r="Q653" s="11">
        <f t="shared" si="120"/>
        <v>-4.822527848946212E-3</v>
      </c>
      <c r="R653" s="11">
        <f t="shared" si="121"/>
        <v>-0.667694903360184</v>
      </c>
      <c r="S653" s="11">
        <f t="shared" si="122"/>
        <v>-8.1930166671700833E-2</v>
      </c>
      <c r="T653" s="11">
        <f t="shared" si="123"/>
        <v>-0.49098460807349464</v>
      </c>
      <c r="U653" s="11">
        <f t="shared" si="124"/>
        <v>-0.55204533440762571</v>
      </c>
      <c r="V653" s="11">
        <f t="shared" si="125"/>
        <v>-0.48928158474693184</v>
      </c>
      <c r="W653" s="11">
        <f t="shared" si="126"/>
        <v>-0.55204533440762571</v>
      </c>
    </row>
    <row r="654" spans="1:23" x14ac:dyDescent="0.2">
      <c r="A654" s="28" t="s">
        <v>871</v>
      </c>
      <c r="B654" s="1">
        <v>106.104733</v>
      </c>
      <c r="C654" s="1">
        <v>75.926968000000002</v>
      </c>
      <c r="D654" s="1">
        <v>28.618044000000001</v>
      </c>
      <c r="E654" s="1">
        <v>232.55999800000001</v>
      </c>
      <c r="F654" s="1">
        <v>529.266617</v>
      </c>
      <c r="G654" s="1">
        <v>105.82129</v>
      </c>
      <c r="H654" s="1">
        <v>44.231144</v>
      </c>
      <c r="I654" s="1">
        <v>197.44000199999999</v>
      </c>
      <c r="J654" s="1">
        <v>54.061013000000003</v>
      </c>
      <c r="K654" s="1">
        <v>53.197743000000003</v>
      </c>
      <c r="L654" s="45">
        <v>13344.969730000001</v>
      </c>
      <c r="M654" s="11">
        <f t="shared" si="116"/>
        <v>0.54004336922828977</v>
      </c>
      <c r="N654" s="11">
        <f t="shared" si="117"/>
        <v>-3.2221516707228393E-2</v>
      </c>
      <c r="O654" s="11">
        <f t="shared" si="118"/>
        <v>5.4047104835243109E-2</v>
      </c>
      <c r="P654" s="11">
        <f t="shared" si="119"/>
        <v>5.8399999411764707</v>
      </c>
      <c r="Q654" s="11">
        <f t="shared" si="120"/>
        <v>-3.3111384299381319E-3</v>
      </c>
      <c r="R654" s="11">
        <f t="shared" si="121"/>
        <v>1.2123506702408386</v>
      </c>
      <c r="S654" s="11">
        <f t="shared" si="122"/>
        <v>-0.12474661990854108</v>
      </c>
      <c r="T654" s="11">
        <f t="shared" si="123"/>
        <v>1.0004053495563938</v>
      </c>
      <c r="U654" s="11">
        <f t="shared" si="124"/>
        <v>1.1717986265378615</v>
      </c>
      <c r="V654" s="11">
        <f t="shared" si="125"/>
        <v>0.70224770226808531</v>
      </c>
      <c r="W654" s="11">
        <f t="shared" si="126"/>
        <v>1.1717986265378615</v>
      </c>
    </row>
    <row r="655" spans="1:23" x14ac:dyDescent="0.2">
      <c r="A655" s="28" t="s">
        <v>417</v>
      </c>
      <c r="B655" s="1">
        <v>68.897237000000004</v>
      </c>
      <c r="C655" s="1">
        <v>78.454903999999999</v>
      </c>
      <c r="D655" s="1">
        <v>27.150631000000001</v>
      </c>
      <c r="E655" s="1">
        <v>34</v>
      </c>
      <c r="F655" s="1">
        <v>531.02491399999997</v>
      </c>
      <c r="G655" s="1">
        <v>47.832059999999998</v>
      </c>
      <c r="H655" s="1">
        <v>50.535245000000003</v>
      </c>
      <c r="I655" s="1">
        <v>98.699996999999996</v>
      </c>
      <c r="J655" s="1">
        <v>24.892277</v>
      </c>
      <c r="K655" s="1">
        <v>31.251470000000001</v>
      </c>
      <c r="L655" s="45">
        <v>13577.95996</v>
      </c>
      <c r="M655" s="11">
        <f t="shared" si="116"/>
        <v>0.32158384115007044</v>
      </c>
      <c r="N655" s="11">
        <f t="shared" si="117"/>
        <v>7.6059778221551966E-2</v>
      </c>
      <c r="O655" s="11">
        <f t="shared" si="118"/>
        <v>0.68620712762751079</v>
      </c>
      <c r="P655" s="11">
        <f t="shared" si="119"/>
        <v>0.23322451940515054</v>
      </c>
      <c r="Q655" s="11">
        <f t="shared" si="120"/>
        <v>4.4406678574699932E-3</v>
      </c>
      <c r="R655" s="11">
        <f t="shared" si="121"/>
        <v>0.39971912595621539</v>
      </c>
      <c r="S655" s="11">
        <f t="shared" si="122"/>
        <v>0.13882678536458615</v>
      </c>
      <c r="T655" s="11">
        <f t="shared" si="123"/>
        <v>-0.12631675554291621</v>
      </c>
      <c r="U655" s="11">
        <f t="shared" si="124"/>
        <v>9.574191559280365E-2</v>
      </c>
      <c r="V655" s="11">
        <f t="shared" si="125"/>
        <v>0.31664917466410913</v>
      </c>
      <c r="W655" s="11">
        <f t="shared" si="126"/>
        <v>9.574191559280365E-2</v>
      </c>
    </row>
    <row r="656" spans="1:23" x14ac:dyDescent="0.2">
      <c r="A656" s="28" t="s">
        <v>264</v>
      </c>
      <c r="B656" s="1">
        <v>52.132323999999997</v>
      </c>
      <c r="C656" s="1">
        <v>72.909429000000003</v>
      </c>
      <c r="D656" s="1">
        <v>16.101599</v>
      </c>
      <c r="E656" s="1">
        <v>27.57</v>
      </c>
      <c r="F656" s="1">
        <v>528.677234</v>
      </c>
      <c r="G656" s="1">
        <v>34.172612999999998</v>
      </c>
      <c r="H656" s="1">
        <v>44.374830000000003</v>
      </c>
      <c r="I656" s="1">
        <v>112.970001</v>
      </c>
      <c r="J656" s="1">
        <v>22.717281</v>
      </c>
      <c r="K656" s="1">
        <v>23.735609</v>
      </c>
      <c r="L656" s="45">
        <v>13548.940430000001</v>
      </c>
      <c r="M656" s="11">
        <f t="shared" si="116"/>
        <v>0.22285629278354846</v>
      </c>
      <c r="N656" s="11">
        <f t="shared" si="117"/>
        <v>0.17011685596462867</v>
      </c>
      <c r="O656" s="11">
        <f t="shared" si="118"/>
        <v>-0.44938504469010598</v>
      </c>
      <c r="P656" s="11">
        <f t="shared" si="119"/>
        <v>-0.1453812241401875</v>
      </c>
      <c r="Q656" s="11">
        <f t="shared" si="120"/>
        <v>1.1931918430809096E-2</v>
      </c>
      <c r="R656" s="11">
        <f t="shared" si="121"/>
        <v>-1.2079690770185003E-2</v>
      </c>
      <c r="S656" s="11">
        <f t="shared" si="122"/>
        <v>9.9340504653108175E-2</v>
      </c>
      <c r="T656" s="11">
        <f t="shared" si="123"/>
        <v>0.11575309629629627</v>
      </c>
      <c r="U656" s="11">
        <f t="shared" si="124"/>
        <v>-5.791348893859305E-2</v>
      </c>
      <c r="V656" s="11">
        <f t="shared" si="125"/>
        <v>-0.11248423143499076</v>
      </c>
      <c r="W656" s="11">
        <f t="shared" si="126"/>
        <v>-5.791348893859305E-2</v>
      </c>
    </row>
    <row r="657" spans="1:23" x14ac:dyDescent="0.2">
      <c r="A657" s="28" t="s">
        <v>111</v>
      </c>
      <c r="B657" s="1">
        <v>42.631602999999998</v>
      </c>
      <c r="C657" s="1">
        <v>62.309528</v>
      </c>
      <c r="D657" s="1">
        <v>29.242937999999999</v>
      </c>
      <c r="E657" s="1">
        <v>32.259998000000003</v>
      </c>
      <c r="F657" s="1">
        <v>522.44348100000002</v>
      </c>
      <c r="G657" s="1">
        <v>34.590454999999999</v>
      </c>
      <c r="H657" s="1">
        <v>40.364955000000002</v>
      </c>
      <c r="I657" s="1">
        <v>101.25</v>
      </c>
      <c r="J657" s="1">
        <v>24.113795</v>
      </c>
      <c r="K657" s="1">
        <v>26.743873000000001</v>
      </c>
      <c r="L657" s="45">
        <v>13248.440430000001</v>
      </c>
      <c r="M657" s="11">
        <f t="shared" si="116"/>
        <v>-0.42903432750125592</v>
      </c>
      <c r="N657" s="11">
        <f t="shared" si="117"/>
        <v>-0.31660001556114981</v>
      </c>
      <c r="O657" s="11">
        <f t="shared" si="118"/>
        <v>-3.1937810835420688E-2</v>
      </c>
      <c r="P657" s="11">
        <f t="shared" si="119"/>
        <v>-0.77478360182967043</v>
      </c>
      <c r="Q657" s="11">
        <f t="shared" si="120"/>
        <v>1.3606198944807302E-2</v>
      </c>
      <c r="R657" s="11">
        <f t="shared" si="121"/>
        <v>-0.50666745355429299</v>
      </c>
      <c r="S657" s="11">
        <f t="shared" si="122"/>
        <v>-0.35772780727121989</v>
      </c>
      <c r="T657" s="11">
        <f t="shared" si="123"/>
        <v>-0.41595524102471604</v>
      </c>
      <c r="U657" s="11">
        <f t="shared" si="124"/>
        <v>-0.29862693872517365</v>
      </c>
      <c r="V657" s="11">
        <f t="shared" si="125"/>
        <v>-0.36237847785401478</v>
      </c>
      <c r="W657" s="11">
        <f t="shared" si="126"/>
        <v>-0.29862693872517365</v>
      </c>
    </row>
    <row r="658" spans="1:23" x14ac:dyDescent="0.2">
      <c r="A658" s="28" t="s">
        <v>567</v>
      </c>
      <c r="B658" s="1">
        <v>74.665790000000001</v>
      </c>
      <c r="C658" s="1">
        <v>91.175781999999998</v>
      </c>
      <c r="D658" s="1">
        <v>30.207706000000002</v>
      </c>
      <c r="E658" s="1">
        <v>143.240005</v>
      </c>
      <c r="F658" s="1">
        <v>515.430432</v>
      </c>
      <c r="G658" s="1">
        <v>70.115898999999999</v>
      </c>
      <c r="H658" s="1">
        <v>62.847116</v>
      </c>
      <c r="I658" s="1">
        <v>173.36000100000001</v>
      </c>
      <c r="J658" s="1">
        <v>34.380839999999999</v>
      </c>
      <c r="K658" s="1">
        <v>41.943178000000003</v>
      </c>
      <c r="L658" s="45">
        <v>13488.429690000001</v>
      </c>
      <c r="M658" s="11">
        <f t="shared" si="116"/>
        <v>7.8741674478605805E-2</v>
      </c>
      <c r="N658" s="11">
        <f t="shared" si="117"/>
        <v>0.14043985815814142</v>
      </c>
      <c r="O658" s="11">
        <f t="shared" si="118"/>
        <v>9.5056768196759567E-2</v>
      </c>
      <c r="P658" s="11">
        <f t="shared" si="119"/>
        <v>3.1603254429276797</v>
      </c>
      <c r="Q658" s="11">
        <f t="shared" si="120"/>
        <v>-2.108188194273164E-3</v>
      </c>
      <c r="R658" s="11">
        <f t="shared" si="121"/>
        <v>0.4391092099017162</v>
      </c>
      <c r="S658" s="11">
        <f t="shared" si="122"/>
        <v>0.22957356177752009</v>
      </c>
      <c r="T658" s="11">
        <f t="shared" si="123"/>
        <v>0.73637828471066857</v>
      </c>
      <c r="U658" s="11">
        <f t="shared" si="124"/>
        <v>0.36970846997381956</v>
      </c>
      <c r="V658" s="11">
        <f t="shared" si="125"/>
        <v>0.31991571053980783</v>
      </c>
      <c r="W658" s="11">
        <f t="shared" si="126"/>
        <v>0.36970846997381956</v>
      </c>
    </row>
    <row r="659" spans="1:23" x14ac:dyDescent="0.2">
      <c r="A659" s="28" t="s">
        <v>416</v>
      </c>
      <c r="B659" s="1">
        <v>69.215635000000006</v>
      </c>
      <c r="C659" s="1">
        <v>79.947908999999996</v>
      </c>
      <c r="D659" s="1">
        <v>27.585515999999998</v>
      </c>
      <c r="E659" s="1">
        <v>34.43</v>
      </c>
      <c r="F659" s="1">
        <v>516.51935200000003</v>
      </c>
      <c r="G659" s="1">
        <v>48.721736</v>
      </c>
      <c r="H659" s="1">
        <v>51.112937000000002</v>
      </c>
      <c r="I659" s="1">
        <v>99.839995999999999</v>
      </c>
      <c r="J659" s="1">
        <v>25.100845</v>
      </c>
      <c r="K659" s="1">
        <v>31.777163999999999</v>
      </c>
      <c r="L659" s="45">
        <v>13435.20996</v>
      </c>
      <c r="M659" s="11">
        <f t="shared" si="116"/>
        <v>0.32936795495705184</v>
      </c>
      <c r="N659" s="11">
        <f t="shared" si="117"/>
        <v>0.11151443819942508</v>
      </c>
      <c r="O659" s="11">
        <f t="shared" si="118"/>
        <v>0.70909011380028675</v>
      </c>
      <c r="P659" s="11">
        <f t="shared" si="119"/>
        <v>0.23405017921146953</v>
      </c>
      <c r="Q659" s="11">
        <f t="shared" si="120"/>
        <v>1.1503338696633003E-2</v>
      </c>
      <c r="R659" s="11">
        <f t="shared" si="121"/>
        <v>0.4296957773303518</v>
      </c>
      <c r="S659" s="11">
        <f t="shared" si="122"/>
        <v>0.16571107493937509</v>
      </c>
      <c r="T659" s="11">
        <f t="shared" si="123"/>
        <v>-0.15675680478451348</v>
      </c>
      <c r="U659" s="11">
        <f t="shared" si="124"/>
        <v>9.346197531220235E-2</v>
      </c>
      <c r="V659" s="11">
        <f t="shared" si="125"/>
        <v>0.35850006156119196</v>
      </c>
      <c r="W659" s="11">
        <f t="shared" si="126"/>
        <v>9.346197531220235E-2</v>
      </c>
    </row>
    <row r="660" spans="1:23" x14ac:dyDescent="0.2">
      <c r="A660" s="28" t="s">
        <v>263</v>
      </c>
      <c r="B660" s="1">
        <v>52.066574000000003</v>
      </c>
      <c r="C660" s="1">
        <v>71.927008999999998</v>
      </c>
      <c r="D660" s="1">
        <v>16.140469</v>
      </c>
      <c r="E660" s="1">
        <v>27.9</v>
      </c>
      <c r="F660" s="1">
        <v>510.64522699999998</v>
      </c>
      <c r="G660" s="1">
        <v>34.078394000000003</v>
      </c>
      <c r="H660" s="1">
        <v>43.847003000000001</v>
      </c>
      <c r="I660" s="1">
        <v>118.400002</v>
      </c>
      <c r="J660" s="1">
        <v>22.955389</v>
      </c>
      <c r="K660" s="1">
        <v>23.391359999999999</v>
      </c>
      <c r="L660" s="45">
        <v>13986.51953</v>
      </c>
      <c r="M660" s="11">
        <f t="shared" si="116"/>
        <v>0.22885697075392297</v>
      </c>
      <c r="N660" s="11">
        <f t="shared" si="117"/>
        <v>0.16234198913086662</v>
      </c>
      <c r="O660" s="11">
        <f t="shared" si="118"/>
        <v>-0.43137517881744547</v>
      </c>
      <c r="P660" s="11">
        <f t="shared" si="119"/>
        <v>-0.11987384479893237</v>
      </c>
      <c r="Q660" s="11">
        <f t="shared" si="120"/>
        <v>-2.8189662297390949E-3</v>
      </c>
      <c r="R660" s="11">
        <f t="shared" si="121"/>
        <v>-7.6258866813185833E-3</v>
      </c>
      <c r="S660" s="11">
        <f t="shared" si="122"/>
        <v>9.6799153718465814E-2</v>
      </c>
      <c r="T660" s="11">
        <f t="shared" si="123"/>
        <v>0.19850188077232622</v>
      </c>
      <c r="U660" s="11">
        <f t="shared" si="124"/>
        <v>-3.9139128454729222E-2</v>
      </c>
      <c r="V660" s="11">
        <f t="shared" si="125"/>
        <v>-0.10443458286479046</v>
      </c>
      <c r="W660" s="11">
        <f t="shared" si="126"/>
        <v>-3.9139128454729222E-2</v>
      </c>
    </row>
    <row r="661" spans="1:23" x14ac:dyDescent="0.2">
      <c r="A661" s="28" t="s">
        <v>110</v>
      </c>
      <c r="B661" s="1">
        <v>42.369922000000003</v>
      </c>
      <c r="C661" s="1">
        <v>61.881107</v>
      </c>
      <c r="D661" s="1">
        <v>28.385093999999999</v>
      </c>
      <c r="E661" s="1">
        <v>31.700001</v>
      </c>
      <c r="F661" s="1">
        <v>512.08878800000002</v>
      </c>
      <c r="G661" s="1">
        <v>34.340268999999999</v>
      </c>
      <c r="H661" s="1">
        <v>39.977240000000002</v>
      </c>
      <c r="I661" s="1">
        <v>98.790001000000004</v>
      </c>
      <c r="J661" s="1">
        <v>23.890440000000002</v>
      </c>
      <c r="K661" s="1">
        <v>26.119097</v>
      </c>
      <c r="L661" s="45">
        <v>13954.41992</v>
      </c>
      <c r="M661" s="11">
        <f t="shared" si="116"/>
        <v>-0.6100424928375433</v>
      </c>
      <c r="N661" s="11">
        <f t="shared" si="117"/>
        <v>-0.304489874759727</v>
      </c>
      <c r="O661" s="11">
        <f t="shared" si="118"/>
        <v>-0.31391754203223066</v>
      </c>
      <c r="P661" s="11">
        <f t="shared" si="119"/>
        <v>-0.85544255546581183</v>
      </c>
      <c r="Q661" s="11">
        <f t="shared" si="120"/>
        <v>-6.1557317538626366E-3</v>
      </c>
      <c r="R661" s="11">
        <f t="shared" si="121"/>
        <v>-0.62306045183765102</v>
      </c>
      <c r="S661" s="11">
        <f t="shared" si="122"/>
        <v>-0.39696080448267357</v>
      </c>
      <c r="T661" s="11">
        <f t="shared" si="123"/>
        <v>-0.5782350566235761</v>
      </c>
      <c r="U661" s="11">
        <f t="shared" si="124"/>
        <v>-0.47776106454511713</v>
      </c>
      <c r="V661" s="11">
        <f t="shared" si="125"/>
        <v>-0.49972543323704699</v>
      </c>
      <c r="W661" s="11">
        <f t="shared" si="126"/>
        <v>-0.47776106454511713</v>
      </c>
    </row>
    <row r="662" spans="1:23" x14ac:dyDescent="0.2">
      <c r="A662" s="28" t="s">
        <v>718</v>
      </c>
      <c r="B662" s="1">
        <v>108.652664</v>
      </c>
      <c r="C662" s="1">
        <v>88.972258999999994</v>
      </c>
      <c r="D662" s="1">
        <v>41.372714999999999</v>
      </c>
      <c r="E662" s="1">
        <v>219.28999300000001</v>
      </c>
      <c r="F662" s="1">
        <v>515.26059399999997</v>
      </c>
      <c r="G662" s="1">
        <v>91.102855000000005</v>
      </c>
      <c r="H662" s="1">
        <v>66.292938000000007</v>
      </c>
      <c r="I662" s="1">
        <v>234.229996</v>
      </c>
      <c r="J662" s="1">
        <v>45.746186999999999</v>
      </c>
      <c r="K662" s="1">
        <v>52.209524000000002</v>
      </c>
      <c r="L662" s="45">
        <v>13507.320309999999</v>
      </c>
      <c r="M662" s="11">
        <f t="shared" si="116"/>
        <v>0.46737426990635167</v>
      </c>
      <c r="N662" s="11">
        <f t="shared" si="117"/>
        <v>-3.1528545828539589E-2</v>
      </c>
      <c r="O662" s="11">
        <f t="shared" si="118"/>
        <v>0.38374171715860927</v>
      </c>
      <c r="P662" s="11">
        <f t="shared" si="119"/>
        <v>0.55834274759563152</v>
      </c>
      <c r="Q662" s="11">
        <f t="shared" si="120"/>
        <v>-1.94480107571815E-3</v>
      </c>
      <c r="R662" s="11">
        <f t="shared" si="121"/>
        <v>0.28916855281256626</v>
      </c>
      <c r="S662" s="11">
        <f t="shared" si="122"/>
        <v>6.7044304310703406E-2</v>
      </c>
      <c r="T662" s="11">
        <f t="shared" si="123"/>
        <v>0.37466985958489274</v>
      </c>
      <c r="U662" s="11">
        <f t="shared" si="124"/>
        <v>0.35076006296040951</v>
      </c>
      <c r="V662" s="11">
        <f t="shared" si="125"/>
        <v>0.24310894452778742</v>
      </c>
      <c r="W662" s="11">
        <f t="shared" si="126"/>
        <v>0.35076006296040951</v>
      </c>
    </row>
    <row r="663" spans="1:23" x14ac:dyDescent="0.2">
      <c r="A663" s="28" t="s">
        <v>566</v>
      </c>
      <c r="B663" s="1">
        <v>74.045637999999997</v>
      </c>
      <c r="C663" s="1">
        <v>91.868746999999999</v>
      </c>
      <c r="D663" s="1">
        <v>29.899159999999998</v>
      </c>
      <c r="E663" s="1">
        <v>140.720001</v>
      </c>
      <c r="F663" s="1">
        <v>516.26462600000002</v>
      </c>
      <c r="G663" s="1">
        <v>70.667916000000005</v>
      </c>
      <c r="H663" s="1">
        <v>62.127634</v>
      </c>
      <c r="I663" s="1">
        <v>170.38999899999999</v>
      </c>
      <c r="J663" s="1">
        <v>33.866996999999998</v>
      </c>
      <c r="K663" s="1">
        <v>41.999153999999997</v>
      </c>
      <c r="L663" s="45">
        <v>13328.849609999999</v>
      </c>
      <c r="M663" s="11">
        <f t="shared" si="116"/>
        <v>6.0472673568284785E-2</v>
      </c>
      <c r="N663" s="11">
        <f t="shared" si="117"/>
        <v>0.15495441595369952</v>
      </c>
      <c r="O663" s="11">
        <f t="shared" si="118"/>
        <v>8.816039134112974E-2</v>
      </c>
      <c r="P663" s="11">
        <f t="shared" si="119"/>
        <v>3.0658768256030973</v>
      </c>
      <c r="Q663" s="11">
        <f t="shared" si="120"/>
        <v>-1.6131038488662597E-3</v>
      </c>
      <c r="R663" s="11">
        <f t="shared" si="121"/>
        <v>0.47919244218587864</v>
      </c>
      <c r="S663" s="11">
        <f t="shared" si="122"/>
        <v>0.21713977520552885</v>
      </c>
      <c r="T663" s="11">
        <f t="shared" si="123"/>
        <v>0.69407432503332034</v>
      </c>
      <c r="U663" s="11">
        <f t="shared" si="124"/>
        <v>0.36751703591958429</v>
      </c>
      <c r="V663" s="11">
        <f t="shared" si="125"/>
        <v>0.33847507204088823</v>
      </c>
      <c r="W663" s="11">
        <f t="shared" si="126"/>
        <v>0.36751703591958429</v>
      </c>
    </row>
    <row r="664" spans="1:23" x14ac:dyDescent="0.2">
      <c r="A664" s="28" t="s">
        <v>415</v>
      </c>
      <c r="B664" s="1">
        <v>69.823239999999998</v>
      </c>
      <c r="C664" s="1">
        <v>79.543180000000007</v>
      </c>
      <c r="D664" s="1">
        <v>27.476794999999999</v>
      </c>
      <c r="E664" s="1">
        <v>34.610000999999997</v>
      </c>
      <c r="F664" s="1">
        <v>517.09875999999997</v>
      </c>
      <c r="G664" s="1">
        <v>47.774659999999997</v>
      </c>
      <c r="H664" s="1">
        <v>51.043959999999998</v>
      </c>
      <c r="I664" s="1">
        <v>100.58000199999999</v>
      </c>
      <c r="J664" s="1">
        <v>24.765319999999999</v>
      </c>
      <c r="K664" s="1">
        <v>31.378361000000002</v>
      </c>
      <c r="L664" s="45">
        <v>13412.54981</v>
      </c>
      <c r="M664" s="11">
        <f t="shared" si="116"/>
        <v>0.38924644219592297</v>
      </c>
      <c r="N664" s="11">
        <f t="shared" si="117"/>
        <v>0.14023357598189001</v>
      </c>
      <c r="O664" s="11">
        <f t="shared" si="118"/>
        <v>0.74975891839549269</v>
      </c>
      <c r="P664" s="11">
        <f t="shared" si="119"/>
        <v>0.24720724324324306</v>
      </c>
      <c r="Q664" s="11">
        <f t="shared" si="120"/>
        <v>2.6731434814593058E-3</v>
      </c>
      <c r="R664" s="11">
        <f t="shared" si="121"/>
        <v>0.45919107552081484</v>
      </c>
      <c r="S664" s="11">
        <f t="shared" si="122"/>
        <v>0.19725196635842246</v>
      </c>
      <c r="T664" s="11">
        <f t="shared" si="123"/>
        <v>-9.7532483558523619E-2</v>
      </c>
      <c r="U664" s="11">
        <f t="shared" si="124"/>
        <v>9.9974558559019489E-2</v>
      </c>
      <c r="V664" s="11">
        <f t="shared" si="125"/>
        <v>0.40452191949717453</v>
      </c>
      <c r="W664" s="11">
        <f t="shared" si="126"/>
        <v>9.9974558559019489E-2</v>
      </c>
    </row>
    <row r="665" spans="1:23" x14ac:dyDescent="0.2">
      <c r="A665" s="28" t="s">
        <v>262</v>
      </c>
      <c r="B665" s="1">
        <v>50.259793999999999</v>
      </c>
      <c r="C665" s="1">
        <v>69.760425999999995</v>
      </c>
      <c r="D665" s="1">
        <v>15.703189</v>
      </c>
      <c r="E665" s="1">
        <v>27.75</v>
      </c>
      <c r="F665" s="1">
        <v>515.72016599999995</v>
      </c>
      <c r="G665" s="1">
        <v>32.74051</v>
      </c>
      <c r="H665" s="1">
        <v>42.634267000000001</v>
      </c>
      <c r="I665" s="1">
        <v>111.449997</v>
      </c>
      <c r="J665" s="1">
        <v>22.514448000000002</v>
      </c>
      <c r="K665" s="1">
        <v>22.340955000000001</v>
      </c>
      <c r="L665" s="45">
        <v>13471.219730000001</v>
      </c>
      <c r="M665" s="11">
        <f t="shared" si="116"/>
        <v>-0.52051135565132201</v>
      </c>
      <c r="N665" s="11">
        <f t="shared" si="117"/>
        <v>-8.1454488447997964E-2</v>
      </c>
      <c r="O665" s="11">
        <f t="shared" si="118"/>
        <v>-0.45147523197536399</v>
      </c>
      <c r="P665" s="11">
        <f t="shared" si="119"/>
        <v>-0.87958865244675621</v>
      </c>
      <c r="Q665" s="11">
        <f t="shared" si="120"/>
        <v>2.0449103281133585E-2</v>
      </c>
      <c r="R665" s="11">
        <f t="shared" si="121"/>
        <v>-0.6938512543852039</v>
      </c>
      <c r="S665" s="11">
        <f t="shared" si="122"/>
        <v>-5.352160396558503E-2</v>
      </c>
      <c r="T665" s="11">
        <f t="shared" si="123"/>
        <v>-0.41928929678292304</v>
      </c>
      <c r="U665" s="11">
        <f t="shared" si="124"/>
        <v>-0.5781506785289019</v>
      </c>
      <c r="V665" s="11">
        <f t="shared" si="125"/>
        <v>-0.57824371653420104</v>
      </c>
      <c r="W665" s="11">
        <f t="shared" si="126"/>
        <v>-0.5781506785289019</v>
      </c>
    </row>
    <row r="666" spans="1:23" x14ac:dyDescent="0.2">
      <c r="A666" s="28" t="s">
        <v>870</v>
      </c>
      <c r="B666" s="1">
        <v>104.819571</v>
      </c>
      <c r="C666" s="1">
        <v>75.946618999999998</v>
      </c>
      <c r="D666" s="1">
        <v>28.628039999999999</v>
      </c>
      <c r="E666" s="1">
        <v>230.46000699999999</v>
      </c>
      <c r="F666" s="1">
        <v>505.38548600000001</v>
      </c>
      <c r="G666" s="1">
        <v>106.943146</v>
      </c>
      <c r="H666" s="1">
        <v>45.045155999999999</v>
      </c>
      <c r="I666" s="1">
        <v>191.91999799999999</v>
      </c>
      <c r="J666" s="1">
        <v>53.370829000000001</v>
      </c>
      <c r="K666" s="1">
        <v>52.971243999999999</v>
      </c>
      <c r="L666" s="45">
        <v>13927.54004</v>
      </c>
      <c r="M666" s="11">
        <f t="shared" si="116"/>
        <v>-4.2729009391431316E-2</v>
      </c>
      <c r="N666" s="11">
        <f t="shared" si="117"/>
        <v>-0.12317909122558768</v>
      </c>
      <c r="O666" s="11">
        <f t="shared" si="118"/>
        <v>-0.31809523981931409</v>
      </c>
      <c r="P666" s="11">
        <f t="shared" si="119"/>
        <v>5.5896693299200217E-2</v>
      </c>
      <c r="Q666" s="11">
        <f t="shared" si="120"/>
        <v>1.1775207978910185E-3</v>
      </c>
      <c r="R666" s="11">
        <f t="shared" si="121"/>
        <v>0.17742171892502645</v>
      </c>
      <c r="S666" s="11">
        <f t="shared" si="122"/>
        <v>-0.30853112902406776</v>
      </c>
      <c r="T666" s="11">
        <f t="shared" si="123"/>
        <v>-0.17233054225611222</v>
      </c>
      <c r="U666" s="11">
        <f t="shared" si="124"/>
        <v>0.17010986847485343</v>
      </c>
      <c r="V666" s="11">
        <f t="shared" si="125"/>
        <v>6.2323555041499112E-4</v>
      </c>
      <c r="W666" s="11">
        <f t="shared" si="126"/>
        <v>0.17010986847485343</v>
      </c>
    </row>
    <row r="667" spans="1:23" x14ac:dyDescent="0.2">
      <c r="A667" s="28" t="s">
        <v>717</v>
      </c>
      <c r="B667" s="1">
        <v>109.49832600000001</v>
      </c>
      <c r="C667" s="1">
        <v>86.615885000000006</v>
      </c>
      <c r="D667" s="1">
        <v>41.982461000000001</v>
      </c>
      <c r="E667" s="1">
        <v>218.259995</v>
      </c>
      <c r="F667" s="1">
        <v>504.79108400000001</v>
      </c>
      <c r="G667" s="1">
        <v>90.828243000000001</v>
      </c>
      <c r="H667" s="1">
        <v>65.144155999999995</v>
      </c>
      <c r="I667" s="1">
        <v>231.88000500000001</v>
      </c>
      <c r="J667" s="1">
        <v>45.611809999999998</v>
      </c>
      <c r="K667" s="1">
        <v>52.938251000000001</v>
      </c>
      <c r="L667" s="45">
        <v>13784.16992</v>
      </c>
      <c r="M667" s="11">
        <f t="shared" si="116"/>
        <v>0.46185300350701919</v>
      </c>
      <c r="N667" s="11">
        <f t="shared" si="117"/>
        <v>-5.8219807565659365E-2</v>
      </c>
      <c r="O667" s="11">
        <f t="shared" si="118"/>
        <v>0.39162721771785658</v>
      </c>
      <c r="P667" s="11">
        <f t="shared" si="119"/>
        <v>0.47492905054545353</v>
      </c>
      <c r="Q667" s="11">
        <f t="shared" si="120"/>
        <v>-5.3541639442566957E-3</v>
      </c>
      <c r="R667" s="11">
        <f t="shared" si="121"/>
        <v>0.29898998893112716</v>
      </c>
      <c r="S667" s="11">
        <f t="shared" si="122"/>
        <v>4.3718806190033543E-2</v>
      </c>
      <c r="T667" s="11">
        <f t="shared" si="123"/>
        <v>0.35214880307455831</v>
      </c>
      <c r="U667" s="11">
        <f t="shared" si="124"/>
        <v>0.33464236822465798</v>
      </c>
      <c r="V667" s="11">
        <f t="shared" si="125"/>
        <v>0.2629848146705378</v>
      </c>
      <c r="W667" s="11">
        <f t="shared" si="126"/>
        <v>0.33464236822465798</v>
      </c>
    </row>
    <row r="668" spans="1:23" x14ac:dyDescent="0.2">
      <c r="A668" s="28" t="s">
        <v>565</v>
      </c>
      <c r="B668" s="1">
        <v>74.903786999999994</v>
      </c>
      <c r="C668" s="1">
        <v>91.970382999999998</v>
      </c>
      <c r="D668" s="1">
        <v>30.167892999999999</v>
      </c>
      <c r="E668" s="1">
        <v>147.979996</v>
      </c>
      <c r="F668" s="1">
        <v>507.50836700000002</v>
      </c>
      <c r="G668" s="1">
        <v>69.922203999999994</v>
      </c>
      <c r="H668" s="1">
        <v>62.415427999999999</v>
      </c>
      <c r="I668" s="1">
        <v>171.490005</v>
      </c>
      <c r="J668" s="1">
        <v>34.175305000000002</v>
      </c>
      <c r="K668" s="1">
        <v>41.915191999999998</v>
      </c>
      <c r="L668" s="45">
        <v>13982.910159999999</v>
      </c>
      <c r="M668" s="11">
        <f t="shared" si="116"/>
        <v>5.7512380846157729E-2</v>
      </c>
      <c r="N668" s="11">
        <f t="shared" si="117"/>
        <v>0.14177286308079973</v>
      </c>
      <c r="O668" s="11">
        <f t="shared" si="118"/>
        <v>0.10991828157197636</v>
      </c>
      <c r="P668" s="11">
        <f t="shared" si="119"/>
        <v>3.2781149465163342</v>
      </c>
      <c r="Q668" s="11">
        <f t="shared" si="120"/>
        <v>8.016308708034714E-3</v>
      </c>
      <c r="R668" s="11">
        <f t="shared" si="121"/>
        <v>0.45542326025265689</v>
      </c>
      <c r="S668" s="11">
        <f t="shared" si="122"/>
        <v>0.22071593643065857</v>
      </c>
      <c r="T668" s="11">
        <f t="shared" si="123"/>
        <v>0.74013191049826754</v>
      </c>
      <c r="U668" s="11">
        <f t="shared" si="124"/>
        <v>0.36744836132932979</v>
      </c>
      <c r="V668" s="11">
        <f t="shared" si="125"/>
        <v>0.32280810218223666</v>
      </c>
      <c r="W668" s="11">
        <f t="shared" si="126"/>
        <v>0.36744836132932979</v>
      </c>
    </row>
    <row r="669" spans="1:23" x14ac:dyDescent="0.2">
      <c r="A669" s="28" t="s">
        <v>414</v>
      </c>
      <c r="B669" s="1">
        <v>70.830174999999997</v>
      </c>
      <c r="C669" s="1">
        <v>80.550506999999996</v>
      </c>
      <c r="D669" s="1">
        <v>27.180282999999999</v>
      </c>
      <c r="E669" s="1">
        <v>34.590000000000003</v>
      </c>
      <c r="F669" s="1">
        <v>503.47237699999999</v>
      </c>
      <c r="G669" s="1">
        <v>48.042521999999998</v>
      </c>
      <c r="H669" s="1">
        <v>51.130181999999998</v>
      </c>
      <c r="I669" s="1">
        <v>98.550003000000004</v>
      </c>
      <c r="J669" s="1">
        <v>24.992025999999999</v>
      </c>
      <c r="K669" s="1">
        <v>31.686525</v>
      </c>
      <c r="L669" s="45">
        <v>13900.12988</v>
      </c>
      <c r="M669" s="11">
        <f t="shared" si="116"/>
        <v>-0.34255734943094507</v>
      </c>
      <c r="N669" s="11">
        <f t="shared" si="117"/>
        <v>5.1368867776310889E-2</v>
      </c>
      <c r="O669" s="11">
        <f t="shared" si="118"/>
        <v>-4.3558287864703837E-2</v>
      </c>
      <c r="P669" s="11">
        <f t="shared" si="119"/>
        <v>-0.85179313531767908</v>
      </c>
      <c r="Q669" s="11">
        <f t="shared" si="120"/>
        <v>-1.4470807186194312E-2</v>
      </c>
      <c r="R669" s="11">
        <f t="shared" si="121"/>
        <v>-0.56797151006210234</v>
      </c>
      <c r="S669" s="11">
        <f t="shared" si="122"/>
        <v>0.10267678635537547</v>
      </c>
      <c r="T669" s="11">
        <f t="shared" si="123"/>
        <v>-0.49959377475785738</v>
      </c>
      <c r="U669" s="11">
        <f t="shared" si="124"/>
        <v>-0.54492775790298442</v>
      </c>
      <c r="V669" s="11">
        <f t="shared" si="125"/>
        <v>-0.41993346242159801</v>
      </c>
      <c r="W669" s="11">
        <f t="shared" si="126"/>
        <v>-0.54492775790298442</v>
      </c>
    </row>
    <row r="670" spans="1:23" x14ac:dyDescent="0.2">
      <c r="A670" s="28" t="s">
        <v>869</v>
      </c>
      <c r="B670" s="1">
        <v>107.735899</v>
      </c>
      <c r="C670" s="1">
        <v>76.614886999999996</v>
      </c>
      <c r="D670" s="1">
        <v>28.418127999999999</v>
      </c>
      <c r="E670" s="1">
        <v>233.38999899999999</v>
      </c>
      <c r="F670" s="1">
        <v>510.86500599999999</v>
      </c>
      <c r="G670" s="1">
        <v>111.202208</v>
      </c>
      <c r="H670" s="1">
        <v>46.369146999999998</v>
      </c>
      <c r="I670" s="1">
        <v>196.94000199999999</v>
      </c>
      <c r="J670" s="1">
        <v>54.918810000000001</v>
      </c>
      <c r="K670" s="1">
        <v>54.625672999999999</v>
      </c>
      <c r="L670" s="45">
        <v>13880.08008</v>
      </c>
      <c r="M670" s="11">
        <f t="shared" si="116"/>
        <v>1.3041244515603179E-2</v>
      </c>
      <c r="N670" s="11">
        <f t="shared" si="117"/>
        <v>-9.4199875948412282E-2</v>
      </c>
      <c r="O670" s="11">
        <f t="shared" si="118"/>
        <v>-0.29923588006606061</v>
      </c>
      <c r="P670" s="11">
        <f t="shared" si="119"/>
        <v>0.133951953465826</v>
      </c>
      <c r="Q670" s="11">
        <f t="shared" si="120"/>
        <v>1.2040828046260277E-3</v>
      </c>
      <c r="R670" s="11">
        <f t="shared" si="121"/>
        <v>0.24079274191719913</v>
      </c>
      <c r="S670" s="11">
        <f t="shared" si="122"/>
        <v>-0.25832757741546264</v>
      </c>
      <c r="T670" s="11">
        <f t="shared" si="123"/>
        <v>-0.12021444395225978</v>
      </c>
      <c r="U670" s="11">
        <f t="shared" si="124"/>
        <v>0.25090426029139312</v>
      </c>
      <c r="V670" s="11">
        <f t="shared" si="125"/>
        <v>5.9115687201437339E-2</v>
      </c>
      <c r="W670" s="11">
        <f t="shared" si="126"/>
        <v>0.25090426029139312</v>
      </c>
    </row>
    <row r="671" spans="1:23" x14ac:dyDescent="0.2">
      <c r="A671" s="28" t="s">
        <v>716</v>
      </c>
      <c r="B671" s="1">
        <v>106.34897599999999</v>
      </c>
      <c r="C671" s="1">
        <v>84.582553000000004</v>
      </c>
      <c r="D671" s="1">
        <v>40.553058</v>
      </c>
      <c r="E671" s="1">
        <v>205.820007</v>
      </c>
      <c r="F671" s="1">
        <v>510.25062200000002</v>
      </c>
      <c r="G671" s="1">
        <v>89.621904000000001</v>
      </c>
      <c r="H671" s="1">
        <v>62.519713000000003</v>
      </c>
      <c r="I671" s="1">
        <v>223.85000600000001</v>
      </c>
      <c r="J671" s="1">
        <v>43.903288000000003</v>
      </c>
      <c r="K671" s="1">
        <v>51.576681999999998</v>
      </c>
      <c r="L671" s="45">
        <v>13944.04981</v>
      </c>
      <c r="M671" s="11">
        <f t="shared" si="116"/>
        <v>0.4090118429943721</v>
      </c>
      <c r="N671" s="11">
        <f t="shared" si="117"/>
        <v>-5.3807582399204357E-2</v>
      </c>
      <c r="O671" s="11">
        <f t="shared" si="118"/>
        <v>0.35632766940609706</v>
      </c>
      <c r="P671" s="11">
        <f t="shared" si="119"/>
        <v>0.34999342483304496</v>
      </c>
      <c r="Q671" s="11">
        <f t="shared" si="120"/>
        <v>-4.4732197584048672E-3</v>
      </c>
      <c r="R671" s="11">
        <f t="shared" si="121"/>
        <v>0.30967211472554124</v>
      </c>
      <c r="S671" s="11">
        <f t="shared" si="122"/>
        <v>6.6023564167001503E-3</v>
      </c>
      <c r="T671" s="11">
        <f t="shared" si="123"/>
        <v>0.32982833327596595</v>
      </c>
      <c r="U671" s="11">
        <f t="shared" si="124"/>
        <v>0.28676013023499247</v>
      </c>
      <c r="V671" s="11">
        <f t="shared" si="125"/>
        <v>0.26832774024983475</v>
      </c>
      <c r="W671" s="11">
        <f t="shared" si="126"/>
        <v>0.28676013023499247</v>
      </c>
    </row>
    <row r="672" spans="1:23" x14ac:dyDescent="0.2">
      <c r="A672" s="28" t="s">
        <v>564</v>
      </c>
      <c r="B672" s="1">
        <v>75.477701999999994</v>
      </c>
      <c r="C672" s="1">
        <v>89.39255</v>
      </c>
      <c r="D672" s="1">
        <v>29.899159999999998</v>
      </c>
      <c r="E672" s="1">
        <v>152.46000699999999</v>
      </c>
      <c r="F672" s="1">
        <v>512.54334100000005</v>
      </c>
      <c r="G672" s="1">
        <v>68.430795000000003</v>
      </c>
      <c r="H672" s="1">
        <v>62.109642999999998</v>
      </c>
      <c r="I672" s="1">
        <v>168.33000200000001</v>
      </c>
      <c r="J672" s="1">
        <v>34.119247999999999</v>
      </c>
      <c r="K672" s="1">
        <v>40.665106000000002</v>
      </c>
      <c r="L672" s="45">
        <v>13895.98047</v>
      </c>
      <c r="M672" s="11">
        <f t="shared" si="116"/>
        <v>9.6567139127443191E-2</v>
      </c>
      <c r="N672" s="11">
        <f t="shared" si="117"/>
        <v>0.11838652567716701</v>
      </c>
      <c r="O672" s="11">
        <f t="shared" si="118"/>
        <v>0.1158560584363737</v>
      </c>
      <c r="P672" s="11">
        <f t="shared" si="119"/>
        <v>3.4319766900013553</v>
      </c>
      <c r="Q672" s="11">
        <f t="shared" si="120"/>
        <v>-9.0550072847805918E-4</v>
      </c>
      <c r="R672" s="11">
        <f t="shared" si="121"/>
        <v>0.45154939059497301</v>
      </c>
      <c r="S672" s="11">
        <f t="shared" si="122"/>
        <v>0.23599538139840726</v>
      </c>
      <c r="T672" s="11">
        <f t="shared" si="123"/>
        <v>0.74870141806147061</v>
      </c>
      <c r="U672" s="11">
        <f t="shared" si="124"/>
        <v>0.38837851922749267</v>
      </c>
      <c r="V672" s="11">
        <f t="shared" si="125"/>
        <v>0.30500694220806346</v>
      </c>
      <c r="W672" s="11">
        <f t="shared" si="126"/>
        <v>0.38837851922749267</v>
      </c>
    </row>
    <row r="673" spans="1:23" x14ac:dyDescent="0.2">
      <c r="A673" s="28" t="s">
        <v>413</v>
      </c>
      <c r="B673" s="1">
        <v>68.830899000000002</v>
      </c>
      <c r="C673" s="1">
        <v>79.929924</v>
      </c>
      <c r="D673" s="1">
        <v>26.794817999999999</v>
      </c>
      <c r="E673" s="1">
        <v>34.400002000000001</v>
      </c>
      <c r="F673" s="1">
        <v>513.00787000000003</v>
      </c>
      <c r="G673" s="1">
        <v>47.143276999999998</v>
      </c>
      <c r="H673" s="1">
        <v>50.250708000000003</v>
      </c>
      <c r="I673" s="1">
        <v>96.260002</v>
      </c>
      <c r="J673" s="1">
        <v>24.574888999999999</v>
      </c>
      <c r="K673" s="1">
        <v>31.160834999999999</v>
      </c>
      <c r="L673" s="45">
        <v>13825.33008</v>
      </c>
      <c r="M673" s="11">
        <f t="shared" si="116"/>
        <v>0.63262977309968416</v>
      </c>
      <c r="N673" s="11">
        <f t="shared" si="117"/>
        <v>0.29256418473461987</v>
      </c>
      <c r="O673" s="11">
        <f t="shared" si="118"/>
        <v>-6.8227557519734638E-2</v>
      </c>
      <c r="P673" s="11">
        <f t="shared" si="119"/>
        <v>9.6938804306798243E-2</v>
      </c>
      <c r="Q673" s="11">
        <f t="shared" si="120"/>
        <v>-3.4349729110972893E-3</v>
      </c>
      <c r="R673" s="11">
        <f t="shared" si="121"/>
        <v>0.37319843950952669</v>
      </c>
      <c r="S673" s="11">
        <f t="shared" si="122"/>
        <v>0.27495076475924374</v>
      </c>
      <c r="T673" s="11">
        <f t="shared" si="123"/>
        <v>-2.5116427488686033E-2</v>
      </c>
      <c r="U673" s="11">
        <f t="shared" si="124"/>
        <v>2.5331283635033675E-2</v>
      </c>
      <c r="V673" s="11">
        <f t="shared" si="125"/>
        <v>0.1986037409897492</v>
      </c>
      <c r="W673" s="11">
        <f t="shared" si="126"/>
        <v>2.5331283635033675E-2</v>
      </c>
    </row>
    <row r="674" spans="1:23" x14ac:dyDescent="0.2">
      <c r="A674" s="28" t="s">
        <v>109</v>
      </c>
      <c r="B674" s="1">
        <v>42.159526999999997</v>
      </c>
      <c r="C674" s="1">
        <v>61.838262999999998</v>
      </c>
      <c r="D674" s="1">
        <v>28.756826</v>
      </c>
      <c r="E674" s="1">
        <v>31.360001</v>
      </c>
      <c r="F674" s="1">
        <v>514.77611200000001</v>
      </c>
      <c r="G674" s="1">
        <v>34.331001000000001</v>
      </c>
      <c r="H674" s="1">
        <v>39.413842000000002</v>
      </c>
      <c r="I674" s="1">
        <v>98.739998</v>
      </c>
      <c r="J674" s="1">
        <v>23.967755</v>
      </c>
      <c r="K674" s="1">
        <v>25.997612</v>
      </c>
      <c r="L674" s="45">
        <v>13596.01953</v>
      </c>
      <c r="M674" s="11">
        <f t="shared" si="116"/>
        <v>-0.61697166185377439</v>
      </c>
      <c r="N674" s="11">
        <f t="shared" si="117"/>
        <v>-0.20500386729429421</v>
      </c>
      <c r="O674" s="11">
        <f t="shared" si="118"/>
        <v>-4.1938248008384083E-3</v>
      </c>
      <c r="P674" s="11">
        <f t="shared" si="119"/>
        <v>-0.86627435218699311</v>
      </c>
      <c r="Q674" s="11">
        <f t="shared" si="120"/>
        <v>1.5529744138520485E-4</v>
      </c>
      <c r="R674" s="11">
        <f t="shared" si="121"/>
        <v>-0.69610345706982346</v>
      </c>
      <c r="S674" s="11">
        <f t="shared" si="122"/>
        <v>-0.18565210531696463</v>
      </c>
      <c r="T674" s="11">
        <f t="shared" si="123"/>
        <v>-0.50466539589977721</v>
      </c>
      <c r="U674" s="11">
        <f t="shared" si="124"/>
        <v>-0.56692172975267474</v>
      </c>
      <c r="V674" s="11">
        <f t="shared" si="125"/>
        <v>-0.52731516570779791</v>
      </c>
      <c r="W674" s="11">
        <f t="shared" si="126"/>
        <v>-0.56692172975267474</v>
      </c>
    </row>
    <row r="675" spans="1:23" x14ac:dyDescent="0.2">
      <c r="A675" s="28" t="s">
        <v>868</v>
      </c>
      <c r="B675" s="1">
        <v>110.06895</v>
      </c>
      <c r="C675" s="1">
        <v>77.784357</v>
      </c>
      <c r="D675" s="1">
        <v>28.877935000000001</v>
      </c>
      <c r="E675" s="1">
        <v>234.509995</v>
      </c>
      <c r="F675" s="1">
        <v>514.69618100000002</v>
      </c>
      <c r="G675" s="1">
        <v>112.96937</v>
      </c>
      <c r="H675" s="1">
        <v>48.399267999999999</v>
      </c>
      <c r="I675" s="1">
        <v>199.33999600000001</v>
      </c>
      <c r="J675" s="1">
        <v>55.342779</v>
      </c>
      <c r="K675" s="1">
        <v>54.999885999999996</v>
      </c>
      <c r="L675" s="45">
        <v>13649.700199999999</v>
      </c>
      <c r="M675" s="11">
        <f t="shared" si="116"/>
        <v>6.0768608443634964E-2</v>
      </c>
      <c r="N675" s="11">
        <f t="shared" si="117"/>
        <v>-5.2596406679237706E-2</v>
      </c>
      <c r="O675" s="11">
        <f t="shared" si="118"/>
        <v>-0.27865169661987443</v>
      </c>
      <c r="P675" s="11">
        <f t="shared" si="119"/>
        <v>0.18553155740894356</v>
      </c>
      <c r="Q675" s="11">
        <f t="shared" si="120"/>
        <v>-5.6164136757601568E-3</v>
      </c>
      <c r="R675" s="11">
        <f t="shared" si="121"/>
        <v>0.27742560837069541</v>
      </c>
      <c r="S675" s="11">
        <f t="shared" si="122"/>
        <v>-0.18030357577480649</v>
      </c>
      <c r="T675" s="11">
        <f t="shared" si="123"/>
        <v>-9.3744364174347283E-2</v>
      </c>
      <c r="U675" s="11">
        <f t="shared" si="124"/>
        <v>0.27675087877759941</v>
      </c>
      <c r="V675" s="11">
        <f t="shared" si="125"/>
        <v>8.6983226351563525E-2</v>
      </c>
      <c r="W675" s="11">
        <f t="shared" si="126"/>
        <v>0.27675087877759941</v>
      </c>
    </row>
    <row r="676" spans="1:23" x14ac:dyDescent="0.2">
      <c r="A676" s="28" t="s">
        <v>715</v>
      </c>
      <c r="B676" s="1">
        <v>103.76339299999999</v>
      </c>
      <c r="C676" s="1">
        <v>82.102661999999995</v>
      </c>
      <c r="D676" s="1">
        <v>40.033275000000003</v>
      </c>
      <c r="E676" s="1">
        <v>197.80999800000001</v>
      </c>
      <c r="F676" s="1">
        <v>517.60325499999999</v>
      </c>
      <c r="G676" s="1">
        <v>88.435185000000004</v>
      </c>
      <c r="H676" s="1">
        <v>59.045357000000003</v>
      </c>
      <c r="I676" s="1">
        <v>219.96000699999999</v>
      </c>
      <c r="J676" s="1">
        <v>43.346575999999999</v>
      </c>
      <c r="K676" s="1">
        <v>50.598652000000001</v>
      </c>
      <c r="L676" s="45">
        <v>12938.110350000001</v>
      </c>
      <c r="M676" s="11">
        <f t="shared" si="116"/>
        <v>0.3685660703258522</v>
      </c>
      <c r="N676" s="11">
        <f t="shared" si="117"/>
        <v>-8.5989338817664795E-2</v>
      </c>
      <c r="O676" s="11">
        <f t="shared" si="118"/>
        <v>0.32308727983247532</v>
      </c>
      <c r="P676" s="11">
        <f t="shared" si="119"/>
        <v>0.33709608845348016</v>
      </c>
      <c r="Q676" s="11">
        <f t="shared" si="120"/>
        <v>2.0926069744599207E-2</v>
      </c>
      <c r="R676" s="11">
        <f t="shared" si="121"/>
        <v>0.29507950191377308</v>
      </c>
      <c r="S676" s="11">
        <f t="shared" si="122"/>
        <v>-5.9280653655232163E-2</v>
      </c>
      <c r="T676" s="11">
        <f t="shared" si="123"/>
        <v>0.30146153190525804</v>
      </c>
      <c r="U676" s="11">
        <f t="shared" si="124"/>
        <v>0.2577011920873522</v>
      </c>
      <c r="V676" s="11">
        <f t="shared" si="125"/>
        <v>0.23324306452297328</v>
      </c>
      <c r="W676" s="11">
        <f t="shared" si="126"/>
        <v>0.2577011920873522</v>
      </c>
    </row>
    <row r="677" spans="1:23" x14ac:dyDescent="0.2">
      <c r="A677" s="28" t="s">
        <v>563</v>
      </c>
      <c r="B677" s="1">
        <v>75.819059999999993</v>
      </c>
      <c r="C677" s="1">
        <v>89.826809999999995</v>
      </c>
      <c r="D677" s="1">
        <v>30.257470999999999</v>
      </c>
      <c r="E677" s="1">
        <v>147.94000199999999</v>
      </c>
      <c r="F677" s="1">
        <v>506.99386600000003</v>
      </c>
      <c r="G677" s="1">
        <v>68.285526000000004</v>
      </c>
      <c r="H677" s="1">
        <v>62.766176999999999</v>
      </c>
      <c r="I677" s="1">
        <v>169.009995</v>
      </c>
      <c r="J677" s="1">
        <v>34.464924000000003</v>
      </c>
      <c r="K677" s="1">
        <v>41.028936999999999</v>
      </c>
      <c r="L677" s="45">
        <v>13981.759770000001</v>
      </c>
      <c r="M677" s="11">
        <f t="shared" si="116"/>
        <v>0.51325451352415619</v>
      </c>
      <c r="N677" s="11">
        <f t="shared" si="117"/>
        <v>0.27752704192565125</v>
      </c>
      <c r="O677" s="11">
        <f t="shared" si="118"/>
        <v>0.95342978892414743</v>
      </c>
      <c r="P677" s="11">
        <f t="shared" si="119"/>
        <v>4.2835714999999999</v>
      </c>
      <c r="Q677" s="11">
        <f t="shared" si="120"/>
        <v>-1.9703258833103643E-4</v>
      </c>
      <c r="R677" s="11">
        <f t="shared" si="121"/>
        <v>1.0519999249944738</v>
      </c>
      <c r="S677" s="11">
        <f t="shared" si="122"/>
        <v>0.46036245998183989</v>
      </c>
      <c r="T677" s="11">
        <f t="shared" si="123"/>
        <v>0.47581208022560451</v>
      </c>
      <c r="U677" s="11">
        <f t="shared" si="124"/>
        <v>0.50311946496243287</v>
      </c>
      <c r="V677" s="11">
        <f t="shared" si="125"/>
        <v>0.78912849742148183</v>
      </c>
      <c r="W677" s="11">
        <f t="shared" si="126"/>
        <v>0.50311946496243287</v>
      </c>
    </row>
    <row r="678" spans="1:23" x14ac:dyDescent="0.2">
      <c r="A678" s="28" t="s">
        <v>261</v>
      </c>
      <c r="B678" s="1">
        <v>50.10331</v>
      </c>
      <c r="C678" s="1">
        <v>70.313040000000001</v>
      </c>
      <c r="D678" s="1">
        <v>15.489407999999999</v>
      </c>
      <c r="E678" s="1">
        <v>28</v>
      </c>
      <c r="F678" s="1">
        <v>507.09377999999998</v>
      </c>
      <c r="G678" s="1">
        <v>33.277548000000003</v>
      </c>
      <c r="H678" s="1">
        <v>42.979861999999997</v>
      </c>
      <c r="I678" s="1">
        <v>114.519997</v>
      </c>
      <c r="J678" s="1">
        <v>22.928932</v>
      </c>
      <c r="K678" s="1">
        <v>22.932359000000002</v>
      </c>
      <c r="L678" s="45">
        <v>13973.389649999999</v>
      </c>
      <c r="M678" s="11">
        <f t="shared" si="116"/>
        <v>0.18605446437862749</v>
      </c>
      <c r="N678" s="11">
        <f t="shared" si="117"/>
        <v>0.13626021590079174</v>
      </c>
      <c r="O678" s="11">
        <f t="shared" si="118"/>
        <v>-0.45686524722026411</v>
      </c>
      <c r="P678" s="11">
        <f t="shared" si="119"/>
        <v>-9.1204124998511049E-2</v>
      </c>
      <c r="Q678" s="11">
        <f t="shared" si="120"/>
        <v>-1.0092133949791138E-2</v>
      </c>
      <c r="R678" s="11">
        <f t="shared" si="121"/>
        <v>-2.9637542917208437E-2</v>
      </c>
      <c r="S678" s="11">
        <f t="shared" si="122"/>
        <v>8.0347142943934191E-2</v>
      </c>
      <c r="T678" s="11">
        <f t="shared" si="123"/>
        <v>0.16488657643956017</v>
      </c>
      <c r="U678" s="11">
        <f t="shared" si="124"/>
        <v>-4.6418619433479802E-2</v>
      </c>
      <c r="V678" s="11">
        <f t="shared" si="125"/>
        <v>-0.11966823543845717</v>
      </c>
      <c r="W678" s="11">
        <f t="shared" si="126"/>
        <v>-4.6418619433479802E-2</v>
      </c>
    </row>
    <row r="679" spans="1:23" x14ac:dyDescent="0.2">
      <c r="A679" s="28" t="s">
        <v>108</v>
      </c>
      <c r="B679" s="1">
        <v>42.243684000000002</v>
      </c>
      <c r="C679" s="1">
        <v>61.881107</v>
      </c>
      <c r="D679" s="1">
        <v>28.518536000000001</v>
      </c>
      <c r="E679" s="1">
        <v>30.809999000000001</v>
      </c>
      <c r="F679" s="1">
        <v>512.26361299999996</v>
      </c>
      <c r="G679" s="1">
        <v>34.293936000000002</v>
      </c>
      <c r="H679" s="1">
        <v>39.783380999999999</v>
      </c>
      <c r="I679" s="1">
        <v>98.309997999999993</v>
      </c>
      <c r="J679" s="1">
        <v>24.045071</v>
      </c>
      <c r="K679" s="1">
        <v>26.049678</v>
      </c>
      <c r="L679" s="45">
        <v>13881.929690000001</v>
      </c>
      <c r="M679" s="11">
        <f t="shared" si="116"/>
        <v>-0.61325456218425467</v>
      </c>
      <c r="N679" s="11">
        <f t="shared" si="117"/>
        <v>-0.20725744872262541</v>
      </c>
      <c r="O679" s="11">
        <f t="shared" si="118"/>
        <v>2.4064929911330246E-2</v>
      </c>
      <c r="P679" s="11">
        <f t="shared" si="119"/>
        <v>-0.86064498820652202</v>
      </c>
      <c r="Q679" s="11">
        <f t="shared" si="120"/>
        <v>-5.6815602455557723E-3</v>
      </c>
      <c r="R679" s="11">
        <f t="shared" si="121"/>
        <v>-0.69201985991556358</v>
      </c>
      <c r="S679" s="11">
        <f t="shared" si="122"/>
        <v>-0.1976885997568667</v>
      </c>
      <c r="T679" s="11">
        <f t="shared" si="123"/>
        <v>-0.50630243794751073</v>
      </c>
      <c r="U679" s="11">
        <f t="shared" si="124"/>
        <v>-0.55820472495573881</v>
      </c>
      <c r="V679" s="11">
        <f t="shared" si="125"/>
        <v>-0.51826045676685528</v>
      </c>
      <c r="W679" s="11">
        <f t="shared" si="126"/>
        <v>-0.55820472495573881</v>
      </c>
    </row>
    <row r="680" spans="1:23" x14ac:dyDescent="0.2">
      <c r="A680" s="28" t="s">
        <v>867</v>
      </c>
      <c r="B680" s="1">
        <v>109.228655</v>
      </c>
      <c r="C680" s="1">
        <v>78.059524999999994</v>
      </c>
      <c r="D680" s="1">
        <v>27.848367</v>
      </c>
      <c r="E680" s="1">
        <v>221.08999600000001</v>
      </c>
      <c r="F680" s="1">
        <v>515.19069999999999</v>
      </c>
      <c r="G680" s="1">
        <v>111.351128</v>
      </c>
      <c r="H680" s="1">
        <v>49.58596</v>
      </c>
      <c r="I680" s="1">
        <v>199.13000500000001</v>
      </c>
      <c r="J680" s="1">
        <v>54.425821999999997</v>
      </c>
      <c r="K680" s="1">
        <v>54.074195000000003</v>
      </c>
      <c r="L680" s="45">
        <v>13534.889649999999</v>
      </c>
      <c r="M680" s="11">
        <f t="shared" si="116"/>
        <v>3.8275569105447271E-2</v>
      </c>
      <c r="N680" s="11">
        <f t="shared" si="117"/>
        <v>-5.4605854837588175E-2</v>
      </c>
      <c r="O680" s="11">
        <f t="shared" si="118"/>
        <v>-0.32575021345433586</v>
      </c>
      <c r="P680" s="11">
        <f t="shared" si="119"/>
        <v>8.3562064227281185E-2</v>
      </c>
      <c r="Q680" s="11">
        <f t="shared" si="120"/>
        <v>2.4240317263211075E-2</v>
      </c>
      <c r="R680" s="11">
        <f t="shared" si="121"/>
        <v>0.24901514723148299</v>
      </c>
      <c r="S680" s="11">
        <f t="shared" si="122"/>
        <v>-0.13937746806958695</v>
      </c>
      <c r="T680" s="11">
        <f t="shared" si="123"/>
        <v>-0.11815239908022135</v>
      </c>
      <c r="U680" s="11">
        <f t="shared" si="124"/>
        <v>0.21497220507037018</v>
      </c>
      <c r="V680" s="11">
        <f t="shared" si="125"/>
        <v>6.0249893689126255E-2</v>
      </c>
      <c r="W680" s="11">
        <f t="shared" si="126"/>
        <v>0.21497220507037018</v>
      </c>
    </row>
    <row r="681" spans="1:23" x14ac:dyDescent="0.2">
      <c r="A681" s="28" t="s">
        <v>714</v>
      </c>
      <c r="B681" s="1">
        <v>105.201989</v>
      </c>
      <c r="C681" s="1">
        <v>82.568234000000004</v>
      </c>
      <c r="D681" s="1">
        <v>41.302745000000002</v>
      </c>
      <c r="E681" s="1">
        <v>204.03999300000001</v>
      </c>
      <c r="F681" s="1">
        <v>502.99787199999997</v>
      </c>
      <c r="G681" s="1">
        <v>89.151143000000005</v>
      </c>
      <c r="H681" s="1">
        <v>57.616385999999999</v>
      </c>
      <c r="I681" s="1">
        <v>225.80999800000001</v>
      </c>
      <c r="J681" s="1">
        <v>44.795940000000002</v>
      </c>
      <c r="K681" s="1">
        <v>51.001367999999999</v>
      </c>
      <c r="L681" s="45">
        <v>14075.37012</v>
      </c>
      <c r="M681" s="11">
        <f t="shared" si="116"/>
        <v>1.1112266064911567</v>
      </c>
      <c r="N681" s="11">
        <f t="shared" si="117"/>
        <v>0.17620234075967312</v>
      </c>
      <c r="O681" s="11">
        <f t="shared" si="118"/>
        <v>1.6334731467989108</v>
      </c>
      <c r="P681" s="11">
        <f t="shared" si="119"/>
        <v>6.1292797299343222</v>
      </c>
      <c r="Q681" s="11">
        <f t="shared" si="120"/>
        <v>3.6878661280008718E-3</v>
      </c>
      <c r="R681" s="11">
        <f t="shared" si="121"/>
        <v>1.6889147404778124</v>
      </c>
      <c r="S681" s="11">
        <f t="shared" si="122"/>
        <v>0.34270290510899515</v>
      </c>
      <c r="T681" s="11">
        <f t="shared" si="123"/>
        <v>0.97489947437115543</v>
      </c>
      <c r="U681" s="11">
        <f t="shared" si="124"/>
        <v>0.98731781121112094</v>
      </c>
      <c r="V681" s="11">
        <f t="shared" si="125"/>
        <v>1.2561222881031582</v>
      </c>
      <c r="W681" s="11">
        <f t="shared" si="126"/>
        <v>0.98731781121112094</v>
      </c>
    </row>
    <row r="682" spans="1:23" x14ac:dyDescent="0.2">
      <c r="A682" s="28" t="s">
        <v>260</v>
      </c>
      <c r="B682" s="1">
        <v>49.829794999999997</v>
      </c>
      <c r="C682" s="1">
        <v>70.199005</v>
      </c>
      <c r="D682" s="1">
        <v>15.683754</v>
      </c>
      <c r="E682" s="1">
        <v>28.620000999999998</v>
      </c>
      <c r="F682" s="1">
        <v>501.149699</v>
      </c>
      <c r="G682" s="1">
        <v>33.155065</v>
      </c>
      <c r="H682" s="1">
        <v>42.910747999999998</v>
      </c>
      <c r="I682" s="1">
        <v>114.339996</v>
      </c>
      <c r="J682" s="1">
        <v>22.540904000000001</v>
      </c>
      <c r="K682" s="1">
        <v>22.605764000000001</v>
      </c>
      <c r="L682" s="45">
        <v>14253.76953</v>
      </c>
      <c r="M682" s="11">
        <f t="shared" si="116"/>
        <v>0.18285681391708097</v>
      </c>
      <c r="N682" s="11">
        <f t="shared" si="117"/>
        <v>0.14025925249846205</v>
      </c>
      <c r="O682" s="11">
        <f t="shared" si="118"/>
        <v>-0.44522964648151442</v>
      </c>
      <c r="P682" s="11">
        <f t="shared" si="119"/>
        <v>-3.3108074324324388E-2</v>
      </c>
      <c r="Q682" s="11">
        <f t="shared" si="120"/>
        <v>-8.0185050750518627E-3</v>
      </c>
      <c r="R682" s="11">
        <f t="shared" si="121"/>
        <v>-3.1639266633859298E-2</v>
      </c>
      <c r="S682" s="11">
        <f t="shared" si="122"/>
        <v>8.771984434850788E-2</v>
      </c>
      <c r="T682" s="11">
        <f t="shared" si="123"/>
        <v>0.14111775871610055</v>
      </c>
      <c r="U682" s="11">
        <f t="shared" si="124"/>
        <v>-5.7843694679533986E-2</v>
      </c>
      <c r="V682" s="11">
        <f t="shared" si="125"/>
        <v>-0.1255056412360851</v>
      </c>
      <c r="W682" s="11">
        <f t="shared" si="126"/>
        <v>-5.7843694679533986E-2</v>
      </c>
    </row>
    <row r="683" spans="1:23" x14ac:dyDescent="0.2">
      <c r="A683" s="28" t="s">
        <v>107</v>
      </c>
      <c r="B683" s="1">
        <v>42.126649999999998</v>
      </c>
      <c r="C683" s="1">
        <v>61.564073999999998</v>
      </c>
      <c r="D683" s="1">
        <v>28.270714000000002</v>
      </c>
      <c r="E683" s="1">
        <v>29.6</v>
      </c>
      <c r="F683" s="1">
        <v>505.20065299999999</v>
      </c>
      <c r="G683" s="1">
        <v>34.238340999999998</v>
      </c>
      <c r="H683" s="1">
        <v>39.450184</v>
      </c>
      <c r="I683" s="1">
        <v>100.199997</v>
      </c>
      <c r="J683" s="1">
        <v>23.924803000000001</v>
      </c>
      <c r="K683" s="1">
        <v>25.850097000000002</v>
      </c>
      <c r="L683" s="45">
        <v>13880.62012</v>
      </c>
      <c r="M683" s="11">
        <f t="shared" si="116"/>
        <v>-0.62114939750994336</v>
      </c>
      <c r="N683" s="11">
        <f t="shared" si="117"/>
        <v>-0.17604968118404696</v>
      </c>
      <c r="O683" s="11">
        <f t="shared" si="118"/>
        <v>3.9416608979950363E-2</v>
      </c>
      <c r="P683" s="11">
        <f t="shared" si="119"/>
        <v>-0.86458047520742543</v>
      </c>
      <c r="Q683" s="11">
        <f t="shared" si="120"/>
        <v>0.137962854417645</v>
      </c>
      <c r="R683" s="11">
        <f t="shared" si="121"/>
        <v>-0.68461769298675512</v>
      </c>
      <c r="S683" s="11">
        <f t="shared" si="122"/>
        <v>-0.18786343842276521</v>
      </c>
      <c r="T683" s="11">
        <f t="shared" si="123"/>
        <v>-0.48321214339683394</v>
      </c>
      <c r="U683" s="11">
        <f t="shared" si="124"/>
        <v>-0.55993614248378898</v>
      </c>
      <c r="V683" s="11">
        <f t="shared" si="125"/>
        <v>-0.50658549376338802</v>
      </c>
      <c r="W683" s="11">
        <f t="shared" si="126"/>
        <v>-0.55993614248378898</v>
      </c>
    </row>
    <row r="684" spans="1:23" x14ac:dyDescent="0.2">
      <c r="A684" s="28" t="s">
        <v>866</v>
      </c>
      <c r="B684" s="1">
        <v>111.195943</v>
      </c>
      <c r="C684" s="1">
        <v>74.718187</v>
      </c>
      <c r="D684" s="1">
        <v>27.198636</v>
      </c>
      <c r="E684" s="1">
        <v>218.58000200000001</v>
      </c>
      <c r="F684" s="1">
        <v>443.951796</v>
      </c>
      <c r="G684" s="1">
        <v>108.56138799999999</v>
      </c>
      <c r="H684" s="1">
        <v>48.575800999999998</v>
      </c>
      <c r="I684" s="1">
        <v>193.88999899999999</v>
      </c>
      <c r="J684" s="1">
        <v>54.366661999999998</v>
      </c>
      <c r="K684" s="1">
        <v>52.390225000000001</v>
      </c>
      <c r="L684" s="45">
        <v>15105.12012</v>
      </c>
      <c r="M684" s="11">
        <f t="shared" si="116"/>
        <v>0.64414176313401894</v>
      </c>
      <c r="N684" s="11">
        <f t="shared" si="117"/>
        <v>-5.6819520017793668E-2</v>
      </c>
      <c r="O684" s="11">
        <f t="shared" si="118"/>
        <v>4.1186862487498033E-2</v>
      </c>
      <c r="P684" s="11">
        <f t="shared" si="119"/>
        <v>5.4649510658103795</v>
      </c>
      <c r="Q684" s="11">
        <f t="shared" si="120"/>
        <v>-1.0289198746641248E-2</v>
      </c>
      <c r="R684" s="11">
        <f t="shared" si="121"/>
        <v>1.3316587028810845</v>
      </c>
      <c r="S684" s="11">
        <f t="shared" si="122"/>
        <v>-2.3444818545971913E-2</v>
      </c>
      <c r="T684" s="11">
        <f t="shared" si="123"/>
        <v>0.99065703304605668</v>
      </c>
      <c r="U684" s="11">
        <f t="shared" si="124"/>
        <v>1.2362152638856947</v>
      </c>
      <c r="V684" s="11">
        <f t="shared" si="125"/>
        <v>0.74366686207810795</v>
      </c>
      <c r="W684" s="11">
        <f t="shared" si="126"/>
        <v>1.2362152638856947</v>
      </c>
    </row>
    <row r="685" spans="1:23" x14ac:dyDescent="0.2">
      <c r="A685" s="28" t="s">
        <v>412</v>
      </c>
      <c r="B685" s="1">
        <v>67.631602999999998</v>
      </c>
      <c r="C685" s="1">
        <v>79.219395000000006</v>
      </c>
      <c r="D685" s="1">
        <v>26.122723000000001</v>
      </c>
      <c r="E685" s="1">
        <v>33.810001</v>
      </c>
      <c r="F685" s="1">
        <v>448.56719299999997</v>
      </c>
      <c r="G685" s="1">
        <v>46.559725</v>
      </c>
      <c r="H685" s="1">
        <v>49.741993000000001</v>
      </c>
      <c r="I685" s="1">
        <v>97.400002000000001</v>
      </c>
      <c r="J685" s="1">
        <v>24.311909</v>
      </c>
      <c r="K685" s="1">
        <v>30.046005999999998</v>
      </c>
      <c r="L685" s="45">
        <v>14547.509770000001</v>
      </c>
      <c r="M685" s="11">
        <f t="shared" si="116"/>
        <v>0.3527898223490824</v>
      </c>
      <c r="N685" s="11">
        <f t="shared" si="117"/>
        <v>0.13687868448842622</v>
      </c>
      <c r="O685" s="11">
        <f t="shared" si="118"/>
        <v>0.67702056864458937</v>
      </c>
      <c r="P685" s="11">
        <f t="shared" si="119"/>
        <v>0.18506834261940619</v>
      </c>
      <c r="Q685" s="11">
        <f t="shared" si="120"/>
        <v>1.8163021129054213E-2</v>
      </c>
      <c r="R685" s="11">
        <f t="shared" si="121"/>
        <v>0.40550018699360679</v>
      </c>
      <c r="S685" s="11">
        <f t="shared" si="122"/>
        <v>0.15530564471937902</v>
      </c>
      <c r="T685" s="11">
        <f t="shared" si="123"/>
        <v>-0.17436635437512626</v>
      </c>
      <c r="U685" s="11">
        <f t="shared" si="124"/>
        <v>7.7304032137386569E-2</v>
      </c>
      <c r="V685" s="11">
        <f t="shared" si="125"/>
        <v>0.31628102975510375</v>
      </c>
      <c r="W685" s="11">
        <f t="shared" si="126"/>
        <v>7.7304032137386569E-2</v>
      </c>
    </row>
    <row r="686" spans="1:23" x14ac:dyDescent="0.2">
      <c r="A686" s="28" t="s">
        <v>259</v>
      </c>
      <c r="B686" s="1">
        <v>49.994168999999999</v>
      </c>
      <c r="C686" s="1">
        <v>69.681484999999995</v>
      </c>
      <c r="D686" s="1">
        <v>15.576865</v>
      </c>
      <c r="E686" s="1">
        <v>28.530000999999999</v>
      </c>
      <c r="F686" s="1">
        <v>440.56519800000001</v>
      </c>
      <c r="G686" s="1">
        <v>33.126801</v>
      </c>
      <c r="H686" s="1">
        <v>43.055267000000001</v>
      </c>
      <c r="I686" s="1">
        <v>117.970001</v>
      </c>
      <c r="J686" s="1">
        <v>22.567360999999998</v>
      </c>
      <c r="K686" s="1">
        <v>22.826436999999999</v>
      </c>
      <c r="L686" s="45">
        <v>15248.12012</v>
      </c>
      <c r="M686" s="11">
        <f t="shared" si="116"/>
        <v>0.18701803079374679</v>
      </c>
      <c r="N686" s="11">
        <f t="shared" si="117"/>
        <v>0.12667830541945446</v>
      </c>
      <c r="O686" s="11">
        <f t="shared" si="118"/>
        <v>-0.44938185799832009</v>
      </c>
      <c r="P686" s="11">
        <f t="shared" si="119"/>
        <v>0</v>
      </c>
      <c r="Q686" s="11">
        <f t="shared" si="120"/>
        <v>6.7343393810816998E-3</v>
      </c>
      <c r="R686" s="11">
        <f t="shared" si="121"/>
        <v>-3.9999321877899785E-2</v>
      </c>
      <c r="S686" s="11">
        <f t="shared" si="122"/>
        <v>8.257225618979569E-2</v>
      </c>
      <c r="T686" s="11">
        <f t="shared" si="123"/>
        <v>0.1064528013566084</v>
      </c>
      <c r="U686" s="11">
        <f t="shared" si="124"/>
        <v>-4.8883054989164343E-2</v>
      </c>
      <c r="V686" s="11">
        <f t="shared" si="125"/>
        <v>-0.11785731621052431</v>
      </c>
      <c r="W686" s="11">
        <f t="shared" si="126"/>
        <v>-4.8883054989164343E-2</v>
      </c>
    </row>
    <row r="687" spans="1:23" x14ac:dyDescent="0.2">
      <c r="A687" s="28" t="s">
        <v>106</v>
      </c>
      <c r="B687" s="1">
        <v>42.117446999999999</v>
      </c>
      <c r="C687" s="1">
        <v>61.846832999999997</v>
      </c>
      <c r="D687" s="1">
        <v>28.289777999999998</v>
      </c>
      <c r="E687" s="1">
        <v>28.530000999999999</v>
      </c>
      <c r="F687" s="1">
        <v>437.61812900000001</v>
      </c>
      <c r="G687" s="1">
        <v>34.507060000000003</v>
      </c>
      <c r="H687" s="1">
        <v>39.771264000000002</v>
      </c>
      <c r="I687" s="1">
        <v>106.620003</v>
      </c>
      <c r="J687" s="1">
        <v>23.727219999999999</v>
      </c>
      <c r="K687" s="1">
        <v>25.876128000000001</v>
      </c>
      <c r="L687" s="45">
        <v>14974.95996</v>
      </c>
      <c r="M687" s="11">
        <f t="shared" si="116"/>
        <v>-0.4414245857389042</v>
      </c>
      <c r="N687" s="11">
        <f t="shared" si="117"/>
        <v>-0.29769031960122128</v>
      </c>
      <c r="O687" s="11">
        <f t="shared" si="118"/>
        <v>-5.7278997920699126E-2</v>
      </c>
      <c r="P687" s="11">
        <f t="shared" si="119"/>
        <v>-0.80677275882584865</v>
      </c>
      <c r="Q687" s="11">
        <f t="shared" si="120"/>
        <v>4.7248258227496898E-3</v>
      </c>
      <c r="R687" s="11">
        <f t="shared" si="121"/>
        <v>-0.48820505056359786</v>
      </c>
      <c r="S687" s="11">
        <f t="shared" si="122"/>
        <v>-0.36307286547949913</v>
      </c>
      <c r="T687" s="11">
        <f t="shared" si="123"/>
        <v>-0.37736510227268449</v>
      </c>
      <c r="U687" s="11">
        <f t="shared" si="124"/>
        <v>-0.30780177215923266</v>
      </c>
      <c r="V687" s="11">
        <f t="shared" si="125"/>
        <v>-0.36571451430973922</v>
      </c>
      <c r="W687" s="11">
        <f t="shared" si="126"/>
        <v>-0.30780177215923266</v>
      </c>
    </row>
    <row r="688" spans="1:23" x14ac:dyDescent="0.2">
      <c r="A688" s="28" t="s">
        <v>562</v>
      </c>
      <c r="B688" s="1">
        <v>75.401540999999995</v>
      </c>
      <c r="C688" s="1">
        <v>88.062054000000003</v>
      </c>
      <c r="D688" s="1">
        <v>30.008642999999999</v>
      </c>
      <c r="E688" s="1">
        <v>147.64999399999999</v>
      </c>
      <c r="F688" s="1">
        <v>435.56018299999999</v>
      </c>
      <c r="G688" s="1">
        <v>67.423603999999997</v>
      </c>
      <c r="H688" s="1">
        <v>62.442408</v>
      </c>
      <c r="I688" s="1">
        <v>171.240005</v>
      </c>
      <c r="J688" s="1">
        <v>34.278070999999997</v>
      </c>
      <c r="K688" s="1">
        <v>40.795712000000002</v>
      </c>
      <c r="L688" s="45">
        <v>15484.259770000001</v>
      </c>
      <c r="M688" s="11">
        <f t="shared" si="116"/>
        <v>7.3000876925486624E-2</v>
      </c>
      <c r="N688" s="11">
        <f t="shared" si="117"/>
        <v>0.10534772479406573</v>
      </c>
      <c r="O688" s="11">
        <f t="shared" si="118"/>
        <v>0.15928325780975405</v>
      </c>
      <c r="P688" s="11">
        <f t="shared" si="119"/>
        <v>3.3930374771485425</v>
      </c>
      <c r="Q688" s="11">
        <f t="shared" si="120"/>
        <v>4.3190404447173147E-3</v>
      </c>
      <c r="R688" s="11">
        <f t="shared" si="121"/>
        <v>0.43513561434335202</v>
      </c>
      <c r="S688" s="11">
        <f t="shared" si="122"/>
        <v>0.25120497974805267</v>
      </c>
      <c r="T688" s="11">
        <f t="shared" si="123"/>
        <v>0.79779532808398956</v>
      </c>
      <c r="U688" s="11">
        <f t="shared" si="124"/>
        <v>0.39432683680662128</v>
      </c>
      <c r="V688" s="11">
        <f t="shared" si="125"/>
        <v>0.35328443482361549</v>
      </c>
      <c r="W688" s="11">
        <f t="shared" si="126"/>
        <v>0.39432683680662128</v>
      </c>
    </row>
    <row r="689" spans="1:23" x14ac:dyDescent="0.2">
      <c r="A689" s="28" t="s">
        <v>411</v>
      </c>
      <c r="B689" s="1">
        <v>70.271648999999996</v>
      </c>
      <c r="C689" s="1">
        <v>79.669095999999996</v>
      </c>
      <c r="D689" s="1">
        <v>25.885514000000001</v>
      </c>
      <c r="E689" s="1">
        <v>33.610000999999997</v>
      </c>
      <c r="F689" s="1">
        <v>433.687071</v>
      </c>
      <c r="G689" s="1">
        <v>46.980649999999997</v>
      </c>
      <c r="H689" s="1">
        <v>49.905817999999996</v>
      </c>
      <c r="I689" s="1">
        <v>95.25</v>
      </c>
      <c r="J689" s="1">
        <v>24.583957000000002</v>
      </c>
      <c r="K689" s="1">
        <v>30.145703999999999</v>
      </c>
      <c r="L689" s="45">
        <v>15520.589840000001</v>
      </c>
      <c r="M689" s="11">
        <f t="shared" si="116"/>
        <v>0.3744345601919461</v>
      </c>
      <c r="N689" s="11">
        <f t="shared" si="117"/>
        <v>0.12785703429494411</v>
      </c>
      <c r="O689" s="11">
        <f t="shared" si="118"/>
        <v>0.62430071273916532</v>
      </c>
      <c r="P689" s="11">
        <f t="shared" si="119"/>
        <v>0.14125636192677882</v>
      </c>
      <c r="Q689" s="11">
        <f t="shared" si="120"/>
        <v>1.4465020600967327E-2</v>
      </c>
      <c r="R689" s="11">
        <f t="shared" si="121"/>
        <v>0.39558194219186249</v>
      </c>
      <c r="S689" s="11">
        <f t="shared" si="122"/>
        <v>0.13704023106156149</v>
      </c>
      <c r="T689" s="11">
        <f t="shared" si="123"/>
        <v>-0.2206676548791715</v>
      </c>
      <c r="U689" s="11">
        <f t="shared" si="124"/>
        <v>8.216986883245414E-2</v>
      </c>
      <c r="V689" s="11">
        <f t="shared" si="125"/>
        <v>0.32423325851557183</v>
      </c>
      <c r="W689" s="11">
        <f t="shared" si="126"/>
        <v>8.216986883245414E-2</v>
      </c>
    </row>
    <row r="690" spans="1:23" x14ac:dyDescent="0.2">
      <c r="A690" s="28" t="s">
        <v>258</v>
      </c>
      <c r="B690" s="1">
        <v>51.127679000000001</v>
      </c>
      <c r="C690" s="1">
        <v>70.637584000000004</v>
      </c>
      <c r="D690" s="1">
        <v>15.936405000000001</v>
      </c>
      <c r="E690" s="1">
        <v>29.450001</v>
      </c>
      <c r="F690" s="1">
        <v>427.50322799999998</v>
      </c>
      <c r="G690" s="1">
        <v>33.663842000000002</v>
      </c>
      <c r="H690" s="1">
        <v>43.890987000000003</v>
      </c>
      <c r="I690" s="1">
        <v>122.220001</v>
      </c>
      <c r="J690" s="1">
        <v>22.717281</v>
      </c>
      <c r="K690" s="1">
        <v>22.764648000000001</v>
      </c>
      <c r="L690" s="45">
        <v>15002.990229999999</v>
      </c>
      <c r="M690" s="11">
        <f t="shared" si="116"/>
        <v>0.2087231788333106</v>
      </c>
      <c r="N690" s="11">
        <f t="shared" si="117"/>
        <v>0.13929630079741373</v>
      </c>
      <c r="O690" s="11">
        <f t="shared" si="118"/>
        <v>-0.41458140162534018</v>
      </c>
      <c r="P690" s="11">
        <f t="shared" si="119"/>
        <v>-3.6006482357004321E-2</v>
      </c>
      <c r="Q690" s="11">
        <f t="shared" si="120"/>
        <v>2.5653965597314254E-3</v>
      </c>
      <c r="R690" s="11">
        <f t="shared" si="121"/>
        <v>-2.1545913557314611E-2</v>
      </c>
      <c r="S690" s="11">
        <f t="shared" si="122"/>
        <v>0.10661943986346922</v>
      </c>
      <c r="T690" s="11">
        <f t="shared" si="123"/>
        <v>0.12842769141220001</v>
      </c>
      <c r="U690" s="11">
        <f t="shared" si="124"/>
        <v>-2.9564490146188005E-2</v>
      </c>
      <c r="V690" s="11">
        <f t="shared" si="125"/>
        <v>-0.13188987502910587</v>
      </c>
      <c r="W690" s="11">
        <f t="shared" si="126"/>
        <v>-2.9564490146188005E-2</v>
      </c>
    </row>
    <row r="691" spans="1:23" x14ac:dyDescent="0.2">
      <c r="A691" s="28" t="s">
        <v>105</v>
      </c>
      <c r="B691" s="1">
        <v>42.298915000000001</v>
      </c>
      <c r="C691" s="1">
        <v>62.001064999999997</v>
      </c>
      <c r="D691" s="1">
        <v>27.222238999999998</v>
      </c>
      <c r="E691" s="1">
        <v>30.549999</v>
      </c>
      <c r="F691" s="1">
        <v>426.40931899999998</v>
      </c>
      <c r="G691" s="1">
        <v>34.405132000000002</v>
      </c>
      <c r="H691" s="1">
        <v>39.662222999999997</v>
      </c>
      <c r="I691" s="1">
        <v>108.30999799999999</v>
      </c>
      <c r="J691" s="1">
        <v>23.409367</v>
      </c>
      <c r="K691" s="1">
        <v>26.223226</v>
      </c>
      <c r="L691" s="45">
        <v>14963.740229999999</v>
      </c>
      <c r="M691" s="11">
        <f t="shared" si="116"/>
        <v>-0.63831470611991148</v>
      </c>
      <c r="N691" s="11">
        <f t="shared" si="117"/>
        <v>-0.2274111870832547</v>
      </c>
      <c r="O691" s="11">
        <f t="shared" si="118"/>
        <v>-0.13735786905751213</v>
      </c>
      <c r="P691" s="11">
        <f t="shared" si="119"/>
        <v>-0.86732389618960948</v>
      </c>
      <c r="Q691" s="11">
        <f t="shared" si="120"/>
        <v>-1.3941872713643555E-2</v>
      </c>
      <c r="R691" s="11">
        <f t="shared" si="121"/>
        <v>-0.69263061842026685</v>
      </c>
      <c r="S691" s="11">
        <f t="shared" si="122"/>
        <v>-0.25177931564206901</v>
      </c>
      <c r="T691" s="11">
        <f t="shared" si="123"/>
        <v>-0.50309676788963276</v>
      </c>
      <c r="U691" s="11">
        <f t="shared" si="124"/>
        <v>-0.56315816708899891</v>
      </c>
      <c r="V691" s="11">
        <f t="shared" si="125"/>
        <v>-0.51672324412709447</v>
      </c>
      <c r="W691" s="11">
        <f t="shared" si="126"/>
        <v>-0.56315816708899891</v>
      </c>
    </row>
    <row r="692" spans="1:23" x14ac:dyDescent="0.2">
      <c r="A692" s="28" t="s">
        <v>865</v>
      </c>
      <c r="B692" s="1">
        <v>116.949502</v>
      </c>
      <c r="C692" s="1">
        <v>80.251052000000001</v>
      </c>
      <c r="D692" s="1">
        <v>31.556816000000001</v>
      </c>
      <c r="E692" s="1">
        <v>230.259995</v>
      </c>
      <c r="F692" s="1">
        <v>432.43831899999998</v>
      </c>
      <c r="G692" s="1">
        <v>111.934155</v>
      </c>
      <c r="H692" s="1">
        <v>53.008723000000003</v>
      </c>
      <c r="I692" s="1">
        <v>217.970001</v>
      </c>
      <c r="J692" s="1">
        <v>53.587741000000001</v>
      </c>
      <c r="K692" s="1">
        <v>54.261302000000001</v>
      </c>
      <c r="L692" s="45">
        <v>15612.12988</v>
      </c>
      <c r="M692" s="11">
        <f t="shared" si="116"/>
        <v>0.50617806737560489</v>
      </c>
      <c r="N692" s="11">
        <f t="shared" si="117"/>
        <v>1.2333210513590265E-2</v>
      </c>
      <c r="O692" s="11">
        <f t="shared" si="118"/>
        <v>0.27355460173713264</v>
      </c>
      <c r="P692" s="11">
        <f t="shared" si="119"/>
        <v>5.8083972501478414</v>
      </c>
      <c r="Q692" s="11">
        <f t="shared" si="120"/>
        <v>-7.5771745140027491E-3</v>
      </c>
      <c r="R692" s="11">
        <f t="shared" si="121"/>
        <v>1.3923531280507087</v>
      </c>
      <c r="S692" s="11">
        <f t="shared" si="122"/>
        <v>7.9710284407754628E-2</v>
      </c>
      <c r="T692" s="11">
        <f t="shared" si="123"/>
        <v>1.2632126002120776</v>
      </c>
      <c r="U692" s="11">
        <f t="shared" si="124"/>
        <v>1.2199087773317334</v>
      </c>
      <c r="V692" s="11">
        <f t="shared" si="125"/>
        <v>0.81360001593630193</v>
      </c>
      <c r="W692" s="11">
        <f t="shared" si="126"/>
        <v>1.2199087773317334</v>
      </c>
    </row>
    <row r="693" spans="1:23" x14ac:dyDescent="0.2">
      <c r="A693" s="28" t="s">
        <v>410</v>
      </c>
      <c r="B693" s="1">
        <v>77.646530999999996</v>
      </c>
      <c r="C693" s="1">
        <v>79.273357000000004</v>
      </c>
      <c r="D693" s="1">
        <v>24.778534000000001</v>
      </c>
      <c r="E693" s="1">
        <v>33.82</v>
      </c>
      <c r="F693" s="1">
        <v>435.73999700000002</v>
      </c>
      <c r="G693" s="1">
        <v>46.788308000000001</v>
      </c>
      <c r="H693" s="1">
        <v>49.095320999999998</v>
      </c>
      <c r="I693" s="1">
        <v>96.309997999999993</v>
      </c>
      <c r="J693" s="1">
        <v>24.139614000000002</v>
      </c>
      <c r="K693" s="1">
        <v>29.919111999999998</v>
      </c>
      <c r="L693" s="45">
        <v>15464.29981</v>
      </c>
      <c r="M693" s="11">
        <f t="shared" si="116"/>
        <v>0.54494397034752962</v>
      </c>
      <c r="N693" s="11">
        <f t="shared" si="117"/>
        <v>0.1235102268052406</v>
      </c>
      <c r="O693" s="11">
        <f t="shared" si="118"/>
        <v>0.48252027322825808</v>
      </c>
      <c r="P693" s="11">
        <f t="shared" si="119"/>
        <v>3.2987108553017341E-2</v>
      </c>
      <c r="Q693" s="11">
        <f t="shared" si="120"/>
        <v>-4.2690155272312458E-3</v>
      </c>
      <c r="R693" s="11">
        <f t="shared" si="121"/>
        <v>0.40847757153911468</v>
      </c>
      <c r="S693" s="11">
        <f t="shared" si="122"/>
        <v>9.5518722882769636E-2</v>
      </c>
      <c r="T693" s="11">
        <f t="shared" si="123"/>
        <v>-0.26475307791613567</v>
      </c>
      <c r="U693" s="11">
        <f t="shared" si="124"/>
        <v>7.0087508315032077E-2</v>
      </c>
      <c r="V693" s="11">
        <f t="shared" si="125"/>
        <v>0.31072194929064056</v>
      </c>
      <c r="W693" s="11">
        <f t="shared" si="126"/>
        <v>7.0087508315032077E-2</v>
      </c>
    </row>
    <row r="694" spans="1:23" x14ac:dyDescent="0.2">
      <c r="A694" s="28" t="s">
        <v>257</v>
      </c>
      <c r="B694" s="1">
        <v>50.258476999999999</v>
      </c>
      <c r="C694" s="1">
        <v>70.558643000000004</v>
      </c>
      <c r="D694" s="1">
        <v>16.713791000000001</v>
      </c>
      <c r="E694" s="1">
        <v>32.740001999999997</v>
      </c>
      <c r="F694" s="1">
        <v>437.60815300000002</v>
      </c>
      <c r="G694" s="1">
        <v>33.219065000000001</v>
      </c>
      <c r="H694" s="1">
        <v>44.814680000000003</v>
      </c>
      <c r="I694" s="1">
        <v>130.990005</v>
      </c>
      <c r="J694" s="1">
        <v>22.558541999999999</v>
      </c>
      <c r="K694" s="1">
        <v>22.826436999999999</v>
      </c>
      <c r="L694" s="45">
        <v>14932.410159999999</v>
      </c>
      <c r="M694" s="11">
        <f t="shared" si="116"/>
        <v>0.2283463964574648</v>
      </c>
      <c r="N694" s="11">
        <f t="shared" si="117"/>
        <v>0.18383201006746352</v>
      </c>
      <c r="O694" s="11">
        <f t="shared" si="118"/>
        <v>-0.46392100597311858</v>
      </c>
      <c r="P694" s="11">
        <f t="shared" si="119"/>
        <v>-7.3308798567291444E-2</v>
      </c>
      <c r="Q694" s="11">
        <f t="shared" si="120"/>
        <v>-1.3401013394134798E-2</v>
      </c>
      <c r="R694" s="11">
        <f t="shared" si="121"/>
        <v>-7.337037626272247E-3</v>
      </c>
      <c r="S694" s="11">
        <f t="shared" si="122"/>
        <v>0.22943503853702141</v>
      </c>
      <c r="T694" s="11">
        <f t="shared" si="123"/>
        <v>0.24693004530423468</v>
      </c>
      <c r="U694" s="11">
        <f t="shared" si="124"/>
        <v>3.9571860417950466E-2</v>
      </c>
      <c r="V694" s="11">
        <f t="shared" si="125"/>
        <v>-3.3241645658378394E-2</v>
      </c>
      <c r="W694" s="11">
        <f t="shared" si="126"/>
        <v>3.9571860417950466E-2</v>
      </c>
    </row>
    <row r="695" spans="1:23" x14ac:dyDescent="0.2">
      <c r="A695" s="28" t="s">
        <v>104</v>
      </c>
      <c r="B695" s="1">
        <v>40.915557</v>
      </c>
      <c r="C695" s="1">
        <v>59.601905000000002</v>
      </c>
      <c r="D695" s="1">
        <v>31.177851</v>
      </c>
      <c r="E695" s="1">
        <v>35.330002</v>
      </c>
      <c r="F695" s="1">
        <v>443.55220200000002</v>
      </c>
      <c r="G695" s="1">
        <v>33.464596</v>
      </c>
      <c r="H695" s="1">
        <v>36.451442</v>
      </c>
      <c r="I695" s="1">
        <v>105.050003</v>
      </c>
      <c r="J695" s="1">
        <v>21.699839000000001</v>
      </c>
      <c r="K695" s="1">
        <v>23.611315999999999</v>
      </c>
      <c r="L695" s="45">
        <v>15091.679690000001</v>
      </c>
      <c r="M695" s="11">
        <f t="shared" si="116"/>
        <v>-0.45896480794814642</v>
      </c>
      <c r="N695" s="11">
        <f t="shared" si="117"/>
        <v>-0.30993330602794278</v>
      </c>
      <c r="O695" s="11">
        <f t="shared" si="118"/>
        <v>-3.5272145031797986E-2</v>
      </c>
      <c r="P695" s="11">
        <f t="shared" si="119"/>
        <v>-0.72242298650552317</v>
      </c>
      <c r="Q695" s="11">
        <f t="shared" si="120"/>
        <v>1.1160803307896927E-3</v>
      </c>
      <c r="R695" s="11">
        <f t="shared" si="121"/>
        <v>-0.50409207884635476</v>
      </c>
      <c r="S695" s="11">
        <f t="shared" si="122"/>
        <v>-0.4432620310286739</v>
      </c>
      <c r="T695" s="11">
        <f t="shared" si="123"/>
        <v>-0.36933422233691804</v>
      </c>
      <c r="U695" s="11">
        <f t="shared" si="124"/>
        <v>-0.39085452515635077</v>
      </c>
      <c r="V695" s="11">
        <f t="shared" si="125"/>
        <v>-0.42504334580894576</v>
      </c>
      <c r="W695" s="11">
        <f t="shared" si="126"/>
        <v>-0.39085452515635077</v>
      </c>
    </row>
    <row r="696" spans="1:23" x14ac:dyDescent="0.2">
      <c r="A696" s="28" t="s">
        <v>561</v>
      </c>
      <c r="B696" s="1">
        <v>75.624576000000005</v>
      </c>
      <c r="C696" s="1">
        <v>86.371223999999998</v>
      </c>
      <c r="D696" s="1">
        <v>32.317768000000001</v>
      </c>
      <c r="E696" s="1">
        <v>127.279999</v>
      </c>
      <c r="F696" s="1">
        <v>443.05771399999998</v>
      </c>
      <c r="G696" s="1">
        <v>67.481470999999999</v>
      </c>
      <c r="H696" s="1">
        <v>65.473246000000003</v>
      </c>
      <c r="I696" s="1">
        <v>166.570007</v>
      </c>
      <c r="J696" s="1">
        <v>35.62341</v>
      </c>
      <c r="K696" s="1">
        <v>41.066254000000001</v>
      </c>
      <c r="L696" s="45">
        <v>15387.58008</v>
      </c>
      <c r="M696" s="11">
        <f t="shared" si="116"/>
        <v>-3.2782976833791277E-2</v>
      </c>
      <c r="N696" s="11">
        <f t="shared" si="117"/>
        <v>8.9783844557565162E-2</v>
      </c>
      <c r="O696" s="11">
        <f t="shared" si="118"/>
        <v>0.27726233424825408</v>
      </c>
      <c r="P696" s="11">
        <f t="shared" si="119"/>
        <v>2.7779757428903458</v>
      </c>
      <c r="Q696" s="11">
        <f t="shared" si="120"/>
        <v>1.2661113109326161E-2</v>
      </c>
      <c r="R696" s="11">
        <f t="shared" si="121"/>
        <v>0.44053157188710657</v>
      </c>
      <c r="S696" s="11">
        <f t="shared" si="122"/>
        <v>0.33265821030738363</v>
      </c>
      <c r="T696" s="11">
        <f t="shared" si="123"/>
        <v>0.68252532323232318</v>
      </c>
      <c r="U696" s="11">
        <f t="shared" si="124"/>
        <v>0.45765396806873104</v>
      </c>
      <c r="V696" s="11">
        <f t="shared" si="125"/>
        <v>0.36636703001304149</v>
      </c>
      <c r="W696" s="11">
        <f t="shared" si="126"/>
        <v>0.45765396806873104</v>
      </c>
    </row>
    <row r="697" spans="1:23" x14ac:dyDescent="0.2">
      <c r="A697" s="28" t="s">
        <v>409</v>
      </c>
      <c r="B697" s="1">
        <v>78.187804999999997</v>
      </c>
      <c r="C697" s="1">
        <v>79.255371999999994</v>
      </c>
      <c r="D697" s="1">
        <v>25.302372999999999</v>
      </c>
      <c r="E697" s="1">
        <v>33.689999</v>
      </c>
      <c r="F697" s="1">
        <v>437.51824599999998</v>
      </c>
      <c r="G697" s="1">
        <v>46.844839999999998</v>
      </c>
      <c r="H697" s="1">
        <v>49.129810999999997</v>
      </c>
      <c r="I697" s="1">
        <v>99</v>
      </c>
      <c r="J697" s="1">
        <v>24.438866000000001</v>
      </c>
      <c r="K697" s="1">
        <v>30.055067999999999</v>
      </c>
      <c r="L697" s="45">
        <v>14988.37012</v>
      </c>
      <c r="M697" s="11">
        <f t="shared" si="116"/>
        <v>0.59323093604609012</v>
      </c>
      <c r="N697" s="11">
        <f t="shared" si="117"/>
        <v>0.17450487971847561</v>
      </c>
      <c r="O697" s="11">
        <f t="shared" si="118"/>
        <v>0.55639138305067881</v>
      </c>
      <c r="P697" s="11">
        <f t="shared" si="119"/>
        <v>6.1102330708661334E-2</v>
      </c>
      <c r="Q697" s="11">
        <f t="shared" si="120"/>
        <v>-5.4770442942997377E-4</v>
      </c>
      <c r="R697" s="11">
        <f t="shared" si="121"/>
        <v>0.48690964335535436</v>
      </c>
      <c r="S697" s="11">
        <f t="shared" si="122"/>
        <v>0.14745069014297973</v>
      </c>
      <c r="T697" s="11">
        <f t="shared" si="123"/>
        <v>-0.20749278270081306</v>
      </c>
      <c r="U697" s="11">
        <f t="shared" si="124"/>
        <v>0.11562690116734964</v>
      </c>
      <c r="V697" s="11">
        <f t="shared" si="125"/>
        <v>0.41400726399599375</v>
      </c>
      <c r="W697" s="11">
        <f t="shared" si="126"/>
        <v>0.11562690116734964</v>
      </c>
    </row>
    <row r="698" spans="1:23" x14ac:dyDescent="0.2">
      <c r="A698" s="28" t="s">
        <v>256</v>
      </c>
      <c r="B698" s="1">
        <v>49.074998000000001</v>
      </c>
      <c r="C698" s="1">
        <v>67.479815000000002</v>
      </c>
      <c r="D698" s="1">
        <v>16.257076000000001</v>
      </c>
      <c r="E698" s="1">
        <v>31.75</v>
      </c>
      <c r="F698" s="1">
        <v>437.75800800000002</v>
      </c>
      <c r="G698" s="1">
        <v>31.504833000000001</v>
      </c>
      <c r="H698" s="1">
        <v>42.816490000000002</v>
      </c>
      <c r="I698" s="1">
        <v>124.91999800000001</v>
      </c>
      <c r="J698" s="1">
        <v>21.905949</v>
      </c>
      <c r="K698" s="1">
        <v>21.255243</v>
      </c>
      <c r="L698" s="45">
        <v>14909.599609999999</v>
      </c>
      <c r="M698" s="11">
        <f t="shared" si="116"/>
        <v>0.1777700366410695</v>
      </c>
      <c r="N698" s="11">
        <f t="shared" si="117"/>
        <v>0.13396870372233805</v>
      </c>
      <c r="O698" s="11">
        <f t="shared" si="118"/>
        <v>-0.50733722271559656</v>
      </c>
      <c r="P698" s="11">
        <f t="shared" si="119"/>
        <v>-7.5152981348500902E-2</v>
      </c>
      <c r="Q698" s="11">
        <f t="shared" si="120"/>
        <v>-2.0268981556542665E-3</v>
      </c>
      <c r="R698" s="11">
        <f t="shared" si="121"/>
        <v>-5.6235821931290508E-2</v>
      </c>
      <c r="S698" s="11">
        <f t="shared" si="122"/>
        <v>0.16474487955817252</v>
      </c>
      <c r="T698" s="11">
        <f t="shared" si="123"/>
        <v>0.16334514332310879</v>
      </c>
      <c r="U698" s="11">
        <f t="shared" si="124"/>
        <v>7.5040044307099762E-3</v>
      </c>
      <c r="V698" s="11">
        <f t="shared" si="125"/>
        <v>-9.9454849118573163E-2</v>
      </c>
      <c r="W698" s="11">
        <f t="shared" si="126"/>
        <v>7.5040044307099762E-3</v>
      </c>
    </row>
    <row r="699" spans="1:23" x14ac:dyDescent="0.2">
      <c r="A699" s="28" t="s">
        <v>103</v>
      </c>
      <c r="B699" s="1">
        <v>41.667724999999997</v>
      </c>
      <c r="C699" s="1">
        <v>59.507652</v>
      </c>
      <c r="D699" s="1">
        <v>32.998384999999999</v>
      </c>
      <c r="E699" s="1">
        <v>34.330002</v>
      </c>
      <c r="F699" s="1">
        <v>438.64710100000002</v>
      </c>
      <c r="G699" s="1">
        <v>33.382103000000001</v>
      </c>
      <c r="H699" s="1">
        <v>36.760401999999999</v>
      </c>
      <c r="I699" s="1">
        <v>107.379997</v>
      </c>
      <c r="J699" s="1">
        <v>21.742791</v>
      </c>
      <c r="K699" s="1">
        <v>23.602640000000001</v>
      </c>
      <c r="L699" s="45">
        <v>14799.400390000001</v>
      </c>
      <c r="M699" s="11">
        <f t="shared" si="116"/>
        <v>-0.63956073973613714</v>
      </c>
      <c r="N699" s="11">
        <f t="shared" si="117"/>
        <v>-0.30826602522925761</v>
      </c>
      <c r="O699" s="11">
        <f t="shared" si="118"/>
        <v>-0.27700020943918913</v>
      </c>
      <c r="P699" s="11">
        <f t="shared" si="119"/>
        <v>-0.8596024806215854</v>
      </c>
      <c r="Q699" s="11">
        <f t="shared" si="120"/>
        <v>1.0715221799204588E-3</v>
      </c>
      <c r="R699" s="11">
        <f t="shared" si="121"/>
        <v>-0.62739637653637548</v>
      </c>
      <c r="S699" s="11">
        <f t="shared" si="122"/>
        <v>-0.40427655396877771</v>
      </c>
      <c r="T699" s="11">
        <f t="shared" si="123"/>
        <v>-0.56191099277095591</v>
      </c>
      <c r="U699" s="11">
        <f t="shared" si="124"/>
        <v>-0.52619932833102689</v>
      </c>
      <c r="V699" s="11">
        <f t="shared" si="125"/>
        <v>-0.54817356288219932</v>
      </c>
      <c r="W699" s="11">
        <f t="shared" si="126"/>
        <v>-0.52619932833102689</v>
      </c>
    </row>
    <row r="700" spans="1:23" x14ac:dyDescent="0.2">
      <c r="A700" s="28" t="s">
        <v>713</v>
      </c>
      <c r="B700" s="1">
        <v>115.602626</v>
      </c>
      <c r="C700" s="1">
        <v>86.026787999999996</v>
      </c>
      <c r="D700" s="1">
        <v>45.640932999999997</v>
      </c>
      <c r="E700" s="1">
        <v>244.520004</v>
      </c>
      <c r="F700" s="1">
        <v>438.17758400000002</v>
      </c>
      <c r="G700" s="1">
        <v>89.591460999999995</v>
      </c>
      <c r="H700" s="1">
        <v>61.707160000000002</v>
      </c>
      <c r="I700" s="1">
        <v>245.11000100000001</v>
      </c>
      <c r="J700" s="1">
        <v>45.890165000000003</v>
      </c>
      <c r="K700" s="1">
        <v>52.238289000000002</v>
      </c>
      <c r="L700" s="45">
        <v>14760.309569999999</v>
      </c>
      <c r="M700" s="11">
        <f t="shared" si="116"/>
        <v>0.49480812304246502</v>
      </c>
      <c r="N700" s="11">
        <f t="shared" si="117"/>
        <v>8.5684408040750393E-2</v>
      </c>
      <c r="O700" s="11">
        <f t="shared" si="118"/>
        <v>0.90738541754253865</v>
      </c>
      <c r="P700" s="11">
        <f t="shared" si="119"/>
        <v>6.3584111947035815</v>
      </c>
      <c r="Q700" s="11">
        <f t="shared" si="120"/>
        <v>-1.0836207106124651E-2</v>
      </c>
      <c r="R700" s="11">
        <f t="shared" si="121"/>
        <v>0.9327286149406826</v>
      </c>
      <c r="S700" s="11">
        <f t="shared" si="122"/>
        <v>0.25424138979350119</v>
      </c>
      <c r="T700" s="11">
        <f t="shared" si="123"/>
        <v>1.5582925176556213</v>
      </c>
      <c r="U700" s="11">
        <f t="shared" si="124"/>
        <v>0.84961461932718207</v>
      </c>
      <c r="V700" s="11">
        <f t="shared" si="125"/>
        <v>0.75662675859263762</v>
      </c>
      <c r="W700" s="11">
        <f t="shared" si="126"/>
        <v>0.84961461932718207</v>
      </c>
    </row>
    <row r="701" spans="1:23" x14ac:dyDescent="0.2">
      <c r="A701" s="28" t="s">
        <v>408</v>
      </c>
      <c r="B701" s="1">
        <v>77.336096999999995</v>
      </c>
      <c r="C701" s="1">
        <v>79.237380000000002</v>
      </c>
      <c r="D701" s="1">
        <v>23.928532000000001</v>
      </c>
      <c r="E701" s="1">
        <v>33.229999999999997</v>
      </c>
      <c r="F701" s="1">
        <v>442.97778299999999</v>
      </c>
      <c r="G701" s="1">
        <v>46.354909999999997</v>
      </c>
      <c r="H701" s="1">
        <v>49.198791</v>
      </c>
      <c r="I701" s="1">
        <v>95.809997999999993</v>
      </c>
      <c r="J701" s="1">
        <v>24.810663000000002</v>
      </c>
      <c r="K701" s="1">
        <v>29.737842000000001</v>
      </c>
      <c r="L701" s="45">
        <v>15307.16992</v>
      </c>
      <c r="M701" s="11">
        <f t="shared" si="116"/>
        <v>0.56364138414277209</v>
      </c>
      <c r="N701" s="11">
        <f t="shared" si="117"/>
        <v>0.19111490297564293</v>
      </c>
      <c r="O701" s="11">
        <f t="shared" si="118"/>
        <v>0.4451067031880962</v>
      </c>
      <c r="P701" s="11">
        <f t="shared" si="119"/>
        <v>2.0577364232881923E-2</v>
      </c>
      <c r="Q701" s="11">
        <f t="shared" si="120"/>
        <v>3.8354777035443099E-4</v>
      </c>
      <c r="R701" s="11">
        <f t="shared" si="121"/>
        <v>0.46833564694446217</v>
      </c>
      <c r="S701" s="11">
        <f t="shared" si="122"/>
        <v>0.16392263585179889</v>
      </c>
      <c r="T701" s="11">
        <f t="shared" si="123"/>
        <v>-0.2444602199268231</v>
      </c>
      <c r="U701" s="11">
        <f t="shared" si="124"/>
        <v>0.13123307128274031</v>
      </c>
      <c r="V701" s="11">
        <f t="shared" si="125"/>
        <v>0.39502738444204555</v>
      </c>
      <c r="W701" s="11">
        <f t="shared" si="126"/>
        <v>0.13123307128274031</v>
      </c>
    </row>
    <row r="702" spans="1:23" x14ac:dyDescent="0.2">
      <c r="A702" s="28" t="s">
        <v>255</v>
      </c>
      <c r="B702" s="1">
        <v>49.458973</v>
      </c>
      <c r="C702" s="1">
        <v>66.523707999999999</v>
      </c>
      <c r="D702" s="1">
        <v>16.558315</v>
      </c>
      <c r="E702" s="1">
        <v>32.560001</v>
      </c>
      <c r="F702" s="1">
        <v>442.80794500000002</v>
      </c>
      <c r="G702" s="1">
        <v>31.569696</v>
      </c>
      <c r="H702" s="1">
        <v>42.269812000000002</v>
      </c>
      <c r="I702" s="1">
        <v>126.80999799999999</v>
      </c>
      <c r="J702" s="1">
        <v>21.932406</v>
      </c>
      <c r="K702" s="1">
        <v>21.317031</v>
      </c>
      <c r="L702" s="45">
        <v>15294.5</v>
      </c>
      <c r="M702" s="11">
        <f t="shared" si="116"/>
        <v>-0.57533220834387189</v>
      </c>
      <c r="N702" s="11">
        <f t="shared" si="117"/>
        <v>-0.16666689006231872</v>
      </c>
      <c r="O702" s="11">
        <f t="shared" si="118"/>
        <v>-0.46615430104023781</v>
      </c>
      <c r="P702" s="11">
        <f t="shared" si="119"/>
        <v>-0.85941884694348758</v>
      </c>
      <c r="Q702" s="11">
        <f t="shared" si="120"/>
        <v>-1.83920023012486E-2</v>
      </c>
      <c r="R702" s="11">
        <f t="shared" si="121"/>
        <v>-0.72202845668845117</v>
      </c>
      <c r="S702" s="11">
        <f t="shared" si="122"/>
        <v>-0.19408864538110637</v>
      </c>
      <c r="T702" s="11">
        <f t="shared" si="123"/>
        <v>-0.38315985618095294</v>
      </c>
      <c r="U702" s="11">
        <f t="shared" si="124"/>
        <v>-0.58753230971575121</v>
      </c>
      <c r="V702" s="11">
        <f t="shared" si="125"/>
        <v>-0.60919803527563299</v>
      </c>
      <c r="W702" s="11">
        <f t="shared" si="126"/>
        <v>-0.58753230971575121</v>
      </c>
    </row>
    <row r="703" spans="1:23" x14ac:dyDescent="0.2">
      <c r="A703" s="28" t="s">
        <v>864</v>
      </c>
      <c r="B703" s="1">
        <v>116.465091</v>
      </c>
      <c r="C703" s="1">
        <v>79.828470999999993</v>
      </c>
      <c r="D703" s="1">
        <v>31.017043000000001</v>
      </c>
      <c r="E703" s="1">
        <v>231.61000100000001</v>
      </c>
      <c r="F703" s="1">
        <v>451.10466300000002</v>
      </c>
      <c r="G703" s="1">
        <v>113.57168299999999</v>
      </c>
      <c r="H703" s="1">
        <v>52.449703999999997</v>
      </c>
      <c r="I703" s="1">
        <v>205.58000200000001</v>
      </c>
      <c r="J703" s="1">
        <v>53.173634</v>
      </c>
      <c r="K703" s="1">
        <v>54.546888000000003</v>
      </c>
      <c r="L703" s="45">
        <v>14865.059569999999</v>
      </c>
      <c r="M703" s="11">
        <f t="shared" si="116"/>
        <v>0.56856110378776825</v>
      </c>
      <c r="N703" s="11">
        <f t="shared" si="117"/>
        <v>-7.8904620656223168E-2</v>
      </c>
      <c r="O703" s="11">
        <f t="shared" si="118"/>
        <v>-4.7581025894785745E-2</v>
      </c>
      <c r="P703" s="11">
        <f t="shared" si="119"/>
        <v>0.82456276469886935</v>
      </c>
      <c r="Q703" s="11">
        <f t="shared" si="120"/>
        <v>5.2537951236573122E-3</v>
      </c>
      <c r="R703" s="11">
        <f t="shared" si="121"/>
        <v>0.67753584581161541</v>
      </c>
      <c r="S703" s="11">
        <f t="shared" si="122"/>
        <v>-0.19692832614527822</v>
      </c>
      <c r="T703" s="11">
        <f t="shared" si="123"/>
        <v>0.26130434807950342</v>
      </c>
      <c r="U703" s="11">
        <f t="shared" si="124"/>
        <v>0.51370009931323368</v>
      </c>
      <c r="V703" s="11">
        <f t="shared" si="125"/>
        <v>0.32076455492332001</v>
      </c>
      <c r="W703" s="11">
        <f t="shared" si="126"/>
        <v>0.51370009931323368</v>
      </c>
    </row>
    <row r="704" spans="1:23" x14ac:dyDescent="0.2">
      <c r="A704" s="28" t="s">
        <v>560</v>
      </c>
      <c r="B704" s="1">
        <v>74.249635999999995</v>
      </c>
      <c r="C704" s="1">
        <v>86.666888999999998</v>
      </c>
      <c r="D704" s="1">
        <v>32.566595</v>
      </c>
      <c r="E704" s="1">
        <v>126.94000200000001</v>
      </c>
      <c r="F704" s="1">
        <v>448.74703799999997</v>
      </c>
      <c r="G704" s="1">
        <v>67.701493999999997</v>
      </c>
      <c r="H704" s="1">
        <v>65.311361000000005</v>
      </c>
      <c r="I704" s="1">
        <v>162.990005</v>
      </c>
      <c r="J704" s="1">
        <v>35.128248999999997</v>
      </c>
      <c r="K704" s="1">
        <v>41.299478999999998</v>
      </c>
      <c r="L704" s="45">
        <v>14537.139649999999</v>
      </c>
      <c r="M704" s="11">
        <f t="shared" si="116"/>
        <v>-4.2930593115253712E-2</v>
      </c>
      <c r="N704" s="11">
        <f t="shared" si="117"/>
        <v>0.10315388595736397</v>
      </c>
      <c r="O704" s="11">
        <f t="shared" si="118"/>
        <v>0.37576902947279733</v>
      </c>
      <c r="P704" s="11">
        <f t="shared" si="119"/>
        <v>2.9483668461358108</v>
      </c>
      <c r="Q704" s="11">
        <f t="shared" si="120"/>
        <v>-5.4576103799076625E-3</v>
      </c>
      <c r="R704" s="11">
        <f t="shared" si="121"/>
        <v>0.47853416683839423</v>
      </c>
      <c r="S704" s="11">
        <f t="shared" si="122"/>
        <v>0.34829321320788686</v>
      </c>
      <c r="T704" s="11">
        <f t="shared" si="123"/>
        <v>0.72439706065585252</v>
      </c>
      <c r="U704" s="11">
        <f t="shared" si="124"/>
        <v>0.43049247718102124</v>
      </c>
      <c r="V704" s="11">
        <f t="shared" si="125"/>
        <v>0.39644644191778</v>
      </c>
      <c r="W704" s="11">
        <f t="shared" si="126"/>
        <v>0.43049247718102124</v>
      </c>
    </row>
    <row r="705" spans="1:23" x14ac:dyDescent="0.2">
      <c r="A705" s="28" t="s">
        <v>407</v>
      </c>
      <c r="B705" s="1">
        <v>77.580200000000005</v>
      </c>
      <c r="C705" s="1">
        <v>78.562827999999996</v>
      </c>
      <c r="D705" s="1">
        <v>23.671557</v>
      </c>
      <c r="E705" s="1">
        <v>32.150002000000001</v>
      </c>
      <c r="F705" s="1">
        <v>451.209564</v>
      </c>
      <c r="G705" s="1">
        <v>45.789603999999997</v>
      </c>
      <c r="H705" s="1">
        <v>48.440027999999998</v>
      </c>
      <c r="I705" s="1">
        <v>94.519997000000004</v>
      </c>
      <c r="J705" s="1">
        <v>24.556751999999999</v>
      </c>
      <c r="K705" s="1">
        <v>29.574695999999999</v>
      </c>
      <c r="L705" s="45">
        <v>14865.139649999999</v>
      </c>
      <c r="M705" s="11">
        <f t="shared" si="116"/>
        <v>-0.32930100593264489</v>
      </c>
      <c r="N705" s="11">
        <f t="shared" si="117"/>
        <v>-0.12484697905400666</v>
      </c>
      <c r="O705" s="11">
        <f t="shared" si="118"/>
        <v>-0.47175004883256966</v>
      </c>
      <c r="P705" s="11">
        <f t="shared" si="119"/>
        <v>-0.87059249017394547</v>
      </c>
      <c r="Q705" s="11">
        <f t="shared" si="120"/>
        <v>1.9421987919893136E-2</v>
      </c>
      <c r="R705" s="11">
        <f t="shared" si="121"/>
        <v>-0.48562606740675374</v>
      </c>
      <c r="S705" s="11">
        <f t="shared" si="122"/>
        <v>-0.26775590382042858</v>
      </c>
      <c r="T705" s="11">
        <f t="shared" si="123"/>
        <v>-0.61581921967166287</v>
      </c>
      <c r="U705" s="11">
        <f t="shared" si="124"/>
        <v>-0.46420743168837586</v>
      </c>
      <c r="V705" s="11">
        <f t="shared" si="125"/>
        <v>-0.43176416589029387</v>
      </c>
      <c r="W705" s="11">
        <f t="shared" si="126"/>
        <v>-0.46420743168837586</v>
      </c>
    </row>
    <row r="706" spans="1:23" x14ac:dyDescent="0.2">
      <c r="A706" s="28" t="s">
        <v>712</v>
      </c>
      <c r="B706" s="1">
        <v>115.67066699999999</v>
      </c>
      <c r="C706" s="1">
        <v>89.770390000000006</v>
      </c>
      <c r="D706" s="1">
        <v>44.811281000000001</v>
      </c>
      <c r="E706" s="1">
        <v>248.44000199999999</v>
      </c>
      <c r="F706" s="1">
        <v>442.61313699999999</v>
      </c>
      <c r="G706" s="1">
        <v>89.020071000000002</v>
      </c>
      <c r="H706" s="1">
        <v>66.152842000000007</v>
      </c>
      <c r="I706" s="1">
        <v>246.029999</v>
      </c>
      <c r="J706" s="1">
        <v>45.832572999999996</v>
      </c>
      <c r="K706" s="1">
        <v>52.046517000000001</v>
      </c>
      <c r="L706" s="45">
        <v>15302.79981</v>
      </c>
      <c r="M706" s="11">
        <f t="shared" si="116"/>
        <v>0.59454484636689653</v>
      </c>
      <c r="N706" s="11">
        <f t="shared" si="117"/>
        <v>3.064539648223441E-2</v>
      </c>
      <c r="O706" s="11">
        <f t="shared" si="118"/>
        <v>0.41579768946273798</v>
      </c>
      <c r="P706" s="11">
        <f t="shared" si="119"/>
        <v>1.0617427551867218</v>
      </c>
      <c r="Q706" s="11">
        <f t="shared" si="120"/>
        <v>-1.8586347010820514E-3</v>
      </c>
      <c r="R706" s="11">
        <f t="shared" si="121"/>
        <v>0.30731688168428928</v>
      </c>
      <c r="S706" s="11">
        <f t="shared" si="122"/>
        <v>8.578756325644088E-3</v>
      </c>
      <c r="T706" s="11">
        <f t="shared" si="123"/>
        <v>0.50910875611303896</v>
      </c>
      <c r="U706" s="11">
        <f t="shared" si="124"/>
        <v>0.31345434489260149</v>
      </c>
      <c r="V706" s="11">
        <f t="shared" si="125"/>
        <v>0.25908444863506119</v>
      </c>
      <c r="W706" s="11">
        <f t="shared" si="126"/>
        <v>0.31345434489260149</v>
      </c>
    </row>
    <row r="707" spans="1:23" x14ac:dyDescent="0.2">
      <c r="A707" s="28" t="s">
        <v>559</v>
      </c>
      <c r="B707" s="1">
        <v>72.541494999999998</v>
      </c>
      <c r="C707" s="1">
        <v>87.101140999999998</v>
      </c>
      <c r="D707" s="1">
        <v>31.650907</v>
      </c>
      <c r="E707" s="1">
        <v>120.5</v>
      </c>
      <c r="F707" s="1">
        <v>443.43732499999999</v>
      </c>
      <c r="G707" s="1">
        <v>68.093721000000002</v>
      </c>
      <c r="H707" s="1">
        <v>65.590159999999997</v>
      </c>
      <c r="I707" s="1">
        <v>163.029999</v>
      </c>
      <c r="J707" s="1">
        <v>34.894683000000001</v>
      </c>
      <c r="K707" s="1">
        <v>41.336796</v>
      </c>
      <c r="L707" s="45">
        <v>15275.690430000001</v>
      </c>
      <c r="M707" s="11">
        <f t="shared" si="116"/>
        <v>-7.2482324721056202E-2</v>
      </c>
      <c r="N707" s="11">
        <f t="shared" si="117"/>
        <v>9.2792939290075038E-2</v>
      </c>
      <c r="O707" s="11">
        <f t="shared" si="118"/>
        <v>0.3348566852051087</v>
      </c>
      <c r="P707" s="11">
        <f t="shared" si="119"/>
        <v>2.7341183762008052</v>
      </c>
      <c r="Q707" s="11">
        <f t="shared" si="120"/>
        <v>-1.4734570288894577E-3</v>
      </c>
      <c r="R707" s="11">
        <f t="shared" si="121"/>
        <v>0.47405795439298748</v>
      </c>
      <c r="S707" s="11">
        <f t="shared" si="122"/>
        <v>0.33926868104245611</v>
      </c>
      <c r="T707" s="11">
        <f t="shared" si="123"/>
        <v>0.70801471057144205</v>
      </c>
      <c r="U707" s="11">
        <f t="shared" si="124"/>
        <v>0.40489859314000642</v>
      </c>
      <c r="V707" s="11">
        <f t="shared" si="125"/>
        <v>0.38623765757980166</v>
      </c>
      <c r="W707" s="11">
        <f t="shared" si="126"/>
        <v>0.40489859314000642</v>
      </c>
    </row>
    <row r="708" spans="1:23" x14ac:dyDescent="0.2">
      <c r="A708" s="28" t="s">
        <v>406</v>
      </c>
      <c r="B708" s="1">
        <v>78.210363999999998</v>
      </c>
      <c r="C708" s="1">
        <v>79.705072999999999</v>
      </c>
      <c r="D708" s="1">
        <v>23.711089999999999</v>
      </c>
      <c r="E708" s="1">
        <v>32.270000000000003</v>
      </c>
      <c r="F708" s="1">
        <v>444.09167500000001</v>
      </c>
      <c r="G708" s="1">
        <v>46.194738000000001</v>
      </c>
      <c r="H708" s="1">
        <v>48.974609000000001</v>
      </c>
      <c r="I708" s="1">
        <v>95.449996999999996</v>
      </c>
      <c r="J708" s="1">
        <v>24.837866000000002</v>
      </c>
      <c r="K708" s="1">
        <v>29.819414999999999</v>
      </c>
      <c r="L708" s="45">
        <v>15056.200199999999</v>
      </c>
      <c r="M708" s="11">
        <f t="shared" ref="M708:M771" si="127">B708/B709-1</f>
        <v>0.88814393803961722</v>
      </c>
      <c r="N708" s="11">
        <f t="shared" ref="N708:N771" si="128">C708/C709-1</f>
        <v>0.34366505536584446</v>
      </c>
      <c r="O708" s="11">
        <f t="shared" ref="O708:O771" si="129">D708/D709-1</f>
        <v>-0.29468940408932254</v>
      </c>
      <c r="P708" s="11">
        <f t="shared" ref="P708:P771" si="130">E708/E709-1</f>
        <v>-8.6353340883352114E-2</v>
      </c>
      <c r="Q708" s="11">
        <f t="shared" ref="Q708:Q771" si="131">F708/F709-1</f>
        <v>-4.4677817272918974E-3</v>
      </c>
      <c r="R708" s="11">
        <f t="shared" ref="R708:R771" si="132">G708/G709-1</f>
        <v>0.37325964847088544</v>
      </c>
      <c r="S708" s="11">
        <f t="shared" ref="S708:S771" si="133">H708/H709-1</f>
        <v>0.32941730963745797</v>
      </c>
      <c r="T708" s="11">
        <f t="shared" ref="T708:T771" si="134">I708/I709-1</f>
        <v>-0.1272744410549207</v>
      </c>
      <c r="U708" s="11">
        <f t="shared" ref="U708:U771" si="135">J708/J709-1</f>
        <v>0.14506394468404959</v>
      </c>
      <c r="V708" s="11">
        <f t="shared" ref="V708:V771" si="136">K708/K709-1</f>
        <v>0.28946702713641903</v>
      </c>
      <c r="W708" s="11">
        <f t="shared" ref="W708:W771" si="137">J708/J709-1</f>
        <v>0.14506394468404959</v>
      </c>
    </row>
    <row r="709" spans="1:23" x14ac:dyDescent="0.2">
      <c r="A709" s="28" t="s">
        <v>102</v>
      </c>
      <c r="B709" s="1">
        <v>41.421823000000003</v>
      </c>
      <c r="C709" s="1">
        <v>59.319153</v>
      </c>
      <c r="D709" s="1">
        <v>33.617941000000002</v>
      </c>
      <c r="E709" s="1">
        <v>35.32</v>
      </c>
      <c r="F709" s="1">
        <v>446.08468399999998</v>
      </c>
      <c r="G709" s="1">
        <v>33.638750000000002</v>
      </c>
      <c r="H709" s="1">
        <v>36.839154000000001</v>
      </c>
      <c r="I709" s="1">
        <v>109.370003</v>
      </c>
      <c r="J709" s="1">
        <v>21.691248000000002</v>
      </c>
      <c r="K709" s="1">
        <v>23.12538</v>
      </c>
      <c r="L709" s="45">
        <v>14712.54981</v>
      </c>
      <c r="M709" s="11">
        <f t="shared" si="127"/>
        <v>-0.64500422428095083</v>
      </c>
      <c r="N709" s="11">
        <f t="shared" si="128"/>
        <v>-0.25710022012665223</v>
      </c>
      <c r="O709" s="11">
        <f t="shared" si="129"/>
        <v>0.1210661905745174</v>
      </c>
      <c r="P709" s="11">
        <f t="shared" si="130"/>
        <v>-0.8461940421799079</v>
      </c>
      <c r="Q709" s="11">
        <f t="shared" si="131"/>
        <v>-3.4925334544582132E-3</v>
      </c>
      <c r="R709" s="11">
        <f t="shared" si="132"/>
        <v>-0.71264593402934084</v>
      </c>
      <c r="S709" s="11">
        <f t="shared" si="133"/>
        <v>-0.30925334703408158</v>
      </c>
      <c r="T709" s="11">
        <f t="shared" si="134"/>
        <v>-0.45802774343863617</v>
      </c>
      <c r="U709" s="11">
        <f t="shared" si="135"/>
        <v>-0.59024408599822753</v>
      </c>
      <c r="V709" s="11">
        <f t="shared" si="136"/>
        <v>-0.57474067698847708</v>
      </c>
      <c r="W709" s="11">
        <f t="shared" si="137"/>
        <v>-0.59024408599822753</v>
      </c>
    </row>
    <row r="710" spans="1:23" x14ac:dyDescent="0.2">
      <c r="A710" s="28" t="s">
        <v>863</v>
      </c>
      <c r="B710" s="1">
        <v>116.68258</v>
      </c>
      <c r="C710" s="1">
        <v>79.848123000000001</v>
      </c>
      <c r="D710" s="1">
        <v>29.987472</v>
      </c>
      <c r="E710" s="1">
        <v>229.63999899999999</v>
      </c>
      <c r="F710" s="1">
        <v>447.64810999999997</v>
      </c>
      <c r="G710" s="1">
        <v>117.06376899999999</v>
      </c>
      <c r="H710" s="1">
        <v>53.332366999999998</v>
      </c>
      <c r="I710" s="1">
        <v>201.800003</v>
      </c>
      <c r="J710" s="1">
        <v>52.936998000000003</v>
      </c>
      <c r="K710" s="1">
        <v>54.379477999999999</v>
      </c>
      <c r="L710" s="45">
        <v>14676.29981</v>
      </c>
      <c r="M710" s="11">
        <f t="shared" si="127"/>
        <v>2.07571467560701E-2</v>
      </c>
      <c r="N710" s="11">
        <f t="shared" si="128"/>
        <v>-0.11334473416328728</v>
      </c>
      <c r="O710" s="11">
        <f t="shared" si="129"/>
        <v>-0.34909959036267546</v>
      </c>
      <c r="P710" s="11">
        <f t="shared" si="130"/>
        <v>-7.4368161947167E-2</v>
      </c>
      <c r="Q710" s="11">
        <f t="shared" si="131"/>
        <v>8.4620426418344774E-3</v>
      </c>
      <c r="R710" s="11">
        <f t="shared" si="132"/>
        <v>0.31890069865010928</v>
      </c>
      <c r="S710" s="11">
        <f t="shared" si="133"/>
        <v>-0.20391625666242752</v>
      </c>
      <c r="T710" s="11">
        <f t="shared" si="134"/>
        <v>-0.17410163582060467</v>
      </c>
      <c r="U710" s="11">
        <f t="shared" si="135"/>
        <v>0.16182094310007122</v>
      </c>
      <c r="V710" s="11">
        <f t="shared" si="136"/>
        <v>5.2581152937386744E-2</v>
      </c>
      <c r="W710" s="11">
        <f t="shared" si="137"/>
        <v>0.16182094310007122</v>
      </c>
    </row>
    <row r="711" spans="1:23" x14ac:dyDescent="0.2">
      <c r="A711" s="28" t="s">
        <v>711</v>
      </c>
      <c r="B711" s="1">
        <v>114.309834</v>
      </c>
      <c r="C711" s="1">
        <v>90.055431999999996</v>
      </c>
      <c r="D711" s="1">
        <v>46.070753000000003</v>
      </c>
      <c r="E711" s="1">
        <v>248.08999600000001</v>
      </c>
      <c r="F711" s="1">
        <v>443.89187800000002</v>
      </c>
      <c r="G711" s="1">
        <v>88.758591999999993</v>
      </c>
      <c r="H711" s="1">
        <v>66.993413000000004</v>
      </c>
      <c r="I711" s="1">
        <v>244.33999600000001</v>
      </c>
      <c r="J711" s="1">
        <v>45.563817999999998</v>
      </c>
      <c r="K711" s="1">
        <v>51.662979</v>
      </c>
      <c r="L711" s="45">
        <v>15082.62012</v>
      </c>
      <c r="M711" s="11">
        <f t="shared" si="127"/>
        <v>0.60484962083740546</v>
      </c>
      <c r="N711" s="11">
        <f t="shared" si="128"/>
        <v>2.5002042197648011E-2</v>
      </c>
      <c r="O711" s="11">
        <f t="shared" si="129"/>
        <v>0.48026126200314989</v>
      </c>
      <c r="P711" s="11">
        <f t="shared" si="130"/>
        <v>1.0530453840796223</v>
      </c>
      <c r="Q711" s="11">
        <f t="shared" si="131"/>
        <v>6.9814795450584555E-4</v>
      </c>
      <c r="R711" s="11">
        <f t="shared" si="132"/>
        <v>0.3303912972802463</v>
      </c>
      <c r="S711" s="11">
        <f t="shared" si="133"/>
        <v>2.3077679007138308E-2</v>
      </c>
      <c r="T711" s="11">
        <f t="shared" si="134"/>
        <v>0.55968332542618882</v>
      </c>
      <c r="U711" s="11">
        <f t="shared" si="135"/>
        <v>0.29569215614569</v>
      </c>
      <c r="V711" s="11">
        <f t="shared" si="136"/>
        <v>0.24502945351491712</v>
      </c>
      <c r="W711" s="11">
        <f t="shared" si="137"/>
        <v>0.29569215614569</v>
      </c>
    </row>
    <row r="712" spans="1:23" x14ac:dyDescent="0.2">
      <c r="A712" s="28" t="s">
        <v>558</v>
      </c>
      <c r="B712" s="1">
        <v>71.227754000000004</v>
      </c>
      <c r="C712" s="1">
        <v>87.858783000000003</v>
      </c>
      <c r="D712" s="1">
        <v>31.123393</v>
      </c>
      <c r="E712" s="1">
        <v>120.839996</v>
      </c>
      <c r="F712" s="1">
        <v>443.58219200000002</v>
      </c>
      <c r="G712" s="1">
        <v>66.716155000000001</v>
      </c>
      <c r="H712" s="1">
        <v>65.482235000000003</v>
      </c>
      <c r="I712" s="1">
        <v>156.66000399999999</v>
      </c>
      <c r="J712" s="1">
        <v>35.165619999999997</v>
      </c>
      <c r="K712" s="1">
        <v>41.495387000000001</v>
      </c>
      <c r="L712" s="45">
        <v>15118.490229999999</v>
      </c>
      <c r="M712" s="11">
        <f t="shared" si="127"/>
        <v>0.48985002177638304</v>
      </c>
      <c r="N712" s="11">
        <f t="shared" si="128"/>
        <v>0.3553847322727115</v>
      </c>
      <c r="O712" s="11">
        <f t="shared" si="129"/>
        <v>0.99680680472473049</v>
      </c>
      <c r="P712" s="11">
        <f t="shared" si="130"/>
        <v>2.8168034112444724</v>
      </c>
      <c r="Q712" s="11">
        <f t="shared" si="131"/>
        <v>9.6296474016188682E-3</v>
      </c>
      <c r="R712" s="11">
        <f t="shared" si="132"/>
        <v>1.1486137019826645</v>
      </c>
      <c r="S712" s="11">
        <f t="shared" si="133"/>
        <v>0.57561580040391469</v>
      </c>
      <c r="T712" s="11">
        <f t="shared" si="134"/>
        <v>0.30647984967125841</v>
      </c>
      <c r="U712" s="11">
        <f t="shared" si="135"/>
        <v>0.64097339154778021</v>
      </c>
      <c r="V712" s="11">
        <f t="shared" si="136"/>
        <v>0.99957454924579237</v>
      </c>
      <c r="W712" s="11">
        <f t="shared" si="137"/>
        <v>0.64097339154778021</v>
      </c>
    </row>
    <row r="713" spans="1:23" x14ac:dyDescent="0.2">
      <c r="A713" s="28" t="s">
        <v>254</v>
      </c>
      <c r="B713" s="1">
        <v>47.808674000000003</v>
      </c>
      <c r="C713" s="1">
        <v>64.822024999999996</v>
      </c>
      <c r="D713" s="1">
        <v>15.586582</v>
      </c>
      <c r="E713" s="1">
        <v>31.66</v>
      </c>
      <c r="F713" s="1">
        <v>439.35139299999997</v>
      </c>
      <c r="G713" s="1">
        <v>31.050791</v>
      </c>
      <c r="H713" s="1">
        <v>41.559773</v>
      </c>
      <c r="I713" s="1">
        <v>119.910004</v>
      </c>
      <c r="J713" s="1">
        <v>21.429732000000001</v>
      </c>
      <c r="K713" s="1">
        <v>20.752108</v>
      </c>
      <c r="L713" s="45">
        <v>15112.190430000001</v>
      </c>
      <c r="M713" s="11">
        <f t="shared" si="127"/>
        <v>-0.5931968648656698</v>
      </c>
      <c r="N713" s="11">
        <f t="shared" si="128"/>
        <v>-0.1944297214083992</v>
      </c>
      <c r="O713" s="11">
        <f t="shared" si="129"/>
        <v>-0.48195703381920507</v>
      </c>
      <c r="P713" s="11">
        <f t="shared" si="130"/>
        <v>-0.85493699885452457</v>
      </c>
      <c r="Q713" s="11">
        <f t="shared" si="131"/>
        <v>2.2706714218001522E-5</v>
      </c>
      <c r="R713" s="11">
        <f t="shared" si="132"/>
        <v>-0.73313404813140459</v>
      </c>
      <c r="S713" s="11">
        <f t="shared" si="133"/>
        <v>-0.23398134454223574</v>
      </c>
      <c r="T713" s="11">
        <f t="shared" si="134"/>
        <v>-0.41601323317573435</v>
      </c>
      <c r="U713" s="11">
        <f t="shared" si="135"/>
        <v>-0.59936297355285828</v>
      </c>
      <c r="V713" s="11">
        <f t="shared" si="136"/>
        <v>-0.61879764568358731</v>
      </c>
      <c r="W713" s="11">
        <f t="shared" si="137"/>
        <v>-0.59936297355285828</v>
      </c>
    </row>
    <row r="714" spans="1:23" x14ac:dyDescent="0.2">
      <c r="A714" s="28" t="s">
        <v>862</v>
      </c>
      <c r="B714" s="1">
        <v>117.522875</v>
      </c>
      <c r="C714" s="1">
        <v>80.467250000000007</v>
      </c>
      <c r="D714" s="1">
        <v>30.087430999999999</v>
      </c>
      <c r="E714" s="1">
        <v>218.25</v>
      </c>
      <c r="F714" s="1">
        <v>439.34141699999998</v>
      </c>
      <c r="G714" s="1">
        <v>116.35351300000001</v>
      </c>
      <c r="H714" s="1">
        <v>54.254257000000003</v>
      </c>
      <c r="I714" s="1">
        <v>205.33000200000001</v>
      </c>
      <c r="J714" s="1">
        <v>53.489145000000001</v>
      </c>
      <c r="K714" s="1">
        <v>54.438561999999997</v>
      </c>
      <c r="L714" s="45">
        <v>14758.320309999999</v>
      </c>
      <c r="M714" s="11">
        <f t="shared" si="127"/>
        <v>1.9181679918595096E-2</v>
      </c>
      <c r="N714" s="11">
        <f t="shared" si="128"/>
        <v>-0.11524454087940261</v>
      </c>
      <c r="O714" s="11">
        <f t="shared" si="129"/>
        <v>-0.35227029164491241</v>
      </c>
      <c r="P714" s="11">
        <f t="shared" si="130"/>
        <v>-0.11539397245706073</v>
      </c>
      <c r="Q714" s="11">
        <f t="shared" si="131"/>
        <v>9.0978998433024483E-3</v>
      </c>
      <c r="R714" s="11">
        <f t="shared" si="132"/>
        <v>0.32638391842425496</v>
      </c>
      <c r="S714" s="11">
        <f t="shared" si="133"/>
        <v>-0.20782547736487444</v>
      </c>
      <c r="T714" s="11">
        <f t="shared" si="134"/>
        <v>-0.15817310223979164</v>
      </c>
      <c r="U714" s="11">
        <f t="shared" si="135"/>
        <v>0.17097894748041531</v>
      </c>
      <c r="V714" s="11">
        <f t="shared" si="136"/>
        <v>4.9439830308576571E-2</v>
      </c>
      <c r="W714" s="11">
        <f t="shared" si="137"/>
        <v>0.17097894748041531</v>
      </c>
    </row>
    <row r="715" spans="1:23" x14ac:dyDescent="0.2">
      <c r="A715" s="28" t="s">
        <v>710</v>
      </c>
      <c r="B715" s="1">
        <v>115.311016</v>
      </c>
      <c r="C715" s="1">
        <v>90.948577</v>
      </c>
      <c r="D715" s="1">
        <v>46.450595999999997</v>
      </c>
      <c r="E715" s="1">
        <v>246.720001</v>
      </c>
      <c r="F715" s="1">
        <v>435.38037000000003</v>
      </c>
      <c r="G715" s="1">
        <v>87.722348999999994</v>
      </c>
      <c r="H715" s="1">
        <v>68.487757999999999</v>
      </c>
      <c r="I715" s="1">
        <v>243.91000399999999</v>
      </c>
      <c r="J715" s="1">
        <v>45.678998</v>
      </c>
      <c r="K715" s="1">
        <v>51.873924000000002</v>
      </c>
      <c r="L715" s="45">
        <v>15470.51953</v>
      </c>
      <c r="M715" s="11">
        <f t="shared" si="127"/>
        <v>1.7855914756772129</v>
      </c>
      <c r="N715" s="11">
        <f t="shared" si="128"/>
        <v>0.51894639286256705</v>
      </c>
      <c r="O715" s="11">
        <f t="shared" si="129"/>
        <v>0.35370223485065622</v>
      </c>
      <c r="P715" s="11">
        <f t="shared" si="130"/>
        <v>5.9557370748312062</v>
      </c>
      <c r="Q715" s="11">
        <f t="shared" si="131"/>
        <v>1.307564062878952E-2</v>
      </c>
      <c r="R715" s="11">
        <f t="shared" si="132"/>
        <v>1.5957529328382005</v>
      </c>
      <c r="S715" s="11">
        <f t="shared" si="133"/>
        <v>0.83973989755249367</v>
      </c>
      <c r="T715" s="11">
        <f t="shared" si="134"/>
        <v>1.2377064587155964</v>
      </c>
      <c r="U715" s="11">
        <f t="shared" si="135"/>
        <v>1.095911433135655</v>
      </c>
      <c r="V715" s="11">
        <f t="shared" si="136"/>
        <v>1.2050980544021619</v>
      </c>
      <c r="W715" s="11">
        <f t="shared" si="137"/>
        <v>1.095911433135655</v>
      </c>
    </row>
    <row r="716" spans="1:23" x14ac:dyDescent="0.2">
      <c r="A716" s="28" t="s">
        <v>101</v>
      </c>
      <c r="B716" s="1">
        <v>41.395522999999997</v>
      </c>
      <c r="C716" s="1">
        <v>59.876094000000002</v>
      </c>
      <c r="D716" s="1">
        <v>34.313746999999999</v>
      </c>
      <c r="E716" s="1">
        <v>35.470001000000003</v>
      </c>
      <c r="F716" s="1">
        <v>429.76096999999999</v>
      </c>
      <c r="G716" s="1">
        <v>33.794567999999998</v>
      </c>
      <c r="H716" s="1">
        <v>37.226869999999998</v>
      </c>
      <c r="I716" s="1">
        <v>109</v>
      </c>
      <c r="J716" s="1">
        <v>21.794336000000001</v>
      </c>
      <c r="K716" s="1">
        <v>23.524543000000001</v>
      </c>
      <c r="L716" s="45">
        <v>15419.679690000001</v>
      </c>
      <c r="M716" s="11">
        <f t="shared" si="127"/>
        <v>-0.64438601149162889</v>
      </c>
      <c r="N716" s="11">
        <f t="shared" si="128"/>
        <v>-0.24106468383528867</v>
      </c>
      <c r="O716" s="11">
        <f t="shared" si="129"/>
        <v>0.13219270527817373</v>
      </c>
      <c r="P716" s="11">
        <f t="shared" si="130"/>
        <v>-0.83710676923076921</v>
      </c>
      <c r="Q716" s="11">
        <f t="shared" si="131"/>
        <v>1.5916829656383413E-2</v>
      </c>
      <c r="R716" s="11">
        <f t="shared" si="132"/>
        <v>-0.71312792543543035</v>
      </c>
      <c r="S716" s="11">
        <f t="shared" si="133"/>
        <v>-0.2875725187473841</v>
      </c>
      <c r="T716" s="11">
        <f t="shared" si="134"/>
        <v>-0.47459753050138476</v>
      </c>
      <c r="U716" s="11">
        <f t="shared" si="135"/>
        <v>-0.59209541234196483</v>
      </c>
      <c r="V716" s="11">
        <f t="shared" si="136"/>
        <v>-0.57035694634723355</v>
      </c>
      <c r="W716" s="11">
        <f t="shared" si="137"/>
        <v>-0.59209541234196483</v>
      </c>
    </row>
    <row r="717" spans="1:23" x14ac:dyDescent="0.2">
      <c r="A717" s="28" t="s">
        <v>861</v>
      </c>
      <c r="B717" s="1">
        <v>116.405778</v>
      </c>
      <c r="C717" s="1">
        <v>78.894857999999999</v>
      </c>
      <c r="D717" s="1">
        <v>30.307338000000001</v>
      </c>
      <c r="E717" s="1">
        <v>217.75</v>
      </c>
      <c r="F717" s="1">
        <v>423.02771000000001</v>
      </c>
      <c r="G717" s="1">
        <v>117.803617</v>
      </c>
      <c r="H717" s="1">
        <v>52.253557000000001</v>
      </c>
      <c r="I717" s="1">
        <v>207.46000699999999</v>
      </c>
      <c r="J717" s="1">
        <v>53.429985000000002</v>
      </c>
      <c r="K717" s="1">
        <v>54.753691000000003</v>
      </c>
      <c r="L717" s="45">
        <v>14776.12988</v>
      </c>
      <c r="M717" s="11">
        <f t="shared" si="127"/>
        <v>0.53532352824682938</v>
      </c>
      <c r="N717" s="11">
        <f t="shared" si="128"/>
        <v>-1.5387034213237394E-2</v>
      </c>
      <c r="O717" s="11">
        <f t="shared" si="129"/>
        <v>0.28408033956252443</v>
      </c>
      <c r="P717" s="11">
        <f t="shared" si="130"/>
        <v>5.7771550956378741</v>
      </c>
      <c r="Q717" s="11">
        <f t="shared" si="131"/>
        <v>-9.9715476269721659E-3</v>
      </c>
      <c r="R717" s="11">
        <f t="shared" si="132"/>
        <v>1.5382453566726375</v>
      </c>
      <c r="S717" s="11">
        <f t="shared" si="133"/>
        <v>6.9399573935187364E-2</v>
      </c>
      <c r="T717" s="11">
        <f t="shared" si="134"/>
        <v>1.1561006531272016</v>
      </c>
      <c r="U717" s="11">
        <f t="shared" si="135"/>
        <v>1.1270760494991401</v>
      </c>
      <c r="V717" s="11">
        <f t="shared" si="136"/>
        <v>0.81958397709585662</v>
      </c>
      <c r="W717" s="11">
        <f t="shared" si="137"/>
        <v>1.1270760494991401</v>
      </c>
    </row>
    <row r="718" spans="1:23" x14ac:dyDescent="0.2">
      <c r="A718" s="28" t="s">
        <v>405</v>
      </c>
      <c r="B718" s="1">
        <v>75.818403000000004</v>
      </c>
      <c r="C718" s="1">
        <v>80.127786999999998</v>
      </c>
      <c r="D718" s="1">
        <v>23.602368999999999</v>
      </c>
      <c r="E718" s="1">
        <v>32.130001</v>
      </c>
      <c r="F718" s="1">
        <v>427.28843699999999</v>
      </c>
      <c r="G718" s="1">
        <v>46.411437999999997</v>
      </c>
      <c r="H718" s="1">
        <v>48.862518999999999</v>
      </c>
      <c r="I718" s="1">
        <v>96.220000999999996</v>
      </c>
      <c r="J718" s="1">
        <v>25.118981999999999</v>
      </c>
      <c r="K718" s="1">
        <v>30.091324</v>
      </c>
      <c r="L718" s="45">
        <v>14897.54981</v>
      </c>
      <c r="M718" s="11">
        <f t="shared" si="127"/>
        <v>0.57109244635705569</v>
      </c>
      <c r="N718" s="11">
        <f t="shared" si="128"/>
        <v>0.22484917223635836</v>
      </c>
      <c r="O718" s="11">
        <f t="shared" si="129"/>
        <v>0.56400318918602976</v>
      </c>
      <c r="P718" s="11">
        <f t="shared" si="130"/>
        <v>2.1621620934129782E-2</v>
      </c>
      <c r="Q718" s="11">
        <f t="shared" si="131"/>
        <v>8.1079506015244718E-3</v>
      </c>
      <c r="R718" s="11">
        <f t="shared" si="132"/>
        <v>0.49961670648557166</v>
      </c>
      <c r="S718" s="11">
        <f t="shared" si="133"/>
        <v>0.16183926651632485</v>
      </c>
      <c r="T718" s="11">
        <f t="shared" si="134"/>
        <v>-0.19514848527440021</v>
      </c>
      <c r="U718" s="11">
        <f t="shared" si="135"/>
        <v>0.16401237610319197</v>
      </c>
      <c r="V718" s="11">
        <f t="shared" si="136"/>
        <v>0.46877946185097419</v>
      </c>
      <c r="W718" s="11">
        <f t="shared" si="137"/>
        <v>0.16401237610319197</v>
      </c>
    </row>
    <row r="719" spans="1:23" x14ac:dyDescent="0.2">
      <c r="A719" s="28" t="s">
        <v>253</v>
      </c>
      <c r="B719" s="1">
        <v>48.258397000000002</v>
      </c>
      <c r="C719" s="1">
        <v>65.418492999999998</v>
      </c>
      <c r="D719" s="1">
        <v>15.090998000000001</v>
      </c>
      <c r="E719" s="1">
        <v>31.450001</v>
      </c>
      <c r="F719" s="1">
        <v>423.85186700000003</v>
      </c>
      <c r="G719" s="1">
        <v>30.948867</v>
      </c>
      <c r="H719" s="1">
        <v>42.056178000000003</v>
      </c>
      <c r="I719" s="1">
        <v>119.550003</v>
      </c>
      <c r="J719" s="1">
        <v>21.579651999999999</v>
      </c>
      <c r="K719" s="1">
        <v>20.487299</v>
      </c>
      <c r="L719" s="45">
        <v>14946.45996</v>
      </c>
      <c r="M719" s="11">
        <f t="shared" si="127"/>
        <v>0.18870858311575756</v>
      </c>
      <c r="N719" s="11">
        <f t="shared" si="128"/>
        <v>0.10681934177348484</v>
      </c>
      <c r="O719" s="11">
        <f t="shared" si="129"/>
        <v>-0.5128429855707759</v>
      </c>
      <c r="P719" s="11">
        <f t="shared" si="130"/>
        <v>-9.0251634365056455E-2</v>
      </c>
      <c r="Q719" s="11">
        <f t="shared" si="131"/>
        <v>-1.8820557161228768E-3</v>
      </c>
      <c r="R719" s="11">
        <f t="shared" si="132"/>
        <v>-6.5190221271987148E-2</v>
      </c>
      <c r="S719" s="11">
        <f t="shared" si="133"/>
        <v>0.14708661525564204</v>
      </c>
      <c r="T719" s="11">
        <f t="shared" si="134"/>
        <v>0.12454148479995286</v>
      </c>
      <c r="U719" s="11">
        <f t="shared" si="135"/>
        <v>3.7535500589935822E-6</v>
      </c>
      <c r="V719" s="11">
        <f t="shared" si="136"/>
        <v>-0.11903580312322126</v>
      </c>
      <c r="W719" s="11">
        <f t="shared" si="137"/>
        <v>3.7535500589935822E-6</v>
      </c>
    </row>
    <row r="720" spans="1:23" x14ac:dyDescent="0.2">
      <c r="A720" s="28" t="s">
        <v>100</v>
      </c>
      <c r="B720" s="1">
        <v>40.597332000000002</v>
      </c>
      <c r="C720" s="1">
        <v>59.104942000000001</v>
      </c>
      <c r="D720" s="1">
        <v>30.977688000000001</v>
      </c>
      <c r="E720" s="1">
        <v>34.57</v>
      </c>
      <c r="F720" s="1">
        <v>424.65108400000003</v>
      </c>
      <c r="G720" s="1">
        <v>33.107128000000003</v>
      </c>
      <c r="H720" s="1">
        <v>36.663471999999999</v>
      </c>
      <c r="I720" s="1">
        <v>106.30999799999999</v>
      </c>
      <c r="J720" s="1">
        <v>21.579571000000001</v>
      </c>
      <c r="K720" s="1">
        <v>23.255541000000001</v>
      </c>
      <c r="L720" s="45">
        <v>15010.509770000001</v>
      </c>
      <c r="M720" s="11">
        <f t="shared" si="127"/>
        <v>-0.42571467044203448</v>
      </c>
      <c r="N720" s="11">
        <f t="shared" si="128"/>
        <v>-0.32670697520638858</v>
      </c>
      <c r="O720" s="11">
        <f t="shared" si="129"/>
        <v>3.0583054792319375E-2</v>
      </c>
      <c r="P720" s="11">
        <f t="shared" si="130"/>
        <v>-0.71519195209734598</v>
      </c>
      <c r="Q720" s="11">
        <f t="shared" si="131"/>
        <v>-1.8744406479011766E-2</v>
      </c>
      <c r="R720" s="11">
        <f t="shared" si="132"/>
        <v>-0.50701314900011707</v>
      </c>
      <c r="S720" s="11">
        <f t="shared" si="133"/>
        <v>-0.4492531123828698</v>
      </c>
      <c r="T720" s="11">
        <f t="shared" si="134"/>
        <v>-0.32753494408336892</v>
      </c>
      <c r="U720" s="11">
        <f t="shared" si="135"/>
        <v>-0.38520129587784369</v>
      </c>
      <c r="V720" s="11">
        <f t="shared" si="136"/>
        <v>-0.43804717539189586</v>
      </c>
      <c r="W720" s="11">
        <f t="shared" si="137"/>
        <v>-0.38520129587784369</v>
      </c>
    </row>
    <row r="721" spans="1:23" x14ac:dyDescent="0.2">
      <c r="A721" s="28" t="s">
        <v>557</v>
      </c>
      <c r="B721" s="1">
        <v>70.691918999999999</v>
      </c>
      <c r="C721" s="1">
        <v>87.784871999999993</v>
      </c>
      <c r="D721" s="1">
        <v>30.058409999999999</v>
      </c>
      <c r="E721" s="1">
        <v>121.379997</v>
      </c>
      <c r="F721" s="1">
        <v>432.762969</v>
      </c>
      <c r="G721" s="1">
        <v>67.156209000000004</v>
      </c>
      <c r="H721" s="1">
        <v>66.570457000000005</v>
      </c>
      <c r="I721" s="1">
        <v>158.08999600000001</v>
      </c>
      <c r="J721" s="1">
        <v>35.100222000000002</v>
      </c>
      <c r="K721" s="1">
        <v>41.38344</v>
      </c>
      <c r="L721" s="45">
        <v>15628.01953</v>
      </c>
      <c r="M721" s="11">
        <f t="shared" si="127"/>
        <v>0.42782371337720981</v>
      </c>
      <c r="N721" s="11">
        <f t="shared" si="128"/>
        <v>0.31630506773316736</v>
      </c>
      <c r="O721" s="11">
        <f t="shared" si="129"/>
        <v>0.94057836167786402</v>
      </c>
      <c r="P721" s="11">
        <f t="shared" si="130"/>
        <v>2.7848455565949486</v>
      </c>
      <c r="Q721" s="11">
        <f t="shared" si="131"/>
        <v>-4.3898042540625459E-3</v>
      </c>
      <c r="R721" s="11">
        <f t="shared" si="132"/>
        <v>1.1303628870089573</v>
      </c>
      <c r="S721" s="11">
        <f t="shared" si="133"/>
        <v>0.55478548101444103</v>
      </c>
      <c r="T721" s="11">
        <f t="shared" si="134"/>
        <v>0.27204696871618106</v>
      </c>
      <c r="U721" s="11">
        <f t="shared" si="135"/>
        <v>0.60554629945417271</v>
      </c>
      <c r="V721" s="11">
        <f t="shared" si="136"/>
        <v>0.95917982426510018</v>
      </c>
      <c r="W721" s="11">
        <f t="shared" si="137"/>
        <v>0.60554629945417271</v>
      </c>
    </row>
    <row r="722" spans="1:23" x14ac:dyDescent="0.2">
      <c r="A722" s="28" t="s">
        <v>252</v>
      </c>
      <c r="B722" s="1">
        <v>49.510257000000003</v>
      </c>
      <c r="C722" s="1">
        <v>66.690370000000001</v>
      </c>
      <c r="D722" s="1">
        <v>15.489407999999999</v>
      </c>
      <c r="E722" s="1">
        <v>32.07</v>
      </c>
      <c r="F722" s="1">
        <v>434.67108999999999</v>
      </c>
      <c r="G722" s="1">
        <v>31.523365999999999</v>
      </c>
      <c r="H722" s="1">
        <v>42.816490000000002</v>
      </c>
      <c r="I722" s="1">
        <v>124.279999</v>
      </c>
      <c r="J722" s="1">
        <v>21.861856</v>
      </c>
      <c r="K722" s="1">
        <v>21.122838999999999</v>
      </c>
      <c r="L722" s="45">
        <v>15567.740229999999</v>
      </c>
      <c r="M722" s="11">
        <f t="shared" si="127"/>
        <v>0.20152547561754419</v>
      </c>
      <c r="N722" s="11">
        <f t="shared" si="128"/>
        <v>0.1088869756302282</v>
      </c>
      <c r="O722" s="11">
        <f t="shared" si="129"/>
        <v>-0.5204900512742342</v>
      </c>
      <c r="P722" s="11">
        <f t="shared" si="130"/>
        <v>-3.9820416777220591E-2</v>
      </c>
      <c r="Q722" s="11">
        <f t="shared" si="131"/>
        <v>-4.005844672531178E-3</v>
      </c>
      <c r="R722" s="11">
        <f t="shared" si="132"/>
        <v>-6.9225762674310687E-2</v>
      </c>
      <c r="S722" s="11">
        <f t="shared" si="133"/>
        <v>0.14940175338135586</v>
      </c>
      <c r="T722" s="11">
        <f t="shared" si="134"/>
        <v>0.14154492123969176</v>
      </c>
      <c r="U722" s="11">
        <f t="shared" si="135"/>
        <v>-1.0936681976995932E-2</v>
      </c>
      <c r="V722" s="11">
        <f t="shared" si="136"/>
        <v>-9.6762748728881576E-2</v>
      </c>
      <c r="W722" s="11">
        <f t="shared" si="137"/>
        <v>-1.0936681976995932E-2</v>
      </c>
    </row>
    <row r="723" spans="1:23" x14ac:dyDescent="0.2">
      <c r="A723" s="28" t="s">
        <v>99</v>
      </c>
      <c r="B723" s="1">
        <v>41.206164999999999</v>
      </c>
      <c r="C723" s="1">
        <v>60.141719999999999</v>
      </c>
      <c r="D723" s="1">
        <v>32.302579000000001</v>
      </c>
      <c r="E723" s="1">
        <v>33.400002000000001</v>
      </c>
      <c r="F723" s="1">
        <v>436.41931799999998</v>
      </c>
      <c r="G723" s="1">
        <v>33.867896999999999</v>
      </c>
      <c r="H723" s="1">
        <v>37.251109</v>
      </c>
      <c r="I723" s="1">
        <v>108.870003</v>
      </c>
      <c r="J723" s="1">
        <v>22.103596</v>
      </c>
      <c r="K723" s="1">
        <v>23.385704</v>
      </c>
      <c r="L723" s="45">
        <v>15224.690430000001</v>
      </c>
      <c r="M723" s="11">
        <f t="shared" si="127"/>
        <v>-0.63602476364316929</v>
      </c>
      <c r="N723" s="11">
        <f t="shared" si="128"/>
        <v>-0.34617364887724245</v>
      </c>
      <c r="O723" s="11">
        <f t="shared" si="129"/>
        <v>-0.32023405482167155</v>
      </c>
      <c r="P723" s="11">
        <f t="shared" si="130"/>
        <v>-0.86242687973649756</v>
      </c>
      <c r="Q723" s="11">
        <f t="shared" si="131"/>
        <v>5.038365468561512E-3</v>
      </c>
      <c r="R723" s="11">
        <f t="shared" si="132"/>
        <v>-0.60688869645448351</v>
      </c>
      <c r="S723" s="11">
        <f t="shared" si="133"/>
        <v>-0.45838064122478817</v>
      </c>
      <c r="T723" s="11">
        <f t="shared" si="134"/>
        <v>-0.5561761040826404</v>
      </c>
      <c r="U723" s="11">
        <f t="shared" si="135"/>
        <v>-0.52004355297858218</v>
      </c>
      <c r="V723" s="11">
        <f t="shared" si="136"/>
        <v>-0.54675230816488585</v>
      </c>
      <c r="W723" s="11">
        <f t="shared" si="137"/>
        <v>-0.52004355297858218</v>
      </c>
    </row>
    <row r="724" spans="1:23" x14ac:dyDescent="0.2">
      <c r="A724" s="28" t="s">
        <v>709</v>
      </c>
      <c r="B724" s="1">
        <v>113.21145199999999</v>
      </c>
      <c r="C724" s="1">
        <v>91.98424</v>
      </c>
      <c r="D724" s="1">
        <v>47.520149000000004</v>
      </c>
      <c r="E724" s="1">
        <v>242.779999</v>
      </c>
      <c r="F724" s="1">
        <v>434.23150099999998</v>
      </c>
      <c r="G724" s="1">
        <v>86.153454999999994</v>
      </c>
      <c r="H724" s="1">
        <v>68.777285000000006</v>
      </c>
      <c r="I724" s="1">
        <v>245.300003</v>
      </c>
      <c r="J724" s="1">
        <v>46.053336999999999</v>
      </c>
      <c r="K724" s="1">
        <v>51.595858999999997</v>
      </c>
      <c r="L724" s="45">
        <v>15558.83008</v>
      </c>
      <c r="M724" s="11">
        <f t="shared" si="127"/>
        <v>0.59735871003023</v>
      </c>
      <c r="N724" s="11">
        <f t="shared" si="128"/>
        <v>5.1378143134844123E-2</v>
      </c>
      <c r="O724" s="11">
        <f t="shared" si="129"/>
        <v>0.58512591487613674</v>
      </c>
      <c r="P724" s="11">
        <f t="shared" si="130"/>
        <v>0.98837021274971693</v>
      </c>
      <c r="Q724" s="11">
        <f t="shared" si="131"/>
        <v>4.5180229742514122E-3</v>
      </c>
      <c r="R724" s="11">
        <f t="shared" si="132"/>
        <v>0.2876504196361398</v>
      </c>
      <c r="S724" s="11">
        <f t="shared" si="133"/>
        <v>4.2729522461815828E-2</v>
      </c>
      <c r="T724" s="11">
        <f t="shared" si="134"/>
        <v>0.54861118871001979</v>
      </c>
      <c r="U724" s="11">
        <f t="shared" si="135"/>
        <v>0.31801640226254269</v>
      </c>
      <c r="V724" s="11">
        <f t="shared" si="136"/>
        <v>0.25469509447068162</v>
      </c>
      <c r="W724" s="11">
        <f t="shared" si="137"/>
        <v>0.31801640226254269</v>
      </c>
    </row>
    <row r="725" spans="1:23" x14ac:dyDescent="0.2">
      <c r="A725" s="28" t="s">
        <v>556</v>
      </c>
      <c r="B725" s="1">
        <v>70.874156999999997</v>
      </c>
      <c r="C725" s="1">
        <v>87.489206999999993</v>
      </c>
      <c r="D725" s="1">
        <v>29.978784999999998</v>
      </c>
      <c r="E725" s="1">
        <v>122.099998</v>
      </c>
      <c r="F725" s="1">
        <v>432.278457</v>
      </c>
      <c r="G725" s="1">
        <v>66.907488000000001</v>
      </c>
      <c r="H725" s="1">
        <v>65.958893000000003</v>
      </c>
      <c r="I725" s="1">
        <v>158.39999399999999</v>
      </c>
      <c r="J725" s="1">
        <v>34.941398999999997</v>
      </c>
      <c r="K725" s="1">
        <v>41.122228999999997</v>
      </c>
      <c r="L725" s="45">
        <v>15470.66992</v>
      </c>
      <c r="M725" s="11">
        <f t="shared" si="127"/>
        <v>-4.8902390781193517E-2</v>
      </c>
      <c r="N725" s="11">
        <f t="shared" si="128"/>
        <v>0.10526964471632283</v>
      </c>
      <c r="O725" s="11">
        <f t="shared" si="129"/>
        <v>0.25181265476046311</v>
      </c>
      <c r="P725" s="11">
        <f t="shared" si="130"/>
        <v>2.7603940326333833</v>
      </c>
      <c r="Q725" s="11">
        <f t="shared" si="131"/>
        <v>-2.6567939582133882E-4</v>
      </c>
      <c r="R725" s="11">
        <f t="shared" si="132"/>
        <v>0.45879251356465245</v>
      </c>
      <c r="S725" s="11">
        <f t="shared" si="133"/>
        <v>0.36481910318623556</v>
      </c>
      <c r="T725" s="11">
        <f t="shared" si="134"/>
        <v>0.69884167093182459</v>
      </c>
      <c r="U725" s="11">
        <f t="shared" si="135"/>
        <v>0.42974714947903059</v>
      </c>
      <c r="V725" s="11">
        <f t="shared" si="136"/>
        <v>0.39215976225691795</v>
      </c>
      <c r="W725" s="11">
        <f t="shared" si="137"/>
        <v>0.42974714947903059</v>
      </c>
    </row>
    <row r="726" spans="1:23" x14ac:dyDescent="0.2">
      <c r="A726" s="28" t="s">
        <v>404</v>
      </c>
      <c r="B726" s="1">
        <v>74.518279000000007</v>
      </c>
      <c r="C726" s="1">
        <v>79.156436999999997</v>
      </c>
      <c r="D726" s="1">
        <v>23.9483</v>
      </c>
      <c r="E726" s="1">
        <v>32.470001000000003</v>
      </c>
      <c r="F726" s="1">
        <v>432.39333499999998</v>
      </c>
      <c r="G726" s="1">
        <v>45.864978999999998</v>
      </c>
      <c r="H726" s="1">
        <v>48.327938000000003</v>
      </c>
      <c r="I726" s="1">
        <v>93.239998</v>
      </c>
      <c r="J726" s="1">
        <v>24.438866000000001</v>
      </c>
      <c r="K726" s="1">
        <v>29.538440999999999</v>
      </c>
      <c r="L726" s="45">
        <v>15518.740229999999</v>
      </c>
      <c r="M726" s="11">
        <f t="shared" si="127"/>
        <v>0.53569876247477533</v>
      </c>
      <c r="N726" s="11">
        <f t="shared" si="128"/>
        <v>0.17334374171851974</v>
      </c>
      <c r="O726" s="11">
        <f t="shared" si="129"/>
        <v>0.59928384394957002</v>
      </c>
      <c r="P726" s="11">
        <f t="shared" si="130"/>
        <v>2.2355195214105894E-2</v>
      </c>
      <c r="Q726" s="11">
        <f t="shared" si="131"/>
        <v>1.0199407512185621E-2</v>
      </c>
      <c r="R726" s="11">
        <f t="shared" si="132"/>
        <v>0.44181356180548148</v>
      </c>
      <c r="S726" s="11">
        <f t="shared" si="133"/>
        <v>0.11708270546276522</v>
      </c>
      <c r="T726" s="11">
        <f t="shared" si="134"/>
        <v>-0.24909398806626382</v>
      </c>
      <c r="U726" s="11">
        <f t="shared" si="135"/>
        <v>0.10848689507212983</v>
      </c>
      <c r="V726" s="11">
        <f t="shared" si="136"/>
        <v>0.38395403793180605</v>
      </c>
      <c r="W726" s="11">
        <f t="shared" si="137"/>
        <v>0.10848689507212983</v>
      </c>
    </row>
    <row r="727" spans="1:23" x14ac:dyDescent="0.2">
      <c r="A727" s="28" t="s">
        <v>251</v>
      </c>
      <c r="B727" s="1">
        <v>48.524020999999998</v>
      </c>
      <c r="C727" s="1">
        <v>67.462273999999994</v>
      </c>
      <c r="D727" s="1">
        <v>14.97439</v>
      </c>
      <c r="E727" s="1">
        <v>31.76</v>
      </c>
      <c r="F727" s="1">
        <v>428.02770600000002</v>
      </c>
      <c r="G727" s="1">
        <v>31.810617000000001</v>
      </c>
      <c r="H727" s="1">
        <v>43.262632000000004</v>
      </c>
      <c r="I727" s="1">
        <v>124.16999800000001</v>
      </c>
      <c r="J727" s="1">
        <v>22.047049999999999</v>
      </c>
      <c r="K727" s="1">
        <v>21.343513000000002</v>
      </c>
      <c r="L727" s="45">
        <v>15010.740229999999</v>
      </c>
      <c r="M727" s="11">
        <f t="shared" si="127"/>
        <v>-0.58856360446616041</v>
      </c>
      <c r="N727" s="11">
        <f t="shared" si="128"/>
        <v>-0.13965791574629793</v>
      </c>
      <c r="O727" s="11">
        <f t="shared" si="129"/>
        <v>-0.50850898329555017</v>
      </c>
      <c r="P727" s="11">
        <f t="shared" si="130"/>
        <v>-0.85564292204088277</v>
      </c>
      <c r="Q727" s="11">
        <f t="shared" si="131"/>
        <v>-3.1989560013996332E-3</v>
      </c>
      <c r="R727" s="11">
        <f t="shared" si="132"/>
        <v>-0.73143091667975924</v>
      </c>
      <c r="S727" s="11">
        <f t="shared" si="133"/>
        <v>-0.16658868920833259</v>
      </c>
      <c r="T727" s="11">
        <f t="shared" si="134"/>
        <v>-0.39924526199385291</v>
      </c>
      <c r="U727" s="11">
        <f t="shared" si="135"/>
        <v>-0.58736559630327434</v>
      </c>
      <c r="V727" s="11">
        <f t="shared" si="136"/>
        <v>-0.6117267703472985</v>
      </c>
      <c r="W727" s="11">
        <f t="shared" si="137"/>
        <v>-0.58736559630327434</v>
      </c>
    </row>
    <row r="728" spans="1:23" x14ac:dyDescent="0.2">
      <c r="A728" s="28" t="s">
        <v>860</v>
      </c>
      <c r="B728" s="1">
        <v>117.938086</v>
      </c>
      <c r="C728" s="1">
        <v>78.413314</v>
      </c>
      <c r="D728" s="1">
        <v>30.467271</v>
      </c>
      <c r="E728" s="1">
        <v>220.009995</v>
      </c>
      <c r="F728" s="1">
        <v>429.401342</v>
      </c>
      <c r="G728" s="1">
        <v>118.444821</v>
      </c>
      <c r="H728" s="1">
        <v>51.910300999999997</v>
      </c>
      <c r="I728" s="1">
        <v>206.69000199999999</v>
      </c>
      <c r="J728" s="1">
        <v>53.429985000000002</v>
      </c>
      <c r="K728" s="1">
        <v>54.970343999999997</v>
      </c>
      <c r="L728" s="45">
        <v>15337.660159999999</v>
      </c>
      <c r="M728" s="11">
        <f t="shared" si="127"/>
        <v>4.3183592545017024E-2</v>
      </c>
      <c r="N728" s="11">
        <f t="shared" si="128"/>
        <v>-0.13872779908252963</v>
      </c>
      <c r="O728" s="11">
        <f t="shared" si="129"/>
        <v>-0.34871795606267708</v>
      </c>
      <c r="P728" s="11">
        <f t="shared" si="130"/>
        <v>-0.11539548547397205</v>
      </c>
      <c r="Q728" s="11">
        <f t="shared" si="131"/>
        <v>-1.1669174538708305E-2</v>
      </c>
      <c r="R728" s="11">
        <f t="shared" si="132"/>
        <v>0.37574004867858735</v>
      </c>
      <c r="S728" s="11">
        <f t="shared" si="133"/>
        <v>-0.24080752455854959</v>
      </c>
      <c r="T728" s="11">
        <f t="shared" si="134"/>
        <v>-0.13297536445729841</v>
      </c>
      <c r="U728" s="11">
        <f t="shared" si="135"/>
        <v>0.14302366232927977</v>
      </c>
      <c r="V728" s="11">
        <f t="shared" si="136"/>
        <v>7.1976376651256446E-2</v>
      </c>
      <c r="W728" s="11">
        <f t="shared" si="137"/>
        <v>0.14302366232927977</v>
      </c>
    </row>
    <row r="729" spans="1:23" x14ac:dyDescent="0.2">
      <c r="A729" s="28" t="s">
        <v>708</v>
      </c>
      <c r="B729" s="1">
        <v>113.055925</v>
      </c>
      <c r="C729" s="1">
        <v>91.043591000000006</v>
      </c>
      <c r="D729" s="1">
        <v>46.780456000000001</v>
      </c>
      <c r="E729" s="1">
        <v>248.71000699999999</v>
      </c>
      <c r="F729" s="1">
        <v>434.47126300000002</v>
      </c>
      <c r="G729" s="1">
        <v>86.095349999999996</v>
      </c>
      <c r="H729" s="1">
        <v>68.375679000000005</v>
      </c>
      <c r="I729" s="1">
        <v>238.38999899999999</v>
      </c>
      <c r="J729" s="1">
        <v>46.744425999999997</v>
      </c>
      <c r="K729" s="1">
        <v>51.279435999999997</v>
      </c>
      <c r="L729" s="45">
        <v>15542.240229999999</v>
      </c>
      <c r="M729" s="11">
        <f t="shared" si="127"/>
        <v>0.61418238408368531</v>
      </c>
      <c r="N729" s="11">
        <f t="shared" si="128"/>
        <v>4.0736469879286474E-2</v>
      </c>
      <c r="O729" s="11">
        <f t="shared" si="129"/>
        <v>0.54404784270431628</v>
      </c>
      <c r="P729" s="11">
        <f t="shared" si="130"/>
        <v>1.0535876884354085</v>
      </c>
      <c r="Q729" s="11">
        <f t="shared" si="131"/>
        <v>-1.2981557229966079E-2</v>
      </c>
      <c r="R729" s="11">
        <f t="shared" si="132"/>
        <v>0.29997878700536251</v>
      </c>
      <c r="S729" s="11">
        <f t="shared" si="133"/>
        <v>5.2280030796602706E-2</v>
      </c>
      <c r="T729" s="11">
        <f t="shared" si="134"/>
        <v>0.50157474494755427</v>
      </c>
      <c r="U729" s="11">
        <f t="shared" si="135"/>
        <v>0.34934004063686519</v>
      </c>
      <c r="V729" s="11">
        <f t="shared" si="136"/>
        <v>0.26015088752656101</v>
      </c>
      <c r="W729" s="11">
        <f t="shared" si="137"/>
        <v>0.34934004063686519</v>
      </c>
    </row>
    <row r="730" spans="1:23" x14ac:dyDescent="0.2">
      <c r="A730" s="28" t="s">
        <v>555</v>
      </c>
      <c r="B730" s="1">
        <v>70.039126999999993</v>
      </c>
      <c r="C730" s="1">
        <v>87.479966000000005</v>
      </c>
      <c r="D730" s="1">
        <v>30.297284000000001</v>
      </c>
      <c r="E730" s="1">
        <v>121.110001</v>
      </c>
      <c r="F730" s="1">
        <v>440.18555700000002</v>
      </c>
      <c r="G730" s="1">
        <v>66.228273000000002</v>
      </c>
      <c r="H730" s="1">
        <v>64.978595999999996</v>
      </c>
      <c r="I730" s="1">
        <v>158.759995</v>
      </c>
      <c r="J730" s="1">
        <v>34.642435999999996</v>
      </c>
      <c r="K730" s="1">
        <v>40.693092</v>
      </c>
      <c r="L730" s="45">
        <v>15122.01953</v>
      </c>
      <c r="M730" s="11">
        <f t="shared" si="127"/>
        <v>-5.8784277346349945E-2</v>
      </c>
      <c r="N730" s="11">
        <f t="shared" si="128"/>
        <v>0.1115943863190989</v>
      </c>
      <c r="O730" s="11">
        <f t="shared" si="129"/>
        <v>0.25732839165895749</v>
      </c>
      <c r="P730" s="11">
        <f t="shared" si="130"/>
        <v>2.6700000303030302</v>
      </c>
      <c r="Q730" s="11">
        <f t="shared" si="131"/>
        <v>-4.8108416470811211E-3</v>
      </c>
      <c r="R730" s="11">
        <f t="shared" si="132"/>
        <v>0.45113788566479429</v>
      </c>
      <c r="S730" s="11">
        <f t="shared" si="133"/>
        <v>0.35468587902093485</v>
      </c>
      <c r="T730" s="11">
        <f t="shared" si="134"/>
        <v>0.68803817050383298</v>
      </c>
      <c r="U730" s="11">
        <f t="shared" si="135"/>
        <v>0.43025107687566777</v>
      </c>
      <c r="V730" s="11">
        <f t="shared" si="136"/>
        <v>0.36382199617736566</v>
      </c>
      <c r="W730" s="11">
        <f t="shared" si="137"/>
        <v>0.43025107687566777</v>
      </c>
    </row>
    <row r="731" spans="1:23" x14ac:dyDescent="0.2">
      <c r="A731" s="28" t="s">
        <v>403</v>
      </c>
      <c r="B731" s="1">
        <v>74.413469000000006</v>
      </c>
      <c r="C731" s="1">
        <v>78.697739999999996</v>
      </c>
      <c r="D731" s="1">
        <v>24.096556</v>
      </c>
      <c r="E731" s="1">
        <v>33</v>
      </c>
      <c r="F731" s="1">
        <v>442.31345700000003</v>
      </c>
      <c r="G731" s="1">
        <v>45.638855999999997</v>
      </c>
      <c r="H731" s="1">
        <v>47.965803000000001</v>
      </c>
      <c r="I731" s="1">
        <v>94.050003000000004</v>
      </c>
      <c r="J731" s="1">
        <v>24.221226999999999</v>
      </c>
      <c r="K731" s="1">
        <v>29.837539</v>
      </c>
      <c r="L731" s="45">
        <v>15324.530269999999</v>
      </c>
      <c r="M731" s="11">
        <f t="shared" si="127"/>
        <v>-0.36628408508385391</v>
      </c>
      <c r="N731" s="11">
        <f t="shared" si="128"/>
        <v>-2.7469850699334275E-3</v>
      </c>
      <c r="O731" s="11">
        <f t="shared" si="129"/>
        <v>-0.21527919325424016</v>
      </c>
      <c r="P731" s="11">
        <f t="shared" si="130"/>
        <v>-0.85121731490688934</v>
      </c>
      <c r="Q731" s="11">
        <f t="shared" si="131"/>
        <v>-5.5030276047883797E-3</v>
      </c>
      <c r="R731" s="11">
        <f t="shared" si="132"/>
        <v>-0.61026816442668852</v>
      </c>
      <c r="S731" s="11">
        <f t="shared" si="133"/>
        <v>-8.6855537405504224E-2</v>
      </c>
      <c r="T731" s="11">
        <f t="shared" si="134"/>
        <v>-0.54740133954666015</v>
      </c>
      <c r="U731" s="11">
        <f t="shared" si="135"/>
        <v>-0.54457245868699267</v>
      </c>
      <c r="V731" s="11">
        <f t="shared" si="136"/>
        <v>-0.45866131867989124</v>
      </c>
      <c r="W731" s="11">
        <f t="shared" si="137"/>
        <v>-0.54457245868699267</v>
      </c>
    </row>
    <row r="732" spans="1:23" x14ac:dyDescent="0.2">
      <c r="A732" s="28" t="s">
        <v>859</v>
      </c>
      <c r="B732" s="1">
        <v>117.424018</v>
      </c>
      <c r="C732" s="1">
        <v>78.914517000000004</v>
      </c>
      <c r="D732" s="1">
        <v>30.707170999999999</v>
      </c>
      <c r="E732" s="1">
        <v>221.800003</v>
      </c>
      <c r="F732" s="1">
        <v>444.760989</v>
      </c>
      <c r="G732" s="1">
        <v>117.103228</v>
      </c>
      <c r="H732" s="1">
        <v>52.528165000000001</v>
      </c>
      <c r="I732" s="1">
        <v>207.800003</v>
      </c>
      <c r="J732" s="1">
        <v>53.183492000000001</v>
      </c>
      <c r="K732" s="1">
        <v>55.118062000000002</v>
      </c>
      <c r="L732" s="45">
        <v>14831.58008</v>
      </c>
      <c r="M732" s="11">
        <f t="shared" si="127"/>
        <v>5.349105767241813E-2</v>
      </c>
      <c r="N732" s="11">
        <f t="shared" si="128"/>
        <v>-0.13131891066955836</v>
      </c>
      <c r="O732" s="11">
        <f t="shared" si="129"/>
        <v>-0.34218417416660429</v>
      </c>
      <c r="P732" s="11">
        <f t="shared" si="130"/>
        <v>-0.10470655314631161</v>
      </c>
      <c r="Q732" s="11">
        <f t="shared" si="131"/>
        <v>-2.5206012420869728E-3</v>
      </c>
      <c r="R732" s="11">
        <f t="shared" si="132"/>
        <v>0.34622573543859625</v>
      </c>
      <c r="S732" s="11">
        <f t="shared" si="133"/>
        <v>-0.22026853387580281</v>
      </c>
      <c r="T732" s="11">
        <f t="shared" si="134"/>
        <v>-0.13567920834938196</v>
      </c>
      <c r="U732" s="11">
        <f t="shared" si="135"/>
        <v>0.14907601816293781</v>
      </c>
      <c r="V732" s="11">
        <f t="shared" si="136"/>
        <v>7.727421667908585E-2</v>
      </c>
      <c r="W732" s="11">
        <f t="shared" si="137"/>
        <v>0.14907601816293781</v>
      </c>
    </row>
    <row r="733" spans="1:23" x14ac:dyDescent="0.2">
      <c r="A733" s="28" t="s">
        <v>707</v>
      </c>
      <c r="B733" s="1">
        <v>111.461808</v>
      </c>
      <c r="C733" s="1">
        <v>90.844059999999999</v>
      </c>
      <c r="D733" s="1">
        <v>46.680498999999998</v>
      </c>
      <c r="E733" s="1">
        <v>247.740005</v>
      </c>
      <c r="F733" s="1">
        <v>445.88488699999999</v>
      </c>
      <c r="G733" s="1">
        <v>86.986323999999996</v>
      </c>
      <c r="H733" s="1">
        <v>67.366994000000005</v>
      </c>
      <c r="I733" s="1">
        <v>240.41999799999999</v>
      </c>
      <c r="J733" s="1">
        <v>46.283701999999998</v>
      </c>
      <c r="K733" s="1">
        <v>51.164375</v>
      </c>
      <c r="L733" s="45">
        <v>14818.75</v>
      </c>
      <c r="M733" s="11">
        <f t="shared" si="127"/>
        <v>0.57748496449534659</v>
      </c>
      <c r="N733" s="11">
        <f t="shared" si="128"/>
        <v>3.0402198456076279E-2</v>
      </c>
      <c r="O733" s="11">
        <f t="shared" si="129"/>
        <v>0.52422451090728028</v>
      </c>
      <c r="P733" s="11">
        <f t="shared" si="130"/>
        <v>0.96478715884803412</v>
      </c>
      <c r="Q733" s="11">
        <f t="shared" si="131"/>
        <v>2.2567883535837829E-3</v>
      </c>
      <c r="R733" s="11">
        <f t="shared" si="132"/>
        <v>0.31552211406123742</v>
      </c>
      <c r="S733" s="11">
        <f t="shared" si="133"/>
        <v>3.6613173788621056E-2</v>
      </c>
      <c r="T733" s="11">
        <f t="shared" si="134"/>
        <v>0.47388428990572251</v>
      </c>
      <c r="U733" s="11">
        <f t="shared" si="135"/>
        <v>0.34840463831574531</v>
      </c>
      <c r="V733" s="11">
        <f t="shared" si="136"/>
        <v>0.25905511367303791</v>
      </c>
      <c r="W733" s="11">
        <f t="shared" si="137"/>
        <v>0.34840463831574531</v>
      </c>
    </row>
    <row r="734" spans="1:23" x14ac:dyDescent="0.2">
      <c r="A734" s="28" t="s">
        <v>554</v>
      </c>
      <c r="B734" s="1">
        <v>70.657921000000002</v>
      </c>
      <c r="C734" s="1">
        <v>88.163690000000003</v>
      </c>
      <c r="D734" s="1">
        <v>30.625737000000001</v>
      </c>
      <c r="E734" s="1">
        <v>126.089996</v>
      </c>
      <c r="F734" s="1">
        <v>444.88088499999998</v>
      </c>
      <c r="G734" s="1">
        <v>66.123041999999998</v>
      </c>
      <c r="H734" s="1">
        <v>64.987592000000006</v>
      </c>
      <c r="I734" s="1">
        <v>163.11999499999999</v>
      </c>
      <c r="J734" s="1">
        <v>34.324787000000001</v>
      </c>
      <c r="K734" s="1">
        <v>40.637121</v>
      </c>
      <c r="L734" s="45">
        <v>14700.950199999999</v>
      </c>
      <c r="M734" s="11">
        <f t="shared" si="127"/>
        <v>-5.8558680214458203E-2</v>
      </c>
      <c r="N734" s="11">
        <f t="shared" si="128"/>
        <v>0.11811006825613957</v>
      </c>
      <c r="O734" s="11">
        <f t="shared" si="129"/>
        <v>0.25908092059150278</v>
      </c>
      <c r="P734" s="11">
        <f t="shared" si="130"/>
        <v>2.8301945218830209</v>
      </c>
      <c r="Q734" s="11">
        <f t="shared" si="131"/>
        <v>-6.6029377935833411E-3</v>
      </c>
      <c r="R734" s="11">
        <f t="shared" si="132"/>
        <v>0.46485967303231024</v>
      </c>
      <c r="S734" s="11">
        <f t="shared" si="133"/>
        <v>0.35244231642683133</v>
      </c>
      <c r="T734" s="11">
        <f t="shared" si="134"/>
        <v>0.7649859178746139</v>
      </c>
      <c r="U734" s="11">
        <f t="shared" si="135"/>
        <v>0.41607628055242207</v>
      </c>
      <c r="V734" s="11">
        <f t="shared" si="136"/>
        <v>0.38380439819449763</v>
      </c>
      <c r="W734" s="11">
        <f t="shared" si="137"/>
        <v>0.41607628055242207</v>
      </c>
    </row>
    <row r="735" spans="1:23" x14ac:dyDescent="0.2">
      <c r="A735" s="28" t="s">
        <v>402</v>
      </c>
      <c r="B735" s="1">
        <v>75.052920999999998</v>
      </c>
      <c r="C735" s="1">
        <v>78.850635999999994</v>
      </c>
      <c r="D735" s="1">
        <v>24.323882999999999</v>
      </c>
      <c r="E735" s="1">
        <v>32.919998</v>
      </c>
      <c r="F735" s="1">
        <v>447.83793100000003</v>
      </c>
      <c r="G735" s="1">
        <v>45.139505999999997</v>
      </c>
      <c r="H735" s="1">
        <v>48.052025</v>
      </c>
      <c r="I735" s="1">
        <v>92.419998000000007</v>
      </c>
      <c r="J735" s="1">
        <v>24.239363000000001</v>
      </c>
      <c r="K735" s="1">
        <v>29.366232</v>
      </c>
      <c r="L735" s="45">
        <v>14719.45996</v>
      </c>
      <c r="M735" s="11">
        <f t="shared" si="127"/>
        <v>0.86076991918820944</v>
      </c>
      <c r="N735" s="11">
        <f t="shared" si="128"/>
        <v>0.30457530972907687</v>
      </c>
      <c r="O735" s="11">
        <f t="shared" si="129"/>
        <v>-0.1982653984362277</v>
      </c>
      <c r="P735" s="11">
        <f t="shared" si="130"/>
        <v>6.2278089706356843E-2</v>
      </c>
      <c r="Q735" s="11">
        <f t="shared" si="131"/>
        <v>-9.3148920701723315E-3</v>
      </c>
      <c r="R735" s="11">
        <f t="shared" si="132"/>
        <v>0.33065036616868415</v>
      </c>
      <c r="S735" s="11">
        <f t="shared" si="133"/>
        <v>0.28099104594336044</v>
      </c>
      <c r="T735" s="11">
        <f t="shared" si="134"/>
        <v>-0.14890872636186481</v>
      </c>
      <c r="U735" s="11">
        <f t="shared" si="135"/>
        <v>9.833272426524986E-2</v>
      </c>
      <c r="V735" s="11">
        <f t="shared" si="136"/>
        <v>0.23106737426839663</v>
      </c>
      <c r="W735" s="11">
        <f t="shared" si="137"/>
        <v>9.833272426524986E-2</v>
      </c>
    </row>
    <row r="736" spans="1:23" x14ac:dyDescent="0.2">
      <c r="A736" s="28" t="s">
        <v>98</v>
      </c>
      <c r="B736" s="1">
        <v>40.334336999999998</v>
      </c>
      <c r="C736" s="1">
        <v>60.441612999999997</v>
      </c>
      <c r="D736" s="1">
        <v>30.339071000000001</v>
      </c>
      <c r="E736" s="1">
        <v>30.99</v>
      </c>
      <c r="F736" s="1">
        <v>452.04871600000001</v>
      </c>
      <c r="G736" s="1">
        <v>33.922890000000002</v>
      </c>
      <c r="H736" s="1">
        <v>37.511600999999999</v>
      </c>
      <c r="I736" s="1">
        <v>108.589996</v>
      </c>
      <c r="J736" s="1">
        <v>22.069234999999999</v>
      </c>
      <c r="K736" s="1">
        <v>23.854285000000001</v>
      </c>
      <c r="L736" s="45">
        <v>14565.25</v>
      </c>
      <c r="M736" s="11">
        <f t="shared" si="127"/>
        <v>-0.65214334879129576</v>
      </c>
      <c r="N736" s="11">
        <f t="shared" si="128"/>
        <v>-0.23826138431082144</v>
      </c>
      <c r="O736" s="11">
        <f t="shared" si="129"/>
        <v>-1.0053970025382664E-2</v>
      </c>
      <c r="P736" s="11">
        <f t="shared" si="130"/>
        <v>-0.85981816158353852</v>
      </c>
      <c r="Q736" s="11">
        <f t="shared" si="131"/>
        <v>-1.7318152732701542E-3</v>
      </c>
      <c r="R736" s="11">
        <f t="shared" si="132"/>
        <v>-0.70891869556162157</v>
      </c>
      <c r="S736" s="11">
        <f t="shared" si="133"/>
        <v>-0.29793575156663044</v>
      </c>
      <c r="T736" s="11">
        <f t="shared" si="134"/>
        <v>-0.46959410872063911</v>
      </c>
      <c r="U736" s="11">
        <f t="shared" si="135"/>
        <v>-0.58434245688378184</v>
      </c>
      <c r="V736" s="11">
        <f t="shared" si="136"/>
        <v>-0.56488247324895513</v>
      </c>
      <c r="W736" s="11">
        <f t="shared" si="137"/>
        <v>-0.58434245688378184</v>
      </c>
    </row>
    <row r="737" spans="1:23" x14ac:dyDescent="0.2">
      <c r="A737" s="28" t="s">
        <v>858</v>
      </c>
      <c r="B737" s="1">
        <v>115.95103</v>
      </c>
      <c r="C737" s="1">
        <v>79.346919999999997</v>
      </c>
      <c r="D737" s="1">
        <v>30.647196999999998</v>
      </c>
      <c r="E737" s="1">
        <v>221.070007</v>
      </c>
      <c r="F737" s="1">
        <v>452.83293900000001</v>
      </c>
      <c r="G737" s="1">
        <v>116.540944</v>
      </c>
      <c r="H737" s="1">
        <v>53.430439</v>
      </c>
      <c r="I737" s="1">
        <v>204.729996</v>
      </c>
      <c r="J737" s="1">
        <v>53.094754000000002</v>
      </c>
      <c r="K737" s="1">
        <v>54.822625000000002</v>
      </c>
      <c r="L737" s="45">
        <v>14572.849609999999</v>
      </c>
      <c r="M737" s="11">
        <f t="shared" si="127"/>
        <v>3.3068601943796461E-2</v>
      </c>
      <c r="N737" s="11">
        <f t="shared" si="128"/>
        <v>-0.11974612115521444</v>
      </c>
      <c r="O737" s="11">
        <f t="shared" si="129"/>
        <v>-0.34987276069018314</v>
      </c>
      <c r="P737" s="11">
        <f t="shared" si="130"/>
        <v>-0.14214203839462769</v>
      </c>
      <c r="Q737" s="11">
        <f t="shared" si="131"/>
        <v>2.5988824802456456E-3</v>
      </c>
      <c r="R737" s="11">
        <f t="shared" si="132"/>
        <v>0.3329352631160758</v>
      </c>
      <c r="S737" s="11">
        <f t="shared" si="133"/>
        <v>-0.20178460850792312</v>
      </c>
      <c r="T737" s="11">
        <f t="shared" si="134"/>
        <v>-0.15662205561277032</v>
      </c>
      <c r="U737" s="11">
        <f t="shared" si="135"/>
        <v>0.13491988864886961</v>
      </c>
      <c r="V737" s="11">
        <f t="shared" si="136"/>
        <v>7.3310256505736193E-2</v>
      </c>
      <c r="W737" s="11">
        <f t="shared" si="137"/>
        <v>0.13491988864886961</v>
      </c>
    </row>
    <row r="738" spans="1:23" x14ac:dyDescent="0.2">
      <c r="A738" s="28" t="s">
        <v>706</v>
      </c>
      <c r="B738" s="1">
        <v>112.239429</v>
      </c>
      <c r="C738" s="1">
        <v>90.140949000000006</v>
      </c>
      <c r="D738" s="1">
        <v>47.140306000000002</v>
      </c>
      <c r="E738" s="1">
        <v>257.70001200000002</v>
      </c>
      <c r="F738" s="1">
        <v>451.65913</v>
      </c>
      <c r="G738" s="1">
        <v>87.431810999999996</v>
      </c>
      <c r="H738" s="1">
        <v>66.937370000000001</v>
      </c>
      <c r="I738" s="1">
        <v>242.75</v>
      </c>
      <c r="J738" s="1">
        <v>46.782820999999998</v>
      </c>
      <c r="K738" s="1">
        <v>51.078077999999998</v>
      </c>
      <c r="L738" s="45">
        <v>14613.48047</v>
      </c>
      <c r="M738" s="11">
        <f t="shared" si="127"/>
        <v>0.59130830750102525</v>
      </c>
      <c r="N738" s="11">
        <f t="shared" si="128"/>
        <v>2.2105804480475166E-2</v>
      </c>
      <c r="O738" s="11">
        <f t="shared" si="129"/>
        <v>0.5045223305059201</v>
      </c>
      <c r="P738" s="11">
        <f t="shared" si="130"/>
        <v>1.1195921019971693</v>
      </c>
      <c r="Q738" s="11">
        <f t="shared" si="131"/>
        <v>1.8552532852379677E-2</v>
      </c>
      <c r="R738" s="11">
        <f t="shared" si="132"/>
        <v>0.31502979030514777</v>
      </c>
      <c r="S738" s="11">
        <f t="shared" si="133"/>
        <v>2.9290160454403802E-2</v>
      </c>
      <c r="T738" s="11">
        <f t="shared" si="134"/>
        <v>0.49045255389121878</v>
      </c>
      <c r="U738" s="11">
        <f t="shared" si="135"/>
        <v>0.3563008756107624</v>
      </c>
      <c r="V738" s="11">
        <f t="shared" si="136"/>
        <v>0.26127480863854635</v>
      </c>
      <c r="W738" s="11">
        <f t="shared" si="137"/>
        <v>0.3563008756107624</v>
      </c>
    </row>
    <row r="739" spans="1:23" x14ac:dyDescent="0.2">
      <c r="A739" s="28" t="s">
        <v>553</v>
      </c>
      <c r="B739" s="1">
        <v>70.532798999999997</v>
      </c>
      <c r="C739" s="1">
        <v>88.191406999999998</v>
      </c>
      <c r="D739" s="1">
        <v>31.332407</v>
      </c>
      <c r="E739" s="1">
        <v>121.58000199999999</v>
      </c>
      <c r="F739" s="1">
        <v>443.43233700000002</v>
      </c>
      <c r="G739" s="1">
        <v>66.486563000000004</v>
      </c>
      <c r="H739" s="1">
        <v>65.032556</v>
      </c>
      <c r="I739" s="1">
        <v>162.86999499999999</v>
      </c>
      <c r="J739" s="1">
        <v>34.492952000000002</v>
      </c>
      <c r="K739" s="1">
        <v>40.497183999999997</v>
      </c>
      <c r="L739" s="45">
        <v>15233.219730000001</v>
      </c>
      <c r="M739" s="11">
        <f t="shared" si="127"/>
        <v>0.43057513653205581</v>
      </c>
      <c r="N739" s="11">
        <f t="shared" si="128"/>
        <v>0.29065644909620381</v>
      </c>
      <c r="O739" s="11">
        <f t="shared" si="129"/>
        <v>0.97210246415823343</v>
      </c>
      <c r="P739" s="11">
        <f t="shared" si="130"/>
        <v>2.729448142910929</v>
      </c>
      <c r="Q739" s="11">
        <f t="shared" si="131"/>
        <v>-3.5580965712614931E-3</v>
      </c>
      <c r="R739" s="11">
        <f t="shared" si="132"/>
        <v>1.0138159641738493</v>
      </c>
      <c r="S739" s="11">
        <f t="shared" si="133"/>
        <v>0.49408965224023538</v>
      </c>
      <c r="T739" s="11">
        <f t="shared" si="134"/>
        <v>0.28314815252501369</v>
      </c>
      <c r="U739" s="11">
        <f t="shared" si="135"/>
        <v>0.54596399883934899</v>
      </c>
      <c r="V739" s="11">
        <f t="shared" si="136"/>
        <v>0.8582071889996028</v>
      </c>
      <c r="W739" s="11">
        <f t="shared" si="137"/>
        <v>0.54596399883934899</v>
      </c>
    </row>
    <row r="740" spans="1:23" x14ac:dyDescent="0.2">
      <c r="A740" s="28" t="s">
        <v>250</v>
      </c>
      <c r="B740" s="1">
        <v>49.303806000000002</v>
      </c>
      <c r="C740" s="1">
        <v>68.330659999999995</v>
      </c>
      <c r="D740" s="1">
        <v>15.887819</v>
      </c>
      <c r="E740" s="1">
        <v>32.599997999999999</v>
      </c>
      <c r="F740" s="1">
        <v>445.01574599999998</v>
      </c>
      <c r="G740" s="1">
        <v>33.015213000000003</v>
      </c>
      <c r="H740" s="1">
        <v>43.526541999999999</v>
      </c>
      <c r="I740" s="1">
        <v>126.93</v>
      </c>
      <c r="J740" s="1">
        <v>22.311613999999999</v>
      </c>
      <c r="K740" s="1">
        <v>21.793686000000001</v>
      </c>
      <c r="L740" s="45">
        <v>14839.79981</v>
      </c>
      <c r="M740" s="11">
        <f t="shared" si="127"/>
        <v>0.2156405504606973</v>
      </c>
      <c r="N740" s="11">
        <f t="shared" si="128"/>
        <v>0.13422168054839556</v>
      </c>
      <c r="O740" s="11">
        <f t="shared" si="129"/>
        <v>-0.49088025013292125</v>
      </c>
      <c r="P740" s="11">
        <f t="shared" si="130"/>
        <v>9.06657440838321E-2</v>
      </c>
      <c r="Q740" s="11">
        <f t="shared" si="131"/>
        <v>9.8042281031094358E-3</v>
      </c>
      <c r="R740" s="11">
        <f t="shared" si="132"/>
        <v>-4.1518959251043097E-2</v>
      </c>
      <c r="S740" s="11">
        <f t="shared" si="133"/>
        <v>0.16354317072071467</v>
      </c>
      <c r="T740" s="11">
        <f t="shared" si="134"/>
        <v>0.17375625276268036</v>
      </c>
      <c r="U740" s="11">
        <f t="shared" si="135"/>
        <v>5.1139978555814203E-3</v>
      </c>
      <c r="V740" s="11">
        <f t="shared" si="136"/>
        <v>-8.7046972893357943E-2</v>
      </c>
      <c r="W740" s="11">
        <f t="shared" si="137"/>
        <v>5.1139978555814203E-3</v>
      </c>
    </row>
    <row r="741" spans="1:23" x14ac:dyDescent="0.2">
      <c r="A741" s="28" t="s">
        <v>97</v>
      </c>
      <c r="B741" s="1">
        <v>40.557881999999999</v>
      </c>
      <c r="C741" s="1">
        <v>60.244537000000001</v>
      </c>
      <c r="D741" s="1">
        <v>31.206448000000002</v>
      </c>
      <c r="E741" s="1">
        <v>29.889999</v>
      </c>
      <c r="F741" s="1">
        <v>440.69507099999998</v>
      </c>
      <c r="G741" s="1">
        <v>34.445348000000003</v>
      </c>
      <c r="H741" s="1">
        <v>37.408617999999997</v>
      </c>
      <c r="I741" s="1">
        <v>108.139999</v>
      </c>
      <c r="J741" s="1">
        <v>22.198093</v>
      </c>
      <c r="K741" s="1">
        <v>23.871639999999999</v>
      </c>
      <c r="L741" s="45">
        <v>15040.62012</v>
      </c>
      <c r="M741" s="11">
        <f t="shared" si="127"/>
        <v>-0.6391394810218427</v>
      </c>
      <c r="N741" s="11">
        <f t="shared" si="128"/>
        <v>-0.23333868114838174</v>
      </c>
      <c r="O741" s="11">
        <f t="shared" si="129"/>
        <v>1.6590223693222494E-2</v>
      </c>
      <c r="P741" s="11">
        <f t="shared" si="130"/>
        <v>-0.86032710747663554</v>
      </c>
      <c r="Q741" s="11">
        <f t="shared" si="131"/>
        <v>-3.478829418283369E-3</v>
      </c>
      <c r="R741" s="11">
        <f t="shared" si="132"/>
        <v>-0.69931996194037604</v>
      </c>
      <c r="S741" s="11">
        <f t="shared" si="133"/>
        <v>-0.29232926387133662</v>
      </c>
      <c r="T741" s="11">
        <f t="shared" si="134"/>
        <v>-0.45059189198199567</v>
      </c>
      <c r="U741" s="11">
        <f t="shared" si="135"/>
        <v>-0.5749698173924962</v>
      </c>
      <c r="V741" s="11">
        <f t="shared" si="136"/>
        <v>-0.55894076416032212</v>
      </c>
      <c r="W741" s="11">
        <f t="shared" si="137"/>
        <v>-0.5749698173924962</v>
      </c>
    </row>
    <row r="742" spans="1:23" x14ac:dyDescent="0.2">
      <c r="A742" s="28" t="s">
        <v>857</v>
      </c>
      <c r="B742" s="1">
        <v>112.392129</v>
      </c>
      <c r="C742" s="1">
        <v>78.580378999999994</v>
      </c>
      <c r="D742" s="1">
        <v>30.697175000000001</v>
      </c>
      <c r="E742" s="1">
        <v>214</v>
      </c>
      <c r="F742" s="1">
        <v>442.23352599999998</v>
      </c>
      <c r="G742" s="1">
        <v>114.55814700000001</v>
      </c>
      <c r="H742" s="1">
        <v>52.861615</v>
      </c>
      <c r="I742" s="1">
        <v>196.83000200000001</v>
      </c>
      <c r="J742" s="1">
        <v>52.227097999999998</v>
      </c>
      <c r="K742" s="1">
        <v>54.123432999999999</v>
      </c>
      <c r="L742" s="45">
        <v>15115.570309999999</v>
      </c>
      <c r="M742" s="11">
        <f t="shared" si="127"/>
        <v>1.4361769283810277E-2</v>
      </c>
      <c r="N742" s="11">
        <f t="shared" si="128"/>
        <v>-0.13044967950508335</v>
      </c>
      <c r="O742" s="11">
        <f t="shared" si="129"/>
        <v>-0.35591445588961323</v>
      </c>
      <c r="P742" s="11">
        <f t="shared" si="130"/>
        <v>-0.15741395633378941</v>
      </c>
      <c r="Q742" s="11">
        <f t="shared" si="131"/>
        <v>-2.6473173203893641E-3</v>
      </c>
      <c r="R742" s="11">
        <f t="shared" si="132"/>
        <v>0.30837297785092921</v>
      </c>
      <c r="S742" s="11">
        <f t="shared" si="133"/>
        <v>-0.20751811461396596</v>
      </c>
      <c r="T742" s="11">
        <f t="shared" si="134"/>
        <v>-0.19381524948962314</v>
      </c>
      <c r="U742" s="11">
        <f t="shared" si="135"/>
        <v>0.10706092293609615</v>
      </c>
      <c r="V742" s="11">
        <f t="shared" si="136"/>
        <v>5.62508039203935E-2</v>
      </c>
      <c r="W742" s="11">
        <f t="shared" si="137"/>
        <v>0.10706092293609615</v>
      </c>
    </row>
    <row r="743" spans="1:23" x14ac:dyDescent="0.2">
      <c r="A743" s="28" t="s">
        <v>705</v>
      </c>
      <c r="B743" s="1">
        <v>110.800833</v>
      </c>
      <c r="C743" s="1">
        <v>90.368983999999998</v>
      </c>
      <c r="D743" s="1">
        <v>47.660089999999997</v>
      </c>
      <c r="E743" s="1">
        <v>253.979996</v>
      </c>
      <c r="F743" s="1">
        <v>443.40736600000002</v>
      </c>
      <c r="G743" s="1">
        <v>87.557714000000004</v>
      </c>
      <c r="H743" s="1">
        <v>66.703878000000003</v>
      </c>
      <c r="I743" s="1">
        <v>244.14999399999999</v>
      </c>
      <c r="J743" s="1">
        <v>47.176354000000003</v>
      </c>
      <c r="K743" s="1">
        <v>51.241081000000001</v>
      </c>
      <c r="L743" s="45">
        <v>15354.400390000001</v>
      </c>
      <c r="M743" s="11">
        <f t="shared" si="127"/>
        <v>1.2326002359445773</v>
      </c>
      <c r="N743" s="11">
        <f t="shared" si="128"/>
        <v>0.32320414565090672</v>
      </c>
      <c r="O743" s="11">
        <f t="shared" si="129"/>
        <v>1.974319984428222</v>
      </c>
      <c r="P743" s="11">
        <f t="shared" si="130"/>
        <v>6.540973752969121</v>
      </c>
      <c r="Q743" s="11">
        <f t="shared" si="131"/>
        <v>-1.6834587635180531E-2</v>
      </c>
      <c r="R743" s="11">
        <f t="shared" si="132"/>
        <v>1.6882571033199767</v>
      </c>
      <c r="S743" s="11">
        <f t="shared" si="133"/>
        <v>0.52609847306595081</v>
      </c>
      <c r="T743" s="11">
        <f t="shared" si="134"/>
        <v>0.86231870958114198</v>
      </c>
      <c r="U743" s="11">
        <f t="shared" si="135"/>
        <v>1.0945608823089477</v>
      </c>
      <c r="V743" s="11">
        <f t="shared" si="136"/>
        <v>1.3530954124240817</v>
      </c>
      <c r="W743" s="11">
        <f t="shared" si="137"/>
        <v>1.0945608823089477</v>
      </c>
    </row>
    <row r="744" spans="1:23" x14ac:dyDescent="0.2">
      <c r="A744" s="28" t="s">
        <v>249</v>
      </c>
      <c r="B744" s="1">
        <v>49.628604000000003</v>
      </c>
      <c r="C744" s="1">
        <v>68.295572000000007</v>
      </c>
      <c r="D744" s="1">
        <v>16.023861</v>
      </c>
      <c r="E744" s="1">
        <v>33.68</v>
      </c>
      <c r="F744" s="1">
        <v>450.99976099999998</v>
      </c>
      <c r="G744" s="1">
        <v>32.570439</v>
      </c>
      <c r="H744" s="1">
        <v>43.708764000000002</v>
      </c>
      <c r="I744" s="1">
        <v>131.10000600000001</v>
      </c>
      <c r="J744" s="1">
        <v>22.523267000000001</v>
      </c>
      <c r="K744" s="1">
        <v>21.776032000000001</v>
      </c>
      <c r="L744" s="45">
        <v>14599.200199999999</v>
      </c>
      <c r="M744" s="11">
        <f t="shared" si="127"/>
        <v>0.2559401401535002</v>
      </c>
      <c r="N744" s="11">
        <f t="shared" si="128"/>
        <v>0.15499451840928669</v>
      </c>
      <c r="O744" s="11">
        <f t="shared" si="129"/>
        <v>-0.46950745505084501</v>
      </c>
      <c r="P744" s="11">
        <f t="shared" si="130"/>
        <v>0.14208206171583582</v>
      </c>
      <c r="Q744" s="11">
        <f t="shared" si="131"/>
        <v>-9.9582605202519492E-4</v>
      </c>
      <c r="R744" s="11">
        <f t="shared" si="132"/>
        <v>-4.5285650669656952E-2</v>
      </c>
      <c r="S744" s="11">
        <f t="shared" si="133"/>
        <v>0.1864757806327475</v>
      </c>
      <c r="T744" s="11">
        <f t="shared" si="134"/>
        <v>0.226150471869631</v>
      </c>
      <c r="U744" s="11">
        <f t="shared" si="135"/>
        <v>2.5362663738888847E-2</v>
      </c>
      <c r="V744" s="11">
        <f t="shared" si="136"/>
        <v>-6.5711379121846325E-2</v>
      </c>
      <c r="W744" s="11">
        <f t="shared" si="137"/>
        <v>2.5362663738888847E-2</v>
      </c>
    </row>
    <row r="745" spans="1:23" x14ac:dyDescent="0.2">
      <c r="A745" s="28" t="s">
        <v>96</v>
      </c>
      <c r="B745" s="1">
        <v>39.515103000000003</v>
      </c>
      <c r="C745" s="1">
        <v>59.130645999999999</v>
      </c>
      <c r="D745" s="1">
        <v>30.205628999999998</v>
      </c>
      <c r="E745" s="1">
        <v>29.49</v>
      </c>
      <c r="F745" s="1">
        <v>451.44932599999999</v>
      </c>
      <c r="G745" s="1">
        <v>34.115375999999998</v>
      </c>
      <c r="H745" s="1">
        <v>36.839154000000001</v>
      </c>
      <c r="I745" s="1">
        <v>106.91999800000001</v>
      </c>
      <c r="J745" s="1">
        <v>21.966146999999999</v>
      </c>
      <c r="K745" s="1">
        <v>23.307607000000001</v>
      </c>
      <c r="L745" s="45">
        <v>14802.240229999999</v>
      </c>
      <c r="M745" s="11">
        <f t="shared" si="127"/>
        <v>-0.64992632259532623</v>
      </c>
      <c r="N745" s="11">
        <f t="shared" si="128"/>
        <v>-0.25625723523433619</v>
      </c>
      <c r="O745" s="11">
        <f t="shared" si="129"/>
        <v>-9.562531191326773E-3</v>
      </c>
      <c r="P745" s="11">
        <f t="shared" si="130"/>
        <v>-0.86239559388171894</v>
      </c>
      <c r="Q745" s="11">
        <f t="shared" si="131"/>
        <v>-7.5765602902635454E-3</v>
      </c>
      <c r="R745" s="11">
        <f t="shared" si="132"/>
        <v>-0.70166086273795392</v>
      </c>
      <c r="S745" s="11">
        <f t="shared" si="133"/>
        <v>-0.30912628010081589</v>
      </c>
      <c r="T745" s="11">
        <f t="shared" si="134"/>
        <v>-0.4619565345110882</v>
      </c>
      <c r="U745" s="11">
        <f t="shared" si="135"/>
        <v>-0.58287580087604618</v>
      </c>
      <c r="V745" s="11">
        <f t="shared" si="136"/>
        <v>-0.5717773867750251</v>
      </c>
      <c r="W745" s="11">
        <f t="shared" si="137"/>
        <v>-0.58287580087604618</v>
      </c>
    </row>
    <row r="746" spans="1:23" x14ac:dyDescent="0.2">
      <c r="A746" s="28" t="s">
        <v>856</v>
      </c>
      <c r="B746" s="1">
        <v>112.87653299999999</v>
      </c>
      <c r="C746" s="1">
        <v>79.504163000000005</v>
      </c>
      <c r="D746" s="1">
        <v>30.497260000000001</v>
      </c>
      <c r="E746" s="1">
        <v>214.30999800000001</v>
      </c>
      <c r="F746" s="1">
        <v>454.895872</v>
      </c>
      <c r="G746" s="1">
        <v>114.35099099999999</v>
      </c>
      <c r="H746" s="1">
        <v>53.322558000000001</v>
      </c>
      <c r="I746" s="1">
        <v>198.720001</v>
      </c>
      <c r="J746" s="1">
        <v>52.660927000000001</v>
      </c>
      <c r="K746" s="1">
        <v>54.428716000000001</v>
      </c>
      <c r="L746" s="45">
        <v>14512.030269999999</v>
      </c>
      <c r="M746" s="11">
        <f t="shared" si="127"/>
        <v>0.61240686628728236</v>
      </c>
      <c r="N746" s="11">
        <f t="shared" si="128"/>
        <v>2.2517340857432178E-2</v>
      </c>
      <c r="O746" s="11">
        <f t="shared" si="129"/>
        <v>0.27556813262549817</v>
      </c>
      <c r="P746" s="11">
        <f t="shared" si="130"/>
        <v>5.7308416457286437</v>
      </c>
      <c r="Q746" s="11">
        <f t="shared" si="131"/>
        <v>1.5726024306470521E-2</v>
      </c>
      <c r="R746" s="11">
        <f t="shared" si="132"/>
        <v>1.5594566245695098</v>
      </c>
      <c r="S746" s="11">
        <f t="shared" si="133"/>
        <v>0.12379945534169456</v>
      </c>
      <c r="T746" s="11">
        <f t="shared" si="134"/>
        <v>1.1441519313767801</v>
      </c>
      <c r="U746" s="11">
        <f t="shared" si="135"/>
        <v>1.1897407751828646</v>
      </c>
      <c r="V746" s="11">
        <f t="shared" si="136"/>
        <v>0.88013901819539431</v>
      </c>
      <c r="W746" s="11">
        <f t="shared" si="137"/>
        <v>1.1897407751828646</v>
      </c>
    </row>
    <row r="747" spans="1:23" x14ac:dyDescent="0.2">
      <c r="A747" s="28" t="s">
        <v>401</v>
      </c>
      <c r="B747" s="1">
        <v>70.004993999999996</v>
      </c>
      <c r="C747" s="1">
        <v>77.753364000000005</v>
      </c>
      <c r="D747" s="1">
        <v>23.908766</v>
      </c>
      <c r="E747" s="1">
        <v>31.84</v>
      </c>
      <c r="F747" s="1">
        <v>447.85292600000002</v>
      </c>
      <c r="G747" s="1">
        <v>44.677838999999999</v>
      </c>
      <c r="H747" s="1">
        <v>47.448464000000001</v>
      </c>
      <c r="I747" s="1">
        <v>92.68</v>
      </c>
      <c r="J747" s="1">
        <v>24.048932000000001</v>
      </c>
      <c r="K747" s="1">
        <v>28.949304000000001</v>
      </c>
      <c r="L747" s="45">
        <v>14567.16992</v>
      </c>
      <c r="M747" s="11">
        <f t="shared" si="127"/>
        <v>0.38359554979660704</v>
      </c>
      <c r="N747" s="11">
        <f t="shared" si="128"/>
        <v>0.13280900701981935</v>
      </c>
      <c r="O747" s="11">
        <f t="shared" si="129"/>
        <v>0.39717655256620699</v>
      </c>
      <c r="P747" s="11">
        <f t="shared" si="130"/>
        <v>-8.8723499963465957E-2</v>
      </c>
      <c r="Q747" s="11">
        <f t="shared" si="131"/>
        <v>-1.5460954190586684E-2</v>
      </c>
      <c r="R747" s="11">
        <f t="shared" si="132"/>
        <v>0.35705892639114922</v>
      </c>
      <c r="S747" s="11">
        <f t="shared" si="133"/>
        <v>8.2447332726930389E-2</v>
      </c>
      <c r="T747" s="11">
        <f t="shared" si="134"/>
        <v>-0.32889213632619252</v>
      </c>
      <c r="U747" s="11">
        <f t="shared" si="135"/>
        <v>4.6030336487889345E-2</v>
      </c>
      <c r="V747" s="11">
        <f t="shared" si="136"/>
        <v>0.3150191654456076</v>
      </c>
      <c r="W747" s="11">
        <f t="shared" si="137"/>
        <v>4.6030336487889345E-2</v>
      </c>
    </row>
    <row r="748" spans="1:23" x14ac:dyDescent="0.2">
      <c r="A748" s="28" t="s">
        <v>248</v>
      </c>
      <c r="B748" s="1">
        <v>50.596429000000001</v>
      </c>
      <c r="C748" s="1">
        <v>68.637664000000001</v>
      </c>
      <c r="D748" s="1">
        <v>17.112200999999999</v>
      </c>
      <c r="E748" s="1">
        <v>34.939999</v>
      </c>
      <c r="F748" s="1">
        <v>454.885896</v>
      </c>
      <c r="G748" s="1">
        <v>32.922548999999997</v>
      </c>
      <c r="H748" s="1">
        <v>43.834432</v>
      </c>
      <c r="I748" s="1">
        <v>138.10000600000001</v>
      </c>
      <c r="J748" s="1">
        <v>22.990663999999999</v>
      </c>
      <c r="K748" s="1">
        <v>22.014358999999999</v>
      </c>
      <c r="L748" s="45">
        <v>14447.75</v>
      </c>
      <c r="M748" s="11">
        <f t="shared" si="127"/>
        <v>0.27580491888775138</v>
      </c>
      <c r="N748" s="11">
        <f t="shared" si="128"/>
        <v>0.16195848673998414</v>
      </c>
      <c r="O748" s="11">
        <f t="shared" si="129"/>
        <v>-0.40295535720204556</v>
      </c>
      <c r="P748" s="11">
        <f t="shared" si="130"/>
        <v>0.17762045837546347</v>
      </c>
      <c r="Q748" s="11">
        <f t="shared" si="131"/>
        <v>-8.5678802845539082E-3</v>
      </c>
      <c r="R748" s="11">
        <f t="shared" si="132"/>
        <v>-2.7122849652148173E-2</v>
      </c>
      <c r="S748" s="11">
        <f t="shared" si="133"/>
        <v>0.18734868794035209</v>
      </c>
      <c r="T748" s="11">
        <f t="shared" si="134"/>
        <v>0.33301166666045701</v>
      </c>
      <c r="U748" s="11">
        <f t="shared" si="135"/>
        <v>3.6908314650504925E-2</v>
      </c>
      <c r="V748" s="11">
        <f t="shared" si="136"/>
        <v>-6.6949459357440788E-2</v>
      </c>
      <c r="W748" s="11">
        <f t="shared" si="137"/>
        <v>3.6908314650504925E-2</v>
      </c>
    </row>
    <row r="749" spans="1:23" x14ac:dyDescent="0.2">
      <c r="A749" s="28" t="s">
        <v>95</v>
      </c>
      <c r="B749" s="1">
        <v>39.658436999999999</v>
      </c>
      <c r="C749" s="1">
        <v>59.070667999999998</v>
      </c>
      <c r="D749" s="1">
        <v>28.66151</v>
      </c>
      <c r="E749" s="1">
        <v>29.67</v>
      </c>
      <c r="F749" s="1">
        <v>458.81698499999999</v>
      </c>
      <c r="G749" s="1">
        <v>33.840397000000003</v>
      </c>
      <c r="H749" s="1">
        <v>36.917909999999999</v>
      </c>
      <c r="I749" s="1">
        <v>103.599998</v>
      </c>
      <c r="J749" s="1">
        <v>22.172321</v>
      </c>
      <c r="K749" s="1">
        <v>23.593962000000001</v>
      </c>
      <c r="L749" s="45">
        <v>14511.73047</v>
      </c>
      <c r="M749" s="11">
        <f t="shared" si="127"/>
        <v>-0.4445422330792087</v>
      </c>
      <c r="N749" s="11">
        <f t="shared" si="128"/>
        <v>-0.3289337773506521</v>
      </c>
      <c r="O749" s="11">
        <f t="shared" si="129"/>
        <v>-8.0570855221020587E-2</v>
      </c>
      <c r="P749" s="11">
        <f t="shared" si="130"/>
        <v>-0.78095237610082779</v>
      </c>
      <c r="Q749" s="11">
        <f t="shared" si="131"/>
        <v>-1.152648507460996E-3</v>
      </c>
      <c r="R749" s="11">
        <f t="shared" si="132"/>
        <v>-0.4946545864247297</v>
      </c>
      <c r="S749" s="11">
        <f t="shared" si="133"/>
        <v>-0.43998373858562867</v>
      </c>
      <c r="T749" s="11">
        <f t="shared" si="134"/>
        <v>-0.36179389685463081</v>
      </c>
      <c r="U749" s="11">
        <f t="shared" si="135"/>
        <v>-0.36806471251992123</v>
      </c>
      <c r="V749" s="11">
        <f t="shared" si="136"/>
        <v>-0.41913206856527452</v>
      </c>
      <c r="W749" s="11">
        <f t="shared" si="137"/>
        <v>-0.36806471251992123</v>
      </c>
    </row>
    <row r="750" spans="1:23" x14ac:dyDescent="0.2">
      <c r="A750" s="28" t="s">
        <v>552</v>
      </c>
      <c r="B750" s="1">
        <v>71.397754000000006</v>
      </c>
      <c r="C750" s="1">
        <v>88.025094999999993</v>
      </c>
      <c r="D750" s="1">
        <v>31.173158000000001</v>
      </c>
      <c r="E750" s="1">
        <v>135.449997</v>
      </c>
      <c r="F750" s="1">
        <v>459.34645</v>
      </c>
      <c r="G750" s="1">
        <v>66.964883999999998</v>
      </c>
      <c r="H750" s="1">
        <v>65.922925000000006</v>
      </c>
      <c r="I750" s="1">
        <v>162.33000200000001</v>
      </c>
      <c r="J750" s="1">
        <v>35.086379000000001</v>
      </c>
      <c r="K750" s="1">
        <v>40.618462000000001</v>
      </c>
      <c r="L750" s="45">
        <v>14455.820309999999</v>
      </c>
      <c r="M750" s="11">
        <f t="shared" si="127"/>
        <v>2.3892347382897583E-2</v>
      </c>
      <c r="N750" s="11">
        <f t="shared" si="128"/>
        <v>0.13618076986338368</v>
      </c>
      <c r="O750" s="11">
        <f t="shared" si="129"/>
        <v>0.29261648665858031</v>
      </c>
      <c r="P750" s="11">
        <f t="shared" si="130"/>
        <v>3.3948733614536017</v>
      </c>
      <c r="Q750" s="11">
        <f t="shared" si="131"/>
        <v>-5.4937396391716575E-3</v>
      </c>
      <c r="R750" s="11">
        <f t="shared" si="132"/>
        <v>0.49726008643363295</v>
      </c>
      <c r="S750" s="11">
        <f t="shared" si="133"/>
        <v>0.40055678585119714</v>
      </c>
      <c r="T750" s="11">
        <f t="shared" si="134"/>
        <v>0.73004368048505452</v>
      </c>
      <c r="U750" s="11">
        <f t="shared" si="135"/>
        <v>0.45129651091174083</v>
      </c>
      <c r="V750" s="11">
        <f t="shared" si="136"/>
        <v>0.41953364841510155</v>
      </c>
      <c r="W750" s="11">
        <f t="shared" si="137"/>
        <v>0.45129651091174083</v>
      </c>
    </row>
    <row r="751" spans="1:23" x14ac:dyDescent="0.2">
      <c r="A751" s="28" t="s">
        <v>400</v>
      </c>
      <c r="B751" s="1">
        <v>69.731700000000004</v>
      </c>
      <c r="C751" s="1">
        <v>77.474551000000005</v>
      </c>
      <c r="D751" s="1">
        <v>24.116323999999999</v>
      </c>
      <c r="E751" s="1">
        <v>30.82</v>
      </c>
      <c r="F751" s="1">
        <v>461.88391999999999</v>
      </c>
      <c r="G751" s="1">
        <v>44.724950999999997</v>
      </c>
      <c r="H751" s="1">
        <v>47.069083999999997</v>
      </c>
      <c r="I751" s="1">
        <v>93.830001999999993</v>
      </c>
      <c r="J751" s="1">
        <v>24.175885999999998</v>
      </c>
      <c r="K751" s="1">
        <v>28.613948000000001</v>
      </c>
      <c r="L751" s="45">
        <v>14539.139649999999</v>
      </c>
      <c r="M751" s="11">
        <f t="shared" si="127"/>
        <v>0.3638036101053097</v>
      </c>
      <c r="N751" s="11">
        <f t="shared" si="128"/>
        <v>0.11675875192941998</v>
      </c>
      <c r="O751" s="11">
        <f t="shared" si="129"/>
        <v>0.38724854085169458</v>
      </c>
      <c r="P751" s="11">
        <f t="shared" si="130"/>
        <v>-9.165929855585031E-2</v>
      </c>
      <c r="Q751" s="11">
        <f t="shared" si="131"/>
        <v>1.8310156593461802E-3</v>
      </c>
      <c r="R751" s="11">
        <f t="shared" si="132"/>
        <v>0.32420147010950529</v>
      </c>
      <c r="S751" s="11">
        <f t="shared" si="133"/>
        <v>4.0530041772335323E-2</v>
      </c>
      <c r="T751" s="11">
        <f t="shared" si="134"/>
        <v>-0.33330965847272787</v>
      </c>
      <c r="U751" s="11">
        <f t="shared" si="135"/>
        <v>2.5204519215784371E-2</v>
      </c>
      <c r="V751" s="11">
        <f t="shared" si="136"/>
        <v>0.2817972896661971</v>
      </c>
      <c r="W751" s="11">
        <f t="shared" si="137"/>
        <v>2.5204519215784371E-2</v>
      </c>
    </row>
    <row r="752" spans="1:23" x14ac:dyDescent="0.2">
      <c r="A752" s="28" t="s">
        <v>247</v>
      </c>
      <c r="B752" s="1">
        <v>51.130308999999997</v>
      </c>
      <c r="C752" s="1">
        <v>69.374474000000006</v>
      </c>
      <c r="D752" s="1">
        <v>17.384284999999998</v>
      </c>
      <c r="E752" s="1">
        <v>33.93</v>
      </c>
      <c r="F752" s="1">
        <v>461.03974899999997</v>
      </c>
      <c r="G752" s="1">
        <v>33.775035000000003</v>
      </c>
      <c r="H752" s="1">
        <v>45.235680000000002</v>
      </c>
      <c r="I752" s="1">
        <v>140.740005</v>
      </c>
      <c r="J752" s="1">
        <v>23.581524999999999</v>
      </c>
      <c r="K752" s="1">
        <v>22.323302000000002</v>
      </c>
      <c r="L752" s="45">
        <v>14514.110350000001</v>
      </c>
      <c r="M752" s="11">
        <f t="shared" si="127"/>
        <v>0.26638219431327226</v>
      </c>
      <c r="N752" s="11">
        <f t="shared" si="128"/>
        <v>0.14877030140897851</v>
      </c>
      <c r="O752" s="11">
        <f t="shared" si="129"/>
        <v>-0.41070801640566879</v>
      </c>
      <c r="P752" s="11">
        <f t="shared" si="130"/>
        <v>0.10162341239037054</v>
      </c>
      <c r="Q752" s="11">
        <f t="shared" si="131"/>
        <v>2.9992181740405854E-3</v>
      </c>
      <c r="R752" s="11">
        <f t="shared" si="132"/>
        <v>-1.0773463931212146E-2</v>
      </c>
      <c r="S752" s="11">
        <f t="shared" si="133"/>
        <v>0.2029974410726274</v>
      </c>
      <c r="T752" s="11">
        <f t="shared" si="134"/>
        <v>0.29356618675828527</v>
      </c>
      <c r="U752" s="11">
        <f t="shared" si="135"/>
        <v>5.4162900818626625E-2</v>
      </c>
      <c r="V752" s="11">
        <f t="shared" si="136"/>
        <v>-6.9595855879376112E-2</v>
      </c>
      <c r="W752" s="11">
        <f t="shared" si="137"/>
        <v>5.4162900818626625E-2</v>
      </c>
    </row>
    <row r="753" spans="1:23" x14ac:dyDescent="0.2">
      <c r="A753" s="28" t="s">
        <v>94</v>
      </c>
      <c r="B753" s="1">
        <v>40.375101000000001</v>
      </c>
      <c r="C753" s="1">
        <v>60.390205000000002</v>
      </c>
      <c r="D753" s="1">
        <v>29.500291000000001</v>
      </c>
      <c r="E753" s="1">
        <v>30.799999</v>
      </c>
      <c r="F753" s="1">
        <v>459.66112500000003</v>
      </c>
      <c r="G753" s="1">
        <v>34.142871999999997</v>
      </c>
      <c r="H753" s="1">
        <v>37.602474000000001</v>
      </c>
      <c r="I753" s="1">
        <v>108.800003</v>
      </c>
      <c r="J753" s="1">
        <v>22.369906</v>
      </c>
      <c r="K753" s="1">
        <v>23.993124000000002</v>
      </c>
      <c r="L753" s="45">
        <v>14452.059569999999</v>
      </c>
      <c r="M753" s="11">
        <f t="shared" si="127"/>
        <v>-0.63621289515965684</v>
      </c>
      <c r="N753" s="11">
        <f t="shared" si="128"/>
        <v>-0.33159689680939264</v>
      </c>
      <c r="O753" s="11">
        <f t="shared" si="129"/>
        <v>-0.3483635515894824</v>
      </c>
      <c r="P753" s="11">
        <f t="shared" si="130"/>
        <v>-0.8809339731194441</v>
      </c>
      <c r="Q753" s="11">
        <f t="shared" si="131"/>
        <v>1.5728640822572526E-2</v>
      </c>
      <c r="R753" s="11">
        <f t="shared" si="132"/>
        <v>-0.61172783523724972</v>
      </c>
      <c r="S753" s="11">
        <f t="shared" si="133"/>
        <v>-0.43619864917286177</v>
      </c>
      <c r="T753" s="11">
        <f t="shared" si="134"/>
        <v>-0.56427711530969704</v>
      </c>
      <c r="U753" s="11">
        <f t="shared" si="135"/>
        <v>-0.52697145255433953</v>
      </c>
      <c r="V753" s="11">
        <f t="shared" si="136"/>
        <v>-0.53097008483116648</v>
      </c>
      <c r="W753" s="11">
        <f t="shared" si="137"/>
        <v>-0.52697145255433953</v>
      </c>
    </row>
    <row r="754" spans="1:23" x14ac:dyDescent="0.2">
      <c r="A754" s="28" t="s">
        <v>704</v>
      </c>
      <c r="B754" s="1">
        <v>110.98551999999999</v>
      </c>
      <c r="C754" s="1">
        <v>90.349976999999996</v>
      </c>
      <c r="D754" s="1">
        <v>45.271087999999999</v>
      </c>
      <c r="E754" s="1">
        <v>258.67999300000002</v>
      </c>
      <c r="F754" s="1">
        <v>452.54323499999998</v>
      </c>
      <c r="G754" s="1">
        <v>87.935410000000005</v>
      </c>
      <c r="H754" s="1">
        <v>66.694543999999993</v>
      </c>
      <c r="I754" s="1">
        <v>249.699997</v>
      </c>
      <c r="J754" s="1">
        <v>47.290816</v>
      </c>
      <c r="K754" s="1">
        <v>51.154783999999999</v>
      </c>
      <c r="L754" s="45">
        <v>14662.009770000001</v>
      </c>
      <c r="M754" s="11">
        <f t="shared" si="127"/>
        <v>0.54513806976412216</v>
      </c>
      <c r="N754" s="11">
        <f t="shared" si="128"/>
        <v>4.8983331133970021E-2</v>
      </c>
      <c r="O754" s="11">
        <f t="shared" si="129"/>
        <v>0.44900732260833354</v>
      </c>
      <c r="P754" s="11">
        <f t="shared" si="130"/>
        <v>0.87994172761882017</v>
      </c>
      <c r="Q754" s="11">
        <f t="shared" si="131"/>
        <v>8.2850067260187288E-4</v>
      </c>
      <c r="R754" s="11">
        <f t="shared" si="132"/>
        <v>0.31278205144263294</v>
      </c>
      <c r="S754" s="11">
        <f t="shared" si="133"/>
        <v>6.4871061472597802E-3</v>
      </c>
      <c r="T754" s="11">
        <f t="shared" si="134"/>
        <v>0.57053895935156418</v>
      </c>
      <c r="U754" s="11">
        <f t="shared" si="135"/>
        <v>0.34145857232409083</v>
      </c>
      <c r="V754" s="11">
        <f t="shared" si="136"/>
        <v>0.27254957796226886</v>
      </c>
      <c r="W754" s="11">
        <f t="shared" si="137"/>
        <v>0.34145857232409083</v>
      </c>
    </row>
    <row r="755" spans="1:23" x14ac:dyDescent="0.2">
      <c r="A755" s="28" t="s">
        <v>551</v>
      </c>
      <c r="B755" s="1">
        <v>71.828868999999997</v>
      </c>
      <c r="C755" s="1">
        <v>86.130994000000001</v>
      </c>
      <c r="D755" s="1">
        <v>31.242829</v>
      </c>
      <c r="E755" s="1">
        <v>137.60000600000001</v>
      </c>
      <c r="F755" s="1">
        <v>452.16861299999999</v>
      </c>
      <c r="G755" s="1">
        <v>66.984013000000004</v>
      </c>
      <c r="H755" s="1">
        <v>66.264678000000004</v>
      </c>
      <c r="I755" s="1">
        <v>158.990005</v>
      </c>
      <c r="J755" s="1">
        <v>35.253281000000001</v>
      </c>
      <c r="K755" s="1">
        <v>40.198656999999997</v>
      </c>
      <c r="L755" s="45">
        <v>14550.349609999999</v>
      </c>
      <c r="M755" s="11">
        <f t="shared" si="127"/>
        <v>8.4710090626649581E-3</v>
      </c>
      <c r="N755" s="11">
        <f t="shared" si="128"/>
        <v>0.11263688889595658</v>
      </c>
      <c r="O755" s="11">
        <f t="shared" si="129"/>
        <v>0.2756388875721274</v>
      </c>
      <c r="P755" s="11">
        <f t="shared" si="130"/>
        <v>3.3849589032810359</v>
      </c>
      <c r="Q755" s="11">
        <f t="shared" si="131"/>
        <v>1.6576874434015565E-4</v>
      </c>
      <c r="R755" s="11">
        <f t="shared" si="132"/>
        <v>0.50721315118372834</v>
      </c>
      <c r="S755" s="11">
        <f t="shared" si="133"/>
        <v>0.40319071003404283</v>
      </c>
      <c r="T755" s="11">
        <f t="shared" si="134"/>
        <v>0.69915576573688165</v>
      </c>
      <c r="U755" s="11">
        <f t="shared" si="135"/>
        <v>0.44842082384671755</v>
      </c>
      <c r="V755" s="11">
        <f t="shared" si="136"/>
        <v>0.41112003953233911</v>
      </c>
      <c r="W755" s="11">
        <f t="shared" si="137"/>
        <v>0.44842082384671755</v>
      </c>
    </row>
    <row r="756" spans="1:23" x14ac:dyDescent="0.2">
      <c r="A756" s="28" t="s">
        <v>399</v>
      </c>
      <c r="B756" s="1">
        <v>71.225516999999996</v>
      </c>
      <c r="C756" s="1">
        <v>77.411592999999996</v>
      </c>
      <c r="D756" s="1">
        <v>24.491907000000001</v>
      </c>
      <c r="E756" s="1">
        <v>31.379999000000002</v>
      </c>
      <c r="F756" s="1">
        <v>452.09366999999997</v>
      </c>
      <c r="G756" s="1">
        <v>44.442295999999999</v>
      </c>
      <c r="H756" s="1">
        <v>47.224285000000002</v>
      </c>
      <c r="I756" s="1">
        <v>93.57</v>
      </c>
      <c r="J756" s="1">
        <v>24.339115</v>
      </c>
      <c r="K756" s="1">
        <v>28.487057</v>
      </c>
      <c r="L756" s="45">
        <v>14606.110350000001</v>
      </c>
      <c r="M756" s="11">
        <f t="shared" si="127"/>
        <v>0.42817002569083251</v>
      </c>
      <c r="N756" s="11">
        <f t="shared" si="128"/>
        <v>0.11768834119260507</v>
      </c>
      <c r="O756" s="11">
        <f t="shared" si="129"/>
        <v>0.41916574037917909</v>
      </c>
      <c r="P756" s="11">
        <f t="shared" si="130"/>
        <v>-5.5388378826358275E-2</v>
      </c>
      <c r="Q756" s="11">
        <f t="shared" si="131"/>
        <v>1.2982751100031997E-2</v>
      </c>
      <c r="R756" s="11">
        <f t="shared" si="132"/>
        <v>0.32785451338603311</v>
      </c>
      <c r="S756" s="11">
        <f t="shared" si="133"/>
        <v>4.818338357476093E-2</v>
      </c>
      <c r="T756" s="11">
        <f t="shared" si="134"/>
        <v>-0.3262529044407797</v>
      </c>
      <c r="U756" s="11">
        <f t="shared" si="135"/>
        <v>3.9121308589051162E-2</v>
      </c>
      <c r="V756" s="11">
        <f t="shared" si="136"/>
        <v>0.28577289072419187</v>
      </c>
      <c r="W756" s="11">
        <f t="shared" si="137"/>
        <v>3.9121308589051162E-2</v>
      </c>
    </row>
    <row r="757" spans="1:23" x14ac:dyDescent="0.2">
      <c r="A757" s="28" t="s">
        <v>246</v>
      </c>
      <c r="B757" s="1">
        <v>49.871875000000003</v>
      </c>
      <c r="C757" s="1">
        <v>69.260446000000002</v>
      </c>
      <c r="D757" s="1">
        <v>17.257961000000002</v>
      </c>
      <c r="E757" s="1">
        <v>33.220001000000003</v>
      </c>
      <c r="F757" s="1">
        <v>446.29947499999997</v>
      </c>
      <c r="G757" s="1">
        <v>33.469251</v>
      </c>
      <c r="H757" s="1">
        <v>45.053457000000002</v>
      </c>
      <c r="I757" s="1">
        <v>138.88000500000001</v>
      </c>
      <c r="J757" s="1">
        <v>23.422785000000001</v>
      </c>
      <c r="K757" s="1">
        <v>22.15559</v>
      </c>
      <c r="L757" s="45">
        <v>14700.79981</v>
      </c>
      <c r="M757" s="11">
        <f t="shared" si="127"/>
        <v>-0.55093658931774947</v>
      </c>
      <c r="N757" s="11">
        <f t="shared" si="128"/>
        <v>-9.7612818224445119E-2</v>
      </c>
      <c r="O757" s="11">
        <f t="shared" si="129"/>
        <v>-0.42468607683821846</v>
      </c>
      <c r="P757" s="11">
        <f t="shared" si="130"/>
        <v>-0.83966407317279712</v>
      </c>
      <c r="Q757" s="11">
        <f t="shared" si="131"/>
        <v>7.9645236000489561E-3</v>
      </c>
      <c r="R757" s="11">
        <f t="shared" si="132"/>
        <v>-0.70455866472075313</v>
      </c>
      <c r="S757" s="11">
        <f t="shared" si="133"/>
        <v>-0.1136704146449049</v>
      </c>
      <c r="T757" s="11">
        <f t="shared" si="134"/>
        <v>-0.28393912272140942</v>
      </c>
      <c r="U757" s="11">
        <f t="shared" si="135"/>
        <v>-0.54738675043177198</v>
      </c>
      <c r="V757" s="11">
        <f t="shared" si="136"/>
        <v>-0.58772144146833138</v>
      </c>
      <c r="W757" s="11">
        <f t="shared" si="137"/>
        <v>-0.54738675043177198</v>
      </c>
    </row>
    <row r="758" spans="1:23" x14ac:dyDescent="0.2">
      <c r="A758" s="28" t="s">
        <v>855</v>
      </c>
      <c r="B758" s="1">
        <v>111.057534</v>
      </c>
      <c r="C758" s="1">
        <v>76.752471</v>
      </c>
      <c r="D758" s="1">
        <v>29.997468000000001</v>
      </c>
      <c r="E758" s="1">
        <v>207.19000199999999</v>
      </c>
      <c r="F758" s="1">
        <v>442.77299900000003</v>
      </c>
      <c r="G758" s="1">
        <v>113.285607</v>
      </c>
      <c r="H758" s="1">
        <v>50.831493999999999</v>
      </c>
      <c r="I758" s="1">
        <v>193.949997</v>
      </c>
      <c r="J758" s="1">
        <v>51.750109000000002</v>
      </c>
      <c r="K758" s="1">
        <v>53.739370000000001</v>
      </c>
      <c r="L758" s="45">
        <v>15303.099609999999</v>
      </c>
      <c r="M758" s="11">
        <f t="shared" si="127"/>
        <v>1.2711295331919281E-2</v>
      </c>
      <c r="N758" s="11">
        <f t="shared" si="128"/>
        <v>-0.14663930470831577</v>
      </c>
      <c r="O758" s="11">
        <f t="shared" si="129"/>
        <v>-0.3546236576813947</v>
      </c>
      <c r="P758" s="11">
        <f t="shared" si="130"/>
        <v>-0.17683748720902848</v>
      </c>
      <c r="Q758" s="11">
        <f t="shared" si="131"/>
        <v>4.6695614002547625E-3</v>
      </c>
      <c r="R758" s="11">
        <f t="shared" si="132"/>
        <v>0.29269547385562067</v>
      </c>
      <c r="S758" s="11">
        <f t="shared" si="133"/>
        <v>-0.22636247254470343</v>
      </c>
      <c r="T758" s="11">
        <f t="shared" si="134"/>
        <v>-0.20541603433841682</v>
      </c>
      <c r="U758" s="11">
        <f t="shared" si="135"/>
        <v>9.3633397528245954E-2</v>
      </c>
      <c r="V758" s="11">
        <f t="shared" si="136"/>
        <v>4.9737739270100167E-2</v>
      </c>
      <c r="W758" s="11">
        <f t="shared" si="137"/>
        <v>9.3633397528245954E-2</v>
      </c>
    </row>
    <row r="759" spans="1:23" x14ac:dyDescent="0.2">
      <c r="A759" s="28" t="s">
        <v>703</v>
      </c>
      <c r="B759" s="1">
        <v>109.663568</v>
      </c>
      <c r="C759" s="1">
        <v>89.941417999999999</v>
      </c>
      <c r="D759" s="1">
        <v>46.480581999999998</v>
      </c>
      <c r="E759" s="1">
        <v>251.699997</v>
      </c>
      <c r="F759" s="1">
        <v>440.71505300000001</v>
      </c>
      <c r="G759" s="1">
        <v>87.635185000000007</v>
      </c>
      <c r="H759" s="1">
        <v>65.704535000000007</v>
      </c>
      <c r="I759" s="1">
        <v>244.08999600000001</v>
      </c>
      <c r="J759" s="1">
        <v>47.319429999999997</v>
      </c>
      <c r="K759" s="1">
        <v>51.193139000000002</v>
      </c>
      <c r="L759" s="45">
        <v>14960.589840000001</v>
      </c>
      <c r="M759" s="11">
        <f t="shared" si="127"/>
        <v>0.54881540379139837</v>
      </c>
      <c r="N759" s="11">
        <f t="shared" si="128"/>
        <v>5.1345138309087268E-2</v>
      </c>
      <c r="O759" s="11">
        <f t="shared" si="129"/>
        <v>0.573964608047423</v>
      </c>
      <c r="P759" s="11">
        <f t="shared" si="130"/>
        <v>0.81470802050558078</v>
      </c>
      <c r="Q759" s="11">
        <f t="shared" si="131"/>
        <v>-6.2733643911266901E-3</v>
      </c>
      <c r="R759" s="11">
        <f t="shared" si="132"/>
        <v>0.32821748012963714</v>
      </c>
      <c r="S759" s="11">
        <f t="shared" si="133"/>
        <v>-3.8563109298999088E-3</v>
      </c>
      <c r="T759" s="11">
        <f t="shared" si="134"/>
        <v>0.59556806368330673</v>
      </c>
      <c r="U759" s="11">
        <f t="shared" si="135"/>
        <v>0.33734581477503434</v>
      </c>
      <c r="V759" s="11">
        <f t="shared" si="136"/>
        <v>0.28333203562385512</v>
      </c>
      <c r="W759" s="11">
        <f t="shared" si="137"/>
        <v>0.33734581477503434</v>
      </c>
    </row>
    <row r="760" spans="1:23" x14ac:dyDescent="0.2">
      <c r="A760" s="28" t="s">
        <v>550</v>
      </c>
      <c r="B760" s="1">
        <v>70.804801999999995</v>
      </c>
      <c r="C760" s="1">
        <v>85.548897999999994</v>
      </c>
      <c r="D760" s="1">
        <v>29.530894</v>
      </c>
      <c r="E760" s="1">
        <v>138.699997</v>
      </c>
      <c r="F760" s="1">
        <v>443.49727300000001</v>
      </c>
      <c r="G760" s="1">
        <v>65.979545000000002</v>
      </c>
      <c r="H760" s="1">
        <v>65.958893000000003</v>
      </c>
      <c r="I760" s="1">
        <v>152.979996</v>
      </c>
      <c r="J760" s="1">
        <v>35.383091999999998</v>
      </c>
      <c r="K760" s="1">
        <v>39.890797999999997</v>
      </c>
      <c r="L760" s="45">
        <v>15215.25</v>
      </c>
      <c r="M760" s="11">
        <f t="shared" si="127"/>
        <v>-1.6929915119460293E-2</v>
      </c>
      <c r="N760" s="11">
        <f t="shared" si="128"/>
        <v>0.10000522557431046</v>
      </c>
      <c r="O760" s="11">
        <f t="shared" si="129"/>
        <v>0.19084338919656685</v>
      </c>
      <c r="P760" s="11">
        <f t="shared" si="130"/>
        <v>3.3878517118680254</v>
      </c>
      <c r="Q760" s="11">
        <f t="shared" si="131"/>
        <v>8.5305494923457736E-3</v>
      </c>
      <c r="R760" s="11">
        <f t="shared" si="132"/>
        <v>0.46015687300668295</v>
      </c>
      <c r="S760" s="11">
        <f t="shared" si="133"/>
        <v>0.38207970739984742</v>
      </c>
      <c r="T760" s="11">
        <f t="shared" si="134"/>
        <v>0.55152128907751097</v>
      </c>
      <c r="U760" s="11">
        <f t="shared" si="135"/>
        <v>0.44033832373598769</v>
      </c>
      <c r="V760" s="11">
        <f t="shared" si="136"/>
        <v>0.37451088944718913</v>
      </c>
      <c r="W760" s="11">
        <f t="shared" si="137"/>
        <v>0.44033832373598769</v>
      </c>
    </row>
    <row r="761" spans="1:23" x14ac:dyDescent="0.2">
      <c r="A761" s="28" t="s">
        <v>398</v>
      </c>
      <c r="B761" s="1">
        <v>72.024164999999996</v>
      </c>
      <c r="C761" s="1">
        <v>77.771355999999997</v>
      </c>
      <c r="D761" s="1">
        <v>24.798302</v>
      </c>
      <c r="E761" s="1">
        <v>31.610001</v>
      </c>
      <c r="F761" s="1">
        <v>439.74599799999999</v>
      </c>
      <c r="G761" s="1">
        <v>45.186613999999999</v>
      </c>
      <c r="H761" s="1">
        <v>47.724376999999997</v>
      </c>
      <c r="I761" s="1">
        <v>98.599997999999999</v>
      </c>
      <c r="J761" s="1">
        <v>24.565819999999999</v>
      </c>
      <c r="K761" s="1">
        <v>29.021813000000002</v>
      </c>
      <c r="L761" s="45">
        <v>15176.08008</v>
      </c>
      <c r="M761" s="11">
        <f t="shared" si="127"/>
        <v>-0.31093955478305479</v>
      </c>
      <c r="N761" s="11">
        <f t="shared" si="128"/>
        <v>-0.14752950916499408</v>
      </c>
      <c r="O761" s="11">
        <f t="shared" si="129"/>
        <v>-0.47327680158571528</v>
      </c>
      <c r="P761" s="11">
        <f t="shared" si="130"/>
        <v>-0.86921803313055068</v>
      </c>
      <c r="Q761" s="11">
        <f t="shared" si="131"/>
        <v>3.7625058904389164E-3</v>
      </c>
      <c r="R761" s="11">
        <f t="shared" si="132"/>
        <v>-0.48940009405505314</v>
      </c>
      <c r="S761" s="11">
        <f t="shared" si="133"/>
        <v>-0.29177268635291742</v>
      </c>
      <c r="T761" s="11">
        <f t="shared" si="134"/>
        <v>-0.58705031474556579</v>
      </c>
      <c r="U761" s="11">
        <f t="shared" si="135"/>
        <v>-0.45143842380218213</v>
      </c>
      <c r="V761" s="11">
        <f t="shared" si="136"/>
        <v>-0.42611769400968558</v>
      </c>
      <c r="W761" s="11">
        <f t="shared" si="137"/>
        <v>-0.45143842380218213</v>
      </c>
    </row>
    <row r="762" spans="1:23" x14ac:dyDescent="0.2">
      <c r="A762" s="28" t="s">
        <v>702</v>
      </c>
      <c r="B762" s="1">
        <v>104.525177</v>
      </c>
      <c r="C762" s="1">
        <v>91.230554999999995</v>
      </c>
      <c r="D762" s="1">
        <v>47.080329999999996</v>
      </c>
      <c r="E762" s="1">
        <v>241.699997</v>
      </c>
      <c r="F762" s="1">
        <v>438.09765299999998</v>
      </c>
      <c r="G762" s="1">
        <v>88.497106000000002</v>
      </c>
      <c r="H762" s="1">
        <v>67.385677000000001</v>
      </c>
      <c r="I762" s="1">
        <v>238.770004</v>
      </c>
      <c r="J762" s="1">
        <v>44.782246999999998</v>
      </c>
      <c r="K762" s="1">
        <v>50.571019</v>
      </c>
      <c r="L762" s="45">
        <v>14910.139649999999</v>
      </c>
      <c r="M762" s="11">
        <f t="shared" si="127"/>
        <v>0.47898285091689918</v>
      </c>
      <c r="N762" s="11">
        <f t="shared" si="128"/>
        <v>0.10925152823910689</v>
      </c>
      <c r="O762" s="11">
        <f t="shared" si="129"/>
        <v>0.51028426443031516</v>
      </c>
      <c r="P762" s="11">
        <f t="shared" si="130"/>
        <v>0.51119165923231646</v>
      </c>
      <c r="Q762" s="11">
        <f t="shared" si="131"/>
        <v>3.9146096593980495E-3</v>
      </c>
      <c r="R762" s="11">
        <f t="shared" si="132"/>
        <v>0.34871196690759154</v>
      </c>
      <c r="S762" s="11">
        <f t="shared" si="133"/>
        <v>2.1770660955018117E-2</v>
      </c>
      <c r="T762" s="11">
        <f t="shared" si="134"/>
        <v>0.48488805687397907</v>
      </c>
      <c r="U762" s="11">
        <f t="shared" si="135"/>
        <v>0.36393142796576994</v>
      </c>
      <c r="V762" s="11">
        <f t="shared" si="136"/>
        <v>0.27881460598877261</v>
      </c>
      <c r="W762" s="11">
        <f t="shared" si="137"/>
        <v>0.36393142796576994</v>
      </c>
    </row>
    <row r="763" spans="1:23" x14ac:dyDescent="0.2">
      <c r="A763" s="28" t="s">
        <v>549</v>
      </c>
      <c r="B763" s="1">
        <v>70.673691000000005</v>
      </c>
      <c r="C763" s="1">
        <v>82.245147000000003</v>
      </c>
      <c r="D763" s="1">
        <v>31.173158000000001</v>
      </c>
      <c r="E763" s="1">
        <v>159.94000199999999</v>
      </c>
      <c r="F763" s="1">
        <v>436.38935900000001</v>
      </c>
      <c r="G763" s="1">
        <v>65.616016000000002</v>
      </c>
      <c r="H763" s="1">
        <v>65.949904000000004</v>
      </c>
      <c r="I763" s="1">
        <v>160.800003</v>
      </c>
      <c r="J763" s="1">
        <v>32.833210000000001</v>
      </c>
      <c r="K763" s="1">
        <v>39.545231000000001</v>
      </c>
      <c r="L763" s="45">
        <v>15300.339840000001</v>
      </c>
      <c r="M763" s="11">
        <f t="shared" si="127"/>
        <v>-0.10106561471270259</v>
      </c>
      <c r="N763" s="11">
        <f t="shared" si="128"/>
        <v>9.2871927003945753E-3</v>
      </c>
      <c r="O763" s="11">
        <f t="shared" si="129"/>
        <v>0.30599763796318524</v>
      </c>
      <c r="P763" s="11">
        <f t="shared" si="130"/>
        <v>4.6857450297100964</v>
      </c>
      <c r="Q763" s="11">
        <f t="shared" si="131"/>
        <v>8.600784813163731E-3</v>
      </c>
      <c r="R763" s="11">
        <f t="shared" si="132"/>
        <v>0.4178192891916328</v>
      </c>
      <c r="S763" s="11">
        <f t="shared" si="133"/>
        <v>0.32217264295919779</v>
      </c>
      <c r="T763" s="11">
        <f t="shared" si="134"/>
        <v>0.50660543877245101</v>
      </c>
      <c r="U763" s="11">
        <f t="shared" si="135"/>
        <v>0.27906082560894574</v>
      </c>
      <c r="V763" s="11">
        <f t="shared" si="136"/>
        <v>0.30341531711205727</v>
      </c>
      <c r="W763" s="11">
        <f t="shared" si="137"/>
        <v>0.27906082560894574</v>
      </c>
    </row>
    <row r="764" spans="1:23" x14ac:dyDescent="0.2">
      <c r="A764" s="28" t="s">
        <v>397</v>
      </c>
      <c r="B764" s="1">
        <v>78.619410000000002</v>
      </c>
      <c r="C764" s="1">
        <v>81.488348999999999</v>
      </c>
      <c r="D764" s="1">
        <v>23.869230000000002</v>
      </c>
      <c r="E764" s="1">
        <v>28.129999000000002</v>
      </c>
      <c r="F764" s="1">
        <v>432.66807399999999</v>
      </c>
      <c r="G764" s="1">
        <v>46.279533999999998</v>
      </c>
      <c r="H764" s="1">
        <v>49.879949000000003</v>
      </c>
      <c r="I764" s="1">
        <v>106.730003</v>
      </c>
      <c r="J764" s="1">
        <v>25.669779999999999</v>
      </c>
      <c r="K764" s="1">
        <v>30.339701000000002</v>
      </c>
      <c r="L764" s="45">
        <v>15658.360350000001</v>
      </c>
      <c r="M764" s="11">
        <f t="shared" si="127"/>
        <v>0.47703939865896894</v>
      </c>
      <c r="N764" s="11">
        <f t="shared" si="128"/>
        <v>0.19674600386458829</v>
      </c>
      <c r="O764" s="11">
        <f t="shared" si="129"/>
        <v>0.22511692878787137</v>
      </c>
      <c r="P764" s="11">
        <f t="shared" si="130"/>
        <v>-4.2220018991487196E-2</v>
      </c>
      <c r="Q764" s="11">
        <f t="shared" si="131"/>
        <v>-4.1274402430245827E-3</v>
      </c>
      <c r="R764" s="11">
        <f t="shared" si="132"/>
        <v>0.43190506584215149</v>
      </c>
      <c r="S764" s="11">
        <f t="shared" si="133"/>
        <v>0.13971412887776258</v>
      </c>
      <c r="T764" s="11">
        <f t="shared" si="134"/>
        <v>-0.2386217125863318</v>
      </c>
      <c r="U764" s="11">
        <f t="shared" si="135"/>
        <v>0.10128205001699553</v>
      </c>
      <c r="V764" s="11">
        <f t="shared" si="136"/>
        <v>0.3330406385441822</v>
      </c>
      <c r="W764" s="11">
        <f t="shared" si="137"/>
        <v>0.10128205001699553</v>
      </c>
    </row>
    <row r="765" spans="1:23" x14ac:dyDescent="0.2">
      <c r="A765" s="28" t="s">
        <v>245</v>
      </c>
      <c r="B765" s="1">
        <v>53.227699999999999</v>
      </c>
      <c r="C765" s="1">
        <v>68.091599000000002</v>
      </c>
      <c r="D765" s="1">
        <v>19.483225999999998</v>
      </c>
      <c r="E765" s="1">
        <v>29.370000999999998</v>
      </c>
      <c r="F765" s="1">
        <v>434.46128700000003</v>
      </c>
      <c r="G765" s="1">
        <v>32.320253000000001</v>
      </c>
      <c r="H765" s="1">
        <v>43.765315999999999</v>
      </c>
      <c r="I765" s="1">
        <v>140.179993</v>
      </c>
      <c r="J765" s="1">
        <v>23.308997000000002</v>
      </c>
      <c r="K765" s="1">
        <v>22.759772000000002</v>
      </c>
      <c r="L765" s="45">
        <v>15555.610350000001</v>
      </c>
      <c r="M765" s="11">
        <f t="shared" si="127"/>
        <v>-0.54750764637157712</v>
      </c>
      <c r="N765" s="11">
        <f t="shared" si="128"/>
        <v>-0.1552927482016091</v>
      </c>
      <c r="O765" s="11">
        <f t="shared" si="129"/>
        <v>-0.34083986102820352</v>
      </c>
      <c r="P765" s="11">
        <f t="shared" si="130"/>
        <v>-0.858067936048304</v>
      </c>
      <c r="Q765" s="11">
        <f t="shared" si="131"/>
        <v>-1.2645712900886119E-2</v>
      </c>
      <c r="R765" s="11">
        <f t="shared" si="132"/>
        <v>-0.71194198007875131</v>
      </c>
      <c r="S765" s="11">
        <f t="shared" si="133"/>
        <v>-0.16354225723807381</v>
      </c>
      <c r="T765" s="11">
        <f t="shared" si="134"/>
        <v>-0.25225373525228711</v>
      </c>
      <c r="U765" s="11">
        <f t="shared" si="135"/>
        <v>-0.54787424443160182</v>
      </c>
      <c r="V765" s="11">
        <f t="shared" si="136"/>
        <v>-0.57018055015023439</v>
      </c>
      <c r="W765" s="11">
        <f t="shared" si="137"/>
        <v>-0.54787424443160182</v>
      </c>
    </row>
    <row r="766" spans="1:23" x14ac:dyDescent="0.2">
      <c r="A766" s="28" t="s">
        <v>854</v>
      </c>
      <c r="B766" s="1">
        <v>117.63226400000001</v>
      </c>
      <c r="C766" s="1">
        <v>80.609701000000001</v>
      </c>
      <c r="D766" s="1">
        <v>29.557652000000001</v>
      </c>
      <c r="E766" s="1">
        <v>206.929993</v>
      </c>
      <c r="F766" s="1">
        <v>440.02572600000002</v>
      </c>
      <c r="G766" s="1">
        <v>112.200497</v>
      </c>
      <c r="H766" s="1">
        <v>52.322208000000003</v>
      </c>
      <c r="I766" s="1">
        <v>187.470001</v>
      </c>
      <c r="J766" s="1">
        <v>51.554234000000001</v>
      </c>
      <c r="K766" s="1">
        <v>52.951936000000003</v>
      </c>
      <c r="L766" s="45">
        <v>14995.23047</v>
      </c>
      <c r="M766" s="11">
        <f t="shared" si="127"/>
        <v>0.13612650690812078</v>
      </c>
      <c r="N766" s="11">
        <f t="shared" si="128"/>
        <v>-9.527534556911843E-2</v>
      </c>
      <c r="O766" s="11">
        <f t="shared" si="129"/>
        <v>-0.35380241516512723</v>
      </c>
      <c r="P766" s="11">
        <f t="shared" si="130"/>
        <v>-0.13295068494174667</v>
      </c>
      <c r="Q766" s="11">
        <f t="shared" si="131"/>
        <v>-4.306354053915662E-3</v>
      </c>
      <c r="R766" s="11">
        <f t="shared" si="132"/>
        <v>0.28414487763629936</v>
      </c>
      <c r="S766" s="11">
        <f t="shared" si="133"/>
        <v>-0.21483515963241728</v>
      </c>
      <c r="T766" s="11">
        <f t="shared" si="134"/>
        <v>-0.209020695519613</v>
      </c>
      <c r="U766" s="11">
        <f t="shared" si="135"/>
        <v>0.17371980566344436</v>
      </c>
      <c r="V766" s="11">
        <f t="shared" si="136"/>
        <v>5.9655248616750312E-2</v>
      </c>
      <c r="W766" s="11">
        <f t="shared" si="137"/>
        <v>0.17371980566344436</v>
      </c>
    </row>
    <row r="767" spans="1:23" x14ac:dyDescent="0.2">
      <c r="A767" s="28" t="s">
        <v>701</v>
      </c>
      <c r="B767" s="1">
        <v>103.537998</v>
      </c>
      <c r="C767" s="1">
        <v>89.098601000000002</v>
      </c>
      <c r="D767" s="1">
        <v>45.740889000000003</v>
      </c>
      <c r="E767" s="1">
        <v>238.66000399999999</v>
      </c>
      <c r="F767" s="1">
        <v>441.92882800000001</v>
      </c>
      <c r="G767" s="1">
        <v>87.373705999999999</v>
      </c>
      <c r="H767" s="1">
        <v>66.638501000000005</v>
      </c>
      <c r="I767" s="1">
        <v>237.009995</v>
      </c>
      <c r="J767" s="1">
        <v>43.9238</v>
      </c>
      <c r="K767" s="1">
        <v>49.970908999999999</v>
      </c>
      <c r="L767" s="45">
        <v>15254.030269999999</v>
      </c>
      <c r="M767" s="11">
        <f t="shared" si="127"/>
        <v>0.45887431425135139</v>
      </c>
      <c r="N767" s="11">
        <f t="shared" si="128"/>
        <v>9.3210263817864014E-2</v>
      </c>
      <c r="O767" s="11">
        <f t="shared" si="129"/>
        <v>0.47390480351835573</v>
      </c>
      <c r="P767" s="11">
        <f t="shared" si="130"/>
        <v>0.49893231064607257</v>
      </c>
      <c r="Q767" s="11">
        <f t="shared" si="131"/>
        <v>-1.7697757861679597E-2</v>
      </c>
      <c r="R767" s="11">
        <f t="shared" si="132"/>
        <v>0.33392478284069949</v>
      </c>
      <c r="S767" s="11">
        <f t="shared" si="133"/>
        <v>1.1544787805644496E-2</v>
      </c>
      <c r="T767" s="11">
        <f t="shared" si="134"/>
        <v>0.43703392384185702</v>
      </c>
      <c r="U767" s="11">
        <f t="shared" si="135"/>
        <v>0.33289227074635619</v>
      </c>
      <c r="V767" s="11">
        <f t="shared" si="136"/>
        <v>0.25161863380534144</v>
      </c>
      <c r="W767" s="11">
        <f t="shared" si="137"/>
        <v>0.33289227074635619</v>
      </c>
    </row>
    <row r="768" spans="1:23" x14ac:dyDescent="0.2">
      <c r="A768" s="28" t="s">
        <v>548</v>
      </c>
      <c r="B768" s="1">
        <v>70.971157000000005</v>
      </c>
      <c r="C768" s="1">
        <v>81.501796999999996</v>
      </c>
      <c r="D768" s="1">
        <v>31.033815000000001</v>
      </c>
      <c r="E768" s="1">
        <v>159.220001</v>
      </c>
      <c r="F768" s="1">
        <v>449.89088800000002</v>
      </c>
      <c r="G768" s="1">
        <v>65.501223999999993</v>
      </c>
      <c r="H768" s="1">
        <v>65.877954000000003</v>
      </c>
      <c r="I768" s="1">
        <v>164.929993</v>
      </c>
      <c r="J768" s="1">
        <v>32.953750999999997</v>
      </c>
      <c r="K768" s="1">
        <v>39.925027999999998</v>
      </c>
      <c r="L768" s="45">
        <v>14756.780269999999</v>
      </c>
      <c r="M768" s="11">
        <f t="shared" si="127"/>
        <v>-0.40182510241123337</v>
      </c>
      <c r="N768" s="11">
        <f t="shared" si="128"/>
        <v>1.7337546041466423E-2</v>
      </c>
      <c r="O768" s="11">
        <f t="shared" si="129"/>
        <v>4.9586866023296983E-2</v>
      </c>
      <c r="P768" s="11">
        <f t="shared" si="130"/>
        <v>-0.24764921212377244</v>
      </c>
      <c r="Q768" s="11">
        <f t="shared" si="131"/>
        <v>6.6662828591468326E-5</v>
      </c>
      <c r="R768" s="11">
        <f t="shared" si="132"/>
        <v>-0.4228097652488696</v>
      </c>
      <c r="S768" s="11">
        <f t="shared" si="133"/>
        <v>0.25274203188631761</v>
      </c>
      <c r="T768" s="11">
        <f t="shared" si="134"/>
        <v>-2.402516054129944E-2</v>
      </c>
      <c r="U768" s="11">
        <f t="shared" si="135"/>
        <v>-0.36941945201650295</v>
      </c>
      <c r="V768" s="11">
        <f t="shared" si="136"/>
        <v>-0.25901595531938948</v>
      </c>
      <c r="W768" s="11">
        <f t="shared" si="137"/>
        <v>-0.36941945201650295</v>
      </c>
    </row>
    <row r="769" spans="1:23" x14ac:dyDescent="0.2">
      <c r="A769" s="28" t="s">
        <v>853</v>
      </c>
      <c r="B769" s="1">
        <v>118.646164</v>
      </c>
      <c r="C769" s="1">
        <v>80.112836999999999</v>
      </c>
      <c r="D769" s="1">
        <v>29.567647999999998</v>
      </c>
      <c r="E769" s="1">
        <v>211.63000500000001</v>
      </c>
      <c r="F769" s="1">
        <v>449.86089900000002</v>
      </c>
      <c r="G769" s="1">
        <v>113.482904</v>
      </c>
      <c r="H769" s="1">
        <v>52.587007</v>
      </c>
      <c r="I769" s="1">
        <v>168.990005</v>
      </c>
      <c r="J769" s="1">
        <v>52.259383999999997</v>
      </c>
      <c r="K769" s="1">
        <v>53.88109</v>
      </c>
      <c r="L769" s="45">
        <v>14618.589840000001</v>
      </c>
      <c r="M769" s="11">
        <f t="shared" si="127"/>
        <v>0.14207591045019097</v>
      </c>
      <c r="N769" s="11">
        <f t="shared" si="128"/>
        <v>-0.10218270471762014</v>
      </c>
      <c r="O769" s="11">
        <f t="shared" si="129"/>
        <v>-0.35499346107238416</v>
      </c>
      <c r="P769" s="11">
        <f t="shared" si="130"/>
        <v>-0.11117177796291189</v>
      </c>
      <c r="Q769" s="11">
        <f t="shared" si="131"/>
        <v>1.6214323812484777E-2</v>
      </c>
      <c r="R769" s="11">
        <f t="shared" si="132"/>
        <v>0.30883208847533883</v>
      </c>
      <c r="S769" s="11">
        <f t="shared" si="133"/>
        <v>-0.20416917714203242</v>
      </c>
      <c r="T769" s="11">
        <f t="shared" si="134"/>
        <v>-0.24742817750040291</v>
      </c>
      <c r="U769" s="11">
        <f t="shared" si="135"/>
        <v>0.17522696697780193</v>
      </c>
      <c r="V769" s="11">
        <f t="shared" si="136"/>
        <v>8.4242880946503229E-2</v>
      </c>
      <c r="W769" s="11">
        <f t="shared" si="137"/>
        <v>0.17522696697780193</v>
      </c>
    </row>
    <row r="770" spans="1:23" x14ac:dyDescent="0.2">
      <c r="A770" s="28" t="s">
        <v>700</v>
      </c>
      <c r="B770" s="1">
        <v>103.886408</v>
      </c>
      <c r="C770" s="1">
        <v>89.230667999999994</v>
      </c>
      <c r="D770" s="1">
        <v>45.840850000000003</v>
      </c>
      <c r="E770" s="1">
        <v>238.10000600000001</v>
      </c>
      <c r="F770" s="1">
        <v>442.68309199999999</v>
      </c>
      <c r="G770" s="1">
        <v>86.705472</v>
      </c>
      <c r="H770" s="1">
        <v>66.078123000000005</v>
      </c>
      <c r="I770" s="1">
        <v>224.550003</v>
      </c>
      <c r="J770" s="1">
        <v>44.467481999999997</v>
      </c>
      <c r="K770" s="1">
        <v>49.694668</v>
      </c>
      <c r="L770" s="45">
        <v>15409.389649999999</v>
      </c>
      <c r="M770" s="11">
        <f t="shared" si="127"/>
        <v>0.48707120868185316</v>
      </c>
      <c r="N770" s="11">
        <f t="shared" si="128"/>
        <v>9.3353305904743555E-2</v>
      </c>
      <c r="O770" s="11">
        <f t="shared" si="129"/>
        <v>0.48570274219211895</v>
      </c>
      <c r="P770" s="11">
        <f t="shared" si="130"/>
        <v>0.44768045572031112</v>
      </c>
      <c r="Q770" s="11">
        <f t="shared" si="131"/>
        <v>1.2810858241273815E-2</v>
      </c>
      <c r="R770" s="11">
        <f t="shared" si="132"/>
        <v>0.31507998199955689</v>
      </c>
      <c r="S770" s="11">
        <f t="shared" si="133"/>
        <v>-1.1668387795546575E-2</v>
      </c>
      <c r="T770" s="11">
        <f t="shared" si="134"/>
        <v>0.40863181334591792</v>
      </c>
      <c r="U770" s="11">
        <f t="shared" si="135"/>
        <v>0.35015041351191178</v>
      </c>
      <c r="V770" s="11">
        <f t="shared" si="136"/>
        <v>0.24875589710976742</v>
      </c>
      <c r="W770" s="11">
        <f t="shared" si="137"/>
        <v>0.35015041351191178</v>
      </c>
    </row>
    <row r="771" spans="1:23" x14ac:dyDescent="0.2">
      <c r="A771" s="28" t="s">
        <v>547</v>
      </c>
      <c r="B771" s="1">
        <v>69.859740000000002</v>
      </c>
      <c r="C771" s="1">
        <v>81.611924999999999</v>
      </c>
      <c r="D771" s="1">
        <v>30.854658000000001</v>
      </c>
      <c r="E771" s="1">
        <v>164.470001</v>
      </c>
      <c r="F771" s="1">
        <v>437.08367500000003</v>
      </c>
      <c r="G771" s="1">
        <v>65.931709999999995</v>
      </c>
      <c r="H771" s="1">
        <v>66.858250999999996</v>
      </c>
      <c r="I771" s="1">
        <v>159.41000399999999</v>
      </c>
      <c r="J771" s="1">
        <v>32.935206000000001</v>
      </c>
      <c r="K771" s="1">
        <v>39.795341999999998</v>
      </c>
      <c r="L771" s="45">
        <v>15135.839840000001</v>
      </c>
      <c r="M771" s="11">
        <f t="shared" si="127"/>
        <v>0.76510552280227428</v>
      </c>
      <c r="N771" s="11">
        <f t="shared" si="128"/>
        <v>0.44152660584501668</v>
      </c>
      <c r="O771" s="11">
        <f t="shared" si="129"/>
        <v>0.15117078967348618</v>
      </c>
      <c r="P771" s="11">
        <f t="shared" si="130"/>
        <v>6.5306777014652013</v>
      </c>
      <c r="Q771" s="11">
        <f t="shared" si="131"/>
        <v>-2.2348400260304713E-3</v>
      </c>
      <c r="R771" s="11">
        <f t="shared" si="132"/>
        <v>0.99091438245388308</v>
      </c>
      <c r="S771" s="11">
        <f t="shared" si="133"/>
        <v>0.85826237416655338</v>
      </c>
      <c r="T771" s="11">
        <f t="shared" si="134"/>
        <v>0.44905009637214621</v>
      </c>
      <c r="U771" s="11">
        <f t="shared" si="135"/>
        <v>0.44635374240537296</v>
      </c>
      <c r="V771" s="11">
        <f t="shared" si="136"/>
        <v>0.76320628831185688</v>
      </c>
      <c r="W771" s="11">
        <f t="shared" si="137"/>
        <v>0.44635374240537296</v>
      </c>
    </row>
    <row r="772" spans="1:23" x14ac:dyDescent="0.2">
      <c r="A772" s="28" t="s">
        <v>93</v>
      </c>
      <c r="B772" s="1">
        <v>39.578223000000001</v>
      </c>
      <c r="C772" s="1">
        <v>56.614927999999999</v>
      </c>
      <c r="D772" s="1">
        <v>26.802849999999999</v>
      </c>
      <c r="E772" s="1">
        <v>21.84</v>
      </c>
      <c r="F772" s="1">
        <v>438.06267500000001</v>
      </c>
      <c r="G772" s="1">
        <v>33.116295999999998</v>
      </c>
      <c r="H772" s="1">
        <v>35.978907999999997</v>
      </c>
      <c r="I772" s="1">
        <v>110.010002</v>
      </c>
      <c r="J772" s="1">
        <v>22.771197000000001</v>
      </c>
      <c r="K772" s="1">
        <v>22.569873000000001</v>
      </c>
      <c r="L772" s="45">
        <v>15024.490229999999</v>
      </c>
      <c r="M772" s="11">
        <f t="shared" ref="M772:M835" si="138">B772/B773-1</f>
        <v>-0.66289396160954694</v>
      </c>
      <c r="N772" s="11">
        <f t="shared" ref="N772:N835" si="139">C772/C773-1</f>
        <v>-0.2937395605336699</v>
      </c>
      <c r="O772" s="11">
        <f t="shared" ref="O772:O835" si="140">D772/D773-1</f>
        <v>-9.4731723225957354E-2</v>
      </c>
      <c r="P772" s="11">
        <f t="shared" ref="P772:P835" si="141">E772/E773-1</f>
        <v>-0.89744553304790231</v>
      </c>
      <c r="Q772" s="11">
        <f t="shared" ref="Q772:Q835" si="142">F772/F773-1</f>
        <v>5.7569741534135854E-3</v>
      </c>
      <c r="R772" s="11">
        <f t="shared" ref="R772:R835" si="143">G772/G773-1</f>
        <v>-0.70639596869912524</v>
      </c>
      <c r="S772" s="11">
        <f t="shared" ref="S772:S835" si="144">H772/H773-1</f>
        <v>-0.31222986090372995</v>
      </c>
      <c r="T772" s="11">
        <f t="shared" ref="T772:T835" si="145">I772/I773-1</f>
        <v>-0.36240867936050059</v>
      </c>
      <c r="U772" s="11">
        <f t="shared" ref="U772:U835" si="146">J772/J773-1</f>
        <v>-0.56927059516505651</v>
      </c>
      <c r="V772" s="11">
        <f t="shared" ref="V772:V835" si="147">K772/K773-1</f>
        <v>-0.58383652151016752</v>
      </c>
      <c r="W772" s="11">
        <f t="shared" ref="W772:W835" si="148">J772/J773-1</f>
        <v>-0.56927059516505651</v>
      </c>
    </row>
    <row r="773" spans="1:23" x14ac:dyDescent="0.2">
      <c r="A773" s="28" t="s">
        <v>852</v>
      </c>
      <c r="B773" s="1">
        <v>117.405856</v>
      </c>
      <c r="C773" s="1">
        <v>80.161545000000004</v>
      </c>
      <c r="D773" s="1">
        <v>29.607631999999999</v>
      </c>
      <c r="E773" s="1">
        <v>212.96000699999999</v>
      </c>
      <c r="F773" s="1">
        <v>435.55519500000003</v>
      </c>
      <c r="G773" s="1">
        <v>112.79237500000001</v>
      </c>
      <c r="H773" s="1">
        <v>52.312401999999999</v>
      </c>
      <c r="I773" s="1">
        <v>172.53999300000001</v>
      </c>
      <c r="J773" s="1">
        <v>52.866594999999997</v>
      </c>
      <c r="K773" s="1">
        <v>54.23319</v>
      </c>
      <c r="L773" s="45">
        <v>15451.849609999999</v>
      </c>
      <c r="M773" s="11">
        <f t="shared" si="138"/>
        <v>0.13648946853026933</v>
      </c>
      <c r="N773" s="11">
        <f t="shared" si="139"/>
        <v>-0.10645458748308123</v>
      </c>
      <c r="O773" s="11">
        <f t="shared" si="140"/>
        <v>-0.36451404284093136</v>
      </c>
      <c r="P773" s="11">
        <f t="shared" si="141"/>
        <v>-0.12279110478574617</v>
      </c>
      <c r="Q773" s="11">
        <f t="shared" si="142"/>
        <v>-8.899672150288418E-3</v>
      </c>
      <c r="R773" s="11">
        <f t="shared" si="143"/>
        <v>0.2950818559694921</v>
      </c>
      <c r="S773" s="11">
        <f t="shared" si="144"/>
        <v>-0.20234962281911506</v>
      </c>
      <c r="T773" s="11">
        <f t="shared" si="145"/>
        <v>-0.24641864201200858</v>
      </c>
      <c r="U773" s="11">
        <f t="shared" si="146"/>
        <v>0.19220656219946264</v>
      </c>
      <c r="V773" s="11">
        <f t="shared" si="147"/>
        <v>9.9547873775273965E-2</v>
      </c>
      <c r="W773" s="11">
        <f t="shared" si="148"/>
        <v>0.19220656219946264</v>
      </c>
    </row>
    <row r="774" spans="1:23" x14ac:dyDescent="0.2">
      <c r="A774" s="28" t="s">
        <v>699</v>
      </c>
      <c r="B774" s="1">
        <v>103.30571399999999</v>
      </c>
      <c r="C774" s="1">
        <v>89.711775000000003</v>
      </c>
      <c r="D774" s="1">
        <v>46.590536999999998</v>
      </c>
      <c r="E774" s="1">
        <v>242.770004</v>
      </c>
      <c r="F774" s="1">
        <v>439.46630099999999</v>
      </c>
      <c r="G774" s="1">
        <v>87.092854000000003</v>
      </c>
      <c r="H774" s="1">
        <v>65.583122000000003</v>
      </c>
      <c r="I774" s="1">
        <v>228.96000699999999</v>
      </c>
      <c r="J774" s="1">
        <v>44.343485999999999</v>
      </c>
      <c r="K774" s="1">
        <v>49.323172999999997</v>
      </c>
      <c r="L774" s="45">
        <v>15179.849609999999</v>
      </c>
      <c r="M774" s="11">
        <f t="shared" si="138"/>
        <v>0.44192116923986946</v>
      </c>
      <c r="N774" s="11">
        <f t="shared" si="139"/>
        <v>0.1079695521516606</v>
      </c>
      <c r="O774" s="11">
        <f t="shared" si="140"/>
        <v>0.53073916501982943</v>
      </c>
      <c r="P774" s="11">
        <f t="shared" si="141"/>
        <v>0.49066684581439968</v>
      </c>
      <c r="Q774" s="11">
        <f t="shared" si="142"/>
        <v>-1.1693702466102573E-2</v>
      </c>
      <c r="R774" s="11">
        <f t="shared" si="143"/>
        <v>0.31942390891998151</v>
      </c>
      <c r="S774" s="11">
        <f t="shared" si="144"/>
        <v>-1.3098188007823697E-2</v>
      </c>
      <c r="T774" s="11">
        <f t="shared" si="145"/>
        <v>0.48559573337645134</v>
      </c>
      <c r="U774" s="11">
        <f t="shared" si="146"/>
        <v>0.34449300119669868</v>
      </c>
      <c r="V774" s="11">
        <f t="shared" si="147"/>
        <v>0.24318263922945182</v>
      </c>
      <c r="W774" s="11">
        <f t="shared" si="148"/>
        <v>0.34449300119669868</v>
      </c>
    </row>
    <row r="775" spans="1:23" x14ac:dyDescent="0.2">
      <c r="A775" s="28" t="s">
        <v>546</v>
      </c>
      <c r="B775" s="1">
        <v>71.644495000000006</v>
      </c>
      <c r="C775" s="1">
        <v>80.969531000000003</v>
      </c>
      <c r="D775" s="1">
        <v>30.436627000000001</v>
      </c>
      <c r="E775" s="1">
        <v>162.86000100000001</v>
      </c>
      <c r="F775" s="1">
        <v>444.66609399999999</v>
      </c>
      <c r="G775" s="1">
        <v>66.008242999999993</v>
      </c>
      <c r="H775" s="1">
        <v>66.453542999999996</v>
      </c>
      <c r="I775" s="1">
        <v>154.11999499999999</v>
      </c>
      <c r="J775" s="1">
        <v>32.981566999999998</v>
      </c>
      <c r="K775" s="1">
        <v>39.674920999999998</v>
      </c>
      <c r="L775" s="45">
        <v>14973.95996</v>
      </c>
      <c r="M775" s="11">
        <f t="shared" si="138"/>
        <v>0.34543516143664399</v>
      </c>
      <c r="N775" s="11">
        <f t="shared" si="139"/>
        <v>0.13965252290156061</v>
      </c>
      <c r="O775" s="11">
        <f t="shared" si="140"/>
        <v>0.4677618650280051</v>
      </c>
      <c r="P775" s="11">
        <f t="shared" si="141"/>
        <v>4.4522931217846295</v>
      </c>
      <c r="Q775" s="11">
        <f t="shared" si="142"/>
        <v>1.1924087317333631E-2</v>
      </c>
      <c r="R775" s="11">
        <f t="shared" si="143"/>
        <v>0.96730365170007726</v>
      </c>
      <c r="S775" s="11">
        <f t="shared" si="144"/>
        <v>0.47417084252191555</v>
      </c>
      <c r="T775" s="11">
        <f t="shared" si="145"/>
        <v>6.5689395162819686E-2</v>
      </c>
      <c r="U775" s="11">
        <f t="shared" si="146"/>
        <v>0.39661569261584906</v>
      </c>
      <c r="V775" s="11">
        <f t="shared" si="147"/>
        <v>0.66788807744565193</v>
      </c>
      <c r="W775" s="11">
        <f t="shared" si="148"/>
        <v>0.39661569261584906</v>
      </c>
    </row>
    <row r="776" spans="1:23" x14ac:dyDescent="0.2">
      <c r="A776" s="28" t="s">
        <v>244</v>
      </c>
      <c r="B776" s="1">
        <v>53.250053999999999</v>
      </c>
      <c r="C776" s="1">
        <v>71.047560000000004</v>
      </c>
      <c r="D776" s="1">
        <v>20.736761000000001</v>
      </c>
      <c r="E776" s="1">
        <v>29.870000999999998</v>
      </c>
      <c r="F776" s="1">
        <v>439.42633599999999</v>
      </c>
      <c r="G776" s="1">
        <v>33.552646000000003</v>
      </c>
      <c r="H776" s="1">
        <v>45.078589999999998</v>
      </c>
      <c r="I776" s="1">
        <v>144.61999499999999</v>
      </c>
      <c r="J776" s="1">
        <v>23.615348999999998</v>
      </c>
      <c r="K776" s="1">
        <v>23.787520000000001</v>
      </c>
      <c r="L776" s="45">
        <v>15318.23047</v>
      </c>
      <c r="M776" s="11">
        <f t="shared" si="138"/>
        <v>0.32666100342856197</v>
      </c>
      <c r="N776" s="11">
        <f t="shared" si="139"/>
        <v>0.26004293586359828</v>
      </c>
      <c r="O776" s="11">
        <f t="shared" si="140"/>
        <v>-0.23205748306892571</v>
      </c>
      <c r="P776" s="11">
        <f t="shared" si="141"/>
        <v>0.40962716330216309</v>
      </c>
      <c r="Q776" s="11">
        <f t="shared" si="142"/>
        <v>1.7452398168009919E-2</v>
      </c>
      <c r="R776" s="11">
        <f t="shared" si="143"/>
        <v>2.6311388907849231E-3</v>
      </c>
      <c r="S776" s="11">
        <f t="shared" si="144"/>
        <v>0.24892160087167903</v>
      </c>
      <c r="T776" s="11">
        <f t="shared" si="145"/>
        <v>0.28929301576701438</v>
      </c>
      <c r="U776" s="11">
        <f t="shared" si="146"/>
        <v>5.2461312535121429E-2</v>
      </c>
      <c r="V776" s="11">
        <f t="shared" si="147"/>
        <v>5.8825702635700416E-2</v>
      </c>
      <c r="W776" s="11">
        <f t="shared" si="148"/>
        <v>5.2461312535121429E-2</v>
      </c>
    </row>
    <row r="777" spans="1:23" x14ac:dyDescent="0.2">
      <c r="A777" s="28" t="s">
        <v>92</v>
      </c>
      <c r="B777" s="1">
        <v>40.138402999999997</v>
      </c>
      <c r="C777" s="1">
        <v>56.385030999999998</v>
      </c>
      <c r="D777" s="1">
        <v>27.003011999999998</v>
      </c>
      <c r="E777" s="1">
        <v>21.190000999999999</v>
      </c>
      <c r="F777" s="1">
        <v>431.88884000000002</v>
      </c>
      <c r="G777" s="1">
        <v>33.464596</v>
      </c>
      <c r="H777" s="1">
        <v>36.094011000000002</v>
      </c>
      <c r="I777" s="1">
        <v>112.16999800000001</v>
      </c>
      <c r="J777" s="1">
        <v>22.438210999999999</v>
      </c>
      <c r="K777" s="1">
        <v>22.465945000000001</v>
      </c>
      <c r="L777" s="45">
        <v>15498.320309999999</v>
      </c>
      <c r="M777" s="11">
        <f t="shared" si="138"/>
        <v>-0.64403571050966701</v>
      </c>
      <c r="N777" s="11">
        <f t="shared" si="139"/>
        <v>-0.28628514336477451</v>
      </c>
      <c r="O777" s="11">
        <f t="shared" si="140"/>
        <v>-7.2948068120829213E-2</v>
      </c>
      <c r="P777" s="11">
        <f t="shared" si="141"/>
        <v>-0.89926313099320754</v>
      </c>
      <c r="Q777" s="11">
        <f t="shared" si="142"/>
        <v>5.7461398778926309E-3</v>
      </c>
      <c r="R777" s="11">
        <f t="shared" si="143"/>
        <v>-0.70182153467042574</v>
      </c>
      <c r="S777" s="11">
        <f t="shared" si="144"/>
        <v>-0.28800494841736091</v>
      </c>
      <c r="T777" s="11">
        <f t="shared" si="145"/>
        <v>-0.35482573705955522</v>
      </c>
      <c r="U777" s="11">
        <f t="shared" si="146"/>
        <v>-0.57327667958444417</v>
      </c>
      <c r="V777" s="11">
        <f t="shared" si="147"/>
        <v>-0.5755726920542048</v>
      </c>
      <c r="W777" s="11">
        <f t="shared" si="148"/>
        <v>-0.57327667958444417</v>
      </c>
    </row>
    <row r="778" spans="1:23" x14ac:dyDescent="0.2">
      <c r="A778" s="28" t="s">
        <v>851</v>
      </c>
      <c r="B778" s="1">
        <v>112.75963400000001</v>
      </c>
      <c r="C778" s="1">
        <v>79.002182000000005</v>
      </c>
      <c r="D778" s="1">
        <v>29.127831</v>
      </c>
      <c r="E778" s="1">
        <v>210.35000600000001</v>
      </c>
      <c r="F778" s="1">
        <v>429.42132500000002</v>
      </c>
      <c r="G778" s="1">
        <v>112.23009</v>
      </c>
      <c r="H778" s="1">
        <v>50.694187999999997</v>
      </c>
      <c r="I778" s="1">
        <v>173.86000100000001</v>
      </c>
      <c r="J778" s="1">
        <v>52.582574999999999</v>
      </c>
      <c r="K778" s="1">
        <v>52.932374000000003</v>
      </c>
      <c r="L778" s="45">
        <v>15451.009770000001</v>
      </c>
      <c r="M778" s="11">
        <f t="shared" si="138"/>
        <v>0.10844070011252849</v>
      </c>
      <c r="N778" s="11">
        <f t="shared" si="139"/>
        <v>-0.10631552654361309</v>
      </c>
      <c r="O778" s="11">
        <f t="shared" si="140"/>
        <v>-0.35042356518553397</v>
      </c>
      <c r="P778" s="11">
        <f t="shared" si="141"/>
        <v>-5.1066865620669089E-2</v>
      </c>
      <c r="Q778" s="11">
        <f t="shared" si="142"/>
        <v>6.9842671523323574E-4</v>
      </c>
      <c r="R778" s="11">
        <f t="shared" si="143"/>
        <v>0.31018782110476595</v>
      </c>
      <c r="S778" s="11">
        <f t="shared" si="144"/>
        <v>-0.21141386386655692</v>
      </c>
      <c r="T778" s="11">
        <f t="shared" si="145"/>
        <v>-0.20943978455292633</v>
      </c>
      <c r="U778" s="11">
        <f t="shared" si="146"/>
        <v>0.2007823245824687</v>
      </c>
      <c r="V778" s="11">
        <f t="shared" si="147"/>
        <v>8.3004777283396836E-2</v>
      </c>
      <c r="W778" s="11">
        <f t="shared" si="148"/>
        <v>0.2007823245824687</v>
      </c>
    </row>
    <row r="779" spans="1:23" x14ac:dyDescent="0.2">
      <c r="A779" s="28" t="s">
        <v>698</v>
      </c>
      <c r="B779" s="1">
        <v>101.728161</v>
      </c>
      <c r="C779" s="1">
        <v>88.400531000000001</v>
      </c>
      <c r="D779" s="1">
        <v>44.841267999999999</v>
      </c>
      <c r="E779" s="1">
        <v>221.66999799999999</v>
      </c>
      <c r="F779" s="1">
        <v>429.12161500000002</v>
      </c>
      <c r="G779" s="1">
        <v>85.659542999999999</v>
      </c>
      <c r="H779" s="1">
        <v>64.284908999999999</v>
      </c>
      <c r="I779" s="1">
        <v>219.91999799999999</v>
      </c>
      <c r="J779" s="1">
        <v>43.790264000000001</v>
      </c>
      <c r="K779" s="1">
        <v>48.875475999999999</v>
      </c>
      <c r="L779" s="45">
        <v>15112.190430000001</v>
      </c>
      <c r="M779" s="11">
        <f t="shared" si="138"/>
        <v>0.91161333517313548</v>
      </c>
      <c r="N779" s="11">
        <f t="shared" si="139"/>
        <v>0.23816614409085957</v>
      </c>
      <c r="O779" s="11">
        <f t="shared" si="140"/>
        <v>1.2912470807098084</v>
      </c>
      <c r="P779" s="11">
        <f t="shared" si="141"/>
        <v>6.707579902642558</v>
      </c>
      <c r="Q779" s="11">
        <f t="shared" si="142"/>
        <v>-9.8314035717169679E-3</v>
      </c>
      <c r="R779" s="11">
        <f t="shared" si="143"/>
        <v>1.5480633618630102</v>
      </c>
      <c r="S779" s="11">
        <f t="shared" si="144"/>
        <v>0.4043344439282115</v>
      </c>
      <c r="T779" s="11">
        <f t="shared" si="145"/>
        <v>0.5891321597596082</v>
      </c>
      <c r="U779" s="11">
        <f t="shared" si="146"/>
        <v>0.83594059923163488</v>
      </c>
      <c r="V779" s="11">
        <f t="shared" si="147"/>
        <v>1.0554279275159084</v>
      </c>
      <c r="W779" s="11">
        <f t="shared" si="148"/>
        <v>0.83594059923163488</v>
      </c>
    </row>
    <row r="780" spans="1:23" x14ac:dyDescent="0.2">
      <c r="A780" s="28" t="s">
        <v>243</v>
      </c>
      <c r="B780" s="1">
        <v>53.215867000000003</v>
      </c>
      <c r="C780" s="1">
        <v>71.396339999999995</v>
      </c>
      <c r="D780" s="1">
        <v>19.570682000000001</v>
      </c>
      <c r="E780" s="1">
        <v>28.76</v>
      </c>
      <c r="F780" s="1">
        <v>433.38237199999998</v>
      </c>
      <c r="G780" s="1">
        <v>33.617508999999998</v>
      </c>
      <c r="H780" s="1">
        <v>45.776068000000002</v>
      </c>
      <c r="I780" s="1">
        <v>138.38999899999999</v>
      </c>
      <c r="J780" s="1">
        <v>23.851678</v>
      </c>
      <c r="K780" s="1">
        <v>23.778735000000001</v>
      </c>
      <c r="L780" s="45">
        <v>15499.54004</v>
      </c>
      <c r="M780" s="11">
        <f t="shared" si="138"/>
        <v>0.31465418414023971</v>
      </c>
      <c r="N780" s="11">
        <f t="shared" si="139"/>
        <v>0.27683361364904235</v>
      </c>
      <c r="O780" s="11">
        <f t="shared" si="140"/>
        <v>-0.28805726948592469</v>
      </c>
      <c r="P780" s="11">
        <f t="shared" si="141"/>
        <v>0.36952380952380959</v>
      </c>
      <c r="Q780" s="11">
        <f t="shared" si="142"/>
        <v>-4.1206654550715038E-3</v>
      </c>
      <c r="R780" s="11">
        <f t="shared" si="143"/>
        <v>2.1069827580708189E-2</v>
      </c>
      <c r="S780" s="11">
        <f t="shared" si="144"/>
        <v>0.25769080936168298</v>
      </c>
      <c r="T780" s="11">
        <f t="shared" si="145"/>
        <v>0.22610078250817445</v>
      </c>
      <c r="U780" s="11">
        <f t="shared" si="146"/>
        <v>7.2379199699017738E-2</v>
      </c>
      <c r="V780" s="11">
        <f t="shared" si="147"/>
        <v>6.6244477754773268E-2</v>
      </c>
      <c r="W780" s="11">
        <f t="shared" si="148"/>
        <v>7.2379199699017738E-2</v>
      </c>
    </row>
    <row r="781" spans="1:23" x14ac:dyDescent="0.2">
      <c r="A781" s="28" t="s">
        <v>91</v>
      </c>
      <c r="B781" s="1">
        <v>40.478985000000002</v>
      </c>
      <c r="C781" s="1">
        <v>55.916713999999999</v>
      </c>
      <c r="D781" s="1">
        <v>27.489124</v>
      </c>
      <c r="E781" s="1">
        <v>21</v>
      </c>
      <c r="F781" s="1">
        <v>435.17558500000001</v>
      </c>
      <c r="G781" s="1">
        <v>32.923810000000003</v>
      </c>
      <c r="H781" s="1">
        <v>36.396917000000002</v>
      </c>
      <c r="I781" s="1">
        <v>112.870003</v>
      </c>
      <c r="J781" s="1">
        <v>22.241831999999999</v>
      </c>
      <c r="K781" s="1">
        <v>22.301390999999999</v>
      </c>
      <c r="L781" s="45">
        <v>15543.740229999999</v>
      </c>
      <c r="M781" s="11">
        <f t="shared" si="138"/>
        <v>-0.64328850946022942</v>
      </c>
      <c r="N781" s="11">
        <f t="shared" si="139"/>
        <v>-0.29334595696519694</v>
      </c>
      <c r="O781" s="11">
        <f t="shared" si="140"/>
        <v>-6.7143541524413375E-2</v>
      </c>
      <c r="P781" s="11">
        <f t="shared" si="141"/>
        <v>-0.90244355436317836</v>
      </c>
      <c r="Q781" s="11">
        <f t="shared" si="142"/>
        <v>5.2830950552529288E-4</v>
      </c>
      <c r="R781" s="11">
        <f t="shared" si="143"/>
        <v>-0.70599402908325559</v>
      </c>
      <c r="S781" s="11">
        <f t="shared" si="144"/>
        <v>-0.29911465676162463</v>
      </c>
      <c r="T781" s="11">
        <f t="shared" si="145"/>
        <v>-0.32104186955480418</v>
      </c>
      <c r="U781" s="11">
        <f t="shared" si="146"/>
        <v>-0.58137770574955583</v>
      </c>
      <c r="V781" s="11">
        <f t="shared" si="147"/>
        <v>-0.5800007593413965</v>
      </c>
      <c r="W781" s="11">
        <f t="shared" si="148"/>
        <v>-0.58137770574955583</v>
      </c>
    </row>
    <row r="782" spans="1:23" x14ac:dyDescent="0.2">
      <c r="A782" s="28" t="s">
        <v>850</v>
      </c>
      <c r="B782" s="1">
        <v>113.47821999999999</v>
      </c>
      <c r="C782" s="1">
        <v>79.128838999999999</v>
      </c>
      <c r="D782" s="1">
        <v>29.467689</v>
      </c>
      <c r="E782" s="1">
        <v>215.259995</v>
      </c>
      <c r="F782" s="1">
        <v>434.94579900000002</v>
      </c>
      <c r="G782" s="1">
        <v>111.983474</v>
      </c>
      <c r="H782" s="1">
        <v>51.929915999999999</v>
      </c>
      <c r="I782" s="1">
        <v>166.240005</v>
      </c>
      <c r="J782" s="1">
        <v>53.131025999999999</v>
      </c>
      <c r="K782" s="1">
        <v>53.098646000000002</v>
      </c>
      <c r="L782" s="45">
        <v>15545.54981</v>
      </c>
      <c r="M782" s="11">
        <f t="shared" si="138"/>
        <v>0.42264414119801597</v>
      </c>
      <c r="N782" s="11">
        <f t="shared" si="139"/>
        <v>-2.3061675553441852E-2</v>
      </c>
      <c r="O782" s="11">
        <f t="shared" si="140"/>
        <v>0.23557038729007806</v>
      </c>
      <c r="P782" s="11">
        <f t="shared" si="141"/>
        <v>6.8619431286319621</v>
      </c>
      <c r="Q782" s="11">
        <f t="shared" si="142"/>
        <v>2.8215791433490178E-3</v>
      </c>
      <c r="R782" s="11">
        <f t="shared" si="143"/>
        <v>1.3733345925166236</v>
      </c>
      <c r="S782" s="11">
        <f t="shared" si="144"/>
        <v>5.0907643261831614E-2</v>
      </c>
      <c r="T782" s="11">
        <f t="shared" si="145"/>
        <v>0.46029524632098551</v>
      </c>
      <c r="U782" s="11">
        <f t="shared" si="146"/>
        <v>1.0940013871456729</v>
      </c>
      <c r="V782" s="11">
        <f t="shared" si="147"/>
        <v>0.73571164799105548</v>
      </c>
      <c r="W782" s="11">
        <f t="shared" si="148"/>
        <v>1.0940013871456729</v>
      </c>
    </row>
    <row r="783" spans="1:23" x14ac:dyDescent="0.2">
      <c r="A783" s="28" t="s">
        <v>396</v>
      </c>
      <c r="B783" s="1">
        <v>79.765709999999999</v>
      </c>
      <c r="C783" s="1">
        <v>80.996759999999995</v>
      </c>
      <c r="D783" s="1">
        <v>23.849461999999999</v>
      </c>
      <c r="E783" s="1">
        <v>27.379999000000002</v>
      </c>
      <c r="F783" s="1">
        <v>433.72201799999999</v>
      </c>
      <c r="G783" s="1">
        <v>47.184023000000003</v>
      </c>
      <c r="H783" s="1">
        <v>49.414347999999997</v>
      </c>
      <c r="I783" s="1">
        <v>113.839996</v>
      </c>
      <c r="J783" s="1">
        <v>25.372966000000002</v>
      </c>
      <c r="K783" s="1">
        <v>30.591858999999999</v>
      </c>
      <c r="L783" s="45">
        <v>15521.969730000001</v>
      </c>
      <c r="M783" s="11">
        <f t="shared" si="138"/>
        <v>0.51421177564290965</v>
      </c>
      <c r="N783" s="11">
        <f t="shared" si="139"/>
        <v>0.14580139225247701</v>
      </c>
      <c r="O783" s="11">
        <f t="shared" si="140"/>
        <v>0.29515823090536641</v>
      </c>
      <c r="P783" s="11">
        <f t="shared" si="141"/>
        <v>-2.1443924231593914E-2</v>
      </c>
      <c r="Q783" s="11">
        <f t="shared" si="142"/>
        <v>-1.4706068232891112E-2</v>
      </c>
      <c r="R783" s="11">
        <f t="shared" si="143"/>
        <v>0.45280954582604438</v>
      </c>
      <c r="S783" s="11">
        <f t="shared" si="144"/>
        <v>9.3894947420403829E-2</v>
      </c>
      <c r="T783" s="11">
        <f t="shared" si="145"/>
        <v>-0.12966365910557365</v>
      </c>
      <c r="U783" s="11">
        <f t="shared" si="146"/>
        <v>9.0185669098537868E-2</v>
      </c>
      <c r="V783" s="11">
        <f t="shared" si="147"/>
        <v>0.35194650347069856</v>
      </c>
      <c r="W783" s="11">
        <f t="shared" si="148"/>
        <v>9.0185669098537868E-2</v>
      </c>
    </row>
    <row r="784" spans="1:23" x14ac:dyDescent="0.2">
      <c r="A784" s="28" t="s">
        <v>242</v>
      </c>
      <c r="B784" s="1">
        <v>52.678041</v>
      </c>
      <c r="C784" s="1">
        <v>70.690051999999994</v>
      </c>
      <c r="D784" s="1">
        <v>18.414323</v>
      </c>
      <c r="E784" s="1">
        <v>27.98</v>
      </c>
      <c r="F784" s="1">
        <v>440.19556399999999</v>
      </c>
      <c r="G784" s="1">
        <v>32.477775999999999</v>
      </c>
      <c r="H784" s="1">
        <v>45.172846</v>
      </c>
      <c r="I784" s="1">
        <v>130.800003</v>
      </c>
      <c r="J784" s="1">
        <v>23.273986000000001</v>
      </c>
      <c r="K784" s="1">
        <v>22.62801</v>
      </c>
      <c r="L784" s="45">
        <v>15238.589840000001</v>
      </c>
      <c r="M784" s="11">
        <f t="shared" si="138"/>
        <v>0.30043831930907738</v>
      </c>
      <c r="N784" s="11">
        <f t="shared" si="139"/>
        <v>0.24786080909335917</v>
      </c>
      <c r="O784" s="11">
        <f t="shared" si="140"/>
        <v>-0.33266863501927169</v>
      </c>
      <c r="P784" s="11">
        <f t="shared" si="141"/>
        <v>0.30992503230688051</v>
      </c>
      <c r="Q784" s="11">
        <f t="shared" si="142"/>
        <v>9.1032344789612196E-3</v>
      </c>
      <c r="R784" s="11">
        <f t="shared" si="143"/>
        <v>-1.4644752985045084E-2</v>
      </c>
      <c r="S784" s="11">
        <f t="shared" si="144"/>
        <v>0.22601642150551893</v>
      </c>
      <c r="T784" s="11">
        <f t="shared" si="145"/>
        <v>0.16142780603548745</v>
      </c>
      <c r="U784" s="11">
        <f t="shared" si="146"/>
        <v>5.2466199666352464E-2</v>
      </c>
      <c r="V784" s="11">
        <f t="shared" si="147"/>
        <v>8.3800498414390301E-3</v>
      </c>
      <c r="W784" s="11">
        <f t="shared" si="148"/>
        <v>5.2466199666352464E-2</v>
      </c>
    </row>
    <row r="785" spans="1:23" x14ac:dyDescent="0.2">
      <c r="A785" s="28" t="s">
        <v>90</v>
      </c>
      <c r="B785" s="1">
        <v>40.507911999999997</v>
      </c>
      <c r="C785" s="1">
        <v>56.648988000000003</v>
      </c>
      <c r="D785" s="1">
        <v>27.593972000000001</v>
      </c>
      <c r="E785" s="1">
        <v>21.360001</v>
      </c>
      <c r="F785" s="1">
        <v>436.22451000000001</v>
      </c>
      <c r="G785" s="1">
        <v>32.960473999999998</v>
      </c>
      <c r="H785" s="1">
        <v>36.845221000000002</v>
      </c>
      <c r="I785" s="1">
        <v>112.620003</v>
      </c>
      <c r="J785" s="1">
        <v>22.113761</v>
      </c>
      <c r="K785" s="1">
        <v>22.439962000000001</v>
      </c>
      <c r="L785" s="45">
        <v>15460.91992</v>
      </c>
      <c r="M785" s="11">
        <f t="shared" si="138"/>
        <v>-0.43038446502575101</v>
      </c>
      <c r="N785" s="11">
        <f t="shared" si="139"/>
        <v>-0.29829877829714913</v>
      </c>
      <c r="O785" s="11">
        <f t="shared" si="140"/>
        <v>-0.10074750398845311</v>
      </c>
      <c r="P785" s="11">
        <f t="shared" si="141"/>
        <v>-0.87410114053751875</v>
      </c>
      <c r="Q785" s="11">
        <f t="shared" si="142"/>
        <v>-1.0727414327021179E-2</v>
      </c>
      <c r="R785" s="11">
        <f t="shared" si="143"/>
        <v>-0.50253575582258359</v>
      </c>
      <c r="S785" s="11">
        <f t="shared" si="144"/>
        <v>-0.44682187750276126</v>
      </c>
      <c r="T785" s="11">
        <f t="shared" si="145"/>
        <v>-0.29329817838040806</v>
      </c>
      <c r="U785" s="11">
        <f t="shared" si="146"/>
        <v>-0.3325139632832832</v>
      </c>
      <c r="V785" s="11">
        <f t="shared" si="147"/>
        <v>-0.43480024411431861</v>
      </c>
      <c r="W785" s="11">
        <f t="shared" si="148"/>
        <v>-0.3325139632832832</v>
      </c>
    </row>
    <row r="786" spans="1:23" x14ac:dyDescent="0.2">
      <c r="A786" s="28" t="s">
        <v>545</v>
      </c>
      <c r="B786" s="1">
        <v>71.114479000000003</v>
      </c>
      <c r="C786" s="1">
        <v>80.730924000000002</v>
      </c>
      <c r="D786" s="1">
        <v>30.685455000000001</v>
      </c>
      <c r="E786" s="1">
        <v>169.66000399999999</v>
      </c>
      <c r="F786" s="1">
        <v>440.954815</v>
      </c>
      <c r="G786" s="1">
        <v>66.256970999999993</v>
      </c>
      <c r="H786" s="1">
        <v>66.606431999999998</v>
      </c>
      <c r="I786" s="1">
        <v>159.36000100000001</v>
      </c>
      <c r="J786" s="1">
        <v>33.129922999999998</v>
      </c>
      <c r="K786" s="1">
        <v>39.702710000000003</v>
      </c>
      <c r="L786" s="45">
        <v>15177.54004</v>
      </c>
      <c r="M786" s="11">
        <f t="shared" si="138"/>
        <v>-0.11656107621451073</v>
      </c>
      <c r="N786" s="11">
        <f t="shared" si="139"/>
        <v>-1.1878466155847978E-3</v>
      </c>
      <c r="O786" s="11">
        <f t="shared" si="140"/>
        <v>0.26720012309643537</v>
      </c>
      <c r="P786" s="11">
        <f t="shared" si="141"/>
        <v>5.1649710755813949</v>
      </c>
      <c r="Q786" s="11">
        <f t="shared" si="142"/>
        <v>-7.4542779897780465E-3</v>
      </c>
      <c r="R786" s="11">
        <f t="shared" si="143"/>
        <v>0.39919574454416984</v>
      </c>
      <c r="S786" s="11">
        <f t="shared" si="144"/>
        <v>0.35145410941565758</v>
      </c>
      <c r="T786" s="11">
        <f t="shared" si="145"/>
        <v>0.39777210950316455</v>
      </c>
      <c r="U786" s="11">
        <f t="shared" si="146"/>
        <v>0.32117241742892477</v>
      </c>
      <c r="V786" s="11">
        <f t="shared" si="147"/>
        <v>0.29439010822221001</v>
      </c>
      <c r="W786" s="11">
        <f t="shared" si="148"/>
        <v>0.32117241742892477</v>
      </c>
    </row>
    <row r="787" spans="1:23" x14ac:dyDescent="0.2">
      <c r="A787" s="28" t="s">
        <v>395</v>
      </c>
      <c r="B787" s="1">
        <v>80.497335000000007</v>
      </c>
      <c r="C787" s="1">
        <v>80.826933999999994</v>
      </c>
      <c r="D787" s="1">
        <v>24.215160999999998</v>
      </c>
      <c r="E787" s="1">
        <v>27.52</v>
      </c>
      <c r="F787" s="1">
        <v>444.26650100000001</v>
      </c>
      <c r="G787" s="1">
        <v>47.353611000000001</v>
      </c>
      <c r="H787" s="1">
        <v>49.285012000000002</v>
      </c>
      <c r="I787" s="1">
        <v>114.010002</v>
      </c>
      <c r="J787" s="1">
        <v>25.076153999999999</v>
      </c>
      <c r="K787" s="1">
        <v>30.672909000000001</v>
      </c>
      <c r="L787" s="45">
        <v>14968.889649999999</v>
      </c>
      <c r="M787" s="11">
        <f t="shared" si="138"/>
        <v>0.53897231329649964</v>
      </c>
      <c r="N787" s="11">
        <f t="shared" si="139"/>
        <v>0.16685993803208854</v>
      </c>
      <c r="O787" s="11">
        <f t="shared" si="140"/>
        <v>0.31710291501248022</v>
      </c>
      <c r="P787" s="11">
        <f t="shared" si="141"/>
        <v>-2.5840707964601806E-2</v>
      </c>
      <c r="Q787" s="11">
        <f t="shared" si="142"/>
        <v>-1.9350111642594703E-2</v>
      </c>
      <c r="R787" s="11">
        <f t="shared" si="143"/>
        <v>0.48084600613608286</v>
      </c>
      <c r="S787" s="11">
        <f t="shared" si="144"/>
        <v>0.10970974967084168</v>
      </c>
      <c r="T787" s="11">
        <f t="shared" si="145"/>
        <v>-0.10915768614257648</v>
      </c>
      <c r="U787" s="11">
        <f t="shared" si="146"/>
        <v>6.8591466090731856E-2</v>
      </c>
      <c r="V787" s="11">
        <f t="shared" si="147"/>
        <v>0.36666970837312585</v>
      </c>
      <c r="W787" s="11">
        <f t="shared" si="148"/>
        <v>6.8591466090731856E-2</v>
      </c>
    </row>
    <row r="788" spans="1:23" x14ac:dyDescent="0.2">
      <c r="A788" s="28" t="s">
        <v>241</v>
      </c>
      <c r="B788" s="1">
        <v>52.305902000000003</v>
      </c>
      <c r="C788" s="1">
        <v>69.268754000000001</v>
      </c>
      <c r="D788" s="1">
        <v>18.385169999999999</v>
      </c>
      <c r="E788" s="1">
        <v>28.25</v>
      </c>
      <c r="F788" s="1">
        <v>453.032735</v>
      </c>
      <c r="G788" s="1">
        <v>31.977404</v>
      </c>
      <c r="H788" s="1">
        <v>44.412525000000002</v>
      </c>
      <c r="I788" s="1">
        <v>127.980003</v>
      </c>
      <c r="J788" s="1">
        <v>23.466549000000001</v>
      </c>
      <c r="K788" s="1">
        <v>22.443542000000001</v>
      </c>
      <c r="L788" s="45">
        <v>14578.54004</v>
      </c>
      <c r="M788" s="11">
        <f t="shared" si="138"/>
        <v>0.28794853810327758</v>
      </c>
      <c r="N788" s="11">
        <f t="shared" si="139"/>
        <v>0.22886667005629691</v>
      </c>
      <c r="O788" s="11">
        <f t="shared" si="140"/>
        <v>-0.32627807458686864</v>
      </c>
      <c r="P788" s="11">
        <f t="shared" si="141"/>
        <v>0.35491606714628299</v>
      </c>
      <c r="Q788" s="11">
        <f t="shared" si="142"/>
        <v>-1.7170878062118256E-3</v>
      </c>
      <c r="R788" s="11">
        <f t="shared" si="143"/>
        <v>-1.6145870830818199E-2</v>
      </c>
      <c r="S788" s="11">
        <f t="shared" si="144"/>
        <v>0.20597039525937477</v>
      </c>
      <c r="T788" s="11">
        <f t="shared" si="145"/>
        <v>0.16610481093394069</v>
      </c>
      <c r="U788" s="11">
        <f t="shared" si="146"/>
        <v>9.1084044238596507E-2</v>
      </c>
      <c r="V788" s="11">
        <f t="shared" si="147"/>
        <v>7.5479650024816713E-3</v>
      </c>
      <c r="W788" s="11">
        <f t="shared" si="148"/>
        <v>9.1084044238596507E-2</v>
      </c>
    </row>
    <row r="789" spans="1:23" x14ac:dyDescent="0.2">
      <c r="A789" s="28" t="s">
        <v>89</v>
      </c>
      <c r="B789" s="1">
        <v>40.611795000000001</v>
      </c>
      <c r="C789" s="1">
        <v>56.367998</v>
      </c>
      <c r="D789" s="1">
        <v>27.288958999999998</v>
      </c>
      <c r="E789" s="1">
        <v>20.85</v>
      </c>
      <c r="F789" s="1">
        <v>453.81196999999997</v>
      </c>
      <c r="G789" s="1">
        <v>32.502180000000003</v>
      </c>
      <c r="H789" s="1">
        <v>36.827210000000001</v>
      </c>
      <c r="I789" s="1">
        <v>109.75</v>
      </c>
      <c r="J789" s="1">
        <v>21.507553999999999</v>
      </c>
      <c r="K789" s="1">
        <v>22.275407999999999</v>
      </c>
      <c r="L789" s="45">
        <v>14526.160159999999</v>
      </c>
      <c r="M789" s="11">
        <f t="shared" si="138"/>
        <v>-0.60119854915354809</v>
      </c>
      <c r="N789" s="11">
        <f t="shared" si="139"/>
        <v>-0.36762042810465079</v>
      </c>
      <c r="O789" s="11">
        <f t="shared" si="140"/>
        <v>-0.40117658696781522</v>
      </c>
      <c r="P789" s="11">
        <f t="shared" si="141"/>
        <v>-0.9113671163202024</v>
      </c>
      <c r="Q789" s="11">
        <f t="shared" si="142"/>
        <v>-7.1494119508974663E-4</v>
      </c>
      <c r="R789" s="11">
        <f t="shared" si="143"/>
        <v>-0.62125071661841202</v>
      </c>
      <c r="S789" s="11">
        <f t="shared" si="144"/>
        <v>-0.43726302382874271</v>
      </c>
      <c r="T789" s="11">
        <f t="shared" si="145"/>
        <v>-0.50685239936842419</v>
      </c>
      <c r="U789" s="11">
        <f t="shared" si="146"/>
        <v>-0.51119315434407575</v>
      </c>
      <c r="V789" s="11">
        <f t="shared" si="147"/>
        <v>-0.54326244479394847</v>
      </c>
      <c r="W789" s="11">
        <f t="shared" si="148"/>
        <v>-0.51119315434407575</v>
      </c>
    </row>
    <row r="790" spans="1:23" x14ac:dyDescent="0.2">
      <c r="A790" s="28" t="s">
        <v>697</v>
      </c>
      <c r="B790" s="1">
        <v>101.834622</v>
      </c>
      <c r="C790" s="1">
        <v>89.136336</v>
      </c>
      <c r="D790" s="1">
        <v>45.570962000000002</v>
      </c>
      <c r="E790" s="1">
        <v>235.240005</v>
      </c>
      <c r="F790" s="1">
        <v>454.13665099999997</v>
      </c>
      <c r="G790" s="1">
        <v>85.814498999999998</v>
      </c>
      <c r="H790" s="1">
        <v>65.443025000000006</v>
      </c>
      <c r="I790" s="1">
        <v>222.550003</v>
      </c>
      <c r="J790" s="1">
        <v>44.000107999999997</v>
      </c>
      <c r="K790" s="1">
        <v>48.770695000000003</v>
      </c>
      <c r="L790" s="45">
        <v>14559.650390000001</v>
      </c>
      <c r="M790" s="11">
        <f t="shared" si="138"/>
        <v>0.41596329869574045</v>
      </c>
      <c r="N790" s="11">
        <f t="shared" si="139"/>
        <v>9.8497186929327851E-2</v>
      </c>
      <c r="O790" s="11">
        <f t="shared" si="140"/>
        <v>0.49382139078883358</v>
      </c>
      <c r="P790" s="11">
        <f t="shared" si="141"/>
        <v>0.35859089316514803</v>
      </c>
      <c r="Q790" s="11">
        <f t="shared" si="142"/>
        <v>5.8747269318137896E-3</v>
      </c>
      <c r="R790" s="11">
        <f t="shared" si="143"/>
        <v>0.29911586637038901</v>
      </c>
      <c r="S790" s="11">
        <f t="shared" si="144"/>
        <v>-8.4970631416364517E-3</v>
      </c>
      <c r="T790" s="11">
        <f t="shared" si="145"/>
        <v>0.37938520216648564</v>
      </c>
      <c r="U790" s="11">
        <f t="shared" si="146"/>
        <v>0.40727424026327719</v>
      </c>
      <c r="V790" s="11">
        <f t="shared" si="147"/>
        <v>0.23328891415503428</v>
      </c>
      <c r="W790" s="11">
        <f t="shared" si="148"/>
        <v>0.40727424026327719</v>
      </c>
    </row>
    <row r="791" spans="1:23" x14ac:dyDescent="0.2">
      <c r="A791" s="28" t="s">
        <v>544</v>
      </c>
      <c r="B791" s="1">
        <v>71.918970000000002</v>
      </c>
      <c r="C791" s="1">
        <v>81.143890999999996</v>
      </c>
      <c r="D791" s="1">
        <v>30.506298999999999</v>
      </c>
      <c r="E791" s="1">
        <v>173.14999399999999</v>
      </c>
      <c r="F791" s="1">
        <v>451.48430400000001</v>
      </c>
      <c r="G791" s="1">
        <v>66.056077999999999</v>
      </c>
      <c r="H791" s="1">
        <v>66.003863999999993</v>
      </c>
      <c r="I791" s="1">
        <v>161.33999600000001</v>
      </c>
      <c r="J791" s="1">
        <v>31.266193000000001</v>
      </c>
      <c r="K791" s="1">
        <v>39.545231000000001</v>
      </c>
      <c r="L791" s="45">
        <v>14673.45996</v>
      </c>
      <c r="M791" s="11">
        <f t="shared" si="138"/>
        <v>-0.11712608541983927</v>
      </c>
      <c r="N791" s="11">
        <f t="shared" si="139"/>
        <v>1.0064723945021559E-2</v>
      </c>
      <c r="O791" s="11">
        <f t="shared" si="140"/>
        <v>0.26548337290782054</v>
      </c>
      <c r="P791" s="11">
        <f t="shared" si="141"/>
        <v>5.3147335521517132</v>
      </c>
      <c r="Q791" s="11">
        <f t="shared" si="142"/>
        <v>-1.3123828464580045E-2</v>
      </c>
      <c r="R791" s="11">
        <f t="shared" si="143"/>
        <v>0.38421226636180617</v>
      </c>
      <c r="S791" s="11">
        <f t="shared" si="144"/>
        <v>0.36819063401476004</v>
      </c>
      <c r="T791" s="11">
        <f t="shared" si="145"/>
        <v>0.41538730441946337</v>
      </c>
      <c r="U791" s="11">
        <f t="shared" si="146"/>
        <v>0.24595579932735712</v>
      </c>
      <c r="V791" s="11">
        <f t="shared" si="147"/>
        <v>0.30225559428216142</v>
      </c>
      <c r="W791" s="11">
        <f t="shared" si="148"/>
        <v>0.24595579932735712</v>
      </c>
    </row>
    <row r="792" spans="1:23" x14ac:dyDescent="0.2">
      <c r="A792" s="28" t="s">
        <v>394</v>
      </c>
      <c r="B792" s="1">
        <v>81.460069000000004</v>
      </c>
      <c r="C792" s="1">
        <v>80.335337999999993</v>
      </c>
      <c r="D792" s="1">
        <v>24.106439999999999</v>
      </c>
      <c r="E792" s="1">
        <v>27.42</v>
      </c>
      <c r="F792" s="1">
        <v>457.48830199999998</v>
      </c>
      <c r="G792" s="1">
        <v>47.721060999999999</v>
      </c>
      <c r="H792" s="1">
        <v>48.241715999999997</v>
      </c>
      <c r="I792" s="1">
        <v>113.989998</v>
      </c>
      <c r="J792" s="1">
        <v>25.094142999999999</v>
      </c>
      <c r="K792" s="1">
        <v>30.366720000000001</v>
      </c>
      <c r="L792" s="45">
        <v>14421.490229999999</v>
      </c>
      <c r="M792" s="11">
        <f t="shared" si="138"/>
        <v>0.52667352775833476</v>
      </c>
      <c r="N792" s="11">
        <f t="shared" si="139"/>
        <v>0.14920265541014044</v>
      </c>
      <c r="O792" s="11">
        <f t="shared" si="140"/>
        <v>0.30980480157004187</v>
      </c>
      <c r="P792" s="11">
        <f t="shared" si="141"/>
        <v>-3.9579651123630488E-2</v>
      </c>
      <c r="Q792" s="11">
        <f t="shared" si="142"/>
        <v>3.2454068001930292E-2</v>
      </c>
      <c r="R792" s="11">
        <f t="shared" si="143"/>
        <v>0.45605166561802979</v>
      </c>
      <c r="S792" s="11">
        <f t="shared" si="144"/>
        <v>6.4530402560007305E-2</v>
      </c>
      <c r="T792" s="11">
        <f t="shared" si="145"/>
        <v>-0.13657025794363709</v>
      </c>
      <c r="U792" s="11">
        <f t="shared" si="146"/>
        <v>5.441292657333574E-2</v>
      </c>
      <c r="V792" s="11">
        <f t="shared" si="147"/>
        <v>0.30353847401357692</v>
      </c>
      <c r="W792" s="11">
        <f t="shared" si="148"/>
        <v>5.441292657333574E-2</v>
      </c>
    </row>
    <row r="793" spans="1:23" x14ac:dyDescent="0.2">
      <c r="A793" s="28" t="s">
        <v>240</v>
      </c>
      <c r="B793" s="1">
        <v>53.357883999999999</v>
      </c>
      <c r="C793" s="1">
        <v>69.905283999999995</v>
      </c>
      <c r="D793" s="1">
        <v>18.404605</v>
      </c>
      <c r="E793" s="1">
        <v>28.549999</v>
      </c>
      <c r="F793" s="1">
        <v>443.10765600000002</v>
      </c>
      <c r="G793" s="1">
        <v>32.774290999999998</v>
      </c>
      <c r="H793" s="1">
        <v>45.317368000000002</v>
      </c>
      <c r="I793" s="1">
        <v>132.020004</v>
      </c>
      <c r="J793" s="1">
        <v>23.799161000000002</v>
      </c>
      <c r="K793" s="1">
        <v>23.295607</v>
      </c>
      <c r="L793" s="45">
        <v>15335.280269999999</v>
      </c>
      <c r="M793" s="11">
        <f t="shared" si="138"/>
        <v>-0.54480108699259322</v>
      </c>
      <c r="N793" s="11">
        <f t="shared" si="139"/>
        <v>-0.13530140761919007</v>
      </c>
      <c r="O793" s="11">
        <f t="shared" si="140"/>
        <v>-0.38005745698927884</v>
      </c>
      <c r="P793" s="11">
        <f t="shared" si="141"/>
        <v>-0.86345593023972322</v>
      </c>
      <c r="Q793" s="11">
        <f t="shared" si="142"/>
        <v>1.0905584671828006E-2</v>
      </c>
      <c r="R793" s="11">
        <f t="shared" si="143"/>
        <v>-0.70621640004283281</v>
      </c>
      <c r="S793" s="11">
        <f t="shared" si="144"/>
        <v>-0.1538626880617654</v>
      </c>
      <c r="T793" s="11">
        <f t="shared" si="145"/>
        <v>-0.16230965118110474</v>
      </c>
      <c r="U793" s="11">
        <f t="shared" si="146"/>
        <v>-0.54037474182103262</v>
      </c>
      <c r="V793" s="11">
        <f t="shared" si="147"/>
        <v>-0.5649628794803967</v>
      </c>
      <c r="W793" s="11">
        <f t="shared" si="148"/>
        <v>-0.54037474182103262</v>
      </c>
    </row>
    <row r="794" spans="1:23" x14ac:dyDescent="0.2">
      <c r="A794" s="28" t="s">
        <v>849</v>
      </c>
      <c r="B794" s="1">
        <v>117.21883</v>
      </c>
      <c r="C794" s="1">
        <v>80.843526999999995</v>
      </c>
      <c r="D794" s="1">
        <v>29.687598000000001</v>
      </c>
      <c r="E794" s="1">
        <v>209.08999600000001</v>
      </c>
      <c r="F794" s="1">
        <v>438.32743900000003</v>
      </c>
      <c r="G794" s="1">
        <v>111.55929399999999</v>
      </c>
      <c r="H794" s="1">
        <v>53.557935999999998</v>
      </c>
      <c r="I794" s="1">
        <v>157.60000600000001</v>
      </c>
      <c r="J794" s="1">
        <v>51.779488999999998</v>
      </c>
      <c r="K794" s="1">
        <v>53.548549999999999</v>
      </c>
      <c r="L794" s="45">
        <v>14659.559569999999</v>
      </c>
      <c r="M794" s="11">
        <f t="shared" si="138"/>
        <v>0.15535283356166119</v>
      </c>
      <c r="N794" s="11">
        <f t="shared" si="139"/>
        <v>-8.9372971995982486E-2</v>
      </c>
      <c r="O794" s="11">
        <f t="shared" si="140"/>
        <v>-0.34639081114487447</v>
      </c>
      <c r="P794" s="11">
        <f t="shared" si="141"/>
        <v>-0.11135193922165654</v>
      </c>
      <c r="Q794" s="11">
        <f t="shared" si="142"/>
        <v>-3.0673377055309148E-3</v>
      </c>
      <c r="R794" s="11">
        <f t="shared" si="143"/>
        <v>0.3091654034165443</v>
      </c>
      <c r="S794" s="11">
        <f t="shared" si="144"/>
        <v>-0.18079133100658495</v>
      </c>
      <c r="T794" s="11">
        <f t="shared" si="145"/>
        <v>-0.27383307963799053</v>
      </c>
      <c r="U794" s="11">
        <f t="shared" si="146"/>
        <v>0.20581864704461927</v>
      </c>
      <c r="V794" s="11">
        <f t="shared" si="147"/>
        <v>0.11098510615153656</v>
      </c>
      <c r="W794" s="11">
        <f t="shared" si="148"/>
        <v>0.20581864704461927</v>
      </c>
    </row>
    <row r="795" spans="1:23" x14ac:dyDescent="0.2">
      <c r="A795" s="28" t="s">
        <v>696</v>
      </c>
      <c r="B795" s="1">
        <v>101.457171</v>
      </c>
      <c r="C795" s="1">
        <v>88.777868999999995</v>
      </c>
      <c r="D795" s="1">
        <v>45.421022999999998</v>
      </c>
      <c r="E795" s="1">
        <v>235.28999300000001</v>
      </c>
      <c r="F795" s="1">
        <v>439.67607400000003</v>
      </c>
      <c r="G795" s="1">
        <v>85.214055999999999</v>
      </c>
      <c r="H795" s="1">
        <v>65.377647999999994</v>
      </c>
      <c r="I795" s="1">
        <v>217.029999</v>
      </c>
      <c r="J795" s="1">
        <v>42.941357000000004</v>
      </c>
      <c r="K795" s="1">
        <v>48.199160999999997</v>
      </c>
      <c r="L795" s="45">
        <v>15070.179690000001</v>
      </c>
      <c r="M795" s="11">
        <f t="shared" si="138"/>
        <v>0.42939164192833967</v>
      </c>
      <c r="N795" s="11">
        <f t="shared" si="139"/>
        <v>0.10419482464223995</v>
      </c>
      <c r="O795" s="11">
        <f t="shared" si="140"/>
        <v>0.49819374744802358</v>
      </c>
      <c r="P795" s="11">
        <f t="shared" si="141"/>
        <v>0.43033430395136785</v>
      </c>
      <c r="Q795" s="11">
        <f t="shared" si="142"/>
        <v>1.0040414681069532E-2</v>
      </c>
      <c r="R795" s="11">
        <f t="shared" si="143"/>
        <v>0.3076379037719148</v>
      </c>
      <c r="S795" s="11">
        <f t="shared" si="144"/>
        <v>4.1954392526992734E-3</v>
      </c>
      <c r="T795" s="11">
        <f t="shared" si="145"/>
        <v>0.39956141873392714</v>
      </c>
      <c r="U795" s="11">
        <f t="shared" si="146"/>
        <v>0.37178462997438722</v>
      </c>
      <c r="V795" s="11">
        <f t="shared" si="147"/>
        <v>0.21684097333420782</v>
      </c>
      <c r="W795" s="11">
        <f t="shared" si="148"/>
        <v>0.37178462997438722</v>
      </c>
    </row>
    <row r="796" spans="1:23" x14ac:dyDescent="0.2">
      <c r="A796" s="28" t="s">
        <v>543</v>
      </c>
      <c r="B796" s="1">
        <v>70.979266999999993</v>
      </c>
      <c r="C796" s="1">
        <v>80.400548000000001</v>
      </c>
      <c r="D796" s="1">
        <v>30.317188999999999</v>
      </c>
      <c r="E796" s="1">
        <v>164.5</v>
      </c>
      <c r="F796" s="1">
        <v>435.30542700000001</v>
      </c>
      <c r="G796" s="1">
        <v>65.166400999999993</v>
      </c>
      <c r="H796" s="1">
        <v>65.104506000000001</v>
      </c>
      <c r="I796" s="1">
        <v>155.070007</v>
      </c>
      <c r="J796" s="1">
        <v>31.303279</v>
      </c>
      <c r="K796" s="1">
        <v>39.610073999999997</v>
      </c>
      <c r="L796" s="45">
        <v>15548.54004</v>
      </c>
      <c r="M796" s="11">
        <f t="shared" si="138"/>
        <v>-0.12373237715392404</v>
      </c>
      <c r="N796" s="11">
        <f t="shared" si="139"/>
        <v>-2.5176951720560226E-3</v>
      </c>
      <c r="O796" s="11">
        <f t="shared" si="140"/>
        <v>0.25046083052898771</v>
      </c>
      <c r="P796" s="11">
        <f t="shared" si="141"/>
        <v>4.794293969506656</v>
      </c>
      <c r="Q796" s="11">
        <f t="shared" si="142"/>
        <v>-2.4610603567400968E-3</v>
      </c>
      <c r="R796" s="11">
        <f t="shared" si="143"/>
        <v>0.36260980388438191</v>
      </c>
      <c r="S796" s="11">
        <f t="shared" si="144"/>
        <v>0.34689980640327711</v>
      </c>
      <c r="T796" s="11">
        <f t="shared" si="145"/>
        <v>0.34855213233415316</v>
      </c>
      <c r="U796" s="11">
        <f t="shared" si="146"/>
        <v>0.24076294250712582</v>
      </c>
      <c r="V796" s="11">
        <f t="shared" si="147"/>
        <v>0.29861426871154251</v>
      </c>
      <c r="W796" s="11">
        <f t="shared" si="148"/>
        <v>0.24076294250712582</v>
      </c>
    </row>
    <row r="797" spans="1:23" x14ac:dyDescent="0.2">
      <c r="A797" s="28" t="s">
        <v>393</v>
      </c>
      <c r="B797" s="1">
        <v>81.001813999999996</v>
      </c>
      <c r="C797" s="1">
        <v>80.603482999999997</v>
      </c>
      <c r="D797" s="1">
        <v>24.244813000000001</v>
      </c>
      <c r="E797" s="1">
        <v>28.389999</v>
      </c>
      <c r="F797" s="1">
        <v>436.37938300000002</v>
      </c>
      <c r="G797" s="1">
        <v>47.824697</v>
      </c>
      <c r="H797" s="1">
        <v>48.336562000000001</v>
      </c>
      <c r="I797" s="1">
        <v>114.989998</v>
      </c>
      <c r="J797" s="1">
        <v>25.229057000000001</v>
      </c>
      <c r="K797" s="1">
        <v>30.501801</v>
      </c>
      <c r="L797" s="45">
        <v>15291.660159999999</v>
      </c>
      <c r="M797" s="11">
        <f t="shared" si="138"/>
        <v>-0.28755029408473654</v>
      </c>
      <c r="N797" s="11">
        <f t="shared" si="139"/>
        <v>-1.8866375484424269E-3</v>
      </c>
      <c r="O797" s="11">
        <f t="shared" si="140"/>
        <v>-0.16649687641049016</v>
      </c>
      <c r="P797" s="11">
        <f t="shared" si="141"/>
        <v>-0.86590780811492629</v>
      </c>
      <c r="Q797" s="11">
        <f t="shared" si="142"/>
        <v>1.9131444267141307E-2</v>
      </c>
      <c r="R797" s="11">
        <f t="shared" si="143"/>
        <v>-0.57191259618086154</v>
      </c>
      <c r="S797" s="11">
        <f t="shared" si="144"/>
        <v>-9.6994153489966983E-2</v>
      </c>
      <c r="T797" s="11">
        <f t="shared" si="145"/>
        <v>-0.25087949185667757</v>
      </c>
      <c r="U797" s="11">
        <f t="shared" si="146"/>
        <v>-0.46366025274174871</v>
      </c>
      <c r="V797" s="11">
        <f t="shared" si="147"/>
        <v>-0.4231195275124815</v>
      </c>
      <c r="W797" s="11">
        <f t="shared" si="148"/>
        <v>-0.46366025274174871</v>
      </c>
    </row>
    <row r="798" spans="1:23" x14ac:dyDescent="0.2">
      <c r="A798" s="28" t="s">
        <v>848</v>
      </c>
      <c r="B798" s="1">
        <v>113.694782</v>
      </c>
      <c r="C798" s="1">
        <v>80.755840000000006</v>
      </c>
      <c r="D798" s="1">
        <v>29.087848999999999</v>
      </c>
      <c r="E798" s="1">
        <v>211.720001</v>
      </c>
      <c r="F798" s="1">
        <v>428.18753700000002</v>
      </c>
      <c r="G798" s="1">
        <v>111.71713200000001</v>
      </c>
      <c r="H798" s="1">
        <v>53.528514999999999</v>
      </c>
      <c r="I798" s="1">
        <v>153.5</v>
      </c>
      <c r="J798" s="1">
        <v>47.039319999999996</v>
      </c>
      <c r="K798" s="1">
        <v>52.873693000000003</v>
      </c>
      <c r="L798" s="45">
        <v>15081.469730000001</v>
      </c>
      <c r="M798" s="11">
        <f t="shared" si="138"/>
        <v>0.14063929375917872</v>
      </c>
      <c r="N798" s="11">
        <f t="shared" si="139"/>
        <v>-8.0788583334250541E-2</v>
      </c>
      <c r="O798" s="11">
        <f t="shared" si="140"/>
        <v>-0.3569060573891808</v>
      </c>
      <c r="P798" s="11">
        <f t="shared" si="141"/>
        <v>-8.3859820410389863E-2</v>
      </c>
      <c r="Q798" s="11">
        <f t="shared" si="142"/>
        <v>-5.0142490661151395E-3</v>
      </c>
      <c r="R798" s="11">
        <f t="shared" si="143"/>
        <v>0.32441380410821852</v>
      </c>
      <c r="S798" s="11">
        <f t="shared" si="144"/>
        <v>-0.17463848262858772</v>
      </c>
      <c r="T798" s="11">
        <f t="shared" si="145"/>
        <v>-0.29991788971809474</v>
      </c>
      <c r="U798" s="11">
        <f t="shared" si="146"/>
        <v>0.11122870314995348</v>
      </c>
      <c r="V798" s="11">
        <f t="shared" si="147"/>
        <v>0.10638578134727883</v>
      </c>
      <c r="W798" s="11">
        <f t="shared" si="148"/>
        <v>0.11122870314995348</v>
      </c>
    </row>
    <row r="799" spans="1:23" x14ac:dyDescent="0.2">
      <c r="A799" s="28" t="s">
        <v>695</v>
      </c>
      <c r="B799" s="1">
        <v>99.676367999999997</v>
      </c>
      <c r="C799" s="1">
        <v>87.853391000000002</v>
      </c>
      <c r="D799" s="1">
        <v>45.231104000000002</v>
      </c>
      <c r="E799" s="1">
        <v>231.10000600000001</v>
      </c>
      <c r="F799" s="1">
        <v>430.34539599999999</v>
      </c>
      <c r="G799" s="1">
        <v>84.352135000000004</v>
      </c>
      <c r="H799" s="1">
        <v>64.854629000000003</v>
      </c>
      <c r="I799" s="1">
        <v>219.259995</v>
      </c>
      <c r="J799" s="1">
        <v>42.330908000000001</v>
      </c>
      <c r="K799" s="1">
        <v>47.789563000000001</v>
      </c>
      <c r="L799" s="45">
        <v>15425.509770000001</v>
      </c>
      <c r="M799" s="11">
        <f t="shared" si="138"/>
        <v>0.41805197571799102</v>
      </c>
      <c r="N799" s="11">
        <f t="shared" si="139"/>
        <v>8.8101051840372202E-2</v>
      </c>
      <c r="O799" s="11">
        <f t="shared" si="140"/>
        <v>0.45561074848490479</v>
      </c>
      <c r="P799" s="11">
        <f t="shared" si="141"/>
        <v>0.34720773831441165</v>
      </c>
      <c r="Q799" s="11">
        <f t="shared" si="142"/>
        <v>1.8717763220974737E-2</v>
      </c>
      <c r="R799" s="11">
        <f t="shared" si="143"/>
        <v>0.27790304916917741</v>
      </c>
      <c r="S799" s="11">
        <f t="shared" si="144"/>
        <v>-1.5668064768516343E-2</v>
      </c>
      <c r="T799" s="11">
        <f t="shared" si="145"/>
        <v>0.38273308520444216</v>
      </c>
      <c r="U799" s="11">
        <f t="shared" si="146"/>
        <v>0.32021649089991766</v>
      </c>
      <c r="V799" s="11">
        <f t="shared" si="147"/>
        <v>0.20144267458317122</v>
      </c>
      <c r="W799" s="11">
        <f t="shared" si="148"/>
        <v>0.32021649089991766</v>
      </c>
    </row>
    <row r="800" spans="1:23" x14ac:dyDescent="0.2">
      <c r="A800" s="28" t="s">
        <v>542</v>
      </c>
      <c r="B800" s="1">
        <v>70.291054000000003</v>
      </c>
      <c r="C800" s="1">
        <v>80.740103000000005</v>
      </c>
      <c r="D800" s="1">
        <v>31.073626000000001</v>
      </c>
      <c r="E800" s="1">
        <v>171.53999300000001</v>
      </c>
      <c r="F800" s="1">
        <v>422.43829599999998</v>
      </c>
      <c r="G800" s="1">
        <v>66.008242999999993</v>
      </c>
      <c r="H800" s="1">
        <v>65.886949999999999</v>
      </c>
      <c r="I800" s="1">
        <v>158.570007</v>
      </c>
      <c r="J800" s="1">
        <v>32.063611000000002</v>
      </c>
      <c r="K800" s="1">
        <v>39.776814999999999</v>
      </c>
      <c r="L800" s="45">
        <v>14824.509770000001</v>
      </c>
      <c r="M800" s="11">
        <f t="shared" si="138"/>
        <v>-0.1605188562981984</v>
      </c>
      <c r="N800" s="11">
        <f t="shared" si="139"/>
        <v>-2.0144809160034804E-2</v>
      </c>
      <c r="O800" s="11">
        <f t="shared" si="140"/>
        <v>0.27387111478264581</v>
      </c>
      <c r="P800" s="11">
        <f t="shared" si="141"/>
        <v>5.1594252423698386</v>
      </c>
      <c r="Q800" s="11">
        <f t="shared" si="142"/>
        <v>1.9418792503318683E-2</v>
      </c>
      <c r="R800" s="11">
        <f t="shared" si="143"/>
        <v>0.35276270762878048</v>
      </c>
      <c r="S800" s="11">
        <f t="shared" si="144"/>
        <v>0.33966813487319003</v>
      </c>
      <c r="T800" s="11">
        <f t="shared" si="145"/>
        <v>0.39451242981718782</v>
      </c>
      <c r="U800" s="11">
        <f t="shared" si="146"/>
        <v>0.27316953253733334</v>
      </c>
      <c r="V800" s="11">
        <f t="shared" si="147"/>
        <v>0.28026716017225062</v>
      </c>
      <c r="W800" s="11">
        <f t="shared" si="148"/>
        <v>0.27316953253733334</v>
      </c>
    </row>
    <row r="801" spans="1:23" x14ac:dyDescent="0.2">
      <c r="A801" s="28" t="s">
        <v>392</v>
      </c>
      <c r="B801" s="1">
        <v>83.731545999999994</v>
      </c>
      <c r="C801" s="1">
        <v>82.400036</v>
      </c>
      <c r="D801" s="1">
        <v>24.393069000000001</v>
      </c>
      <c r="E801" s="1">
        <v>27.85</v>
      </c>
      <c r="F801" s="1">
        <v>414.39131700000002</v>
      </c>
      <c r="G801" s="1">
        <v>48.795138000000001</v>
      </c>
      <c r="H801" s="1">
        <v>49.181545999999997</v>
      </c>
      <c r="I801" s="1">
        <v>113.709999</v>
      </c>
      <c r="J801" s="1">
        <v>25.184086000000001</v>
      </c>
      <c r="K801" s="1">
        <v>31.069151999999999</v>
      </c>
      <c r="L801" s="45">
        <v>14922.5</v>
      </c>
      <c r="M801" s="11">
        <f t="shared" si="138"/>
        <v>1.0709408682233925</v>
      </c>
      <c r="N801" s="11">
        <f t="shared" si="139"/>
        <v>0.45873808871828747</v>
      </c>
      <c r="O801" s="11">
        <f t="shared" si="140"/>
        <v>-8.4372165533092569E-2</v>
      </c>
      <c r="P801" s="11">
        <f t="shared" si="141"/>
        <v>0.34411203398224099</v>
      </c>
      <c r="Q801" s="11">
        <f t="shared" si="142"/>
        <v>1.1189218845548687E-2</v>
      </c>
      <c r="R801" s="11">
        <f t="shared" si="143"/>
        <v>0.52232409672026581</v>
      </c>
      <c r="S801" s="11">
        <f t="shared" si="144"/>
        <v>0.32832168293012809</v>
      </c>
      <c r="T801" s="11">
        <f t="shared" si="145"/>
        <v>5.9936615025508955E-2</v>
      </c>
      <c r="U801" s="11">
        <f t="shared" si="146"/>
        <v>0.16217554236134757</v>
      </c>
      <c r="V801" s="11">
        <f t="shared" si="147"/>
        <v>0.37394009811447093</v>
      </c>
      <c r="W801" s="11">
        <f t="shared" si="148"/>
        <v>0.16217554236134757</v>
      </c>
    </row>
    <row r="802" spans="1:23" x14ac:dyDescent="0.2">
      <c r="A802" s="28" t="s">
        <v>88</v>
      </c>
      <c r="B802" s="1">
        <v>40.431645000000003</v>
      </c>
      <c r="C802" s="1">
        <v>56.487203999999998</v>
      </c>
      <c r="D802" s="1">
        <v>26.640812</v>
      </c>
      <c r="E802" s="1">
        <v>20.719999000000001</v>
      </c>
      <c r="F802" s="1">
        <v>409.80590899999999</v>
      </c>
      <c r="G802" s="1">
        <v>32.053055000000001</v>
      </c>
      <c r="H802" s="1">
        <v>37.025328000000002</v>
      </c>
      <c r="I802" s="1">
        <v>107.279999</v>
      </c>
      <c r="J802" s="1">
        <v>21.669778000000001</v>
      </c>
      <c r="K802" s="1">
        <v>22.613178000000001</v>
      </c>
      <c r="L802" s="45">
        <v>15494.780269999999</v>
      </c>
      <c r="M802" s="11">
        <f t="shared" si="138"/>
        <v>-0.63894507848494908</v>
      </c>
      <c r="N802" s="11">
        <f t="shared" si="139"/>
        <v>-0.27714737717429894</v>
      </c>
      <c r="O802" s="11">
        <f t="shared" si="140"/>
        <v>-7.3942273740299158E-2</v>
      </c>
      <c r="P802" s="11">
        <f t="shared" si="141"/>
        <v>-0.90137560381504311</v>
      </c>
      <c r="Q802" s="11">
        <f t="shared" si="142"/>
        <v>-5.0207632759770027E-3</v>
      </c>
      <c r="R802" s="11">
        <f t="shared" si="143"/>
        <v>-0.70485188941105736</v>
      </c>
      <c r="S802" s="11">
        <f t="shared" si="144"/>
        <v>-0.2872827283079803</v>
      </c>
      <c r="T802" s="11">
        <f t="shared" si="145"/>
        <v>-0.28303150828605539</v>
      </c>
      <c r="U802" s="11">
        <f t="shared" si="146"/>
        <v>-0.53122548345814713</v>
      </c>
      <c r="V802" s="11">
        <f t="shared" si="147"/>
        <v>-0.56474883252728225</v>
      </c>
      <c r="W802" s="11">
        <f t="shared" si="148"/>
        <v>-0.53122548345814713</v>
      </c>
    </row>
    <row r="803" spans="1:23" x14ac:dyDescent="0.2">
      <c r="A803" s="28" t="s">
        <v>847</v>
      </c>
      <c r="B803" s="1">
        <v>111.98197999999999</v>
      </c>
      <c r="C803" s="1">
        <v>78.144841999999997</v>
      </c>
      <c r="D803" s="1">
        <v>28.767982</v>
      </c>
      <c r="E803" s="1">
        <v>210.08999600000001</v>
      </c>
      <c r="F803" s="1">
        <v>411.87383</v>
      </c>
      <c r="G803" s="1">
        <v>108.59989899999999</v>
      </c>
      <c r="H803" s="1">
        <v>51.949531</v>
      </c>
      <c r="I803" s="1">
        <v>149.63000500000001</v>
      </c>
      <c r="J803" s="1">
        <v>46.226441999999999</v>
      </c>
      <c r="K803" s="1">
        <v>51.954318999999998</v>
      </c>
      <c r="L803" s="45">
        <v>15326.599609999999</v>
      </c>
      <c r="M803" s="11">
        <f t="shared" si="138"/>
        <v>0.12915677478758303</v>
      </c>
      <c r="N803" s="11">
        <f t="shared" si="139"/>
        <v>-0.11544754426370785</v>
      </c>
      <c r="O803" s="11">
        <f t="shared" si="140"/>
        <v>-0.3727114299384211</v>
      </c>
      <c r="P803" s="11">
        <f t="shared" si="141"/>
        <v>-0.10729157996586347</v>
      </c>
      <c r="Q803" s="11">
        <f t="shared" si="142"/>
        <v>6.7272449280226798E-3</v>
      </c>
      <c r="R803" s="11">
        <f t="shared" si="143"/>
        <v>0.28098765089010547</v>
      </c>
      <c r="S803" s="11">
        <f t="shared" si="144"/>
        <v>-0.2120344733100622</v>
      </c>
      <c r="T803" s="11">
        <f t="shared" si="145"/>
        <v>-0.32705194080363553</v>
      </c>
      <c r="U803" s="11">
        <f t="shared" si="146"/>
        <v>7.9859704144723764E-2</v>
      </c>
      <c r="V803" s="11">
        <f t="shared" si="147"/>
        <v>8.1114039621876577E-2</v>
      </c>
      <c r="W803" s="11">
        <f t="shared" si="148"/>
        <v>7.9859704144723764E-2</v>
      </c>
    </row>
    <row r="804" spans="1:23" x14ac:dyDescent="0.2">
      <c r="A804" s="28" t="s">
        <v>694</v>
      </c>
      <c r="B804" s="1">
        <v>99.173102</v>
      </c>
      <c r="C804" s="1">
        <v>88.343931999999995</v>
      </c>
      <c r="D804" s="1">
        <v>45.860841999999998</v>
      </c>
      <c r="E804" s="1">
        <v>235.33999600000001</v>
      </c>
      <c r="F804" s="1">
        <v>409.12156900000002</v>
      </c>
      <c r="G804" s="1">
        <v>84.778255999999999</v>
      </c>
      <c r="H804" s="1">
        <v>65.928685000000002</v>
      </c>
      <c r="I804" s="1">
        <v>222.35000600000001</v>
      </c>
      <c r="J804" s="1">
        <v>42.807822000000002</v>
      </c>
      <c r="K804" s="1">
        <v>48.056280000000001</v>
      </c>
      <c r="L804" s="45">
        <v>15529.73047</v>
      </c>
      <c r="M804" s="11">
        <f t="shared" si="138"/>
        <v>0.40685997342299496</v>
      </c>
      <c r="N804" s="11">
        <f t="shared" si="139"/>
        <v>0.10358428948168452</v>
      </c>
      <c r="O804" s="11">
        <f t="shared" si="140"/>
        <v>0.48635068325826203</v>
      </c>
      <c r="P804" s="11">
        <f t="shared" si="141"/>
        <v>0.36349935005216638</v>
      </c>
      <c r="Q804" s="11">
        <f t="shared" si="142"/>
        <v>2.2010890594416077E-2</v>
      </c>
      <c r="R804" s="11">
        <f t="shared" si="143"/>
        <v>0.31076385925514183</v>
      </c>
      <c r="S804" s="11">
        <f t="shared" si="144"/>
        <v>3.5099957631945511E-3</v>
      </c>
      <c r="T804" s="11">
        <f t="shared" si="145"/>
        <v>0.3792568472501836</v>
      </c>
      <c r="U804" s="11">
        <f t="shared" si="146"/>
        <v>0.31944639611142667</v>
      </c>
      <c r="V804" s="11">
        <f t="shared" si="147"/>
        <v>0.21721904050183105</v>
      </c>
      <c r="W804" s="11">
        <f t="shared" si="148"/>
        <v>0.31944639611142667</v>
      </c>
    </row>
    <row r="805" spans="1:23" x14ac:dyDescent="0.2">
      <c r="A805" s="28" t="s">
        <v>541</v>
      </c>
      <c r="B805" s="1">
        <v>70.492518000000004</v>
      </c>
      <c r="C805" s="1">
        <v>80.051821000000004</v>
      </c>
      <c r="D805" s="1">
        <v>30.854658000000001</v>
      </c>
      <c r="E805" s="1">
        <v>172.60000600000001</v>
      </c>
      <c r="F805" s="1">
        <v>400.31038100000001</v>
      </c>
      <c r="G805" s="1">
        <v>64.678511999999998</v>
      </c>
      <c r="H805" s="1">
        <v>65.698085000000006</v>
      </c>
      <c r="I805" s="1">
        <v>161.21000699999999</v>
      </c>
      <c r="J805" s="1">
        <v>32.443775000000002</v>
      </c>
      <c r="K805" s="1">
        <v>39.480387999999998</v>
      </c>
      <c r="L805" s="45">
        <v>15126.070309999999</v>
      </c>
      <c r="M805" s="11">
        <f t="shared" si="138"/>
        <v>0.36450612933461057</v>
      </c>
      <c r="N805" s="11">
        <f t="shared" si="139"/>
        <v>0.14571859352638072</v>
      </c>
      <c r="O805" s="11">
        <f t="shared" si="140"/>
        <v>0.73984822130054573</v>
      </c>
      <c r="P805" s="11">
        <f t="shared" si="141"/>
        <v>5.1576881855979959</v>
      </c>
      <c r="Q805" s="11">
        <f t="shared" si="142"/>
        <v>-9.4920099081683418E-3</v>
      </c>
      <c r="R805" s="11">
        <f t="shared" si="143"/>
        <v>0.98523939935120342</v>
      </c>
      <c r="S805" s="11">
        <f t="shared" si="144"/>
        <v>0.45558609298271402</v>
      </c>
      <c r="T805" s="11">
        <f t="shared" si="145"/>
        <v>0.31966275148452006</v>
      </c>
      <c r="U805" s="11">
        <f t="shared" si="146"/>
        <v>0.36473767485349518</v>
      </c>
      <c r="V805" s="11">
        <f t="shared" si="147"/>
        <v>0.70828395779195463</v>
      </c>
      <c r="W805" s="11">
        <f t="shared" si="148"/>
        <v>0.36473767485349518</v>
      </c>
    </row>
    <row r="806" spans="1:23" x14ac:dyDescent="0.2">
      <c r="A806" s="28" t="s">
        <v>239</v>
      </c>
      <c r="B806" s="1">
        <v>51.661562000000004</v>
      </c>
      <c r="C806" s="1">
        <v>69.870403999999994</v>
      </c>
      <c r="D806" s="1">
        <v>17.734109</v>
      </c>
      <c r="E806" s="1">
        <v>28.030000999999999</v>
      </c>
      <c r="F806" s="1">
        <v>404.14654400000001</v>
      </c>
      <c r="G806" s="1">
        <v>32.579704</v>
      </c>
      <c r="H806" s="1">
        <v>45.135142000000002</v>
      </c>
      <c r="I806" s="1">
        <v>122.160004</v>
      </c>
      <c r="J806" s="1">
        <v>23.772901999999998</v>
      </c>
      <c r="K806" s="1">
        <v>23.111139000000001</v>
      </c>
      <c r="L806" s="45">
        <v>15191.700199999999</v>
      </c>
      <c r="M806" s="11">
        <f t="shared" si="138"/>
        <v>0.26928792496027643</v>
      </c>
      <c r="N806" s="11">
        <f t="shared" si="139"/>
        <v>0.23729739261668348</v>
      </c>
      <c r="O806" s="11">
        <f t="shared" si="140"/>
        <v>-0.32710297147057832</v>
      </c>
      <c r="P806" s="11">
        <f t="shared" si="141"/>
        <v>0.35084342168674687</v>
      </c>
      <c r="Q806" s="11">
        <f t="shared" si="142"/>
        <v>-5.3475742887736377E-3</v>
      </c>
      <c r="R806" s="11">
        <f t="shared" si="143"/>
        <v>2.4930158302813421E-2</v>
      </c>
      <c r="S806" s="11">
        <f t="shared" si="144"/>
        <v>0.23000380104997054</v>
      </c>
      <c r="T806" s="11">
        <f t="shared" si="145"/>
        <v>0.19203747486229106</v>
      </c>
      <c r="U806" s="11">
        <f t="shared" si="146"/>
        <v>9.5327017027468264E-2</v>
      </c>
      <c r="V806" s="11">
        <f t="shared" si="147"/>
        <v>2.5161893075073438E-2</v>
      </c>
      <c r="W806" s="11">
        <f t="shared" si="148"/>
        <v>9.5327017027468264E-2</v>
      </c>
    </row>
    <row r="807" spans="1:23" x14ac:dyDescent="0.2">
      <c r="A807" s="28" t="s">
        <v>87</v>
      </c>
      <c r="B807" s="1">
        <v>40.701216000000002</v>
      </c>
      <c r="C807" s="1">
        <v>56.470177999999997</v>
      </c>
      <c r="D807" s="1">
        <v>26.354863000000002</v>
      </c>
      <c r="E807" s="1">
        <v>20.75</v>
      </c>
      <c r="F807" s="1">
        <v>406.319367</v>
      </c>
      <c r="G807" s="1">
        <v>31.787243</v>
      </c>
      <c r="H807" s="1">
        <v>36.695124</v>
      </c>
      <c r="I807" s="1">
        <v>102.480003</v>
      </c>
      <c r="J807" s="1">
        <v>21.703931000000001</v>
      </c>
      <c r="K807" s="1">
        <v>22.543892</v>
      </c>
      <c r="L807" s="45">
        <v>15451.089840000001</v>
      </c>
      <c r="M807" s="11">
        <f t="shared" si="138"/>
        <v>-0.63656973583552323</v>
      </c>
      <c r="N807" s="11">
        <f t="shared" si="139"/>
        <v>-0.28290818506995674</v>
      </c>
      <c r="O807" s="11">
        <f t="shared" si="140"/>
        <v>-8.7686030543343452E-2</v>
      </c>
      <c r="P807" s="11">
        <f t="shared" si="141"/>
        <v>-0.90259587805753128</v>
      </c>
      <c r="Q807" s="11">
        <f t="shared" si="142"/>
        <v>6.8696135569823458E-3</v>
      </c>
      <c r="R807" s="11">
        <f t="shared" si="143"/>
        <v>-0.70663331908457261</v>
      </c>
      <c r="S807" s="11">
        <f t="shared" si="144"/>
        <v>-0.30115906838029238</v>
      </c>
      <c r="T807" s="11">
        <f t="shared" si="145"/>
        <v>-0.33111416801906413</v>
      </c>
      <c r="U807" s="11">
        <f t="shared" si="146"/>
        <v>-0.53608897869035566</v>
      </c>
      <c r="V807" s="11">
        <f t="shared" si="147"/>
        <v>-0.56575545439014885</v>
      </c>
      <c r="W807" s="11">
        <f t="shared" si="148"/>
        <v>-0.53608897869035566</v>
      </c>
    </row>
    <row r="808" spans="1:23" x14ac:dyDescent="0.2">
      <c r="A808" s="28" t="s">
        <v>846</v>
      </c>
      <c r="B808" s="1">
        <v>111.99181799999999</v>
      </c>
      <c r="C808" s="1">
        <v>78.748880999999997</v>
      </c>
      <c r="D808" s="1">
        <v>28.887930999999998</v>
      </c>
      <c r="E808" s="1">
        <v>213.029999</v>
      </c>
      <c r="F808" s="1">
        <v>403.54715399999998</v>
      </c>
      <c r="G808" s="1">
        <v>108.353283</v>
      </c>
      <c r="H808" s="1">
        <v>52.50855</v>
      </c>
      <c r="I808" s="1">
        <v>153.21000699999999</v>
      </c>
      <c r="J808" s="1">
        <v>46.784685000000003</v>
      </c>
      <c r="K808" s="1">
        <v>51.915199000000001</v>
      </c>
      <c r="L808" s="45">
        <v>15133.139649999999</v>
      </c>
      <c r="M808" s="11">
        <f t="shared" si="138"/>
        <v>0.15993242692836929</v>
      </c>
      <c r="N808" s="11">
        <f t="shared" si="139"/>
        <v>-9.0349136008840758E-2</v>
      </c>
      <c r="O808" s="11">
        <f t="shared" si="140"/>
        <v>-0.34895247875870128</v>
      </c>
      <c r="P808" s="11">
        <f t="shared" si="141"/>
        <v>-7.5671462334917949E-2</v>
      </c>
      <c r="Q808" s="11">
        <f t="shared" si="142"/>
        <v>9.7361798601256488E-3</v>
      </c>
      <c r="R808" s="11">
        <f t="shared" si="143"/>
        <v>0.30826725355113771</v>
      </c>
      <c r="S808" s="11">
        <f t="shared" si="144"/>
        <v>-0.18319010142800385</v>
      </c>
      <c r="T808" s="11">
        <f t="shared" si="145"/>
        <v>-0.29272453819417732</v>
      </c>
      <c r="U808" s="11">
        <f t="shared" si="146"/>
        <v>0.11273521361520444</v>
      </c>
      <c r="V808" s="11">
        <f t="shared" si="147"/>
        <v>0.10819713081039195</v>
      </c>
      <c r="W808" s="11">
        <f t="shared" si="148"/>
        <v>0.11273521361520444</v>
      </c>
    </row>
    <row r="809" spans="1:23" x14ac:dyDescent="0.2">
      <c r="A809" s="28" t="s">
        <v>693</v>
      </c>
      <c r="B809" s="1">
        <v>96.550295000000006</v>
      </c>
      <c r="C809" s="1">
        <v>86.570446000000004</v>
      </c>
      <c r="D809" s="1">
        <v>44.371462999999999</v>
      </c>
      <c r="E809" s="1">
        <v>230.470001</v>
      </c>
      <c r="F809" s="1">
        <v>399.65603099999998</v>
      </c>
      <c r="G809" s="1">
        <v>82.821978999999999</v>
      </c>
      <c r="H809" s="1">
        <v>64.284908999999999</v>
      </c>
      <c r="I809" s="1">
        <v>216.61999499999999</v>
      </c>
      <c r="J809" s="1">
        <v>42.044759999999997</v>
      </c>
      <c r="K809" s="1">
        <v>46.846538000000002</v>
      </c>
      <c r="L809" s="45">
        <v>15168.009770000001</v>
      </c>
      <c r="M809" s="11">
        <f t="shared" si="138"/>
        <v>0.85736448153228451</v>
      </c>
      <c r="N809" s="11">
        <f t="shared" si="139"/>
        <v>0.26136745281931595</v>
      </c>
      <c r="O809" s="11">
        <f t="shared" si="140"/>
        <v>1.5241704246382768</v>
      </c>
      <c r="P809" s="11">
        <f t="shared" si="141"/>
        <v>7.4297732626188733</v>
      </c>
      <c r="Q809" s="11">
        <f t="shared" si="142"/>
        <v>3.0008800080127962E-4</v>
      </c>
      <c r="R809" s="11">
        <f t="shared" si="143"/>
        <v>1.6412954539837341</v>
      </c>
      <c r="S809" s="11">
        <f t="shared" si="144"/>
        <v>0.45589534497158946</v>
      </c>
      <c r="T809" s="11">
        <f t="shared" si="145"/>
        <v>0.74876878787191115</v>
      </c>
      <c r="U809" s="11">
        <f t="shared" si="146"/>
        <v>0.7764489813784663</v>
      </c>
      <c r="V809" s="11">
        <f t="shared" si="147"/>
        <v>1.0702897868615051</v>
      </c>
      <c r="W809" s="11">
        <f t="shared" si="148"/>
        <v>0.7764489813784663</v>
      </c>
    </row>
    <row r="810" spans="1:23" x14ac:dyDescent="0.2">
      <c r="A810" s="28" t="s">
        <v>238</v>
      </c>
      <c r="B810" s="1">
        <v>51.982416999999998</v>
      </c>
      <c r="C810" s="1">
        <v>68.632217999999995</v>
      </c>
      <c r="D810" s="1">
        <v>17.578631999999999</v>
      </c>
      <c r="E810" s="1">
        <v>27.34</v>
      </c>
      <c r="F810" s="1">
        <v>399.536135</v>
      </c>
      <c r="G810" s="1">
        <v>31.356574999999999</v>
      </c>
      <c r="H810" s="1">
        <v>44.154896999999998</v>
      </c>
      <c r="I810" s="1">
        <v>123.870003</v>
      </c>
      <c r="J810" s="1">
        <v>23.667867999999999</v>
      </c>
      <c r="K810" s="1">
        <v>22.62801</v>
      </c>
      <c r="L810" s="45">
        <v>15373.83008</v>
      </c>
      <c r="M810" s="11">
        <f t="shared" si="138"/>
        <v>0.27301715796974912</v>
      </c>
      <c r="N810" s="11">
        <f t="shared" si="139"/>
        <v>0.22107867739409115</v>
      </c>
      <c r="O810" s="11">
        <f t="shared" si="140"/>
        <v>-0.33588459632185175</v>
      </c>
      <c r="P810" s="11">
        <f t="shared" si="141"/>
        <v>0.32397094430992746</v>
      </c>
      <c r="Q810" s="11">
        <f t="shared" si="142"/>
        <v>4.4339341102020313E-2</v>
      </c>
      <c r="R810" s="11">
        <f t="shared" si="143"/>
        <v>-1.1838808641568943E-2</v>
      </c>
      <c r="S810" s="11">
        <f t="shared" si="144"/>
        <v>0.20034456806456191</v>
      </c>
      <c r="T810" s="11">
        <f t="shared" si="145"/>
        <v>0.23857614761371559</v>
      </c>
      <c r="U810" s="11">
        <f t="shared" si="146"/>
        <v>9.5227022327753597E-2</v>
      </c>
      <c r="V810" s="11">
        <f t="shared" si="147"/>
        <v>2.0590867186132789E-2</v>
      </c>
      <c r="W810" s="11">
        <f t="shared" si="148"/>
        <v>9.5227022327753597E-2</v>
      </c>
    </row>
    <row r="811" spans="1:23" x14ac:dyDescent="0.2">
      <c r="A811" s="28" t="s">
        <v>86</v>
      </c>
      <c r="B811" s="1">
        <v>40.834026999999999</v>
      </c>
      <c r="C811" s="1">
        <v>56.206220999999999</v>
      </c>
      <c r="D811" s="1">
        <v>26.469242999999999</v>
      </c>
      <c r="E811" s="1">
        <v>20.65</v>
      </c>
      <c r="F811" s="1">
        <v>382.57309600000002</v>
      </c>
      <c r="G811" s="1">
        <v>31.732247000000001</v>
      </c>
      <c r="H811" s="1">
        <v>36.785184999999998</v>
      </c>
      <c r="I811" s="1">
        <v>100.010002</v>
      </c>
      <c r="J811" s="1">
        <v>21.610011</v>
      </c>
      <c r="K811" s="1">
        <v>22.171479999999999</v>
      </c>
      <c r="L811" s="45">
        <v>16072.79981</v>
      </c>
      <c r="M811" s="11">
        <f t="shared" si="138"/>
        <v>-0.62872658713482743</v>
      </c>
      <c r="N811" s="11">
        <f t="shared" si="139"/>
        <v>-0.28767006674046203</v>
      </c>
      <c r="O811" s="11">
        <f t="shared" si="140"/>
        <v>-9.2207719651459574E-2</v>
      </c>
      <c r="P811" s="11">
        <f t="shared" si="141"/>
        <v>-0.90946953328883295</v>
      </c>
      <c r="Q811" s="11">
        <f t="shared" si="142"/>
        <v>-2.1276329249587222E-2</v>
      </c>
      <c r="R811" s="11">
        <f t="shared" si="143"/>
        <v>-0.70615105362899699</v>
      </c>
      <c r="S811" s="11">
        <f t="shared" si="144"/>
        <v>-0.3014010953960542</v>
      </c>
      <c r="T811" s="11">
        <f t="shared" si="145"/>
        <v>-0.35343931648613403</v>
      </c>
      <c r="U811" s="11">
        <f t="shared" si="146"/>
        <v>-0.53664148700741032</v>
      </c>
      <c r="V811" s="11">
        <f t="shared" si="147"/>
        <v>-0.56870371339405579</v>
      </c>
      <c r="W811" s="11">
        <f t="shared" si="148"/>
        <v>-0.53664148700741032</v>
      </c>
    </row>
    <row r="812" spans="1:23" x14ac:dyDescent="0.2">
      <c r="A812" s="28" t="s">
        <v>845</v>
      </c>
      <c r="B812" s="1">
        <v>109.983709</v>
      </c>
      <c r="C812" s="1">
        <v>78.904758000000001</v>
      </c>
      <c r="D812" s="1">
        <v>29.157819</v>
      </c>
      <c r="E812" s="1">
        <v>228.10000600000001</v>
      </c>
      <c r="F812" s="1">
        <v>390.88979599999999</v>
      </c>
      <c r="G812" s="1">
        <v>107.98829600000001</v>
      </c>
      <c r="H812" s="1">
        <v>52.655658000000003</v>
      </c>
      <c r="I812" s="1">
        <v>154.679993</v>
      </c>
      <c r="J812" s="1">
        <v>46.637777</v>
      </c>
      <c r="K812" s="1">
        <v>51.406610000000001</v>
      </c>
      <c r="L812" s="45">
        <v>15783.099609999999</v>
      </c>
      <c r="M812" s="11">
        <f t="shared" si="138"/>
        <v>0.36563028616005089</v>
      </c>
      <c r="N812" s="11">
        <f t="shared" si="139"/>
        <v>-4.2002733150727445E-2</v>
      </c>
      <c r="O812" s="11">
        <f t="shared" si="140"/>
        <v>0.19630160067362223</v>
      </c>
      <c r="P812" s="11">
        <f t="shared" si="141"/>
        <v>7.22278320115357</v>
      </c>
      <c r="Q812" s="11">
        <f t="shared" si="142"/>
        <v>-1.3625371233132122E-2</v>
      </c>
      <c r="R812" s="11">
        <f t="shared" si="143"/>
        <v>1.2084048441538733</v>
      </c>
      <c r="S812" s="11">
        <f t="shared" si="144"/>
        <v>6.2997763604202728E-2</v>
      </c>
      <c r="T812" s="11">
        <f t="shared" si="145"/>
        <v>0.37640146938249153</v>
      </c>
      <c r="U812" s="11">
        <f t="shared" si="146"/>
        <v>0.81049224832472966</v>
      </c>
      <c r="V812" s="11">
        <f t="shared" si="147"/>
        <v>0.66229604770732386</v>
      </c>
      <c r="W812" s="11">
        <f t="shared" si="148"/>
        <v>0.81049224832472966</v>
      </c>
    </row>
    <row r="813" spans="1:23" x14ac:dyDescent="0.2">
      <c r="A813" s="28" t="s">
        <v>391</v>
      </c>
      <c r="B813" s="1">
        <v>80.536957999999998</v>
      </c>
      <c r="C813" s="1">
        <v>82.364283</v>
      </c>
      <c r="D813" s="1">
        <v>24.373301000000001</v>
      </c>
      <c r="E813" s="1">
        <v>27.74</v>
      </c>
      <c r="F813" s="1">
        <v>396.28938599999998</v>
      </c>
      <c r="G813" s="1">
        <v>48.898777000000003</v>
      </c>
      <c r="H813" s="1">
        <v>49.535060000000001</v>
      </c>
      <c r="I813" s="1">
        <v>112.379997</v>
      </c>
      <c r="J813" s="1">
        <v>25.759722</v>
      </c>
      <c r="K813" s="1">
        <v>30.925063000000002</v>
      </c>
      <c r="L813" s="45">
        <v>15509.20996</v>
      </c>
      <c r="M813" s="11">
        <f t="shared" si="138"/>
        <v>0.53644667775402155</v>
      </c>
      <c r="N813" s="11">
        <f t="shared" si="139"/>
        <v>0.20436624399548053</v>
      </c>
      <c r="O813" s="11">
        <f t="shared" si="140"/>
        <v>0.36688431225055451</v>
      </c>
      <c r="P813" s="11">
        <f t="shared" si="141"/>
        <v>6.1661225970257583E-3</v>
      </c>
      <c r="Q813" s="11">
        <f t="shared" si="142"/>
        <v>1.4630464491141915E-2</v>
      </c>
      <c r="R813" s="11">
        <f t="shared" si="143"/>
        <v>0.57011407372752965</v>
      </c>
      <c r="S813" s="11">
        <f t="shared" si="144"/>
        <v>0.13329811842769113</v>
      </c>
      <c r="T813" s="11">
        <f t="shared" si="145"/>
        <v>-0.10972039666354116</v>
      </c>
      <c r="U813" s="11">
        <f t="shared" si="146"/>
        <v>8.4773249202982015E-2</v>
      </c>
      <c r="V813" s="11">
        <f t="shared" si="147"/>
        <v>0.39815188433191029</v>
      </c>
      <c r="W813" s="11">
        <f t="shared" si="148"/>
        <v>8.4773249202982015E-2</v>
      </c>
    </row>
    <row r="814" spans="1:23" x14ac:dyDescent="0.2">
      <c r="A814" s="28" t="s">
        <v>237</v>
      </c>
      <c r="B814" s="1">
        <v>52.417672000000003</v>
      </c>
      <c r="C814" s="1">
        <v>68.388069999999999</v>
      </c>
      <c r="D814" s="1">
        <v>17.831282999999999</v>
      </c>
      <c r="E814" s="1">
        <v>27.57</v>
      </c>
      <c r="F814" s="1">
        <v>390.57509099999999</v>
      </c>
      <c r="G814" s="1">
        <v>31.143454999999999</v>
      </c>
      <c r="H814" s="1">
        <v>43.708764000000002</v>
      </c>
      <c r="I814" s="1">
        <v>126.230003</v>
      </c>
      <c r="J814" s="1">
        <v>23.746642000000001</v>
      </c>
      <c r="K814" s="1">
        <v>22.118528999999999</v>
      </c>
      <c r="L814" s="45">
        <v>15821.62988</v>
      </c>
      <c r="M814" s="11">
        <f t="shared" si="138"/>
        <v>0.28798991401609797</v>
      </c>
      <c r="N814" s="11">
        <f t="shared" si="139"/>
        <v>0.2333640838427018</v>
      </c>
      <c r="O814" s="11">
        <f t="shared" si="140"/>
        <v>-0.31549391084855638</v>
      </c>
      <c r="P814" s="11">
        <f t="shared" si="141"/>
        <v>0.37506241272131735</v>
      </c>
      <c r="Q814" s="11">
        <f t="shared" si="142"/>
        <v>-1.0277810538336984E-2</v>
      </c>
      <c r="R814" s="11">
        <f t="shared" si="143"/>
        <v>-7.6628668683027534E-3</v>
      </c>
      <c r="S814" s="11">
        <f t="shared" si="144"/>
        <v>0.21336733893078574</v>
      </c>
      <c r="T814" s="11">
        <f t="shared" si="145"/>
        <v>0.25203335647688951</v>
      </c>
      <c r="U814" s="11">
        <f t="shared" si="146"/>
        <v>0.10806598997112138</v>
      </c>
      <c r="V814" s="11">
        <f t="shared" si="147"/>
        <v>4.0279507642283052E-2</v>
      </c>
      <c r="W814" s="11">
        <f t="shared" si="148"/>
        <v>0.10806598997112138</v>
      </c>
    </row>
    <row r="815" spans="1:23" x14ac:dyDescent="0.2">
      <c r="A815" s="28" t="s">
        <v>85</v>
      </c>
      <c r="B815" s="1">
        <v>40.697268999999999</v>
      </c>
      <c r="C815" s="1">
        <v>55.448403999999996</v>
      </c>
      <c r="D815" s="1">
        <v>26.049852999999999</v>
      </c>
      <c r="E815" s="1">
        <v>20.049999</v>
      </c>
      <c r="F815" s="1">
        <v>394.631034</v>
      </c>
      <c r="G815" s="1">
        <v>31.383946000000002</v>
      </c>
      <c r="H815" s="1">
        <v>36.022697000000001</v>
      </c>
      <c r="I815" s="1">
        <v>100.82</v>
      </c>
      <c r="J815" s="1">
        <v>21.430710999999999</v>
      </c>
      <c r="K815" s="1">
        <v>21.262101999999999</v>
      </c>
      <c r="L815" s="45">
        <v>15639.12012</v>
      </c>
      <c r="M815" s="11">
        <f t="shared" si="138"/>
        <v>-0.40852544684105097</v>
      </c>
      <c r="N815" s="11">
        <f t="shared" si="139"/>
        <v>-0.3098753224325429</v>
      </c>
      <c r="O815" s="11">
        <f t="shared" si="140"/>
        <v>-0.15843855064532464</v>
      </c>
      <c r="P815" s="11">
        <f t="shared" si="141"/>
        <v>-0.8906761196513453</v>
      </c>
      <c r="Q815" s="11">
        <f t="shared" si="142"/>
        <v>-4.3018395468530368E-4</v>
      </c>
      <c r="R815" s="11">
        <f t="shared" si="143"/>
        <v>-0.51144614959468671</v>
      </c>
      <c r="S815" s="11">
        <f t="shared" si="144"/>
        <v>-0.45453081737525136</v>
      </c>
      <c r="T815" s="11">
        <f t="shared" si="145"/>
        <v>-0.39232115261717426</v>
      </c>
      <c r="U815" s="11">
        <f t="shared" si="146"/>
        <v>-0.33888388175255424</v>
      </c>
      <c r="V815" s="11">
        <f t="shared" si="147"/>
        <v>-0.46220865359338992</v>
      </c>
      <c r="W815" s="11">
        <f t="shared" si="148"/>
        <v>-0.33888388175255424</v>
      </c>
    </row>
    <row r="816" spans="1:23" x14ac:dyDescent="0.2">
      <c r="A816" s="28" t="s">
        <v>540</v>
      </c>
      <c r="B816" s="1">
        <v>68.806458000000006</v>
      </c>
      <c r="C816" s="1">
        <v>80.345488000000003</v>
      </c>
      <c r="D816" s="1">
        <v>30.954190000000001</v>
      </c>
      <c r="E816" s="1">
        <v>183.39999399999999</v>
      </c>
      <c r="F816" s="1">
        <v>394.80087099999997</v>
      </c>
      <c r="G816" s="1">
        <v>64.238457999999994</v>
      </c>
      <c r="H816" s="1">
        <v>66.039839000000001</v>
      </c>
      <c r="I816" s="1">
        <v>165.91000399999999</v>
      </c>
      <c r="J816" s="1">
        <v>32.415956000000001</v>
      </c>
      <c r="K816" s="1">
        <v>39.535969000000001</v>
      </c>
      <c r="L816" s="45">
        <v>15618.759770000001</v>
      </c>
      <c r="M816" s="11">
        <f t="shared" si="138"/>
        <v>-0.17644378715080833</v>
      </c>
      <c r="N816" s="11">
        <f t="shared" si="139"/>
        <v>-3.8389491648341711E-2</v>
      </c>
      <c r="O816" s="11">
        <f t="shared" si="140"/>
        <v>0.23251862204993112</v>
      </c>
      <c r="P816" s="11">
        <f t="shared" si="141"/>
        <v>5.5406557581791809</v>
      </c>
      <c r="Q816" s="11">
        <f t="shared" si="142"/>
        <v>2.6577671923022628E-4</v>
      </c>
      <c r="R816" s="11">
        <f t="shared" si="143"/>
        <v>0.30067106032990853</v>
      </c>
      <c r="S816" s="11">
        <f t="shared" si="144"/>
        <v>0.3144326389148604</v>
      </c>
      <c r="T816" s="11">
        <f t="shared" si="145"/>
        <v>0.46589506980031792</v>
      </c>
      <c r="U816" s="11">
        <f t="shared" si="146"/>
        <v>0.22171145816601179</v>
      </c>
      <c r="V816" s="11">
        <f t="shared" si="147"/>
        <v>0.26993853404021584</v>
      </c>
      <c r="W816" s="11">
        <f t="shared" si="148"/>
        <v>0.22171145816601179</v>
      </c>
    </row>
    <row r="817" spans="1:23" x14ac:dyDescent="0.2">
      <c r="A817" s="28" t="s">
        <v>390</v>
      </c>
      <c r="B817" s="1">
        <v>83.547979999999995</v>
      </c>
      <c r="C817" s="1">
        <v>83.553047000000007</v>
      </c>
      <c r="D817" s="1">
        <v>25.114581999999999</v>
      </c>
      <c r="E817" s="1">
        <v>28.040001</v>
      </c>
      <c r="F817" s="1">
        <v>394.69596999999999</v>
      </c>
      <c r="G817" s="1">
        <v>49.388703999999997</v>
      </c>
      <c r="H817" s="1">
        <v>50.242086999999998</v>
      </c>
      <c r="I817" s="1">
        <v>113.18</v>
      </c>
      <c r="J817" s="1">
        <v>26.533234</v>
      </c>
      <c r="K817" s="1">
        <v>31.132190999999999</v>
      </c>
      <c r="L817" s="45">
        <v>15545.75</v>
      </c>
      <c r="M817" s="11">
        <f t="shared" si="138"/>
        <v>0.50472772387652509</v>
      </c>
      <c r="N817" s="11">
        <f t="shared" si="139"/>
        <v>0.21462498487407311</v>
      </c>
      <c r="O817" s="11">
        <f t="shared" si="140"/>
        <v>0.38952538798916647</v>
      </c>
      <c r="P817" s="11">
        <f t="shared" si="141"/>
        <v>-1.0585709244883557E-2</v>
      </c>
      <c r="Q817" s="11">
        <f t="shared" si="142"/>
        <v>1.6112655426180122E-2</v>
      </c>
      <c r="R817" s="11">
        <f t="shared" si="143"/>
        <v>0.57042624407239151</v>
      </c>
      <c r="S817" s="11">
        <f t="shared" si="144"/>
        <v>0.15528694972259305</v>
      </c>
      <c r="T817" s="11">
        <f t="shared" si="145"/>
        <v>-0.14497239347935298</v>
      </c>
      <c r="U817" s="11">
        <f t="shared" si="146"/>
        <v>0.10998232736973557</v>
      </c>
      <c r="V817" s="11">
        <f t="shared" si="147"/>
        <v>0.37050509925843844</v>
      </c>
      <c r="W817" s="11">
        <f t="shared" si="148"/>
        <v>0.10998232736973557</v>
      </c>
    </row>
    <row r="818" spans="1:23" x14ac:dyDescent="0.2">
      <c r="A818" s="28" t="s">
        <v>236</v>
      </c>
      <c r="B818" s="1">
        <v>55.523653000000003</v>
      </c>
      <c r="C818" s="1">
        <v>68.789171999999994</v>
      </c>
      <c r="D818" s="1">
        <v>18.074216</v>
      </c>
      <c r="E818" s="1">
        <v>28.34</v>
      </c>
      <c r="F818" s="1">
        <v>388.43721499999998</v>
      </c>
      <c r="G818" s="1">
        <v>31.449235000000002</v>
      </c>
      <c r="H818" s="1">
        <v>43.488838000000001</v>
      </c>
      <c r="I818" s="1">
        <v>132.36999499999999</v>
      </c>
      <c r="J818" s="1">
        <v>23.904195000000001</v>
      </c>
      <c r="K818" s="1">
        <v>22.715852000000002</v>
      </c>
      <c r="L818" s="45">
        <v>15961.700199999999</v>
      </c>
      <c r="M818" s="11">
        <f t="shared" si="138"/>
        <v>0.32779880293134389</v>
      </c>
      <c r="N818" s="11">
        <f t="shared" si="139"/>
        <v>0.21888560797183088</v>
      </c>
      <c r="O818" s="11">
        <f t="shared" si="140"/>
        <v>-0.32083012850827131</v>
      </c>
      <c r="P818" s="11">
        <f t="shared" si="141"/>
        <v>0.40088976767177464</v>
      </c>
      <c r="Q818" s="11">
        <f t="shared" si="142"/>
        <v>3.6135332824316357E-3</v>
      </c>
      <c r="R818" s="11">
        <f t="shared" si="143"/>
        <v>-1.2626413579759244E-2</v>
      </c>
      <c r="S818" s="11">
        <f t="shared" si="144"/>
        <v>0.182431100340402</v>
      </c>
      <c r="T818" s="11">
        <f t="shared" si="145"/>
        <v>0.28017400812042537</v>
      </c>
      <c r="U818" s="11">
        <f t="shared" si="146"/>
        <v>8.4313928457637743E-2</v>
      </c>
      <c r="V818" s="11">
        <f t="shared" si="147"/>
        <v>5.4626097189005796E-2</v>
      </c>
      <c r="W818" s="11">
        <f t="shared" si="148"/>
        <v>8.4313928457637743E-2</v>
      </c>
    </row>
    <row r="819" spans="1:23" x14ac:dyDescent="0.2">
      <c r="A819" s="28" t="s">
        <v>84</v>
      </c>
      <c r="B819" s="1">
        <v>41.816315000000003</v>
      </c>
      <c r="C819" s="1">
        <v>56.436118</v>
      </c>
      <c r="D819" s="1">
        <v>26.612217000000001</v>
      </c>
      <c r="E819" s="1">
        <v>20.23</v>
      </c>
      <c r="F819" s="1">
        <v>387.03863799999999</v>
      </c>
      <c r="G819" s="1">
        <v>31.851403999999999</v>
      </c>
      <c r="H819" s="1">
        <v>36.779173</v>
      </c>
      <c r="I819" s="1">
        <v>103.400002</v>
      </c>
      <c r="J819" s="1">
        <v>22.045456000000001</v>
      </c>
      <c r="K819" s="1">
        <v>21.539247</v>
      </c>
      <c r="L819" s="45">
        <v>15967.030269999999</v>
      </c>
      <c r="M819" s="11">
        <f t="shared" si="138"/>
        <v>-0.55762820854262196</v>
      </c>
      <c r="N819" s="11">
        <f t="shared" si="139"/>
        <v>-0.34408774896525451</v>
      </c>
      <c r="O819" s="11">
        <f t="shared" si="140"/>
        <v>-0.37356859047867808</v>
      </c>
      <c r="P819" s="11">
        <f t="shared" si="141"/>
        <v>-0.91106910341250402</v>
      </c>
      <c r="Q819" s="11">
        <f t="shared" si="142"/>
        <v>-1.0471864584418511E-2</v>
      </c>
      <c r="R819" s="11">
        <f t="shared" si="143"/>
        <v>-0.60767030967834934</v>
      </c>
      <c r="S819" s="11">
        <f t="shared" si="144"/>
        <v>-0.42156954640816646</v>
      </c>
      <c r="T819" s="11">
        <f t="shared" si="145"/>
        <v>-0.51164216713063171</v>
      </c>
      <c r="U819" s="11">
        <f t="shared" si="146"/>
        <v>-0.4702589917380855</v>
      </c>
      <c r="V819" s="11">
        <f t="shared" si="147"/>
        <v>-0.53558977180274181</v>
      </c>
      <c r="W819" s="11">
        <f t="shared" si="148"/>
        <v>-0.4702589917380855</v>
      </c>
    </row>
    <row r="820" spans="1:23" x14ac:dyDescent="0.2">
      <c r="A820" s="28" t="s">
        <v>692</v>
      </c>
      <c r="B820" s="1">
        <v>94.527535</v>
      </c>
      <c r="C820" s="1">
        <v>86.042176999999995</v>
      </c>
      <c r="D820" s="1">
        <v>42.482252000000003</v>
      </c>
      <c r="E820" s="1">
        <v>227.479996</v>
      </c>
      <c r="F820" s="1">
        <v>391.134546</v>
      </c>
      <c r="G820" s="1">
        <v>81.185300999999995</v>
      </c>
      <c r="H820" s="1">
        <v>63.584434000000002</v>
      </c>
      <c r="I820" s="1">
        <v>211.729996</v>
      </c>
      <c r="J820" s="1">
        <v>41.615535999999999</v>
      </c>
      <c r="K820" s="1">
        <v>46.379786000000003</v>
      </c>
      <c r="L820" s="45">
        <v>15593.98047</v>
      </c>
      <c r="M820" s="11">
        <f t="shared" si="138"/>
        <v>0.38577232250385518</v>
      </c>
      <c r="N820" s="11">
        <f t="shared" si="139"/>
        <v>7.1759335380536138E-2</v>
      </c>
      <c r="O820" s="11">
        <f t="shared" si="140"/>
        <v>0.37907481126456122</v>
      </c>
      <c r="P820" s="11">
        <f t="shared" si="141"/>
        <v>0.24442008898654111</v>
      </c>
      <c r="Q820" s="11">
        <f t="shared" si="142"/>
        <v>-1.5118144765117636E-2</v>
      </c>
      <c r="R820" s="11">
        <f t="shared" si="143"/>
        <v>0.27770167274033697</v>
      </c>
      <c r="S820" s="11">
        <f t="shared" si="144"/>
        <v>-3.6918396188656E-2</v>
      </c>
      <c r="T820" s="11">
        <f t="shared" si="145"/>
        <v>0.37638947700202197</v>
      </c>
      <c r="U820" s="11">
        <f t="shared" si="146"/>
        <v>0.2852684834607857</v>
      </c>
      <c r="V820" s="11">
        <f t="shared" si="147"/>
        <v>0.17310356045655539</v>
      </c>
      <c r="W820" s="11">
        <f t="shared" si="148"/>
        <v>0.2852684834607857</v>
      </c>
    </row>
    <row r="821" spans="1:23" x14ac:dyDescent="0.2">
      <c r="A821" s="28" t="s">
        <v>539</v>
      </c>
      <c r="B821" s="1">
        <v>68.212890000000002</v>
      </c>
      <c r="C821" s="1">
        <v>80.281248000000005</v>
      </c>
      <c r="D821" s="1">
        <v>30.804893</v>
      </c>
      <c r="E821" s="1">
        <v>182.800003</v>
      </c>
      <c r="F821" s="1">
        <v>397.13854400000002</v>
      </c>
      <c r="G821" s="1">
        <v>63.540106999999999</v>
      </c>
      <c r="H821" s="1">
        <v>66.021855000000002</v>
      </c>
      <c r="I821" s="1">
        <v>153.83000200000001</v>
      </c>
      <c r="J821" s="1">
        <v>32.378866000000002</v>
      </c>
      <c r="K821" s="1">
        <v>39.535969000000001</v>
      </c>
      <c r="L821" s="45">
        <v>15467.660159999999</v>
      </c>
      <c r="M821" s="11">
        <f t="shared" si="138"/>
        <v>-0.19870928235938479</v>
      </c>
      <c r="N821" s="11">
        <f t="shared" si="139"/>
        <v>-3.8232341651843194E-2</v>
      </c>
      <c r="O821" s="11">
        <f t="shared" si="140"/>
        <v>0.22899227788814791</v>
      </c>
      <c r="P821" s="11">
        <f t="shared" si="141"/>
        <v>5.3428175919500349</v>
      </c>
      <c r="Q821" s="11">
        <f t="shared" si="142"/>
        <v>-1.3805509510917635E-2</v>
      </c>
      <c r="R821" s="11">
        <f t="shared" si="143"/>
        <v>0.28972959242827301</v>
      </c>
      <c r="S821" s="11">
        <f t="shared" si="144"/>
        <v>0.31746618739809351</v>
      </c>
      <c r="T821" s="11">
        <f t="shared" si="145"/>
        <v>0.33939925710751861</v>
      </c>
      <c r="U821" s="11">
        <f t="shared" si="146"/>
        <v>0.2166019148511904</v>
      </c>
      <c r="V821" s="11">
        <f t="shared" si="147"/>
        <v>0.27362265684221421</v>
      </c>
      <c r="W821" s="11">
        <f t="shared" si="148"/>
        <v>0.2166019148511904</v>
      </c>
    </row>
    <row r="822" spans="1:23" x14ac:dyDescent="0.2">
      <c r="A822" s="28" t="s">
        <v>389</v>
      </c>
      <c r="B822" s="1">
        <v>85.128765999999999</v>
      </c>
      <c r="C822" s="1">
        <v>83.472600999999997</v>
      </c>
      <c r="D822" s="1">
        <v>25.065163999999999</v>
      </c>
      <c r="E822" s="1">
        <v>28.82</v>
      </c>
      <c r="F822" s="1">
        <v>402.69799499999999</v>
      </c>
      <c r="G822" s="1">
        <v>49.266224000000001</v>
      </c>
      <c r="H822" s="1">
        <v>50.112751000000003</v>
      </c>
      <c r="I822" s="1">
        <v>114.849998</v>
      </c>
      <c r="J822" s="1">
        <v>26.614183000000001</v>
      </c>
      <c r="K822" s="1">
        <v>31.042137</v>
      </c>
      <c r="L822" s="45">
        <v>14936.240229999999</v>
      </c>
      <c r="M822" s="11">
        <f t="shared" si="138"/>
        <v>0.54141194584233188</v>
      </c>
      <c r="N822" s="11">
        <f t="shared" si="139"/>
        <v>0.23569774392338272</v>
      </c>
      <c r="O822" s="11">
        <f t="shared" si="140"/>
        <v>0.39958314862660549</v>
      </c>
      <c r="P822" s="11">
        <f t="shared" si="141"/>
        <v>5.1057622173595885E-2</v>
      </c>
      <c r="Q822" s="11">
        <f t="shared" si="142"/>
        <v>-8.4128646235115401E-3</v>
      </c>
      <c r="R822" s="11">
        <f t="shared" si="143"/>
        <v>0.59233556970146894</v>
      </c>
      <c r="S822" s="11">
        <f t="shared" si="144"/>
        <v>0.16698251399131969</v>
      </c>
      <c r="T822" s="11">
        <f t="shared" si="145"/>
        <v>-0.15308607659401174</v>
      </c>
      <c r="U822" s="11">
        <f t="shared" si="146"/>
        <v>0.12698664754012334</v>
      </c>
      <c r="V822" s="11">
        <f t="shared" si="147"/>
        <v>0.44712299680032541</v>
      </c>
      <c r="W822" s="11">
        <f t="shared" si="148"/>
        <v>0.12698664754012334</v>
      </c>
    </row>
    <row r="823" spans="1:23" x14ac:dyDescent="0.2">
      <c r="A823" s="28" t="s">
        <v>235</v>
      </c>
      <c r="B823" s="1">
        <v>55.227784</v>
      </c>
      <c r="C823" s="1">
        <v>67.550985999999995</v>
      </c>
      <c r="D823" s="1">
        <v>17.909020999999999</v>
      </c>
      <c r="E823" s="1">
        <v>27.42</v>
      </c>
      <c r="F823" s="1">
        <v>406.11458199999998</v>
      </c>
      <c r="G823" s="1">
        <v>30.939599000000001</v>
      </c>
      <c r="H823" s="1">
        <v>42.942160999999999</v>
      </c>
      <c r="I823" s="1">
        <v>135.61000100000001</v>
      </c>
      <c r="J823" s="1">
        <v>23.615348999999998</v>
      </c>
      <c r="K823" s="1">
        <v>21.450932000000002</v>
      </c>
      <c r="L823" s="45">
        <v>15401.37988</v>
      </c>
      <c r="M823" s="11">
        <f t="shared" si="138"/>
        <v>-0.49473453931549805</v>
      </c>
      <c r="N823" s="11">
        <f t="shared" si="139"/>
        <v>-0.15935773628485095</v>
      </c>
      <c r="O823" s="11">
        <f t="shared" si="140"/>
        <v>-0.38705086315040982</v>
      </c>
      <c r="P823" s="11">
        <f t="shared" si="141"/>
        <v>-0.8792123668387376</v>
      </c>
      <c r="Q823" s="11">
        <f t="shared" si="142"/>
        <v>1.4790468547568825E-2</v>
      </c>
      <c r="R823" s="11">
        <f t="shared" si="143"/>
        <v>-0.71023539127968238</v>
      </c>
      <c r="S823" s="11">
        <f t="shared" si="144"/>
        <v>-0.20721175395830937</v>
      </c>
      <c r="T823" s="11">
        <f t="shared" si="145"/>
        <v>-0.10192052317880784</v>
      </c>
      <c r="U823" s="11">
        <f t="shared" si="146"/>
        <v>-0.4924709615045505</v>
      </c>
      <c r="V823" s="11">
        <f t="shared" si="147"/>
        <v>-0.58524548929596043</v>
      </c>
      <c r="W823" s="11">
        <f t="shared" si="148"/>
        <v>-0.4924709615045505</v>
      </c>
    </row>
    <row r="824" spans="1:23" x14ac:dyDescent="0.2">
      <c r="A824" s="28" t="s">
        <v>844</v>
      </c>
      <c r="B824" s="1">
        <v>109.304491</v>
      </c>
      <c r="C824" s="1">
        <v>80.356399999999994</v>
      </c>
      <c r="D824" s="1">
        <v>29.217793</v>
      </c>
      <c r="E824" s="1">
        <v>227.009995</v>
      </c>
      <c r="F824" s="1">
        <v>400.19550299999997</v>
      </c>
      <c r="G824" s="1">
        <v>106.774941</v>
      </c>
      <c r="H824" s="1">
        <v>54.165990999999998</v>
      </c>
      <c r="I824" s="1">
        <v>151</v>
      </c>
      <c r="J824" s="1">
        <v>46.530045000000001</v>
      </c>
      <c r="K824" s="1">
        <v>51.719586999999997</v>
      </c>
      <c r="L824" s="45">
        <v>15301.259770000001</v>
      </c>
      <c r="M824" s="11">
        <f t="shared" si="138"/>
        <v>0.17326194368885339</v>
      </c>
      <c r="N824" s="11">
        <f t="shared" si="139"/>
        <v>-5.9793296428372056E-2</v>
      </c>
      <c r="O824" s="11">
        <f t="shared" si="140"/>
        <v>-0.30004788877347244</v>
      </c>
      <c r="P824" s="11">
        <f t="shared" si="141"/>
        <v>2.9157896289164764E-3</v>
      </c>
      <c r="Q824" s="11">
        <f t="shared" si="142"/>
        <v>8.8140331390058613E-3</v>
      </c>
      <c r="R824" s="11">
        <f t="shared" si="143"/>
        <v>0.34882867476306245</v>
      </c>
      <c r="S824" s="11">
        <f t="shared" si="144"/>
        <v>-0.13348792954692268</v>
      </c>
      <c r="T824" s="11">
        <f t="shared" si="145"/>
        <v>-0.28510558050797474</v>
      </c>
      <c r="U824" s="11">
        <f t="shared" si="146"/>
        <v>0.1413758017280311</v>
      </c>
      <c r="V824" s="11">
        <f t="shared" si="147"/>
        <v>0.12810677349768973</v>
      </c>
      <c r="W824" s="11">
        <f t="shared" si="148"/>
        <v>0.1413758017280311</v>
      </c>
    </row>
    <row r="825" spans="1:23" x14ac:dyDescent="0.2">
      <c r="A825" s="28" t="s">
        <v>691</v>
      </c>
      <c r="B825" s="1">
        <v>93.162904999999995</v>
      </c>
      <c r="C825" s="1">
        <v>85.466738000000007</v>
      </c>
      <c r="D825" s="1">
        <v>41.742559999999997</v>
      </c>
      <c r="E825" s="1">
        <v>226.35000600000001</v>
      </c>
      <c r="F825" s="1">
        <v>396.69898499999999</v>
      </c>
      <c r="G825" s="1">
        <v>79.161232999999996</v>
      </c>
      <c r="H825" s="1">
        <v>62.510370999999999</v>
      </c>
      <c r="I825" s="1">
        <v>211.220001</v>
      </c>
      <c r="J825" s="1">
        <v>40.766629999999999</v>
      </c>
      <c r="K825" s="1">
        <v>45.846358000000002</v>
      </c>
      <c r="L825" s="45">
        <v>15413.33008</v>
      </c>
      <c r="M825" s="11">
        <f t="shared" si="138"/>
        <v>0.37500620991651989</v>
      </c>
      <c r="N825" s="11">
        <f t="shared" si="139"/>
        <v>6.6664468441102409E-2</v>
      </c>
      <c r="O825" s="11">
        <f t="shared" si="140"/>
        <v>0.34809350286232688</v>
      </c>
      <c r="P825" s="11">
        <f t="shared" si="141"/>
        <v>0.23311183518317535</v>
      </c>
      <c r="Q825" s="11">
        <f t="shared" si="142"/>
        <v>-1.055239467211011E-2</v>
      </c>
      <c r="R825" s="11">
        <f t="shared" si="143"/>
        <v>0.24716109059167102</v>
      </c>
      <c r="S825" s="11">
        <f t="shared" si="144"/>
        <v>-4.734691271213598E-2</v>
      </c>
      <c r="T825" s="11">
        <f t="shared" si="145"/>
        <v>0.40625835698252377</v>
      </c>
      <c r="U825" s="11">
        <f t="shared" si="146"/>
        <v>0.26922760913138588</v>
      </c>
      <c r="V825" s="11">
        <f t="shared" si="147"/>
        <v>0.17252340252350673</v>
      </c>
      <c r="W825" s="11">
        <f t="shared" si="148"/>
        <v>0.26922760913138588</v>
      </c>
    </row>
    <row r="826" spans="1:23" x14ac:dyDescent="0.2">
      <c r="A826" s="28" t="s">
        <v>538</v>
      </c>
      <c r="B826" s="1">
        <v>67.754534000000007</v>
      </c>
      <c r="C826" s="1">
        <v>80.125231999999997</v>
      </c>
      <c r="D826" s="1">
        <v>30.964143</v>
      </c>
      <c r="E826" s="1">
        <v>183.55999800000001</v>
      </c>
      <c r="F826" s="1">
        <v>400.929754</v>
      </c>
      <c r="G826" s="1">
        <v>63.473142000000003</v>
      </c>
      <c r="H826" s="1">
        <v>65.617140000000006</v>
      </c>
      <c r="I826" s="1">
        <v>150.199997</v>
      </c>
      <c r="J826" s="1">
        <v>32.119242999999997</v>
      </c>
      <c r="K826" s="1">
        <v>39.100591000000001</v>
      </c>
      <c r="L826" s="45">
        <v>14802.98047</v>
      </c>
      <c r="M826" s="11">
        <f t="shared" si="138"/>
        <v>-0.21043834834615904</v>
      </c>
      <c r="N826" s="11">
        <f t="shared" si="139"/>
        <v>-2.9606725117780619E-2</v>
      </c>
      <c r="O826" s="11">
        <f t="shared" si="140"/>
        <v>0.2426961437346995</v>
      </c>
      <c r="P826" s="11">
        <f t="shared" si="141"/>
        <v>5.5416965267888996</v>
      </c>
      <c r="Q826" s="11">
        <f t="shared" si="142"/>
        <v>-1.20135120301752E-2</v>
      </c>
      <c r="R826" s="11">
        <f t="shared" si="143"/>
        <v>0.31477135990155802</v>
      </c>
      <c r="S826" s="11">
        <f t="shared" si="144"/>
        <v>0.32075237375934296</v>
      </c>
      <c r="T826" s="11">
        <f t="shared" si="145"/>
        <v>0.32439812805226587</v>
      </c>
      <c r="U826" s="11">
        <f t="shared" si="146"/>
        <v>0.21093928462942868</v>
      </c>
      <c r="V826" s="11">
        <f t="shared" si="147"/>
        <v>0.28723157347624051</v>
      </c>
      <c r="W826" s="11">
        <f t="shared" si="148"/>
        <v>0.21093928462942868</v>
      </c>
    </row>
    <row r="827" spans="1:23" x14ac:dyDescent="0.2">
      <c r="A827" s="28" t="s">
        <v>388</v>
      </c>
      <c r="B827" s="1">
        <v>85.812848000000002</v>
      </c>
      <c r="C827" s="1">
        <v>82.569855000000004</v>
      </c>
      <c r="D827" s="1">
        <v>24.916906000000001</v>
      </c>
      <c r="E827" s="1">
        <v>28.059999000000001</v>
      </c>
      <c r="F827" s="1">
        <v>405.80489599999999</v>
      </c>
      <c r="G827" s="1">
        <v>48.276943000000003</v>
      </c>
      <c r="H827" s="1">
        <v>49.681637000000002</v>
      </c>
      <c r="I827" s="1">
        <v>113.410004</v>
      </c>
      <c r="J827" s="1">
        <v>26.524239000000001</v>
      </c>
      <c r="K827" s="1">
        <v>30.375724000000002</v>
      </c>
      <c r="L827" s="45">
        <v>15334.589840000001</v>
      </c>
      <c r="M827" s="11">
        <f t="shared" si="138"/>
        <v>-0.22067439261095612</v>
      </c>
      <c r="N827" s="11">
        <f t="shared" si="139"/>
        <v>4.0156485059543723E-2</v>
      </c>
      <c r="O827" s="11">
        <f t="shared" si="140"/>
        <v>-0.15270853243783133</v>
      </c>
      <c r="P827" s="11">
        <f t="shared" si="141"/>
        <v>-0.87320952847326849</v>
      </c>
      <c r="Q827" s="11">
        <f t="shared" si="142"/>
        <v>3.4336675356021473E-3</v>
      </c>
      <c r="R827" s="11">
        <f t="shared" si="143"/>
        <v>-0.54639586438670107</v>
      </c>
      <c r="S827" s="11">
        <f t="shared" si="144"/>
        <v>-8.2789106544732038E-2</v>
      </c>
      <c r="T827" s="11">
        <f t="shared" si="145"/>
        <v>-0.24514110605893547</v>
      </c>
      <c r="U827" s="11">
        <f t="shared" si="146"/>
        <v>-0.42389155618642227</v>
      </c>
      <c r="V827" s="11">
        <f t="shared" si="147"/>
        <v>-0.41056644155983668</v>
      </c>
      <c r="W827" s="11">
        <f t="shared" si="148"/>
        <v>-0.42389155618642227</v>
      </c>
    </row>
    <row r="828" spans="1:23" x14ac:dyDescent="0.2">
      <c r="A828" s="28" t="s">
        <v>843</v>
      </c>
      <c r="B828" s="1">
        <v>110.11167500000001</v>
      </c>
      <c r="C828" s="1">
        <v>79.382147000000003</v>
      </c>
      <c r="D828" s="1">
        <v>29.407715</v>
      </c>
      <c r="E828" s="1">
        <v>221.30999800000001</v>
      </c>
      <c r="F828" s="1">
        <v>404.41626500000001</v>
      </c>
      <c r="G828" s="1">
        <v>106.42968</v>
      </c>
      <c r="H828" s="1">
        <v>54.165990999999998</v>
      </c>
      <c r="I828" s="1">
        <v>150.240005</v>
      </c>
      <c r="J828" s="1">
        <v>46.040357999999998</v>
      </c>
      <c r="K828" s="1">
        <v>51.533754000000002</v>
      </c>
      <c r="L828" s="45">
        <v>15129.66992</v>
      </c>
      <c r="M828" s="11">
        <f t="shared" si="138"/>
        <v>0.16641597031901578</v>
      </c>
      <c r="N828" s="11">
        <f t="shared" si="139"/>
        <v>-6.728046443335689E-2</v>
      </c>
      <c r="O828" s="11">
        <f t="shared" si="140"/>
        <v>-0.32476472559518488</v>
      </c>
      <c r="P828" s="11">
        <f t="shared" si="141"/>
        <v>-3.6525899475740919E-2</v>
      </c>
      <c r="Q828" s="11">
        <f t="shared" si="142"/>
        <v>-8.2689860893292444E-4</v>
      </c>
      <c r="R828" s="11">
        <f t="shared" si="143"/>
        <v>0.33889792204254432</v>
      </c>
      <c r="S828" s="11">
        <f t="shared" si="144"/>
        <v>-0.12459392099015187</v>
      </c>
      <c r="T828" s="11">
        <f t="shared" si="145"/>
        <v>-0.26972241325470114</v>
      </c>
      <c r="U828" s="11">
        <f t="shared" si="146"/>
        <v>0.11682118291547594</v>
      </c>
      <c r="V828" s="11">
        <f t="shared" si="147"/>
        <v>0.13063097622905806</v>
      </c>
      <c r="W828" s="11">
        <f t="shared" si="148"/>
        <v>0.11682118291547594</v>
      </c>
    </row>
    <row r="829" spans="1:23" x14ac:dyDescent="0.2">
      <c r="A829" s="28" t="s">
        <v>690</v>
      </c>
      <c r="B829" s="1">
        <v>94.401720999999995</v>
      </c>
      <c r="C829" s="1">
        <v>85.108271000000002</v>
      </c>
      <c r="D829" s="1">
        <v>43.551805000000002</v>
      </c>
      <c r="E829" s="1">
        <v>229.699997</v>
      </c>
      <c r="F829" s="1">
        <v>404.75095299999998</v>
      </c>
      <c r="G829" s="1">
        <v>79.490510999999998</v>
      </c>
      <c r="H829" s="1">
        <v>61.875273999999997</v>
      </c>
      <c r="I829" s="1">
        <v>205.729996</v>
      </c>
      <c r="J829" s="1">
        <v>41.224466999999997</v>
      </c>
      <c r="K829" s="1">
        <v>45.579641000000002</v>
      </c>
      <c r="L829" s="45">
        <v>15258.240229999999</v>
      </c>
      <c r="M829" s="11">
        <f t="shared" si="138"/>
        <v>0.40007943526215239</v>
      </c>
      <c r="N829" s="11">
        <f t="shared" si="139"/>
        <v>6.8554680815316127E-2</v>
      </c>
      <c r="O829" s="11">
        <f t="shared" si="140"/>
        <v>0.41562463026262253</v>
      </c>
      <c r="P829" s="11">
        <f t="shared" si="141"/>
        <v>0.24877674514758352</v>
      </c>
      <c r="Q829" s="11">
        <f t="shared" si="142"/>
        <v>-1.1709654234014488E-3</v>
      </c>
      <c r="R829" s="11">
        <f t="shared" si="143"/>
        <v>0.25065226154439868</v>
      </c>
      <c r="S829" s="11">
        <f t="shared" si="144"/>
        <v>-4.2990649406578707E-2</v>
      </c>
      <c r="T829" s="11">
        <f t="shared" si="145"/>
        <v>0.35795376897689768</v>
      </c>
      <c r="U829" s="11">
        <f t="shared" si="146"/>
        <v>0.28906381331425468</v>
      </c>
      <c r="V829" s="11">
        <f t="shared" si="147"/>
        <v>0.18450370567028829</v>
      </c>
      <c r="W829" s="11">
        <f t="shared" si="148"/>
        <v>0.28906381331425468</v>
      </c>
    </row>
    <row r="830" spans="1:23" x14ac:dyDescent="0.2">
      <c r="A830" s="28" t="s">
        <v>537</v>
      </c>
      <c r="B830" s="1">
        <v>67.425974999999994</v>
      </c>
      <c r="C830" s="1">
        <v>79.648026000000002</v>
      </c>
      <c r="D830" s="1">
        <v>30.765080000000001</v>
      </c>
      <c r="E830" s="1">
        <v>183.94000199999999</v>
      </c>
      <c r="F830" s="1">
        <v>405.225458</v>
      </c>
      <c r="G830" s="1">
        <v>63.559243000000002</v>
      </c>
      <c r="H830" s="1">
        <v>64.654826999999997</v>
      </c>
      <c r="I830" s="1">
        <v>151.5</v>
      </c>
      <c r="J830" s="1">
        <v>31.980160000000001</v>
      </c>
      <c r="K830" s="1">
        <v>38.479948</v>
      </c>
      <c r="L830" s="45">
        <v>15328.29981</v>
      </c>
      <c r="M830" s="11">
        <f t="shared" si="138"/>
        <v>-0.19566238478544729</v>
      </c>
      <c r="N830" s="11">
        <f t="shared" si="139"/>
        <v>-2.6215455359723805E-2</v>
      </c>
      <c r="O830" s="11">
        <f t="shared" si="140"/>
        <v>0.24110703635867359</v>
      </c>
      <c r="P830" s="11">
        <f t="shared" si="141"/>
        <v>5.7303330406147088</v>
      </c>
      <c r="Q830" s="11">
        <f t="shared" si="142"/>
        <v>-4.234656125467029E-3</v>
      </c>
      <c r="R830" s="11">
        <f t="shared" si="143"/>
        <v>0.32821953665776005</v>
      </c>
      <c r="S830" s="11">
        <f t="shared" si="144"/>
        <v>0.32040278652194232</v>
      </c>
      <c r="T830" s="11">
        <f t="shared" si="145"/>
        <v>0.3310490247759621</v>
      </c>
      <c r="U830" s="11">
        <f t="shared" si="146"/>
        <v>0.20487850530106222</v>
      </c>
      <c r="V830" s="11">
        <f t="shared" si="147"/>
        <v>0.2604466206030891</v>
      </c>
      <c r="W830" s="11">
        <f t="shared" si="148"/>
        <v>0.20487850530106222</v>
      </c>
    </row>
    <row r="831" spans="1:23" x14ac:dyDescent="0.2">
      <c r="A831" s="28" t="s">
        <v>387</v>
      </c>
      <c r="B831" s="1">
        <v>83.827951999999996</v>
      </c>
      <c r="C831" s="1">
        <v>81.792247000000003</v>
      </c>
      <c r="D831" s="1">
        <v>24.788418</v>
      </c>
      <c r="E831" s="1">
        <v>27.33</v>
      </c>
      <c r="F831" s="1">
        <v>406.94874600000003</v>
      </c>
      <c r="G831" s="1">
        <v>47.852964999999998</v>
      </c>
      <c r="H831" s="1">
        <v>48.965988000000003</v>
      </c>
      <c r="I831" s="1">
        <v>113.82</v>
      </c>
      <c r="J831" s="1">
        <v>26.542228000000001</v>
      </c>
      <c r="K831" s="1">
        <v>30.52882</v>
      </c>
      <c r="L831" s="45">
        <v>15676.940430000001</v>
      </c>
      <c r="M831" s="11">
        <f t="shared" si="138"/>
        <v>1.0254347959449626</v>
      </c>
      <c r="N831" s="11">
        <f t="shared" si="139"/>
        <v>0.4735215948214464</v>
      </c>
      <c r="O831" s="11">
        <f t="shared" si="140"/>
        <v>-4.2467740131795551E-2</v>
      </c>
      <c r="P831" s="11">
        <f t="shared" si="141"/>
        <v>0.33057442402266668</v>
      </c>
      <c r="Q831" s="11">
        <f t="shared" si="142"/>
        <v>4.1783472828229584E-3</v>
      </c>
      <c r="R831" s="11">
        <f t="shared" si="143"/>
        <v>0.49678210223517483</v>
      </c>
      <c r="S831" s="11">
        <f t="shared" si="144"/>
        <v>0.34186500921295826</v>
      </c>
      <c r="T831" s="11">
        <f t="shared" si="145"/>
        <v>0.15365898424249003</v>
      </c>
      <c r="U831" s="11">
        <f t="shared" si="146"/>
        <v>0.21717667239633309</v>
      </c>
      <c r="V831" s="11">
        <f t="shared" si="147"/>
        <v>0.49489783351894179</v>
      </c>
      <c r="W831" s="11">
        <f t="shared" si="148"/>
        <v>0.21717667239633309</v>
      </c>
    </row>
    <row r="832" spans="1:23" x14ac:dyDescent="0.2">
      <c r="A832" s="28" t="s">
        <v>83</v>
      </c>
      <c r="B832" s="1">
        <v>41.387633000000001</v>
      </c>
      <c r="C832" s="1">
        <v>55.508006999999999</v>
      </c>
      <c r="D832" s="1">
        <v>25.887815</v>
      </c>
      <c r="E832" s="1">
        <v>20.540001</v>
      </c>
      <c r="F832" s="1">
        <v>405.255448</v>
      </c>
      <c r="G832" s="1">
        <v>31.970562000000001</v>
      </c>
      <c r="H832" s="1">
        <v>36.490994000000001</v>
      </c>
      <c r="I832" s="1">
        <v>98.660004000000001</v>
      </c>
      <c r="J832" s="1">
        <v>21.806388999999999</v>
      </c>
      <c r="K832" s="1">
        <v>20.422011000000001</v>
      </c>
      <c r="L832" s="45">
        <v>15273.259770000001</v>
      </c>
      <c r="M832" s="11">
        <f t="shared" si="138"/>
        <v>-0.61850307642001989</v>
      </c>
      <c r="N832" s="11">
        <f t="shared" si="139"/>
        <v>-0.28923489349677678</v>
      </c>
      <c r="O832" s="11">
        <f t="shared" si="140"/>
        <v>-5.3412654955514172E-2</v>
      </c>
      <c r="P832" s="11">
        <f t="shared" si="141"/>
        <v>-0.90529324729589522</v>
      </c>
      <c r="Q832" s="11">
        <f t="shared" si="142"/>
        <v>4.3699829295831272E-3</v>
      </c>
      <c r="R832" s="11">
        <f t="shared" si="143"/>
        <v>-0.69347178283341759</v>
      </c>
      <c r="S832" s="11">
        <f t="shared" si="144"/>
        <v>-0.32003279927827433</v>
      </c>
      <c r="T832" s="11">
        <f t="shared" si="145"/>
        <v>-0.31968003531430045</v>
      </c>
      <c r="U832" s="11">
        <f t="shared" si="146"/>
        <v>-0.52301530407603791</v>
      </c>
      <c r="V832" s="11">
        <f t="shared" si="147"/>
        <v>-0.59455898128303653</v>
      </c>
      <c r="W832" s="11">
        <f t="shared" si="148"/>
        <v>-0.52301530407603791</v>
      </c>
    </row>
    <row r="833" spans="1:23" x14ac:dyDescent="0.2">
      <c r="A833" s="28" t="s">
        <v>842</v>
      </c>
      <c r="B833" s="1">
        <v>108.48746199999999</v>
      </c>
      <c r="C833" s="1">
        <v>78.096134000000006</v>
      </c>
      <c r="D833" s="1">
        <v>27.348575</v>
      </c>
      <c r="E833" s="1">
        <v>216.88000500000001</v>
      </c>
      <c r="F833" s="1">
        <v>403.49219399999998</v>
      </c>
      <c r="G833" s="1">
        <v>104.29892</v>
      </c>
      <c r="H833" s="1">
        <v>53.665815000000002</v>
      </c>
      <c r="I833" s="1">
        <v>145.020004</v>
      </c>
      <c r="J833" s="1">
        <v>45.717167000000003</v>
      </c>
      <c r="K833" s="1">
        <v>50.369869000000001</v>
      </c>
      <c r="L833" s="45">
        <v>14996.48047</v>
      </c>
      <c r="M833" s="11">
        <f t="shared" si="138"/>
        <v>0.13512918410280972</v>
      </c>
      <c r="N833" s="11">
        <f t="shared" si="139"/>
        <v>-8.5734926683959656E-2</v>
      </c>
      <c r="O833" s="11">
        <f t="shared" si="140"/>
        <v>-0.36914915908622026</v>
      </c>
      <c r="P833" s="11">
        <f t="shared" si="141"/>
        <v>-4.4833934156909505E-2</v>
      </c>
      <c r="Q833" s="11">
        <f t="shared" si="142"/>
        <v>-7.9946312761737248E-3</v>
      </c>
      <c r="R833" s="11">
        <f t="shared" si="143"/>
        <v>0.27996877580174706</v>
      </c>
      <c r="S833" s="11">
        <f t="shared" si="144"/>
        <v>-0.1320224227073783</v>
      </c>
      <c r="T833" s="11">
        <f t="shared" si="145"/>
        <v>-0.27151253880249271</v>
      </c>
      <c r="U833" s="11">
        <f t="shared" si="146"/>
        <v>9.6047969982343773E-2</v>
      </c>
      <c r="V833" s="11">
        <f t="shared" si="147"/>
        <v>8.2916838177318875E-2</v>
      </c>
      <c r="W833" s="11">
        <f t="shared" si="148"/>
        <v>9.6047969982343773E-2</v>
      </c>
    </row>
    <row r="834" spans="1:23" x14ac:dyDescent="0.2">
      <c r="A834" s="28" t="s">
        <v>689</v>
      </c>
      <c r="B834" s="1">
        <v>95.572789</v>
      </c>
      <c r="C834" s="1">
        <v>85.419574999999995</v>
      </c>
      <c r="D834" s="1">
        <v>43.351888000000002</v>
      </c>
      <c r="E834" s="1">
        <v>227.05999800000001</v>
      </c>
      <c r="F834" s="1">
        <v>406.74396200000001</v>
      </c>
      <c r="G834" s="1">
        <v>81.485518999999996</v>
      </c>
      <c r="H834" s="1">
        <v>61.828572999999999</v>
      </c>
      <c r="I834" s="1">
        <v>199.070007</v>
      </c>
      <c r="J834" s="1">
        <v>41.710917999999999</v>
      </c>
      <c r="K834" s="1">
        <v>46.513145999999999</v>
      </c>
      <c r="L834" s="45">
        <v>15636.54981</v>
      </c>
      <c r="M834" s="11">
        <f t="shared" si="138"/>
        <v>0.424991540804039</v>
      </c>
      <c r="N834" s="11">
        <f t="shared" si="139"/>
        <v>6.2546590045008399E-2</v>
      </c>
      <c r="O834" s="11">
        <f t="shared" si="140"/>
        <v>0.34765157769864641</v>
      </c>
      <c r="P834" s="11">
        <f t="shared" si="141"/>
        <v>0.26340973033936277</v>
      </c>
      <c r="Q834" s="11">
        <f t="shared" si="142"/>
        <v>-8.8127009445807536E-3</v>
      </c>
      <c r="R834" s="11">
        <f t="shared" si="143"/>
        <v>0.27455882143390564</v>
      </c>
      <c r="S834" s="11">
        <f t="shared" si="144"/>
        <v>-4.46432017710372E-2</v>
      </c>
      <c r="T834" s="11">
        <f t="shared" si="145"/>
        <v>0.30145134603713775</v>
      </c>
      <c r="U834" s="11">
        <f t="shared" si="146"/>
        <v>0.30578926821999275</v>
      </c>
      <c r="V834" s="11">
        <f t="shared" si="147"/>
        <v>0.20268322690741947</v>
      </c>
      <c r="W834" s="11">
        <f t="shared" si="148"/>
        <v>0.30578926821999275</v>
      </c>
    </row>
    <row r="835" spans="1:23" x14ac:dyDescent="0.2">
      <c r="A835" s="28" t="s">
        <v>536</v>
      </c>
      <c r="B835" s="1">
        <v>67.069022000000004</v>
      </c>
      <c r="C835" s="1">
        <v>80.391368999999997</v>
      </c>
      <c r="D835" s="1">
        <v>32.168469000000002</v>
      </c>
      <c r="E835" s="1">
        <v>179.720001</v>
      </c>
      <c r="F835" s="1">
        <v>410.360345</v>
      </c>
      <c r="G835" s="1">
        <v>63.932333</v>
      </c>
      <c r="H835" s="1">
        <v>64.717782</v>
      </c>
      <c r="I835" s="1">
        <v>152.96000699999999</v>
      </c>
      <c r="J835" s="1">
        <v>31.943069999999999</v>
      </c>
      <c r="K835" s="1">
        <v>38.674478000000001</v>
      </c>
      <c r="L835" s="45">
        <v>15300.639649999999</v>
      </c>
      <c r="M835" s="11">
        <f t="shared" si="138"/>
        <v>0.20862305930005309</v>
      </c>
      <c r="N835" s="11">
        <f t="shared" si="139"/>
        <v>0.18033328085865596</v>
      </c>
      <c r="O835" s="11">
        <f t="shared" si="140"/>
        <v>0.78075632104473658</v>
      </c>
      <c r="P835" s="11">
        <f t="shared" si="141"/>
        <v>5.4071303888460029</v>
      </c>
      <c r="Q835" s="11">
        <f t="shared" si="142"/>
        <v>-4.5679802346897391E-3</v>
      </c>
      <c r="R835" s="11">
        <f t="shared" si="143"/>
        <v>1.0016170459289384</v>
      </c>
      <c r="S835" s="11">
        <f t="shared" si="144"/>
        <v>0.49289245115159752</v>
      </c>
      <c r="T835" s="11">
        <f t="shared" si="145"/>
        <v>0.11162790937668987</v>
      </c>
      <c r="U835" s="11">
        <f t="shared" si="146"/>
        <v>0.3382556353832622</v>
      </c>
      <c r="V835" s="11">
        <f t="shared" si="147"/>
        <v>0.65082464018900299</v>
      </c>
      <c r="W835" s="11">
        <f t="shared" si="148"/>
        <v>0.3382556353832622</v>
      </c>
    </row>
    <row r="836" spans="1:23" x14ac:dyDescent="0.2">
      <c r="A836" s="28" t="s">
        <v>234</v>
      </c>
      <c r="B836" s="1">
        <v>55.492092</v>
      </c>
      <c r="C836" s="1">
        <v>68.109042000000002</v>
      </c>
      <c r="D836" s="1">
        <v>18.064498</v>
      </c>
      <c r="E836" s="1">
        <v>28.049999</v>
      </c>
      <c r="F836" s="1">
        <v>412.24346500000001</v>
      </c>
      <c r="G836" s="1">
        <v>31.940342000000001</v>
      </c>
      <c r="H836" s="1">
        <v>43.350599000000003</v>
      </c>
      <c r="I836" s="1">
        <v>137.60000600000001</v>
      </c>
      <c r="J836" s="1">
        <v>23.869184000000001</v>
      </c>
      <c r="K836" s="1">
        <v>23.427368999999999</v>
      </c>
      <c r="L836" s="45">
        <v>15191.059569999999</v>
      </c>
      <c r="M836" s="11">
        <f t="shared" ref="M836:M899" si="149">B836/B837-1</f>
        <v>0.39591811599966742</v>
      </c>
      <c r="N836" s="11">
        <f t="shared" ref="N836:N899" si="150">C836/C837-1</f>
        <v>0.22494597734204747</v>
      </c>
      <c r="O836" s="11">
        <f t="shared" ref="O836:O899" si="151">D836/D837-1</f>
        <v>-0.31851033574852339</v>
      </c>
      <c r="P836" s="11">
        <f t="shared" ref="P836:P899" si="152">E836/E837-1</f>
        <v>0.35180718072289152</v>
      </c>
      <c r="Q836" s="11">
        <f t="shared" ref="Q836:Q899" si="153">F836/F837-1</f>
        <v>-2.7790502911226866E-3</v>
      </c>
      <c r="R836" s="11">
        <f t="shared" ref="R836:R899" si="154">G836/G837-1</f>
        <v>-8.5151511148184866E-5</v>
      </c>
      <c r="S836" s="11">
        <f t="shared" ref="S836:S899" si="155">H836/H837-1</f>
        <v>0.1970404322915793</v>
      </c>
      <c r="T836" s="11">
        <f t="shared" ref="T836:T899" si="156">I836/I837-1</f>
        <v>0.40122209983366908</v>
      </c>
      <c r="U836" s="11">
        <f t="shared" ref="U836:U899" si="157">J836/J837-1</f>
        <v>0.10804520310508359</v>
      </c>
      <c r="V836" s="11">
        <f t="shared" ref="V836:V899" si="158">K836/K837-1</f>
        <v>9.4259536786172937E-2</v>
      </c>
      <c r="W836" s="11">
        <f t="shared" ref="W836:W899" si="159">J836/J837-1</f>
        <v>0.10804520310508359</v>
      </c>
    </row>
    <row r="837" spans="1:23" x14ac:dyDescent="0.2">
      <c r="A837" s="28" t="s">
        <v>82</v>
      </c>
      <c r="B837" s="1">
        <v>39.753113999999997</v>
      </c>
      <c r="C837" s="1">
        <v>55.601669999999999</v>
      </c>
      <c r="D837" s="1">
        <v>26.507369000000001</v>
      </c>
      <c r="E837" s="1">
        <v>20.75</v>
      </c>
      <c r="F837" s="1">
        <v>413.39230300000003</v>
      </c>
      <c r="G837" s="1">
        <v>31.943062000000001</v>
      </c>
      <c r="H837" s="1">
        <v>36.214815999999999</v>
      </c>
      <c r="I837" s="1">
        <v>98.199996999999996</v>
      </c>
      <c r="J837" s="1">
        <v>21.541706000000001</v>
      </c>
      <c r="K837" s="1">
        <v>21.409334999999999</v>
      </c>
      <c r="L837" s="45">
        <v>15063.12012</v>
      </c>
      <c r="M837" s="11">
        <f t="shared" si="149"/>
        <v>-0.63874851240793484</v>
      </c>
      <c r="N837" s="11">
        <f t="shared" si="150"/>
        <v>-0.27904156382079903</v>
      </c>
      <c r="O837" s="11">
        <f t="shared" si="151"/>
        <v>-3.1466646809335974E-2</v>
      </c>
      <c r="P837" s="11">
        <f t="shared" si="152"/>
        <v>-0.90535917901938423</v>
      </c>
      <c r="Q837" s="11">
        <f t="shared" si="153"/>
        <v>-8.6366288060406582E-3</v>
      </c>
      <c r="R837" s="11">
        <f t="shared" si="154"/>
        <v>-0.69620646272015063</v>
      </c>
      <c r="S837" s="11">
        <f t="shared" si="155"/>
        <v>-0.32002964208912299</v>
      </c>
      <c r="T837" s="11">
        <f t="shared" si="156"/>
        <v>-0.32969285324232089</v>
      </c>
      <c r="U837" s="11">
        <f t="shared" si="157"/>
        <v>-0.53091515364850617</v>
      </c>
      <c r="V837" s="11">
        <f t="shared" si="158"/>
        <v>-0.57790805443873738</v>
      </c>
      <c r="W837" s="11">
        <f t="shared" si="159"/>
        <v>-0.53091515364850617</v>
      </c>
    </row>
    <row r="838" spans="1:23" x14ac:dyDescent="0.2">
      <c r="A838" s="28" t="s">
        <v>841</v>
      </c>
      <c r="B838" s="1">
        <v>110.04276900000001</v>
      </c>
      <c r="C838" s="1">
        <v>77.121880000000004</v>
      </c>
      <c r="D838" s="1">
        <v>27.368566000000001</v>
      </c>
      <c r="E838" s="1">
        <v>219.25</v>
      </c>
      <c r="F838" s="1">
        <v>416.99372299999999</v>
      </c>
      <c r="G838" s="1">
        <v>105.147273</v>
      </c>
      <c r="H838" s="1">
        <v>53.259404000000004</v>
      </c>
      <c r="I838" s="1">
        <v>146.5</v>
      </c>
      <c r="J838" s="1">
        <v>45.922834999999999</v>
      </c>
      <c r="K838" s="1">
        <v>50.721969999999999</v>
      </c>
      <c r="L838" s="45">
        <v>14810.309569999999</v>
      </c>
      <c r="M838" s="11">
        <f t="shared" si="149"/>
        <v>0.13917464215505571</v>
      </c>
      <c r="N838" s="11">
        <f t="shared" si="150"/>
        <v>-0.10002268793097524</v>
      </c>
      <c r="O838" s="11">
        <f t="shared" si="151"/>
        <v>-0.36236607617242655</v>
      </c>
      <c r="P838" s="11">
        <f t="shared" si="152"/>
        <v>-2.3776642304228046E-2</v>
      </c>
      <c r="Q838" s="11">
        <f t="shared" si="153"/>
        <v>3.9686152567914856E-3</v>
      </c>
      <c r="R838" s="11">
        <f t="shared" si="154"/>
        <v>0.29391677584641807</v>
      </c>
      <c r="S838" s="11">
        <f t="shared" si="155"/>
        <v>-0.16225989889247816</v>
      </c>
      <c r="T838" s="11">
        <f t="shared" si="156"/>
        <v>-0.26632609607513358</v>
      </c>
      <c r="U838" s="11">
        <f t="shared" si="157"/>
        <v>0.1029965620192026</v>
      </c>
      <c r="V838" s="11">
        <f t="shared" si="158"/>
        <v>6.0726491631565294E-2</v>
      </c>
      <c r="W838" s="11">
        <f t="shared" si="159"/>
        <v>0.1029965620192026</v>
      </c>
    </row>
    <row r="839" spans="1:23" x14ac:dyDescent="0.2">
      <c r="A839" s="28" t="s">
        <v>688</v>
      </c>
      <c r="B839" s="1">
        <v>96.598681999999997</v>
      </c>
      <c r="C839" s="1">
        <v>85.693138000000005</v>
      </c>
      <c r="D839" s="1">
        <v>42.922066999999998</v>
      </c>
      <c r="E839" s="1">
        <v>224.58999600000001</v>
      </c>
      <c r="F839" s="1">
        <v>415.34537699999998</v>
      </c>
      <c r="G839" s="1">
        <v>81.262778999999995</v>
      </c>
      <c r="H839" s="1">
        <v>63.575091999999998</v>
      </c>
      <c r="I839" s="1">
        <v>199.679993</v>
      </c>
      <c r="J839" s="1">
        <v>41.634613000000002</v>
      </c>
      <c r="K839" s="1">
        <v>47.818142000000002</v>
      </c>
      <c r="L839" s="45">
        <v>14930.87012</v>
      </c>
      <c r="M839" s="11">
        <f t="shared" si="149"/>
        <v>0.7986013765707114</v>
      </c>
      <c r="N839" s="11">
        <f t="shared" si="150"/>
        <v>0.28684165270249062</v>
      </c>
      <c r="O839" s="11">
        <f t="shared" si="151"/>
        <v>1.4471293852219889</v>
      </c>
      <c r="P839" s="11">
        <f t="shared" si="152"/>
        <v>7.0382959184575551</v>
      </c>
      <c r="Q839" s="11">
        <f t="shared" si="153"/>
        <v>-1.2970947131397681E-3</v>
      </c>
      <c r="R839" s="11">
        <f t="shared" si="154"/>
        <v>1.6139717189254954</v>
      </c>
      <c r="S839" s="11">
        <f t="shared" si="155"/>
        <v>0.50919046404756263</v>
      </c>
      <c r="T839" s="11">
        <f t="shared" si="156"/>
        <v>0.50169204706556325</v>
      </c>
      <c r="U839" s="11">
        <f t="shared" si="157"/>
        <v>0.75005880521258828</v>
      </c>
      <c r="V839" s="11">
        <f t="shared" si="158"/>
        <v>1.0841021500776598</v>
      </c>
      <c r="W839" s="11">
        <f t="shared" si="159"/>
        <v>0.75005880521258828</v>
      </c>
    </row>
    <row r="840" spans="1:23" x14ac:dyDescent="0.2">
      <c r="A840" s="28" t="s">
        <v>233</v>
      </c>
      <c r="B840" s="1">
        <v>53.707666000000003</v>
      </c>
      <c r="C840" s="1">
        <v>66.591828000000007</v>
      </c>
      <c r="D840" s="1">
        <v>17.539762</v>
      </c>
      <c r="E840" s="1">
        <v>27.940000999999999</v>
      </c>
      <c r="F840" s="1">
        <v>415.88481899999999</v>
      </c>
      <c r="G840" s="1">
        <v>31.087857</v>
      </c>
      <c r="H840" s="1">
        <v>42.125293999999997</v>
      </c>
      <c r="I840" s="1">
        <v>132.970001</v>
      </c>
      <c r="J840" s="1">
        <v>23.790407999999999</v>
      </c>
      <c r="K840" s="1">
        <v>22.944241000000002</v>
      </c>
      <c r="L840" s="45">
        <v>14833.95996</v>
      </c>
      <c r="M840" s="11">
        <f t="shared" si="149"/>
        <v>0.36079822708992459</v>
      </c>
      <c r="N840" s="11">
        <f t="shared" si="150"/>
        <v>0.2024464879956196</v>
      </c>
      <c r="O840" s="11">
        <f t="shared" si="151"/>
        <v>-0.33925657294179024</v>
      </c>
      <c r="P840" s="11">
        <f t="shared" si="152"/>
        <v>0.3602726212136016</v>
      </c>
      <c r="Q840" s="11">
        <f t="shared" si="153"/>
        <v>1.4674526054663239E-3</v>
      </c>
      <c r="R840" s="11">
        <f t="shared" si="154"/>
        <v>-2.844550753673869E-2</v>
      </c>
      <c r="S840" s="11">
        <f t="shared" si="155"/>
        <v>0.16688160221850268</v>
      </c>
      <c r="T840" s="11">
        <f t="shared" si="156"/>
        <v>0.33036523252722061</v>
      </c>
      <c r="U840" s="11">
        <f t="shared" si="157"/>
        <v>9.9594160113509078E-2</v>
      </c>
      <c r="V840" s="11">
        <f t="shared" si="158"/>
        <v>2.6433884309536637E-2</v>
      </c>
      <c r="W840" s="11">
        <f t="shared" si="159"/>
        <v>9.9594160113509078E-2</v>
      </c>
    </row>
    <row r="841" spans="1:23" x14ac:dyDescent="0.2">
      <c r="A841" s="28" t="s">
        <v>81</v>
      </c>
      <c r="B841" s="1">
        <v>39.467765999999997</v>
      </c>
      <c r="C841" s="1">
        <v>55.380284000000003</v>
      </c>
      <c r="D841" s="1">
        <v>26.545496</v>
      </c>
      <c r="E841" s="1">
        <v>20.540001</v>
      </c>
      <c r="F841" s="1">
        <v>415.27542199999999</v>
      </c>
      <c r="G841" s="1">
        <v>31.998058</v>
      </c>
      <c r="H841" s="1">
        <v>36.100743999999999</v>
      </c>
      <c r="I841" s="1">
        <v>99.949996999999996</v>
      </c>
      <c r="J841" s="1">
        <v>21.635625999999998</v>
      </c>
      <c r="K841" s="1">
        <v>22.353355000000001</v>
      </c>
      <c r="L841" s="45">
        <v>14937.48047</v>
      </c>
      <c r="M841" s="11">
        <f t="shared" si="149"/>
        <v>-0.42028009385913057</v>
      </c>
      <c r="N841" s="11">
        <f t="shared" si="150"/>
        <v>-0.34962724425452696</v>
      </c>
      <c r="O841" s="11">
        <f t="shared" si="151"/>
        <v>-4.2350478601163033E-2</v>
      </c>
      <c r="P841" s="11">
        <f t="shared" si="152"/>
        <v>-0.88677580868142203</v>
      </c>
      <c r="Q841" s="11">
        <f t="shared" si="153"/>
        <v>-8.6096071534064178E-3</v>
      </c>
      <c r="R841" s="11">
        <f t="shared" si="154"/>
        <v>-0.54496034110022729</v>
      </c>
      <c r="S841" s="11">
        <f t="shared" si="155"/>
        <v>-0.38197713321432625</v>
      </c>
      <c r="T841" s="11">
        <f t="shared" si="156"/>
        <v>-0.36134187220447289</v>
      </c>
      <c r="U841" s="11">
        <f t="shared" si="157"/>
        <v>-0.38800247439549718</v>
      </c>
      <c r="V841" s="11">
        <f t="shared" si="158"/>
        <v>-0.47152291871509455</v>
      </c>
      <c r="W841" s="11">
        <f t="shared" si="159"/>
        <v>-0.38800247439549718</v>
      </c>
    </row>
    <row r="842" spans="1:23" x14ac:dyDescent="0.2">
      <c r="A842" s="28" t="s">
        <v>587</v>
      </c>
      <c r="B842" s="1">
        <v>68.080749999999995</v>
      </c>
      <c r="C842" s="1">
        <v>85.151605000000004</v>
      </c>
      <c r="D842" s="1">
        <v>27.719427</v>
      </c>
      <c r="E842" s="1">
        <v>181.41000399999999</v>
      </c>
      <c r="F842" s="1">
        <v>418.88182999999998</v>
      </c>
      <c r="G842" s="1">
        <v>70.319272999999995</v>
      </c>
      <c r="H842" s="1">
        <v>58.413282000000002</v>
      </c>
      <c r="I842" s="1">
        <v>156.5</v>
      </c>
      <c r="J842" s="1">
        <v>35.352473000000003</v>
      </c>
      <c r="K842" s="1">
        <v>42.297680999999997</v>
      </c>
      <c r="L842" s="45">
        <v>14840.950199999999</v>
      </c>
      <c r="M842" s="11">
        <f t="shared" si="149"/>
        <v>0.12664502344961326</v>
      </c>
      <c r="N842" s="11">
        <f t="shared" si="150"/>
        <v>5.2303243238801089E-2</v>
      </c>
      <c r="O842" s="11">
        <f t="shared" si="151"/>
        <v>1.5037513039308781E-2</v>
      </c>
      <c r="P842" s="11">
        <f t="shared" si="152"/>
        <v>3.8363106817547674</v>
      </c>
      <c r="Q842" s="11">
        <f t="shared" si="153"/>
        <v>2.081556622300873E-2</v>
      </c>
      <c r="R842" s="11">
        <f t="shared" si="154"/>
        <v>0.36426172374582411</v>
      </c>
      <c r="S842" s="11">
        <f t="shared" si="155"/>
        <v>0.16804873335021697</v>
      </c>
      <c r="T842" s="11">
        <f t="shared" si="156"/>
        <v>0.44505997843785838</v>
      </c>
      <c r="U842" s="11">
        <f t="shared" si="157"/>
        <v>0.42021852801975501</v>
      </c>
      <c r="V842" s="11">
        <f t="shared" si="158"/>
        <v>0.33036421487648271</v>
      </c>
      <c r="W842" s="11">
        <f t="shared" si="159"/>
        <v>0.42021852801975501</v>
      </c>
    </row>
    <row r="843" spans="1:23" x14ac:dyDescent="0.2">
      <c r="A843" s="28" t="s">
        <v>435</v>
      </c>
      <c r="B843" s="1">
        <v>60.427861999999998</v>
      </c>
      <c r="C843" s="1">
        <v>80.919264999999996</v>
      </c>
      <c r="D843" s="1">
        <v>27.308771</v>
      </c>
      <c r="E843" s="1">
        <v>37.509998000000003</v>
      </c>
      <c r="F843" s="1">
        <v>410.34036300000002</v>
      </c>
      <c r="G843" s="1">
        <v>51.543829000000002</v>
      </c>
      <c r="H843" s="1">
        <v>50.009284999999998</v>
      </c>
      <c r="I843" s="1">
        <v>108.300003</v>
      </c>
      <c r="J843" s="1">
        <v>24.892277</v>
      </c>
      <c r="K843" s="1">
        <v>31.794060999999999</v>
      </c>
      <c r="L843" s="45">
        <v>15376.059569999999</v>
      </c>
      <c r="M843" s="11">
        <f t="shared" si="149"/>
        <v>6.6925013015579626E-3</v>
      </c>
      <c r="N843" s="11">
        <f t="shared" si="150"/>
        <v>0.10164289093596812</v>
      </c>
      <c r="O843" s="11">
        <f t="shared" si="151"/>
        <v>0.16707605913286239</v>
      </c>
      <c r="P843" s="11">
        <f t="shared" si="152"/>
        <v>0.29033360853113188</v>
      </c>
      <c r="Q843" s="11">
        <f t="shared" si="153"/>
        <v>1.8990535884821025E-2</v>
      </c>
      <c r="R843" s="11">
        <f t="shared" si="154"/>
        <v>0.40635975540762326</v>
      </c>
      <c r="S843" s="11">
        <f t="shared" si="155"/>
        <v>0.16679265298822066</v>
      </c>
      <c r="T843" s="11">
        <f t="shared" si="156"/>
        <v>-0.15072141195235444</v>
      </c>
      <c r="U843" s="11">
        <f t="shared" si="157"/>
        <v>-4.4147917193380293E-2</v>
      </c>
      <c r="V843" s="11">
        <f t="shared" si="158"/>
        <v>0.23311867113547535</v>
      </c>
      <c r="W843" s="11">
        <f t="shared" si="159"/>
        <v>-4.4147917193380293E-2</v>
      </c>
    </row>
    <row r="844" spans="1:23" x14ac:dyDescent="0.2">
      <c r="A844" s="28" t="s">
        <v>282</v>
      </c>
      <c r="B844" s="1">
        <v>60.026136999999999</v>
      </c>
      <c r="C844" s="1">
        <v>73.453263000000007</v>
      </c>
      <c r="D844" s="1">
        <v>23.399307</v>
      </c>
      <c r="E844" s="1">
        <v>29.07</v>
      </c>
      <c r="F844" s="1">
        <v>402.69300700000002</v>
      </c>
      <c r="G844" s="1">
        <v>36.650528999999999</v>
      </c>
      <c r="H844" s="1">
        <v>42.860472999999999</v>
      </c>
      <c r="I844" s="1">
        <v>127.519997</v>
      </c>
      <c r="J844" s="1">
        <v>26.041975999999998</v>
      </c>
      <c r="K844" s="1">
        <v>25.783456000000001</v>
      </c>
      <c r="L844" s="45">
        <v>14776.530269999999</v>
      </c>
      <c r="M844" s="11">
        <f t="shared" si="149"/>
        <v>0.34527877166776677</v>
      </c>
      <c r="N844" s="11">
        <f t="shared" si="150"/>
        <v>6.2538359800357046E-2</v>
      </c>
      <c r="O844" s="11">
        <f t="shared" si="151"/>
        <v>1.1920867347386732E-2</v>
      </c>
      <c r="P844" s="11">
        <f t="shared" si="152"/>
        <v>0.20622406639004143</v>
      </c>
      <c r="Q844" s="11">
        <f t="shared" si="153"/>
        <v>6.2281682707880925E-3</v>
      </c>
      <c r="R844" s="11">
        <f t="shared" si="154"/>
        <v>1.757740334431368E-2</v>
      </c>
      <c r="S844" s="11">
        <f t="shared" si="155"/>
        <v>-9.9450453955746143E-3</v>
      </c>
      <c r="T844" s="11">
        <f t="shared" si="156"/>
        <v>0.17389303619330865</v>
      </c>
      <c r="U844" s="11">
        <f t="shared" si="157"/>
        <v>9.3203239145460248E-2</v>
      </c>
      <c r="V844" s="11">
        <f t="shared" si="158"/>
        <v>-8.3491544334401535E-2</v>
      </c>
      <c r="W844" s="11">
        <f t="shared" si="159"/>
        <v>9.3203239145460248E-2</v>
      </c>
    </row>
    <row r="845" spans="1:23" x14ac:dyDescent="0.2">
      <c r="A845" s="28" t="s">
        <v>130</v>
      </c>
      <c r="B845" s="1">
        <v>44.61985</v>
      </c>
      <c r="C845" s="1">
        <v>69.129987</v>
      </c>
      <c r="D845" s="1">
        <v>23.123653000000001</v>
      </c>
      <c r="E845" s="1">
        <v>24.1</v>
      </c>
      <c r="F845" s="1">
        <v>400.200491</v>
      </c>
      <c r="G845" s="1">
        <v>36.017435999999996</v>
      </c>
      <c r="H845" s="1">
        <v>43.291004000000001</v>
      </c>
      <c r="I845" s="1">
        <v>108.629997</v>
      </c>
      <c r="J845" s="1">
        <v>23.821715000000001</v>
      </c>
      <c r="K845" s="1">
        <v>28.132262000000001</v>
      </c>
      <c r="L845" s="45">
        <v>15237.110350000001</v>
      </c>
      <c r="M845" s="11">
        <f t="shared" si="149"/>
        <v>-0.60819276769888875</v>
      </c>
      <c r="N845" s="11">
        <f t="shared" si="150"/>
        <v>-0.16773339195599057</v>
      </c>
      <c r="O845" s="11">
        <f t="shared" si="151"/>
        <v>-0.53095471499006353</v>
      </c>
      <c r="P845" s="11">
        <f t="shared" si="152"/>
        <v>-0.8816306518183501</v>
      </c>
      <c r="Q845" s="11">
        <f t="shared" si="153"/>
        <v>1.7755335630300628E-3</v>
      </c>
      <c r="R845" s="11">
        <f t="shared" si="154"/>
        <v>-0.59626228391068237</v>
      </c>
      <c r="S845" s="11">
        <f t="shared" si="155"/>
        <v>-0.26402382487825005</v>
      </c>
      <c r="T845" s="11">
        <f t="shared" si="156"/>
        <v>-0.50151432637219462</v>
      </c>
      <c r="U845" s="11">
        <f t="shared" si="157"/>
        <v>-0.38568548566988903</v>
      </c>
      <c r="V845" s="11">
        <f t="shared" si="158"/>
        <v>-0.43490933012612076</v>
      </c>
      <c r="W845" s="11">
        <f t="shared" si="159"/>
        <v>-0.38568548566988903</v>
      </c>
    </row>
    <row r="846" spans="1:23" x14ac:dyDescent="0.2">
      <c r="A846" s="28" t="s">
        <v>738</v>
      </c>
      <c r="B846" s="1">
        <v>113.88215</v>
      </c>
      <c r="C846" s="1">
        <v>83.062309999999997</v>
      </c>
      <c r="D846" s="1">
        <v>49.299404000000003</v>
      </c>
      <c r="E846" s="1">
        <v>203.60000600000001</v>
      </c>
      <c r="F846" s="1">
        <v>399.49118099999998</v>
      </c>
      <c r="G846" s="1">
        <v>89.209986000000001</v>
      </c>
      <c r="H846" s="1">
        <v>58.821202999999997</v>
      </c>
      <c r="I846" s="1">
        <v>217.91999799999999</v>
      </c>
      <c r="J846" s="1">
        <v>38.777718</v>
      </c>
      <c r="K846" s="1">
        <v>49.783625000000001</v>
      </c>
      <c r="L846" s="45">
        <v>15371.650390000001</v>
      </c>
      <c r="M846" s="11">
        <f t="shared" si="149"/>
        <v>0.67549561248536683</v>
      </c>
      <c r="N846" s="11">
        <f t="shared" si="150"/>
        <v>-4.3528546844638805E-2</v>
      </c>
      <c r="O846" s="11">
        <f t="shared" si="151"/>
        <v>0.74653137509726508</v>
      </c>
      <c r="P846" s="11">
        <f t="shared" si="152"/>
        <v>0.11354195172920467</v>
      </c>
      <c r="Q846" s="11">
        <f t="shared" si="153"/>
        <v>1.2213164920181985E-2</v>
      </c>
      <c r="R846" s="11">
        <f t="shared" si="154"/>
        <v>0.25807290249451187</v>
      </c>
      <c r="S846" s="11">
        <f t="shared" si="155"/>
        <v>-5.2689565317343146E-3</v>
      </c>
      <c r="T846" s="11">
        <f t="shared" si="156"/>
        <v>0.35513961016279594</v>
      </c>
      <c r="U846" s="11">
        <f t="shared" si="157"/>
        <v>0.12605145579754184</v>
      </c>
      <c r="V846" s="11">
        <f t="shared" si="158"/>
        <v>0.15883565655049803</v>
      </c>
      <c r="W846" s="11">
        <f t="shared" si="159"/>
        <v>0.12605145579754184</v>
      </c>
    </row>
    <row r="847" spans="1:23" x14ac:dyDescent="0.2">
      <c r="A847" s="28" t="s">
        <v>586</v>
      </c>
      <c r="B847" s="1">
        <v>67.969232000000005</v>
      </c>
      <c r="C847" s="1">
        <v>86.842434999999995</v>
      </c>
      <c r="D847" s="1">
        <v>28.227035999999998</v>
      </c>
      <c r="E847" s="1">
        <v>182.83999600000001</v>
      </c>
      <c r="F847" s="1">
        <v>394.67099899999999</v>
      </c>
      <c r="G847" s="1">
        <v>70.910028999999994</v>
      </c>
      <c r="H847" s="1">
        <v>59.132770999999998</v>
      </c>
      <c r="I847" s="1">
        <v>160.80999800000001</v>
      </c>
      <c r="J847" s="1">
        <v>34.436897000000002</v>
      </c>
      <c r="K847" s="1">
        <v>42.960039000000002</v>
      </c>
      <c r="L847" s="45">
        <v>15615.54981</v>
      </c>
      <c r="M847" s="11">
        <f t="shared" si="149"/>
        <v>0.12150022224006429</v>
      </c>
      <c r="N847" s="11">
        <f t="shared" si="150"/>
        <v>6.4913120473993224E-2</v>
      </c>
      <c r="O847" s="11">
        <f t="shared" si="151"/>
        <v>2.5460166806811735E-2</v>
      </c>
      <c r="P847" s="11">
        <f t="shared" si="152"/>
        <v>3.8731342217484004</v>
      </c>
      <c r="Q847" s="11">
        <f t="shared" si="153"/>
        <v>-8.0936843949741544E-4</v>
      </c>
      <c r="R847" s="11">
        <f t="shared" si="154"/>
        <v>0.37802479087155993</v>
      </c>
      <c r="S847" s="11">
        <f t="shared" si="155"/>
        <v>0.12262691957502114</v>
      </c>
      <c r="T847" s="11">
        <f t="shared" si="156"/>
        <v>0.47559179274384866</v>
      </c>
      <c r="U847" s="11">
        <f t="shared" si="157"/>
        <v>0.36356722162597088</v>
      </c>
      <c r="V847" s="11">
        <f t="shared" si="158"/>
        <v>0.34578754783007937</v>
      </c>
      <c r="W847" s="11">
        <f t="shared" si="159"/>
        <v>0.36356722162597088</v>
      </c>
    </row>
    <row r="848" spans="1:23" x14ac:dyDescent="0.2">
      <c r="A848" s="28" t="s">
        <v>434</v>
      </c>
      <c r="B848" s="1">
        <v>60.605634000000002</v>
      </c>
      <c r="C848" s="1">
        <v>81.548845</v>
      </c>
      <c r="D848" s="1">
        <v>27.526214</v>
      </c>
      <c r="E848" s="1">
        <v>37.520000000000003</v>
      </c>
      <c r="F848" s="1">
        <v>394.99069200000002</v>
      </c>
      <c r="G848" s="1">
        <v>51.457731000000003</v>
      </c>
      <c r="H848" s="1">
        <v>52.673572999999998</v>
      </c>
      <c r="I848" s="1">
        <v>108.980003</v>
      </c>
      <c r="J848" s="1">
        <v>25.255005000000001</v>
      </c>
      <c r="K848" s="1">
        <v>31.921858</v>
      </c>
      <c r="L848" s="45">
        <v>15680.349609999999</v>
      </c>
      <c r="M848" s="11">
        <f t="shared" si="149"/>
        <v>1.7387875854830703E-2</v>
      </c>
      <c r="N848" s="11">
        <f t="shared" si="150"/>
        <v>8.7487726417017742E-2</v>
      </c>
      <c r="O848" s="11">
        <f t="shared" si="151"/>
        <v>0.20131297608246612</v>
      </c>
      <c r="P848" s="11">
        <f t="shared" si="152"/>
        <v>0.26885356780520797</v>
      </c>
      <c r="Q848" s="11">
        <f t="shared" si="153"/>
        <v>-1.117905197093505E-2</v>
      </c>
      <c r="R848" s="11">
        <f t="shared" si="154"/>
        <v>0.40076972233129826</v>
      </c>
      <c r="S848" s="11">
        <f t="shared" si="155"/>
        <v>0.21983392301482652</v>
      </c>
      <c r="T848" s="11">
        <f t="shared" si="156"/>
        <v>-0.1663733929893183</v>
      </c>
      <c r="U848" s="11">
        <f t="shared" si="157"/>
        <v>-3.2839487346437157E-2</v>
      </c>
      <c r="V848" s="11">
        <f t="shared" si="158"/>
        <v>0.23638206552482277</v>
      </c>
      <c r="W848" s="11">
        <f t="shared" si="159"/>
        <v>-3.2839487346437157E-2</v>
      </c>
    </row>
    <row r="849" spans="1:23" x14ac:dyDescent="0.2">
      <c r="A849" s="28" t="s">
        <v>281</v>
      </c>
      <c r="B849" s="1">
        <v>59.569840999999997</v>
      </c>
      <c r="C849" s="1">
        <v>74.988290000000006</v>
      </c>
      <c r="D849" s="1">
        <v>22.913440999999999</v>
      </c>
      <c r="E849" s="1">
        <v>29.57</v>
      </c>
      <c r="F849" s="1">
        <v>399.45623399999999</v>
      </c>
      <c r="G849" s="1">
        <v>36.735325000000003</v>
      </c>
      <c r="H849" s="1">
        <v>43.180937999999998</v>
      </c>
      <c r="I849" s="1">
        <v>130.729996</v>
      </c>
      <c r="J849" s="1">
        <v>26.112527</v>
      </c>
      <c r="K849" s="1">
        <v>25.818764999999999</v>
      </c>
      <c r="L849" s="45">
        <v>15399.650390000001</v>
      </c>
      <c r="M849" s="11">
        <f t="shared" si="149"/>
        <v>-0.38095603692255331</v>
      </c>
      <c r="N849" s="11">
        <f t="shared" si="150"/>
        <v>-1.9847834670452147E-2</v>
      </c>
      <c r="O849" s="11">
        <f t="shared" si="151"/>
        <v>-8.234531730785255E-2</v>
      </c>
      <c r="P849" s="11">
        <f t="shared" si="152"/>
        <v>-0.84534518585792662</v>
      </c>
      <c r="Q849" s="11">
        <f t="shared" si="153"/>
        <v>5.2544050443883439E-3</v>
      </c>
      <c r="R849" s="11">
        <f t="shared" si="154"/>
        <v>-0.61383659540498514</v>
      </c>
      <c r="S849" s="11">
        <f t="shared" si="155"/>
        <v>0.12664177793882403</v>
      </c>
      <c r="T849" s="11">
        <f t="shared" si="156"/>
        <v>-0.19930181418994763</v>
      </c>
      <c r="U849" s="11">
        <f t="shared" si="157"/>
        <v>-0.51926004730273734</v>
      </c>
      <c r="V849" s="11">
        <f t="shared" si="158"/>
        <v>-0.4780442729792449</v>
      </c>
      <c r="W849" s="11">
        <f t="shared" si="159"/>
        <v>-0.51926004730273734</v>
      </c>
    </row>
    <row r="850" spans="1:23" x14ac:dyDescent="0.2">
      <c r="A850" s="28" t="s">
        <v>890</v>
      </c>
      <c r="B850" s="1">
        <v>96.228773000000004</v>
      </c>
      <c r="C850" s="1">
        <v>76.506783999999996</v>
      </c>
      <c r="D850" s="1">
        <v>24.969567999999999</v>
      </c>
      <c r="E850" s="1">
        <v>191.199997</v>
      </c>
      <c r="F850" s="1">
        <v>397.36829999999998</v>
      </c>
      <c r="G850" s="1">
        <v>95.128964999999994</v>
      </c>
      <c r="H850" s="1">
        <v>38.327123</v>
      </c>
      <c r="I850" s="1">
        <v>163.270004</v>
      </c>
      <c r="J850" s="1">
        <v>54.317363999999998</v>
      </c>
      <c r="K850" s="1">
        <v>49.465431000000002</v>
      </c>
      <c r="L850" s="45">
        <v>15392.200199999999</v>
      </c>
      <c r="M850" s="11">
        <f t="shared" si="149"/>
        <v>-0.16738006137689021</v>
      </c>
      <c r="N850" s="11">
        <f t="shared" si="150"/>
        <v>-8.0605748494928853E-2</v>
      </c>
      <c r="O850" s="11">
        <f t="shared" si="151"/>
        <v>-0.51163248184843246</v>
      </c>
      <c r="P850" s="11">
        <f t="shared" si="152"/>
        <v>-6.8226121855157751E-2</v>
      </c>
      <c r="Q850" s="11">
        <f t="shared" si="153"/>
        <v>3.8740097536438256E-3</v>
      </c>
      <c r="R850" s="11">
        <f t="shared" si="154"/>
        <v>4.0496548774415997E-2</v>
      </c>
      <c r="S850" s="11">
        <f t="shared" si="155"/>
        <v>-0.34675358092577702</v>
      </c>
      <c r="T850" s="11">
        <f t="shared" si="156"/>
        <v>-0.25917689214200679</v>
      </c>
      <c r="U850" s="11">
        <f t="shared" si="157"/>
        <v>0.34705444638199001</v>
      </c>
      <c r="V850" s="11">
        <f t="shared" si="158"/>
        <v>-2.2210928168838739E-2</v>
      </c>
      <c r="W850" s="11">
        <f t="shared" si="159"/>
        <v>0.34705444638199001</v>
      </c>
    </row>
    <row r="851" spans="1:23" x14ac:dyDescent="0.2">
      <c r="A851" s="28" t="s">
        <v>737</v>
      </c>
      <c r="B851" s="1">
        <v>115.57346699999999</v>
      </c>
      <c r="C851" s="1">
        <v>83.214337999999998</v>
      </c>
      <c r="D851" s="1">
        <v>51.128641999999999</v>
      </c>
      <c r="E851" s="1">
        <v>205.199997</v>
      </c>
      <c r="F851" s="1">
        <v>395.83483200000001</v>
      </c>
      <c r="G851" s="1">
        <v>91.426507000000001</v>
      </c>
      <c r="H851" s="1">
        <v>58.671768999999998</v>
      </c>
      <c r="I851" s="1">
        <v>220.38999899999999</v>
      </c>
      <c r="J851" s="1">
        <v>40.323065</v>
      </c>
      <c r="K851" s="1">
        <v>50.589061000000001</v>
      </c>
      <c r="L851" s="45">
        <v>15568.929690000001</v>
      </c>
      <c r="M851" s="11">
        <f t="shared" si="149"/>
        <v>0.6970853444593712</v>
      </c>
      <c r="N851" s="11">
        <f t="shared" si="150"/>
        <v>-5.3061823748590586E-2</v>
      </c>
      <c r="O851" s="11">
        <f t="shared" si="151"/>
        <v>0.8280955318806984</v>
      </c>
      <c r="P851" s="11">
        <f t="shared" si="152"/>
        <v>0.17103236708400082</v>
      </c>
      <c r="Q851" s="11">
        <f t="shared" si="153"/>
        <v>-1.7834837660598457E-2</v>
      </c>
      <c r="R851" s="11">
        <f t="shared" si="154"/>
        <v>0.32349395312564955</v>
      </c>
      <c r="S851" s="11">
        <f t="shared" si="155"/>
        <v>-8.8512640253791686E-3</v>
      </c>
      <c r="T851" s="11">
        <f t="shared" si="156"/>
        <v>0.39399108561703655</v>
      </c>
      <c r="U851" s="11">
        <f t="shared" si="157"/>
        <v>0.17731425396125022</v>
      </c>
      <c r="V851" s="11">
        <f t="shared" si="158"/>
        <v>0.18946586747999206</v>
      </c>
      <c r="W851" s="11">
        <f t="shared" si="159"/>
        <v>0.17731425396125022</v>
      </c>
    </row>
    <row r="852" spans="1:23" x14ac:dyDescent="0.2">
      <c r="A852" s="28" t="s">
        <v>585</v>
      </c>
      <c r="B852" s="1">
        <v>68.101151999999999</v>
      </c>
      <c r="C852" s="1">
        <v>87.877266000000006</v>
      </c>
      <c r="D852" s="1">
        <v>27.968254999999999</v>
      </c>
      <c r="E852" s="1">
        <v>175.229996</v>
      </c>
      <c r="F852" s="1">
        <v>403.02267599999999</v>
      </c>
      <c r="G852" s="1">
        <v>69.079656</v>
      </c>
      <c r="H852" s="1">
        <v>59.195726000000001</v>
      </c>
      <c r="I852" s="1">
        <v>158.10000600000001</v>
      </c>
      <c r="J852" s="1">
        <v>34.250044000000003</v>
      </c>
      <c r="K852" s="1">
        <v>42.530906000000002</v>
      </c>
      <c r="L852" s="45">
        <v>15072.58008</v>
      </c>
      <c r="M852" s="11">
        <f t="shared" si="149"/>
        <v>0.12014608694851225</v>
      </c>
      <c r="N852" s="11">
        <f t="shared" si="150"/>
        <v>6.4802145112353493E-2</v>
      </c>
      <c r="O852" s="11">
        <f t="shared" si="151"/>
        <v>1.0254925941201254E-2</v>
      </c>
      <c r="P852" s="11">
        <f t="shared" si="152"/>
        <v>3.6173910772755971</v>
      </c>
      <c r="Q852" s="11">
        <f t="shared" si="153"/>
        <v>1.7606513414103242E-2</v>
      </c>
      <c r="R852" s="11">
        <f t="shared" si="154"/>
        <v>0.33748137913836196</v>
      </c>
      <c r="S852" s="11">
        <f t="shared" si="155"/>
        <v>0.11343323845331987</v>
      </c>
      <c r="T852" s="11">
        <f t="shared" si="156"/>
        <v>0.44449529770201823</v>
      </c>
      <c r="U852" s="11">
        <f t="shared" si="157"/>
        <v>0.34842177964910936</v>
      </c>
      <c r="V852" s="11">
        <f t="shared" si="158"/>
        <v>0.33044208431820077</v>
      </c>
      <c r="W852" s="11">
        <f t="shared" si="159"/>
        <v>0.34842177964910936</v>
      </c>
    </row>
    <row r="853" spans="1:23" x14ac:dyDescent="0.2">
      <c r="A853" s="28" t="s">
        <v>433</v>
      </c>
      <c r="B853" s="1">
        <v>60.796669999999999</v>
      </c>
      <c r="C853" s="1">
        <v>82.529196999999996</v>
      </c>
      <c r="D853" s="1">
        <v>27.684353999999999</v>
      </c>
      <c r="E853" s="1">
        <v>37.950001</v>
      </c>
      <c r="F853" s="1">
        <v>396.049623</v>
      </c>
      <c r="G853" s="1">
        <v>51.649059999999999</v>
      </c>
      <c r="H853" s="1">
        <v>53.165042999999997</v>
      </c>
      <c r="I853" s="1">
        <v>109.449997</v>
      </c>
      <c r="J853" s="1">
        <v>25.400096999999999</v>
      </c>
      <c r="K853" s="1">
        <v>31.967499</v>
      </c>
      <c r="L853" s="45">
        <v>15570.280269999999</v>
      </c>
      <c r="M853" s="11">
        <f t="shared" si="149"/>
        <v>-0.34638393012358293</v>
      </c>
      <c r="N853" s="11">
        <f t="shared" si="150"/>
        <v>9.0766954480568707E-2</v>
      </c>
      <c r="O853" s="11">
        <f t="shared" si="151"/>
        <v>0.15495912262944178</v>
      </c>
      <c r="P853" s="11">
        <f t="shared" si="152"/>
        <v>-0.79994727675193378</v>
      </c>
      <c r="Q853" s="11">
        <f t="shared" si="153"/>
        <v>6.4354243569439973E-3</v>
      </c>
      <c r="R853" s="11">
        <f t="shared" si="154"/>
        <v>-0.44376938704930924</v>
      </c>
      <c r="S853" s="11">
        <f t="shared" si="155"/>
        <v>0.4258124489457511</v>
      </c>
      <c r="T853" s="11">
        <f t="shared" si="156"/>
        <v>-0.30259974764113995</v>
      </c>
      <c r="U853" s="11">
        <f t="shared" si="157"/>
        <v>-0.50515944315532046</v>
      </c>
      <c r="V853" s="11">
        <f t="shared" si="158"/>
        <v>-0.3364347868305898</v>
      </c>
      <c r="W853" s="11">
        <f t="shared" si="159"/>
        <v>-0.50515944315532046</v>
      </c>
    </row>
    <row r="854" spans="1:23" x14ac:dyDescent="0.2">
      <c r="A854" s="28" t="s">
        <v>889</v>
      </c>
      <c r="B854" s="1">
        <v>93.015873999999997</v>
      </c>
      <c r="C854" s="1">
        <v>75.661621999999994</v>
      </c>
      <c r="D854" s="1">
        <v>23.969985999999999</v>
      </c>
      <c r="E854" s="1">
        <v>189.699997</v>
      </c>
      <c r="F854" s="1">
        <v>393.51717300000001</v>
      </c>
      <c r="G854" s="1">
        <v>92.855479000000003</v>
      </c>
      <c r="H854" s="1">
        <v>37.287542999999999</v>
      </c>
      <c r="I854" s="1">
        <v>156.94000199999999</v>
      </c>
      <c r="J854" s="1">
        <v>51.329861000000001</v>
      </c>
      <c r="K854" s="1">
        <v>48.175369000000003</v>
      </c>
      <c r="L854" s="45">
        <v>15618.219730000001</v>
      </c>
      <c r="M854" s="11">
        <f t="shared" si="149"/>
        <v>-0.17012280675239155</v>
      </c>
      <c r="N854" s="11">
        <f t="shared" si="150"/>
        <v>-9.4587253244116765E-2</v>
      </c>
      <c r="O854" s="11">
        <f t="shared" si="151"/>
        <v>-0.52059177529809375</v>
      </c>
      <c r="P854" s="11">
        <f t="shared" si="152"/>
        <v>-4.8502774953673389E-2</v>
      </c>
      <c r="Q854" s="11">
        <f t="shared" si="153"/>
        <v>6.3358081047240056E-3</v>
      </c>
      <c r="R854" s="11">
        <f t="shared" si="154"/>
        <v>2.1657565300311266E-2</v>
      </c>
      <c r="S854" s="11">
        <f t="shared" si="155"/>
        <v>-0.362034867493918</v>
      </c>
      <c r="T854" s="11">
        <f t="shared" si="156"/>
        <v>-0.2876401278892482</v>
      </c>
      <c r="U854" s="11">
        <f t="shared" si="157"/>
        <v>0.29830714757327947</v>
      </c>
      <c r="V854" s="11">
        <f t="shared" si="158"/>
        <v>-3.6757530943839711E-2</v>
      </c>
      <c r="W854" s="11">
        <f t="shared" si="159"/>
        <v>0.29830714757327947</v>
      </c>
    </row>
    <row r="855" spans="1:23" x14ac:dyDescent="0.2">
      <c r="A855" s="28" t="s">
        <v>736</v>
      </c>
      <c r="B855" s="1">
        <v>112.08390199999999</v>
      </c>
      <c r="C855" s="1">
        <v>83.565889999999996</v>
      </c>
      <c r="D855" s="1">
        <v>49.999113000000001</v>
      </c>
      <c r="E855" s="1">
        <v>199.36999499999999</v>
      </c>
      <c r="F855" s="1">
        <v>391.03962100000001</v>
      </c>
      <c r="G855" s="1">
        <v>90.887085999999996</v>
      </c>
      <c r="H855" s="1">
        <v>58.447619000000003</v>
      </c>
      <c r="I855" s="1">
        <v>220.30999800000001</v>
      </c>
      <c r="J855" s="1">
        <v>39.535992</v>
      </c>
      <c r="K855" s="1">
        <v>50.013750999999999</v>
      </c>
      <c r="L855" s="45">
        <v>15761.780269999999</v>
      </c>
      <c r="M855" s="11">
        <f t="shared" si="149"/>
        <v>0.62716017301185745</v>
      </c>
      <c r="N855" s="11">
        <f t="shared" si="150"/>
        <v>-5.4429947102728082E-2</v>
      </c>
      <c r="O855" s="11">
        <f t="shared" si="151"/>
        <v>0.74063182296262742</v>
      </c>
      <c r="P855" s="11">
        <f t="shared" si="152"/>
        <v>0.11767008303425031</v>
      </c>
      <c r="Q855" s="11">
        <f t="shared" si="153"/>
        <v>2.7667249049274645E-3</v>
      </c>
      <c r="R855" s="11">
        <f t="shared" si="154"/>
        <v>0.28770358365838278</v>
      </c>
      <c r="S855" s="11">
        <f t="shared" si="155"/>
        <v>-1.8453753979559617E-2</v>
      </c>
      <c r="T855" s="11">
        <f t="shared" si="156"/>
        <v>0.34139059481884471</v>
      </c>
      <c r="U855" s="11">
        <f t="shared" si="157"/>
        <v>0.16674623813090128</v>
      </c>
      <c r="V855" s="11">
        <f t="shared" si="158"/>
        <v>0.16647215260686865</v>
      </c>
      <c r="W855" s="11">
        <f t="shared" si="159"/>
        <v>0.16674623813090128</v>
      </c>
    </row>
    <row r="856" spans="1:23" x14ac:dyDescent="0.2">
      <c r="A856" s="28" t="s">
        <v>584</v>
      </c>
      <c r="B856" s="1">
        <v>68.883139999999997</v>
      </c>
      <c r="C856" s="1">
        <v>88.376202000000006</v>
      </c>
      <c r="D856" s="1">
        <v>28.724692000000001</v>
      </c>
      <c r="E856" s="1">
        <v>178.38000500000001</v>
      </c>
      <c r="F856" s="1">
        <v>389.96070700000001</v>
      </c>
      <c r="G856" s="1">
        <v>70.580751000000006</v>
      </c>
      <c r="H856" s="1">
        <v>59.546475000000001</v>
      </c>
      <c r="I856" s="1">
        <v>164.240005</v>
      </c>
      <c r="J856" s="1">
        <v>33.885682000000003</v>
      </c>
      <c r="K856" s="1">
        <v>42.876078</v>
      </c>
      <c r="L856" s="45">
        <v>15876.219730000001</v>
      </c>
      <c r="M856" s="11">
        <f t="shared" si="149"/>
        <v>0.15426661622845317</v>
      </c>
      <c r="N856" s="11">
        <f t="shared" si="150"/>
        <v>7.8487408026868488E-2</v>
      </c>
      <c r="O856" s="11">
        <f t="shared" si="151"/>
        <v>3.6098977170878843E-2</v>
      </c>
      <c r="P856" s="11">
        <f t="shared" si="152"/>
        <v>3.6905077488958131</v>
      </c>
      <c r="Q856" s="11">
        <f t="shared" si="153"/>
        <v>-2.1982865501446458E-3</v>
      </c>
      <c r="R856" s="11">
        <f t="shared" si="154"/>
        <v>0.35724341449734376</v>
      </c>
      <c r="S856" s="11">
        <f t="shared" si="155"/>
        <v>0.13680800352574529</v>
      </c>
      <c r="T856" s="11">
        <f t="shared" si="156"/>
        <v>0.47445916576406466</v>
      </c>
      <c r="U856" s="11">
        <f t="shared" si="157"/>
        <v>0.33885683801292288</v>
      </c>
      <c r="V856" s="11">
        <f t="shared" si="158"/>
        <v>0.3473518296703515</v>
      </c>
      <c r="W856" s="11">
        <f t="shared" si="159"/>
        <v>0.33885683801292288</v>
      </c>
    </row>
    <row r="857" spans="1:23" x14ac:dyDescent="0.2">
      <c r="A857" s="28" t="s">
        <v>432</v>
      </c>
      <c r="B857" s="1">
        <v>59.676974999999999</v>
      </c>
      <c r="C857" s="1">
        <v>81.944584000000006</v>
      </c>
      <c r="D857" s="1">
        <v>27.723887999999999</v>
      </c>
      <c r="E857" s="1">
        <v>38.029998999999997</v>
      </c>
      <c r="F857" s="1">
        <v>390.819841</v>
      </c>
      <c r="G857" s="1">
        <v>52.003016000000002</v>
      </c>
      <c r="H857" s="1">
        <v>52.380414999999999</v>
      </c>
      <c r="I857" s="1">
        <v>111.389999</v>
      </c>
      <c r="J857" s="1">
        <v>25.309414</v>
      </c>
      <c r="K857" s="1">
        <v>31.822481</v>
      </c>
      <c r="L857" s="45">
        <v>15750.66992</v>
      </c>
      <c r="M857" s="11">
        <f t="shared" si="149"/>
        <v>0.35026692654890579</v>
      </c>
      <c r="N857" s="11">
        <f t="shared" si="150"/>
        <v>0.21073072938545212</v>
      </c>
      <c r="O857" s="11">
        <f t="shared" si="151"/>
        <v>0.17710650224472269</v>
      </c>
      <c r="P857" s="11">
        <f t="shared" si="152"/>
        <v>0.58392332361516019</v>
      </c>
      <c r="Q857" s="11">
        <f t="shared" si="153"/>
        <v>-3.7562447744626803E-3</v>
      </c>
      <c r="R857" s="11">
        <f t="shared" si="154"/>
        <v>0.44457224154858288</v>
      </c>
      <c r="S857" s="11">
        <f t="shared" si="155"/>
        <v>0.22539379968282724</v>
      </c>
      <c r="T857" s="11">
        <f t="shared" si="156"/>
        <v>4.5522789135322039E-2</v>
      </c>
      <c r="U857" s="11">
        <f t="shared" si="157"/>
        <v>6.1685614061758098E-2</v>
      </c>
      <c r="V857" s="11">
        <f t="shared" si="158"/>
        <v>0.1517794075002139</v>
      </c>
      <c r="W857" s="11">
        <f t="shared" si="159"/>
        <v>6.1685614061758098E-2</v>
      </c>
    </row>
    <row r="858" spans="1:23" x14ac:dyDescent="0.2">
      <c r="A858" s="28" t="s">
        <v>129</v>
      </c>
      <c r="B858" s="1">
        <v>44.196427999999997</v>
      </c>
      <c r="C858" s="1">
        <v>67.681922999999998</v>
      </c>
      <c r="D858" s="1">
        <v>23.552574</v>
      </c>
      <c r="E858" s="1">
        <v>24.01</v>
      </c>
      <c r="F858" s="1">
        <v>392.29339099999999</v>
      </c>
      <c r="G858" s="1">
        <v>35.998902999999999</v>
      </c>
      <c r="H858" s="1">
        <v>42.745781000000001</v>
      </c>
      <c r="I858" s="1">
        <v>106.540001</v>
      </c>
      <c r="J858" s="1">
        <v>23.838896999999999</v>
      </c>
      <c r="K858" s="1">
        <v>27.628972000000001</v>
      </c>
      <c r="L858" s="45">
        <v>15746.87988</v>
      </c>
      <c r="M858" s="11">
        <f t="shared" si="149"/>
        <v>-0.52144297686525776</v>
      </c>
      <c r="N858" s="11">
        <f t="shared" si="150"/>
        <v>-8.5267636151806991E-2</v>
      </c>
      <c r="O858" s="11">
        <f t="shared" si="151"/>
        <v>-4.7213367264202888E-2</v>
      </c>
      <c r="P858" s="11">
        <f t="shared" si="152"/>
        <v>-0.8723347737207241</v>
      </c>
      <c r="Q858" s="11">
        <f t="shared" si="153"/>
        <v>1.4755507587768779E-2</v>
      </c>
      <c r="R858" s="11">
        <f t="shared" si="154"/>
        <v>-0.61555973079903148</v>
      </c>
      <c r="S858" s="11">
        <f t="shared" si="155"/>
        <v>0.20368569174309226</v>
      </c>
      <c r="T858" s="11">
        <f t="shared" si="156"/>
        <v>-0.32684653877938863</v>
      </c>
      <c r="U858" s="11">
        <f t="shared" si="157"/>
        <v>-0.52795798203947508</v>
      </c>
      <c r="V858" s="11">
        <f t="shared" si="158"/>
        <v>-0.42235900467101684</v>
      </c>
      <c r="W858" s="11">
        <f t="shared" si="159"/>
        <v>-0.52795798203947508</v>
      </c>
    </row>
    <row r="859" spans="1:23" x14ac:dyDescent="0.2">
      <c r="A859" s="28" t="s">
        <v>888</v>
      </c>
      <c r="B859" s="1">
        <v>92.353525000000005</v>
      </c>
      <c r="C859" s="1">
        <v>73.990956999999995</v>
      </c>
      <c r="D859" s="1">
        <v>24.719673</v>
      </c>
      <c r="E859" s="1">
        <v>188.070007</v>
      </c>
      <c r="F859" s="1">
        <v>386.58907299999998</v>
      </c>
      <c r="G859" s="1">
        <v>93.639781999999997</v>
      </c>
      <c r="H859" s="1">
        <v>35.512411</v>
      </c>
      <c r="I859" s="1">
        <v>158.270004</v>
      </c>
      <c r="J859" s="1">
        <v>50.501641999999997</v>
      </c>
      <c r="K859" s="1">
        <v>47.830697999999998</v>
      </c>
      <c r="L859" s="45">
        <v>15900.820309999999</v>
      </c>
      <c r="M859" s="11">
        <f t="shared" si="149"/>
        <v>-0.12945094459969408</v>
      </c>
      <c r="N859" s="11">
        <f t="shared" si="150"/>
        <v>-0.14378517990351991</v>
      </c>
      <c r="O859" s="11">
        <f t="shared" si="151"/>
        <v>-0.51184366468074072</v>
      </c>
      <c r="P859" s="11">
        <f t="shared" si="152"/>
        <v>-8.69501376240438E-2</v>
      </c>
      <c r="Q859" s="11">
        <f t="shared" si="153"/>
        <v>4.9079861161565042E-3</v>
      </c>
      <c r="R859" s="11">
        <f t="shared" si="154"/>
        <v>1.6033753058389166E-2</v>
      </c>
      <c r="S859" s="11">
        <f t="shared" si="155"/>
        <v>-0.41984710913398759</v>
      </c>
      <c r="T859" s="11">
        <f t="shared" si="156"/>
        <v>-0.30439939921944092</v>
      </c>
      <c r="U859" s="11">
        <f t="shared" si="157"/>
        <v>0.23334273980989795</v>
      </c>
      <c r="V859" s="11">
        <f t="shared" si="158"/>
        <v>-5.8273289041124943E-2</v>
      </c>
      <c r="W859" s="11">
        <f t="shared" si="159"/>
        <v>0.23334273980989795</v>
      </c>
    </row>
    <row r="860" spans="1:23" x14ac:dyDescent="0.2">
      <c r="A860" s="28" t="s">
        <v>735</v>
      </c>
      <c r="B860" s="1">
        <v>106.08652600000001</v>
      </c>
      <c r="C860" s="1">
        <v>86.416347000000002</v>
      </c>
      <c r="D860" s="1">
        <v>50.638845000000003</v>
      </c>
      <c r="E860" s="1">
        <v>205.979996</v>
      </c>
      <c r="F860" s="1">
        <v>384.70096599999999</v>
      </c>
      <c r="G860" s="1">
        <v>92.162077999999994</v>
      </c>
      <c r="H860" s="1">
        <v>61.212159</v>
      </c>
      <c r="I860" s="1">
        <v>227.529999</v>
      </c>
      <c r="J860" s="1">
        <v>40.946964999999999</v>
      </c>
      <c r="K860" s="1">
        <v>50.790422999999997</v>
      </c>
      <c r="L860" s="45">
        <v>16009.990229999999</v>
      </c>
      <c r="M860" s="11">
        <f t="shared" si="149"/>
        <v>0.41699846362363435</v>
      </c>
      <c r="N860" s="11">
        <f t="shared" si="150"/>
        <v>-1.4656110536860334E-2</v>
      </c>
      <c r="O860" s="11">
        <f t="shared" si="151"/>
        <v>0.867059837240582</v>
      </c>
      <c r="P860" s="11">
        <f t="shared" si="152"/>
        <v>0.21436152618681548</v>
      </c>
      <c r="Q860" s="11">
        <f t="shared" si="153"/>
        <v>5.7852481019302626E-3</v>
      </c>
      <c r="R860" s="11">
        <f t="shared" si="154"/>
        <v>0.31715377319246318</v>
      </c>
      <c r="S860" s="11">
        <f t="shared" si="155"/>
        <v>3.3435777912236508E-2</v>
      </c>
      <c r="T860" s="11">
        <f t="shared" si="156"/>
        <v>0.43389216685937226</v>
      </c>
      <c r="U860" s="11">
        <f t="shared" si="157"/>
        <v>0.21643468325109372</v>
      </c>
      <c r="V860" s="11">
        <f t="shared" si="158"/>
        <v>0.19577411438290504</v>
      </c>
      <c r="W860" s="11">
        <f t="shared" si="159"/>
        <v>0.21643468325109372</v>
      </c>
    </row>
    <row r="861" spans="1:23" x14ac:dyDescent="0.2">
      <c r="A861" s="28" t="s">
        <v>583</v>
      </c>
      <c r="B861" s="1">
        <v>74.867071999999993</v>
      </c>
      <c r="C861" s="1">
        <v>87.701712999999998</v>
      </c>
      <c r="D861" s="1">
        <v>27.122240000000001</v>
      </c>
      <c r="E861" s="1">
        <v>169.61999499999999</v>
      </c>
      <c r="F861" s="1">
        <v>382.48817700000001</v>
      </c>
      <c r="G861" s="1">
        <v>69.970629000000002</v>
      </c>
      <c r="H861" s="1">
        <v>59.231701000000001</v>
      </c>
      <c r="I861" s="1">
        <v>158.679993</v>
      </c>
      <c r="J861" s="1">
        <v>33.661458000000003</v>
      </c>
      <c r="K861" s="1">
        <v>42.474930999999998</v>
      </c>
      <c r="L861" s="45">
        <v>16097.33008</v>
      </c>
      <c r="M861" s="11">
        <f t="shared" si="149"/>
        <v>0.27289536448702356</v>
      </c>
      <c r="N861" s="11">
        <f t="shared" si="150"/>
        <v>0.16490579828571716</v>
      </c>
      <c r="O861" s="11">
        <f t="shared" si="151"/>
        <v>0.16881218498114214</v>
      </c>
      <c r="P861" s="11">
        <f t="shared" si="152"/>
        <v>4.7831570064780085</v>
      </c>
      <c r="Q861" s="11">
        <f t="shared" si="153"/>
        <v>8.8535743644919673E-3</v>
      </c>
      <c r="R861" s="11">
        <f t="shared" si="154"/>
        <v>0.89210611339749435</v>
      </c>
      <c r="S861" s="11">
        <f t="shared" si="155"/>
        <v>0.35826898805743657</v>
      </c>
      <c r="T861" s="11">
        <f t="shared" si="156"/>
        <v>0.20797801303305397</v>
      </c>
      <c r="U861" s="11">
        <f t="shared" si="157"/>
        <v>0.3058510026472403</v>
      </c>
      <c r="V861" s="11">
        <f t="shared" si="158"/>
        <v>0.6256661701822448</v>
      </c>
      <c r="W861" s="11">
        <f t="shared" si="159"/>
        <v>0.3058510026472403</v>
      </c>
    </row>
    <row r="862" spans="1:23" x14ac:dyDescent="0.2">
      <c r="A862" s="28" t="s">
        <v>280</v>
      </c>
      <c r="B862" s="1">
        <v>58.816360000000003</v>
      </c>
      <c r="C862" s="1">
        <v>75.286528000000004</v>
      </c>
      <c r="D862" s="1">
        <v>23.20496</v>
      </c>
      <c r="E862" s="1">
        <v>29.33</v>
      </c>
      <c r="F862" s="1">
        <v>379.131508</v>
      </c>
      <c r="G862" s="1">
        <v>36.980288000000002</v>
      </c>
      <c r="H862" s="1">
        <v>43.608226000000002</v>
      </c>
      <c r="I862" s="1">
        <v>131.36000100000001</v>
      </c>
      <c r="J862" s="1">
        <v>25.777411000000001</v>
      </c>
      <c r="K862" s="1">
        <v>26.127707999999998</v>
      </c>
      <c r="L862" s="45">
        <v>15914.62012</v>
      </c>
      <c r="M862" s="11">
        <f t="shared" si="149"/>
        <v>0.3032254988192693</v>
      </c>
      <c r="N862" s="11">
        <f t="shared" si="150"/>
        <v>9.9964436885231045E-2</v>
      </c>
      <c r="O862" s="11">
        <f t="shared" si="151"/>
        <v>-7.4323069903428629E-2</v>
      </c>
      <c r="P862" s="11">
        <f t="shared" si="152"/>
        <v>0.17696629213483139</v>
      </c>
      <c r="Q862" s="11">
        <f t="shared" si="153"/>
        <v>-2.1377050900691752E-2</v>
      </c>
      <c r="R862" s="11">
        <f t="shared" si="154"/>
        <v>1.1381370456484019E-2</v>
      </c>
      <c r="S862" s="11">
        <f t="shared" si="155"/>
        <v>3.7377560798483644E-2</v>
      </c>
      <c r="T862" s="11">
        <f t="shared" si="156"/>
        <v>0.20458502875969664</v>
      </c>
      <c r="U862" s="11">
        <f t="shared" si="157"/>
        <v>3.9367979831816724E-2</v>
      </c>
      <c r="V862" s="11">
        <f t="shared" si="158"/>
        <v>-7.3540823787005882E-2</v>
      </c>
      <c r="W862" s="11">
        <f t="shared" si="159"/>
        <v>3.9367979831816724E-2</v>
      </c>
    </row>
    <row r="863" spans="1:23" x14ac:dyDescent="0.2">
      <c r="A863" s="28" t="s">
        <v>128</v>
      </c>
      <c r="B863" s="1">
        <v>45.131376000000003</v>
      </c>
      <c r="C863" s="1">
        <v>68.444511000000006</v>
      </c>
      <c r="D863" s="1">
        <v>25.068097999999999</v>
      </c>
      <c r="E863" s="1">
        <v>24.92</v>
      </c>
      <c r="F863" s="1">
        <v>387.41326099999998</v>
      </c>
      <c r="G863" s="1">
        <v>36.564138</v>
      </c>
      <c r="H863" s="1">
        <v>42.036985999999999</v>
      </c>
      <c r="I863" s="1">
        <v>109.050003</v>
      </c>
      <c r="J863" s="1">
        <v>24.801044000000001</v>
      </c>
      <c r="K863" s="1">
        <v>28.201682999999999</v>
      </c>
      <c r="L863" s="45">
        <v>15976.01953</v>
      </c>
      <c r="M863" s="11">
        <f t="shared" si="149"/>
        <v>-0.54342892451138525</v>
      </c>
      <c r="N863" s="11">
        <f t="shared" si="150"/>
        <v>-9.1966362250896716E-2</v>
      </c>
      <c r="O863" s="11">
        <f t="shared" si="151"/>
        <v>-5.6078136992022687E-3</v>
      </c>
      <c r="P863" s="11">
        <f t="shared" si="152"/>
        <v>-0.87125439007289096</v>
      </c>
      <c r="Q863" s="11">
        <f t="shared" si="153"/>
        <v>2.6346838867747913E-2</v>
      </c>
      <c r="R863" s="11">
        <f t="shared" si="154"/>
        <v>-0.61743275875641879</v>
      </c>
      <c r="S863" s="11">
        <f t="shared" si="155"/>
        <v>0.21252448766950982</v>
      </c>
      <c r="T863" s="11">
        <f t="shared" si="156"/>
        <v>-0.34731863960595355</v>
      </c>
      <c r="U863" s="11">
        <f t="shared" si="157"/>
        <v>-0.51784882533574439</v>
      </c>
      <c r="V863" s="11">
        <f t="shared" si="158"/>
        <v>-0.40659787175771378</v>
      </c>
      <c r="W863" s="11">
        <f t="shared" si="159"/>
        <v>-0.51784882533574439</v>
      </c>
    </row>
    <row r="864" spans="1:23" x14ac:dyDescent="0.2">
      <c r="A864" s="28" t="s">
        <v>887</v>
      </c>
      <c r="B864" s="1">
        <v>98.848522000000003</v>
      </c>
      <c r="C864" s="1">
        <v>75.376625000000004</v>
      </c>
      <c r="D864" s="1">
        <v>25.209468000000001</v>
      </c>
      <c r="E864" s="1">
        <v>193.55999800000001</v>
      </c>
      <c r="F864" s="1">
        <v>377.46816799999999</v>
      </c>
      <c r="G864" s="1">
        <v>95.575716</v>
      </c>
      <c r="H864" s="1">
        <v>34.668979</v>
      </c>
      <c r="I864" s="1">
        <v>167.08000200000001</v>
      </c>
      <c r="J864" s="1">
        <v>51.438315000000003</v>
      </c>
      <c r="K864" s="1">
        <v>47.525416</v>
      </c>
      <c r="L864" s="45">
        <v>16025.530269999999</v>
      </c>
      <c r="M864" s="11">
        <f t="shared" si="149"/>
        <v>-0.10085175762777909</v>
      </c>
      <c r="N864" s="11">
        <f t="shared" si="150"/>
        <v>-0.13545011109871741</v>
      </c>
      <c r="O864" s="11">
        <f t="shared" si="151"/>
        <v>-0.50972005844275792</v>
      </c>
      <c r="P864" s="11">
        <f t="shared" si="152"/>
        <v>-6.2890364615487249E-2</v>
      </c>
      <c r="Q864" s="11">
        <f t="shared" si="153"/>
        <v>2.4673638880894355E-3</v>
      </c>
      <c r="R864" s="11">
        <f t="shared" si="154"/>
        <v>2.6119850179786797E-2</v>
      </c>
      <c r="S864" s="11">
        <f t="shared" si="155"/>
        <v>-0.43603529563259513</v>
      </c>
      <c r="T864" s="11">
        <f t="shared" si="156"/>
        <v>-0.27185567461435656</v>
      </c>
      <c r="U864" s="11">
        <f t="shared" si="157"/>
        <v>0.13997579510985347</v>
      </c>
      <c r="V864" s="11">
        <f t="shared" si="158"/>
        <v>-7.4936891394337346E-2</v>
      </c>
      <c r="W864" s="11">
        <f t="shared" si="159"/>
        <v>0.13997579510985347</v>
      </c>
    </row>
    <row r="865" spans="1:23" x14ac:dyDescent="0.2">
      <c r="A865" s="28" t="s">
        <v>734</v>
      </c>
      <c r="B865" s="1">
        <v>109.935734</v>
      </c>
      <c r="C865" s="1">
        <v>87.185974999999999</v>
      </c>
      <c r="D865" s="1">
        <v>51.418517999999999</v>
      </c>
      <c r="E865" s="1">
        <v>206.550003</v>
      </c>
      <c r="F865" s="1">
        <v>376.539109</v>
      </c>
      <c r="G865" s="1">
        <v>93.142838999999995</v>
      </c>
      <c r="H865" s="1">
        <v>61.473668000000004</v>
      </c>
      <c r="I865" s="1">
        <v>229.46000699999999</v>
      </c>
      <c r="J865" s="1">
        <v>45.122287</v>
      </c>
      <c r="K865" s="1">
        <v>51.375323000000002</v>
      </c>
      <c r="L865" s="45">
        <v>15755.360350000001</v>
      </c>
      <c r="M865" s="11">
        <f t="shared" si="149"/>
        <v>0.88027544282085213</v>
      </c>
      <c r="N865" s="11">
        <f t="shared" si="150"/>
        <v>0.14551005023554264</v>
      </c>
      <c r="O865" s="11">
        <f t="shared" si="151"/>
        <v>1.2612948269432906</v>
      </c>
      <c r="P865" s="11">
        <f t="shared" si="152"/>
        <v>6.1371802302287417</v>
      </c>
      <c r="Q865" s="11">
        <f t="shared" si="153"/>
        <v>1.989883781696733E-4</v>
      </c>
      <c r="R865" s="11">
        <f t="shared" si="154"/>
        <v>1.5123151748705794</v>
      </c>
      <c r="S865" s="11">
        <f t="shared" si="155"/>
        <v>0.40704493538565467</v>
      </c>
      <c r="T865" s="11">
        <f t="shared" si="156"/>
        <v>0.85197742773240615</v>
      </c>
      <c r="U865" s="11">
        <f t="shared" si="157"/>
        <v>0.73443731797163059</v>
      </c>
      <c r="V865" s="11">
        <f t="shared" si="158"/>
        <v>1.0035438031004018</v>
      </c>
      <c r="W865" s="11">
        <f t="shared" si="159"/>
        <v>0.73443731797163059</v>
      </c>
    </row>
    <row r="866" spans="1:23" x14ac:dyDescent="0.2">
      <c r="A866" s="28" t="s">
        <v>279</v>
      </c>
      <c r="B866" s="1">
        <v>58.467888000000002</v>
      </c>
      <c r="C866" s="1">
        <v>76.111052000000001</v>
      </c>
      <c r="D866" s="1">
        <v>22.738529</v>
      </c>
      <c r="E866" s="1">
        <v>28.940000999999999</v>
      </c>
      <c r="F866" s="1">
        <v>376.46419700000001</v>
      </c>
      <c r="G866" s="1">
        <v>37.074503999999997</v>
      </c>
      <c r="H866" s="1">
        <v>43.689911000000002</v>
      </c>
      <c r="I866" s="1">
        <v>123.900002</v>
      </c>
      <c r="J866" s="1">
        <v>26.015519000000001</v>
      </c>
      <c r="K866" s="1">
        <v>25.642226000000001</v>
      </c>
      <c r="L866" s="45">
        <v>15884.570309999999</v>
      </c>
      <c r="M866" s="11">
        <f t="shared" si="149"/>
        <v>0.29309285876666702</v>
      </c>
      <c r="N866" s="11">
        <f t="shared" si="150"/>
        <v>0.11508202383696253</v>
      </c>
      <c r="O866" s="11">
        <f t="shared" si="151"/>
        <v>-9.4307129008841417E-2</v>
      </c>
      <c r="P866" s="11">
        <f t="shared" si="152"/>
        <v>0.16929296969696961</v>
      </c>
      <c r="Q866" s="11">
        <f t="shared" si="153"/>
        <v>3.9295646752490754E-3</v>
      </c>
      <c r="R866" s="11">
        <f t="shared" si="154"/>
        <v>1.4472301115277642E-2</v>
      </c>
      <c r="S866" s="11">
        <f t="shared" si="155"/>
        <v>4.1421957433906309E-2</v>
      </c>
      <c r="T866" s="11">
        <f t="shared" si="156"/>
        <v>0.14775364004873492</v>
      </c>
      <c r="U866" s="11">
        <f t="shared" si="157"/>
        <v>5.2249037847366786E-2</v>
      </c>
      <c r="V866" s="11">
        <f t="shared" si="158"/>
        <v>-8.9354483666199136E-2</v>
      </c>
      <c r="W866" s="11">
        <f t="shared" si="159"/>
        <v>5.2249037847366786E-2</v>
      </c>
    </row>
    <row r="867" spans="1:23" x14ac:dyDescent="0.2">
      <c r="A867" s="28" t="s">
        <v>127</v>
      </c>
      <c r="B867" s="1">
        <v>45.215536999999998</v>
      </c>
      <c r="C867" s="1">
        <v>68.256011999999998</v>
      </c>
      <c r="D867" s="1">
        <v>25.106224999999998</v>
      </c>
      <c r="E867" s="1">
        <v>24.75</v>
      </c>
      <c r="F867" s="1">
        <v>374.99064700000002</v>
      </c>
      <c r="G867" s="1">
        <v>36.545605000000002</v>
      </c>
      <c r="H867" s="1">
        <v>41.952170000000002</v>
      </c>
      <c r="I867" s="1">
        <v>107.949997</v>
      </c>
      <c r="J867" s="1">
        <v>24.723728000000001</v>
      </c>
      <c r="K867" s="1">
        <v>28.158296</v>
      </c>
      <c r="L867" s="45">
        <v>16221.139649999999</v>
      </c>
      <c r="M867" s="11">
        <f t="shared" si="149"/>
        <v>-0.54004753887666024</v>
      </c>
      <c r="N867" s="11">
        <f t="shared" si="150"/>
        <v>-6.1173756521035516E-2</v>
      </c>
      <c r="O867" s="11">
        <f t="shared" si="151"/>
        <v>2.559059677555009E-2</v>
      </c>
      <c r="P867" s="11">
        <f t="shared" si="152"/>
        <v>-0.87396883913919854</v>
      </c>
      <c r="Q867" s="11">
        <f t="shared" si="153"/>
        <v>-3.9009036990459434E-3</v>
      </c>
      <c r="R867" s="11">
        <f t="shared" si="154"/>
        <v>-0.61369420740538849</v>
      </c>
      <c r="S867" s="11">
        <f t="shared" si="155"/>
        <v>0.25076771400944797</v>
      </c>
      <c r="T867" s="11">
        <f t="shared" si="156"/>
        <v>-0.35567624740201587</v>
      </c>
      <c r="U867" s="11">
        <f t="shared" si="157"/>
        <v>-0.51582526967129327</v>
      </c>
      <c r="V867" s="11">
        <f t="shared" si="158"/>
        <v>-0.40005185945108668</v>
      </c>
      <c r="W867" s="11">
        <f t="shared" si="159"/>
        <v>-0.51582526967129327</v>
      </c>
    </row>
    <row r="868" spans="1:23" x14ac:dyDescent="0.2">
      <c r="A868" s="28" t="s">
        <v>886</v>
      </c>
      <c r="B868" s="1">
        <v>98.304805000000002</v>
      </c>
      <c r="C868" s="1">
        <v>72.703562000000005</v>
      </c>
      <c r="D868" s="1">
        <v>24.479773000000002</v>
      </c>
      <c r="E868" s="1">
        <v>196.38000500000001</v>
      </c>
      <c r="F868" s="1">
        <v>376.45917800000001</v>
      </c>
      <c r="G868" s="1">
        <v>94.602788000000004</v>
      </c>
      <c r="H868" s="1">
        <v>33.541136000000002</v>
      </c>
      <c r="I868" s="1">
        <v>167.53999300000001</v>
      </c>
      <c r="J868" s="1">
        <v>51.063648000000001</v>
      </c>
      <c r="K868" s="1">
        <v>46.934550000000002</v>
      </c>
      <c r="L868" s="45">
        <v>15875.259770000001</v>
      </c>
      <c r="M868" s="11">
        <f t="shared" si="149"/>
        <v>0.68454317148023769</v>
      </c>
      <c r="N868" s="11">
        <f t="shared" si="150"/>
        <v>-0.11876837344587199</v>
      </c>
      <c r="O868" s="11">
        <f t="shared" si="151"/>
        <v>-0.11035475623548796</v>
      </c>
      <c r="P868" s="11">
        <f t="shared" si="152"/>
        <v>4.3104382098431593</v>
      </c>
      <c r="Q868" s="11">
        <f t="shared" si="153"/>
        <v>-7.1603473807024809E-4</v>
      </c>
      <c r="R868" s="11">
        <f t="shared" si="154"/>
        <v>0.81850980435275766</v>
      </c>
      <c r="S868" s="11">
        <f t="shared" si="155"/>
        <v>-0.3629136402844666</v>
      </c>
      <c r="T868" s="11">
        <f t="shared" si="156"/>
        <v>0.5511525775177748</v>
      </c>
      <c r="U868" s="11">
        <f t="shared" si="157"/>
        <v>1.0197462966942483</v>
      </c>
      <c r="V868" s="11">
        <f t="shared" si="158"/>
        <v>0.47362746698388181</v>
      </c>
      <c r="W868" s="11">
        <f t="shared" si="159"/>
        <v>1.0197462966942483</v>
      </c>
    </row>
    <row r="869" spans="1:23" x14ac:dyDescent="0.2">
      <c r="A869" s="28" t="s">
        <v>431</v>
      </c>
      <c r="B869" s="1">
        <v>58.356952</v>
      </c>
      <c r="C869" s="1">
        <v>82.502216000000004</v>
      </c>
      <c r="D869" s="1">
        <v>27.516331000000001</v>
      </c>
      <c r="E869" s="1">
        <v>36.979999999999997</v>
      </c>
      <c r="F869" s="1">
        <v>376.72892899999999</v>
      </c>
      <c r="G869" s="1">
        <v>52.022148999999999</v>
      </c>
      <c r="H869" s="1">
        <v>52.647706999999997</v>
      </c>
      <c r="I869" s="1">
        <v>108.010002</v>
      </c>
      <c r="J869" s="1">
        <v>25.282209000000002</v>
      </c>
      <c r="K869" s="1">
        <v>31.849671000000001</v>
      </c>
      <c r="L869" s="45">
        <v>15739.429690000001</v>
      </c>
      <c r="M869" s="11">
        <f t="shared" si="149"/>
        <v>-6.4336272021218166E-3</v>
      </c>
      <c r="N869" s="11">
        <f t="shared" si="150"/>
        <v>7.8378890546018543E-2</v>
      </c>
      <c r="O869" s="11">
        <f t="shared" si="151"/>
        <v>0.21740280173593285</v>
      </c>
      <c r="P869" s="11">
        <f t="shared" si="152"/>
        <v>0.32213090175655701</v>
      </c>
      <c r="Q869" s="11">
        <f t="shared" si="153"/>
        <v>1.7140926632732922E-2</v>
      </c>
      <c r="R869" s="11">
        <f t="shared" si="154"/>
        <v>0.3957298333888839</v>
      </c>
      <c r="S869" s="11">
        <f t="shared" si="155"/>
        <v>0.19728244390703487</v>
      </c>
      <c r="T869" s="11">
        <f t="shared" si="156"/>
        <v>-0.13612730653545002</v>
      </c>
      <c r="U869" s="11">
        <f t="shared" si="157"/>
        <v>-3.0159965125635457E-2</v>
      </c>
      <c r="V869" s="11">
        <f t="shared" si="158"/>
        <v>0.19478125411237834</v>
      </c>
      <c r="W869" s="11">
        <f t="shared" si="159"/>
        <v>-3.0159965125635457E-2</v>
      </c>
    </row>
    <row r="870" spans="1:23" x14ac:dyDescent="0.2">
      <c r="A870" s="28" t="s">
        <v>278</v>
      </c>
      <c r="B870" s="1">
        <v>58.734830000000002</v>
      </c>
      <c r="C870" s="1">
        <v>76.505778000000007</v>
      </c>
      <c r="D870" s="1">
        <v>22.602487</v>
      </c>
      <c r="E870" s="1">
        <v>27.969999000000001</v>
      </c>
      <c r="F870" s="1">
        <v>370.380268</v>
      </c>
      <c r="G870" s="1">
        <v>37.272362999999999</v>
      </c>
      <c r="H870" s="1">
        <v>43.972670999999998</v>
      </c>
      <c r="I870" s="1">
        <v>125.029999</v>
      </c>
      <c r="J870" s="1">
        <v>26.068432000000001</v>
      </c>
      <c r="K870" s="1">
        <v>26.657323999999999</v>
      </c>
      <c r="L870" s="45">
        <v>16441.349610000001</v>
      </c>
      <c r="M870" s="11">
        <f t="shared" si="149"/>
        <v>0.30831872371340396</v>
      </c>
      <c r="N870" s="11">
        <f t="shared" si="150"/>
        <v>0.13482605038686213</v>
      </c>
      <c r="O870" s="11">
        <f t="shared" si="151"/>
        <v>-9.5950315056646751E-2</v>
      </c>
      <c r="P870" s="11">
        <f t="shared" si="152"/>
        <v>0.13330628038897907</v>
      </c>
      <c r="Q870" s="11">
        <f t="shared" si="153"/>
        <v>5.4960424714147305E-2</v>
      </c>
      <c r="R870" s="11">
        <f t="shared" si="154"/>
        <v>9.1398666362851877E-3</v>
      </c>
      <c r="S870" s="11">
        <f t="shared" si="155"/>
        <v>7.5655289785386159E-2</v>
      </c>
      <c r="T870" s="11">
        <f t="shared" si="156"/>
        <v>0.18075361394611034</v>
      </c>
      <c r="U870" s="11">
        <f t="shared" si="157"/>
        <v>6.6619356709236799E-2</v>
      </c>
      <c r="V870" s="11">
        <f t="shared" si="158"/>
        <v>-6.0542518207428286E-2</v>
      </c>
      <c r="W870" s="11">
        <f t="shared" si="159"/>
        <v>6.6619356709236799E-2</v>
      </c>
    </row>
    <row r="871" spans="1:23" x14ac:dyDescent="0.2">
      <c r="A871" s="28" t="s">
        <v>126</v>
      </c>
      <c r="B871" s="1">
        <v>44.893365000000003</v>
      </c>
      <c r="C871" s="1">
        <v>67.416303999999997</v>
      </c>
      <c r="D871" s="1">
        <v>25.001377000000002</v>
      </c>
      <c r="E871" s="1">
        <v>24.68</v>
      </c>
      <c r="F871" s="1">
        <v>351.08451400000001</v>
      </c>
      <c r="G871" s="1">
        <v>36.934784000000001</v>
      </c>
      <c r="H871" s="1">
        <v>40.879891000000001</v>
      </c>
      <c r="I871" s="1">
        <v>105.889999</v>
      </c>
      <c r="J871" s="1">
        <v>24.440238999999998</v>
      </c>
      <c r="K871" s="1">
        <v>28.375232</v>
      </c>
      <c r="L871" s="45">
        <v>16040.559569999999</v>
      </c>
      <c r="M871" s="11">
        <f t="shared" si="149"/>
        <v>-0.39549440501919908</v>
      </c>
      <c r="N871" s="11">
        <f t="shared" si="150"/>
        <v>-0.23073272354852348</v>
      </c>
      <c r="O871" s="11">
        <f t="shared" si="151"/>
        <v>-0.1290170959301733</v>
      </c>
      <c r="P871" s="11">
        <f t="shared" si="152"/>
        <v>-0.85864834391815537</v>
      </c>
      <c r="Q871" s="11">
        <f t="shared" si="153"/>
        <v>-2.3279095031090158E-3</v>
      </c>
      <c r="R871" s="11">
        <f t="shared" si="154"/>
        <v>-0.47555040302486862</v>
      </c>
      <c r="S871" s="11">
        <f t="shared" si="155"/>
        <v>-0.31719184241173293</v>
      </c>
      <c r="T871" s="11">
        <f t="shared" si="156"/>
        <v>-0.34380614562205314</v>
      </c>
      <c r="U871" s="11">
        <f t="shared" si="157"/>
        <v>-0.28932516646828166</v>
      </c>
      <c r="V871" s="11">
        <f t="shared" si="158"/>
        <v>-0.33121900490585443</v>
      </c>
      <c r="W871" s="11">
        <f t="shared" si="159"/>
        <v>-0.28932516646828166</v>
      </c>
    </row>
    <row r="872" spans="1:23" x14ac:dyDescent="0.2">
      <c r="A872" s="28" t="s">
        <v>582</v>
      </c>
      <c r="B872" s="1">
        <v>74.264598000000007</v>
      </c>
      <c r="C872" s="1">
        <v>87.637035999999995</v>
      </c>
      <c r="D872" s="1">
        <v>28.704785000000001</v>
      </c>
      <c r="E872" s="1">
        <v>174.60000600000001</v>
      </c>
      <c r="F872" s="1">
        <v>351.90371399999998</v>
      </c>
      <c r="G872" s="1">
        <v>70.425803000000002</v>
      </c>
      <c r="H872" s="1">
        <v>59.870244</v>
      </c>
      <c r="I872" s="1">
        <v>161.36999499999999</v>
      </c>
      <c r="J872" s="1">
        <v>34.390185000000002</v>
      </c>
      <c r="K872" s="1">
        <v>42.428286999999997</v>
      </c>
      <c r="L872" s="45">
        <v>16130.400390000001</v>
      </c>
      <c r="M872" s="11">
        <f t="shared" si="149"/>
        <v>0.24259237176169024</v>
      </c>
      <c r="N872" s="11">
        <f t="shared" si="150"/>
        <v>6.6657348313340803E-2</v>
      </c>
      <c r="O872" s="11">
        <f t="shared" si="151"/>
        <v>5.6088525641914799E-2</v>
      </c>
      <c r="P872" s="11">
        <f t="shared" si="152"/>
        <v>3.7201945541933199</v>
      </c>
      <c r="Q872" s="11">
        <f t="shared" si="153"/>
        <v>-9.5737157384303551E-3</v>
      </c>
      <c r="R872" s="11">
        <f t="shared" si="154"/>
        <v>0.36455572383861656</v>
      </c>
      <c r="S872" s="11">
        <f t="shared" si="155"/>
        <v>0.14942209377621851</v>
      </c>
      <c r="T872" s="11">
        <f t="shared" si="156"/>
        <v>0.4952742586225769</v>
      </c>
      <c r="U872" s="11">
        <f t="shared" si="157"/>
        <v>0.37256015175588364</v>
      </c>
      <c r="V872" s="11">
        <f t="shared" si="158"/>
        <v>0.33138429171088957</v>
      </c>
      <c r="W872" s="11">
        <f t="shared" si="159"/>
        <v>0.37256015175588364</v>
      </c>
    </row>
    <row r="873" spans="1:23" x14ac:dyDescent="0.2">
      <c r="A873" s="28" t="s">
        <v>430</v>
      </c>
      <c r="B873" s="1">
        <v>59.765856999999997</v>
      </c>
      <c r="C873" s="1">
        <v>82.160438999999997</v>
      </c>
      <c r="D873" s="1">
        <v>27.180282999999999</v>
      </c>
      <c r="E873" s="1">
        <v>36.990001999999997</v>
      </c>
      <c r="F873" s="1">
        <v>355.30530599999997</v>
      </c>
      <c r="G873" s="1">
        <v>51.610793000000001</v>
      </c>
      <c r="H873" s="1">
        <v>52.087257000000001</v>
      </c>
      <c r="I873" s="1">
        <v>107.91999800000001</v>
      </c>
      <c r="J873" s="1">
        <v>25.055503000000002</v>
      </c>
      <c r="K873" s="1">
        <v>31.867799000000002</v>
      </c>
      <c r="L873" s="45">
        <v>15445.240229999999</v>
      </c>
      <c r="M873" s="11">
        <f t="shared" si="149"/>
        <v>8.1089034748848876E-2</v>
      </c>
      <c r="N873" s="11">
        <f t="shared" si="150"/>
        <v>7.4404296935148606E-2</v>
      </c>
      <c r="O873" s="11">
        <f t="shared" si="151"/>
        <v>0.25093758360495388</v>
      </c>
      <c r="P873" s="11">
        <f t="shared" si="152"/>
        <v>0.34901539022611217</v>
      </c>
      <c r="Q873" s="11">
        <f t="shared" si="153"/>
        <v>-5.4111237161713621E-3</v>
      </c>
      <c r="R873" s="11">
        <f t="shared" si="154"/>
        <v>0.3956298285183717</v>
      </c>
      <c r="S873" s="11">
        <f t="shared" si="155"/>
        <v>0.17396821770632487</v>
      </c>
      <c r="T873" s="11">
        <f t="shared" si="156"/>
        <v>-0.11359344558521556</v>
      </c>
      <c r="U873" s="11">
        <f t="shared" si="157"/>
        <v>-3.1649600775561337E-2</v>
      </c>
      <c r="V873" s="11">
        <f t="shared" si="158"/>
        <v>0.18215231795572273</v>
      </c>
      <c r="W873" s="11">
        <f t="shared" si="159"/>
        <v>-3.1649600775561337E-2</v>
      </c>
    </row>
    <row r="874" spans="1:23" x14ac:dyDescent="0.2">
      <c r="A874" s="28" t="s">
        <v>277</v>
      </c>
      <c r="B874" s="1">
        <v>55.283011000000002</v>
      </c>
      <c r="C874" s="1">
        <v>76.470691000000002</v>
      </c>
      <c r="D874" s="1">
        <v>21.727929</v>
      </c>
      <c r="E874" s="1">
        <v>27.42</v>
      </c>
      <c r="F874" s="1">
        <v>357.23836699999998</v>
      </c>
      <c r="G874" s="1">
        <v>36.980288000000002</v>
      </c>
      <c r="H874" s="1">
        <v>44.368541</v>
      </c>
      <c r="I874" s="1">
        <v>121.75</v>
      </c>
      <c r="J874" s="1">
        <v>25.874417999999999</v>
      </c>
      <c r="K874" s="1">
        <v>26.957439000000001</v>
      </c>
      <c r="L874" s="45">
        <v>15372.79981</v>
      </c>
      <c r="M874" s="11">
        <f t="shared" si="149"/>
        <v>0.24584383959155853</v>
      </c>
      <c r="N874" s="11">
        <f t="shared" si="150"/>
        <v>0.13560464089370838</v>
      </c>
      <c r="O874" s="11">
        <f t="shared" si="151"/>
        <v>-0.13619977226576796</v>
      </c>
      <c r="P874" s="11">
        <f t="shared" si="152"/>
        <v>0.11964066966108633</v>
      </c>
      <c r="Q874" s="11">
        <f t="shared" si="153"/>
        <v>-1.3435842394832531E-2</v>
      </c>
      <c r="R874" s="11">
        <f t="shared" si="154"/>
        <v>-7.7340832860484099E-4</v>
      </c>
      <c r="S874" s="11">
        <f t="shared" si="155"/>
        <v>7.5457729933915418E-2</v>
      </c>
      <c r="T874" s="11">
        <f t="shared" si="156"/>
        <v>0.14469724384451643</v>
      </c>
      <c r="U874" s="11">
        <f t="shared" si="157"/>
        <v>6.129239896976646E-2</v>
      </c>
      <c r="V874" s="11">
        <f t="shared" si="158"/>
        <v>-4.9965864596278831E-2</v>
      </c>
      <c r="W874" s="11">
        <f t="shared" si="159"/>
        <v>6.129239896976646E-2</v>
      </c>
    </row>
    <row r="875" spans="1:23" x14ac:dyDescent="0.2">
      <c r="A875" s="28" t="s">
        <v>125</v>
      </c>
      <c r="B875" s="1">
        <v>44.373949000000003</v>
      </c>
      <c r="C875" s="1">
        <v>67.339185000000001</v>
      </c>
      <c r="D875" s="1">
        <v>25.153881999999999</v>
      </c>
      <c r="E875" s="1">
        <v>24.49</v>
      </c>
      <c r="F875" s="1">
        <v>362.10353300000003</v>
      </c>
      <c r="G875" s="1">
        <v>37.008910999999998</v>
      </c>
      <c r="H875" s="1">
        <v>41.255495000000003</v>
      </c>
      <c r="I875" s="1">
        <v>106.360001</v>
      </c>
      <c r="J875" s="1">
        <v>24.380102999999998</v>
      </c>
      <c r="K875" s="1">
        <v>28.375232</v>
      </c>
      <c r="L875" s="45">
        <v>16458.560549999998</v>
      </c>
      <c r="M875" s="11">
        <f t="shared" si="149"/>
        <v>-0.59593594724181664</v>
      </c>
      <c r="N875" s="11">
        <f t="shared" si="150"/>
        <v>-0.22024433026005064</v>
      </c>
      <c r="O875" s="11">
        <f t="shared" si="151"/>
        <v>-0.50385666759390713</v>
      </c>
      <c r="P875" s="11">
        <f t="shared" si="152"/>
        <v>-0.8783347366900649</v>
      </c>
      <c r="Q875" s="11">
        <f t="shared" si="153"/>
        <v>2.32290287618242E-3</v>
      </c>
      <c r="R875" s="11">
        <f t="shared" si="154"/>
        <v>-0.60161627558105679</v>
      </c>
      <c r="S875" s="11">
        <f t="shared" si="155"/>
        <v>-0.3167462693394465</v>
      </c>
      <c r="T875" s="11">
        <f t="shared" si="156"/>
        <v>-0.54416491626310448</v>
      </c>
      <c r="U875" s="11">
        <f t="shared" si="157"/>
        <v>-0.46163510488200388</v>
      </c>
      <c r="V875" s="11">
        <f t="shared" si="158"/>
        <v>-0.44436904895968421</v>
      </c>
      <c r="W875" s="11">
        <f t="shared" si="159"/>
        <v>-0.46163510488200388</v>
      </c>
    </row>
    <row r="876" spans="1:23" x14ac:dyDescent="0.2">
      <c r="A876" s="28" t="s">
        <v>733</v>
      </c>
      <c r="B876" s="1">
        <v>109.819096</v>
      </c>
      <c r="C876" s="1">
        <v>86.359340000000003</v>
      </c>
      <c r="D876" s="1">
        <v>50.698821000000002</v>
      </c>
      <c r="E876" s="1">
        <v>201.28999300000001</v>
      </c>
      <c r="F876" s="1">
        <v>361.26435099999998</v>
      </c>
      <c r="G876" s="1">
        <v>92.897648000000004</v>
      </c>
      <c r="H876" s="1">
        <v>60.380929000000002</v>
      </c>
      <c r="I876" s="1">
        <v>233.33000200000001</v>
      </c>
      <c r="J876" s="1">
        <v>45.285462000000003</v>
      </c>
      <c r="K876" s="1">
        <v>51.068486999999998</v>
      </c>
      <c r="L876" s="45">
        <v>16197.349609999999</v>
      </c>
      <c r="M876" s="11">
        <f t="shared" si="149"/>
        <v>0.45187423011494321</v>
      </c>
      <c r="N876" s="11">
        <f t="shared" si="150"/>
        <v>-3.6123124537248197E-2</v>
      </c>
      <c r="O876" s="11">
        <f t="shared" si="151"/>
        <v>0.67173092011110058</v>
      </c>
      <c r="P876" s="11">
        <f t="shared" si="152"/>
        <v>0.10903577410468324</v>
      </c>
      <c r="Q876" s="11">
        <f t="shared" si="153"/>
        <v>-2.2621928407396519E-2</v>
      </c>
      <c r="R876" s="11">
        <f t="shared" si="154"/>
        <v>0.28257642633599489</v>
      </c>
      <c r="S876" s="11">
        <f t="shared" si="155"/>
        <v>-1.0496182971550194E-2</v>
      </c>
      <c r="T876" s="11">
        <f t="shared" si="156"/>
        <v>0.42639686481969852</v>
      </c>
      <c r="U876" s="11">
        <f t="shared" si="157"/>
        <v>0.34420155034709965</v>
      </c>
      <c r="V876" s="11">
        <f t="shared" si="158"/>
        <v>0.18104982598367636</v>
      </c>
      <c r="W876" s="11">
        <f t="shared" si="159"/>
        <v>0.34420155034709965</v>
      </c>
    </row>
    <row r="877" spans="1:23" x14ac:dyDescent="0.2">
      <c r="A877" s="28" t="s">
        <v>581</v>
      </c>
      <c r="B877" s="1">
        <v>75.639538000000002</v>
      </c>
      <c r="C877" s="1">
        <v>89.595821000000001</v>
      </c>
      <c r="D877" s="1">
        <v>30.327141999999998</v>
      </c>
      <c r="E877" s="1">
        <v>181.5</v>
      </c>
      <c r="F877" s="1">
        <v>369.62600400000002</v>
      </c>
      <c r="G877" s="1">
        <v>72.430497000000003</v>
      </c>
      <c r="H877" s="1">
        <v>61.021420999999997</v>
      </c>
      <c r="I877" s="1">
        <v>163.58000200000001</v>
      </c>
      <c r="J877" s="1">
        <v>33.689487999999997</v>
      </c>
      <c r="K877" s="1">
        <v>43.239908999999997</v>
      </c>
      <c r="L877" s="45">
        <v>16530.939450000002</v>
      </c>
      <c r="M877" s="11">
        <f t="shared" si="149"/>
        <v>0.10922312933817202</v>
      </c>
      <c r="N877" s="11">
        <f t="shared" si="150"/>
        <v>9.831337778915028E-2</v>
      </c>
      <c r="O877" s="11">
        <f t="shared" si="151"/>
        <v>0.13686088564598298</v>
      </c>
      <c r="P877" s="11">
        <f t="shared" si="152"/>
        <v>4.041666666666667</v>
      </c>
      <c r="Q877" s="11">
        <f t="shared" si="153"/>
        <v>-2.0094944934037073E-3</v>
      </c>
      <c r="R877" s="11">
        <f t="shared" si="154"/>
        <v>0.40339825818991004</v>
      </c>
      <c r="S877" s="11">
        <f t="shared" si="155"/>
        <v>0.1884417711857258</v>
      </c>
      <c r="T877" s="11">
        <f t="shared" si="156"/>
        <v>0.51043395631300226</v>
      </c>
      <c r="U877" s="11">
        <f t="shared" si="157"/>
        <v>0.34556827219218866</v>
      </c>
      <c r="V877" s="11">
        <f t="shared" si="158"/>
        <v>0.36500542988559403</v>
      </c>
      <c r="W877" s="11">
        <f t="shared" si="159"/>
        <v>0.34556827219218866</v>
      </c>
    </row>
    <row r="878" spans="1:23" x14ac:dyDescent="0.2">
      <c r="A878" s="28" t="s">
        <v>429</v>
      </c>
      <c r="B878" s="1">
        <v>68.191453999999993</v>
      </c>
      <c r="C878" s="1">
        <v>81.575826000000006</v>
      </c>
      <c r="D878" s="1">
        <v>26.676212</v>
      </c>
      <c r="E878" s="1">
        <v>36</v>
      </c>
      <c r="F878" s="1">
        <v>370.37026100000003</v>
      </c>
      <c r="G878" s="1">
        <v>51.610793000000001</v>
      </c>
      <c r="H878" s="1">
        <v>51.345739000000002</v>
      </c>
      <c r="I878" s="1">
        <v>108.300003</v>
      </c>
      <c r="J878" s="1">
        <v>25.037368000000001</v>
      </c>
      <c r="K878" s="1">
        <v>31.677462999999999</v>
      </c>
      <c r="L878" s="45">
        <v>16469.990229999999</v>
      </c>
      <c r="M878" s="11">
        <f t="shared" si="149"/>
        <v>0.21329559285778221</v>
      </c>
      <c r="N878" s="11">
        <f t="shared" si="150"/>
        <v>6.32226101542539E-2</v>
      </c>
      <c r="O878" s="11">
        <f t="shared" si="151"/>
        <v>0.24274475019519648</v>
      </c>
      <c r="P878" s="11">
        <f t="shared" si="152"/>
        <v>0.34478894284646988</v>
      </c>
      <c r="Q878" s="11">
        <f t="shared" si="153"/>
        <v>4.5521338593133009E-3</v>
      </c>
      <c r="R878" s="11">
        <f t="shared" si="154"/>
        <v>0.3956298285183717</v>
      </c>
      <c r="S878" s="11">
        <f t="shared" si="155"/>
        <v>0.15807549185754621</v>
      </c>
      <c r="T878" s="11">
        <f t="shared" si="156"/>
        <v>-0.12611955942870978</v>
      </c>
      <c r="U878" s="11">
        <f t="shared" si="157"/>
        <v>-4.5044173638373541E-2</v>
      </c>
      <c r="V878" s="11">
        <f t="shared" si="158"/>
        <v>0.1606500996487652</v>
      </c>
      <c r="W878" s="11">
        <f t="shared" si="159"/>
        <v>-4.5044173638373541E-2</v>
      </c>
    </row>
    <row r="879" spans="1:23" x14ac:dyDescent="0.2">
      <c r="A879" s="28" t="s">
        <v>276</v>
      </c>
      <c r="B879" s="1">
        <v>56.203496000000001</v>
      </c>
      <c r="C879" s="1">
        <v>76.725066999999996</v>
      </c>
      <c r="D879" s="1">
        <v>21.46556</v>
      </c>
      <c r="E879" s="1">
        <v>26.77</v>
      </c>
      <c r="F879" s="1">
        <v>368.69192600000002</v>
      </c>
      <c r="G879" s="1">
        <v>36.980288000000002</v>
      </c>
      <c r="H879" s="1">
        <v>44.337125999999998</v>
      </c>
      <c r="I879" s="1">
        <v>123.93</v>
      </c>
      <c r="J879" s="1">
        <v>26.218351999999999</v>
      </c>
      <c r="K879" s="1">
        <v>27.292862</v>
      </c>
      <c r="L879" s="45">
        <v>16462.740229999999</v>
      </c>
      <c r="M879" s="11">
        <f t="shared" si="149"/>
        <v>-0.43943483066269895</v>
      </c>
      <c r="N879" s="11">
        <f t="shared" si="150"/>
        <v>1.9617530469228317E-2</v>
      </c>
      <c r="O879" s="11">
        <f t="shared" si="151"/>
        <v>-0.14512234029567528</v>
      </c>
      <c r="P879" s="11">
        <f t="shared" si="152"/>
        <v>-0.86783510440135614</v>
      </c>
      <c r="Q879" s="11">
        <f t="shared" si="153"/>
        <v>6.5730275891764389E-3</v>
      </c>
      <c r="R879" s="11">
        <f t="shared" si="154"/>
        <v>-0.61559422900206062</v>
      </c>
      <c r="S879" s="11">
        <f t="shared" si="155"/>
        <v>0.20010787054365409</v>
      </c>
      <c r="T879" s="11">
        <f t="shared" si="156"/>
        <v>-0.27598293247628591</v>
      </c>
      <c r="U879" s="11">
        <f t="shared" si="157"/>
        <v>-0.49146502676134707</v>
      </c>
      <c r="V879" s="11">
        <f t="shared" si="158"/>
        <v>-0.43462429451970375</v>
      </c>
      <c r="W879" s="11">
        <f t="shared" si="159"/>
        <v>-0.49146502676134707</v>
      </c>
    </row>
    <row r="880" spans="1:23" x14ac:dyDescent="0.2">
      <c r="A880" s="28" t="s">
        <v>885</v>
      </c>
      <c r="B880" s="1">
        <v>100.262198</v>
      </c>
      <c r="C880" s="1">
        <v>75.248869999999997</v>
      </c>
      <c r="D880" s="1">
        <v>25.109511000000001</v>
      </c>
      <c r="E880" s="1">
        <v>202.550003</v>
      </c>
      <c r="F880" s="1">
        <v>366.28432900000001</v>
      </c>
      <c r="G880" s="1">
        <v>96.201177999999999</v>
      </c>
      <c r="H880" s="1">
        <v>36.944284000000003</v>
      </c>
      <c r="I880" s="1">
        <v>171.16999799999999</v>
      </c>
      <c r="J880" s="1">
        <v>51.556635</v>
      </c>
      <c r="K880" s="1">
        <v>48.273850000000003</v>
      </c>
      <c r="L880" s="45">
        <v>16373.860350000001</v>
      </c>
      <c r="M880" s="11">
        <f t="shared" si="149"/>
        <v>-8.2312906297717037E-2</v>
      </c>
      <c r="N880" s="11">
        <f t="shared" si="150"/>
        <v>-0.14723118807665114</v>
      </c>
      <c r="O880" s="11">
        <f t="shared" si="151"/>
        <v>-0.48566746904240621</v>
      </c>
      <c r="P880" s="11">
        <f t="shared" si="152"/>
        <v>4.6126774281489702E-3</v>
      </c>
      <c r="Q880" s="11">
        <f t="shared" si="153"/>
        <v>-1.9735366770688989E-3</v>
      </c>
      <c r="R880" s="11">
        <f t="shared" si="154"/>
        <v>3.0881068043146831E-2</v>
      </c>
      <c r="S880" s="11">
        <f t="shared" si="155"/>
        <v>-0.39423692286790335</v>
      </c>
      <c r="T880" s="11">
        <f t="shared" si="156"/>
        <v>-0.25539414356633594</v>
      </c>
      <c r="U880" s="11">
        <f t="shared" si="157"/>
        <v>0.13968871071506195</v>
      </c>
      <c r="V880" s="11">
        <f t="shared" si="158"/>
        <v>-6.3689157644248984E-2</v>
      </c>
      <c r="W880" s="11">
        <f t="shared" si="159"/>
        <v>0.13968871071506195</v>
      </c>
    </row>
    <row r="881" spans="1:23" x14ac:dyDescent="0.2">
      <c r="A881" s="28" t="s">
        <v>732</v>
      </c>
      <c r="B881" s="1">
        <v>109.255321</v>
      </c>
      <c r="C881" s="1">
        <v>88.240645000000001</v>
      </c>
      <c r="D881" s="1">
        <v>48.819605000000003</v>
      </c>
      <c r="E881" s="1">
        <v>201.61999499999999</v>
      </c>
      <c r="F881" s="1">
        <v>367.00863399999997</v>
      </c>
      <c r="G881" s="1">
        <v>93.319376000000005</v>
      </c>
      <c r="H881" s="1">
        <v>60.988008999999998</v>
      </c>
      <c r="I881" s="1">
        <v>229.88000500000001</v>
      </c>
      <c r="J881" s="1">
        <v>45.237470999999999</v>
      </c>
      <c r="K881" s="1">
        <v>51.557504000000002</v>
      </c>
      <c r="L881" s="45">
        <v>16437.050780000001</v>
      </c>
      <c r="M881" s="11">
        <f t="shared" si="149"/>
        <v>0.45665169030562769</v>
      </c>
      <c r="N881" s="11">
        <f t="shared" si="150"/>
        <v>-2.4281879366207182E-2</v>
      </c>
      <c r="O881" s="11">
        <f t="shared" si="151"/>
        <v>0.56557839915331098</v>
      </c>
      <c r="P881" s="11">
        <f t="shared" si="152"/>
        <v>0.12914424987840767</v>
      </c>
      <c r="Q881" s="11">
        <f t="shared" si="153"/>
        <v>-4.3632820486143586E-3</v>
      </c>
      <c r="R881" s="11">
        <f t="shared" si="154"/>
        <v>0.27950286730804308</v>
      </c>
      <c r="S881" s="11">
        <f t="shared" si="155"/>
        <v>-8.1491203049335326E-3</v>
      </c>
      <c r="T881" s="11">
        <f t="shared" si="156"/>
        <v>0.31789264590522581</v>
      </c>
      <c r="U881" s="11">
        <f t="shared" si="157"/>
        <v>0.34763544232693055</v>
      </c>
      <c r="V881" s="11">
        <f t="shared" si="158"/>
        <v>0.18418364867309434</v>
      </c>
      <c r="W881" s="11">
        <f t="shared" si="159"/>
        <v>0.34763544232693055</v>
      </c>
    </row>
    <row r="882" spans="1:23" x14ac:dyDescent="0.2">
      <c r="A882" s="28" t="s">
        <v>580</v>
      </c>
      <c r="B882" s="1">
        <v>75.004424</v>
      </c>
      <c r="C882" s="1">
        <v>90.436616000000001</v>
      </c>
      <c r="D882" s="1">
        <v>31.183111</v>
      </c>
      <c r="E882" s="1">
        <v>178.55999800000001</v>
      </c>
      <c r="F882" s="1">
        <v>368.61701399999998</v>
      </c>
      <c r="G882" s="1">
        <v>72.934089</v>
      </c>
      <c r="H882" s="1">
        <v>61.489091000000002</v>
      </c>
      <c r="I882" s="1">
        <v>174.429993</v>
      </c>
      <c r="J882" s="1">
        <v>33.568033</v>
      </c>
      <c r="K882" s="1">
        <v>43.538435999999997</v>
      </c>
      <c r="L882" s="45">
        <v>16444.759770000001</v>
      </c>
      <c r="M882" s="11">
        <f t="shared" si="149"/>
        <v>0.12004368091903372</v>
      </c>
      <c r="N882" s="11">
        <f t="shared" si="150"/>
        <v>0.10593774685123369</v>
      </c>
      <c r="O882" s="11">
        <f t="shared" si="151"/>
        <v>5.3419420440648846E-2</v>
      </c>
      <c r="P882" s="11">
        <f t="shared" si="152"/>
        <v>4.0741688853131253</v>
      </c>
      <c r="Q882" s="11">
        <f t="shared" si="153"/>
        <v>1.9760361621871336E-2</v>
      </c>
      <c r="R882" s="11">
        <f t="shared" si="154"/>
        <v>0.44585158222961097</v>
      </c>
      <c r="S882" s="11">
        <f t="shared" si="155"/>
        <v>0.18896470909534524</v>
      </c>
      <c r="T882" s="11">
        <f t="shared" si="156"/>
        <v>0.60159752633926988</v>
      </c>
      <c r="U882" s="11">
        <f t="shared" si="157"/>
        <v>0.36343301274736328</v>
      </c>
      <c r="V882" s="11">
        <f t="shared" si="158"/>
        <v>0.3708991670905879</v>
      </c>
      <c r="W882" s="11">
        <f t="shared" si="159"/>
        <v>0.36343301274736328</v>
      </c>
    </row>
    <row r="883" spans="1:23" x14ac:dyDescent="0.2">
      <c r="A883" s="28" t="s">
        <v>428</v>
      </c>
      <c r="B883" s="1">
        <v>66.965624000000005</v>
      </c>
      <c r="C883" s="1">
        <v>81.773695000000004</v>
      </c>
      <c r="D883" s="1">
        <v>29.601800000000001</v>
      </c>
      <c r="E883" s="1">
        <v>35.189999</v>
      </c>
      <c r="F883" s="1">
        <v>361.474154</v>
      </c>
      <c r="G883" s="1">
        <v>50.443689999999997</v>
      </c>
      <c r="H883" s="1">
        <v>51.716498000000001</v>
      </c>
      <c r="I883" s="1">
        <v>108.910004</v>
      </c>
      <c r="J883" s="1">
        <v>24.620228999999998</v>
      </c>
      <c r="K883" s="1">
        <v>31.759035999999998</v>
      </c>
      <c r="L883" s="45">
        <v>16414.439450000002</v>
      </c>
      <c r="M883" s="11">
        <f t="shared" si="149"/>
        <v>-0.29658439734215258</v>
      </c>
      <c r="N883" s="11">
        <f t="shared" si="150"/>
        <v>0.12293362154131282</v>
      </c>
      <c r="O883" s="11">
        <f t="shared" si="151"/>
        <v>0.21071821285954062</v>
      </c>
      <c r="P883" s="11">
        <f t="shared" si="152"/>
        <v>-0.82402360942129516</v>
      </c>
      <c r="Q883" s="11">
        <f t="shared" si="153"/>
        <v>5.8074647946648739E-4</v>
      </c>
      <c r="R883" s="11">
        <f t="shared" si="154"/>
        <v>-0.45958174451114653</v>
      </c>
      <c r="S883" s="11">
        <f t="shared" si="155"/>
        <v>0.42867488862308001</v>
      </c>
      <c r="T883" s="11">
        <f t="shared" si="156"/>
        <v>-0.35769046187415032</v>
      </c>
      <c r="U883" s="11">
        <f t="shared" si="157"/>
        <v>-0.50533995818011723</v>
      </c>
      <c r="V883" s="11">
        <f t="shared" si="158"/>
        <v>-0.3282665126821781</v>
      </c>
      <c r="W883" s="11">
        <f t="shared" si="159"/>
        <v>-0.50533995818011723</v>
      </c>
    </row>
    <row r="884" spans="1:23" x14ac:dyDescent="0.2">
      <c r="A884" s="28" t="s">
        <v>884</v>
      </c>
      <c r="B884" s="1">
        <v>95.200652000000005</v>
      </c>
      <c r="C884" s="1">
        <v>72.821485999999993</v>
      </c>
      <c r="D884" s="1">
        <v>24.449784999999999</v>
      </c>
      <c r="E884" s="1">
        <v>199.970001</v>
      </c>
      <c r="F884" s="1">
        <v>361.26435099999998</v>
      </c>
      <c r="G884" s="1">
        <v>93.341943000000001</v>
      </c>
      <c r="H884" s="1">
        <v>36.198926999999998</v>
      </c>
      <c r="I884" s="1">
        <v>169.55999800000001</v>
      </c>
      <c r="J884" s="1">
        <v>49.772019</v>
      </c>
      <c r="K884" s="1">
        <v>47.279221</v>
      </c>
      <c r="L884" s="45">
        <v>16373.339840000001</v>
      </c>
      <c r="M884" s="11">
        <f t="shared" si="149"/>
        <v>-0.1059717317334794</v>
      </c>
      <c r="N884" s="11">
        <f t="shared" si="150"/>
        <v>-0.16575695323151585</v>
      </c>
      <c r="O884" s="11">
        <f t="shared" si="151"/>
        <v>-0.47712698060481185</v>
      </c>
      <c r="P884" s="11">
        <f t="shared" si="152"/>
        <v>1.7296606190790875E-2</v>
      </c>
      <c r="Q884" s="11">
        <f t="shared" si="153"/>
        <v>2.2434890734480906E-2</v>
      </c>
      <c r="R884" s="11">
        <f t="shared" si="154"/>
        <v>1.0651092295221209E-2</v>
      </c>
      <c r="S884" s="11">
        <f t="shared" si="155"/>
        <v>-0.39946893231303293</v>
      </c>
      <c r="T884" s="11">
        <f t="shared" si="156"/>
        <v>-0.25722797116360596</v>
      </c>
      <c r="U884" s="11">
        <f t="shared" si="157"/>
        <v>0.12923032405621782</v>
      </c>
      <c r="V884" s="11">
        <f t="shared" si="158"/>
        <v>-5.3586862800542701E-2</v>
      </c>
      <c r="W884" s="11">
        <f t="shared" si="159"/>
        <v>0.12923032405621782</v>
      </c>
    </row>
    <row r="885" spans="1:23" x14ac:dyDescent="0.2">
      <c r="A885" s="28" t="s">
        <v>731</v>
      </c>
      <c r="B885" s="1">
        <v>106.485058</v>
      </c>
      <c r="C885" s="1">
        <v>87.290492</v>
      </c>
      <c r="D885" s="1">
        <v>46.760463999999999</v>
      </c>
      <c r="E885" s="1">
        <v>196.570007</v>
      </c>
      <c r="F885" s="1">
        <v>353.33726799999999</v>
      </c>
      <c r="G885" s="1">
        <v>92.358226999999999</v>
      </c>
      <c r="H885" s="1">
        <v>60.278191999999997</v>
      </c>
      <c r="I885" s="1">
        <v>228.279999</v>
      </c>
      <c r="J885" s="1">
        <v>44.076056000000001</v>
      </c>
      <c r="K885" s="1">
        <v>49.956218</v>
      </c>
      <c r="L885" s="45">
        <v>15994.76953</v>
      </c>
      <c r="M885" s="11">
        <f t="shared" si="149"/>
        <v>0.42602608068170866</v>
      </c>
      <c r="N885" s="11">
        <f t="shared" si="150"/>
        <v>-4.0863637597274183E-2</v>
      </c>
      <c r="O885" s="11">
        <f t="shared" si="151"/>
        <v>0.52733191480577468</v>
      </c>
      <c r="P885" s="11">
        <f t="shared" si="152"/>
        <v>0.11257649302714201</v>
      </c>
      <c r="Q885" s="11">
        <f t="shared" si="153"/>
        <v>1.0528406626733489E-2</v>
      </c>
      <c r="R885" s="11">
        <f t="shared" si="154"/>
        <v>0.28526822633629445</v>
      </c>
      <c r="S885" s="11">
        <f t="shared" si="155"/>
        <v>-1.8113146828202642E-2</v>
      </c>
      <c r="T885" s="11">
        <f t="shared" si="156"/>
        <v>0.3218297797654277</v>
      </c>
      <c r="U885" s="11">
        <f t="shared" si="157"/>
        <v>0.30432423951358789</v>
      </c>
      <c r="V885" s="11">
        <f t="shared" si="158"/>
        <v>0.15159973485382428</v>
      </c>
      <c r="W885" s="11">
        <f t="shared" si="159"/>
        <v>0.30432423951358789</v>
      </c>
    </row>
    <row r="886" spans="1:23" x14ac:dyDescent="0.2">
      <c r="A886" s="28" t="s">
        <v>579</v>
      </c>
      <c r="B886" s="1">
        <v>74.672588000000005</v>
      </c>
      <c r="C886" s="1">
        <v>91.009469999999993</v>
      </c>
      <c r="D886" s="1">
        <v>30.615784000000001</v>
      </c>
      <c r="E886" s="1">
        <v>176.679993</v>
      </c>
      <c r="F886" s="1">
        <v>349.65594800000002</v>
      </c>
      <c r="G886" s="1">
        <v>71.859106999999995</v>
      </c>
      <c r="H886" s="1">
        <v>61.390160999999999</v>
      </c>
      <c r="I886" s="1">
        <v>172.699997</v>
      </c>
      <c r="J886" s="1">
        <v>33.792254</v>
      </c>
      <c r="K886" s="1">
        <v>43.379845000000003</v>
      </c>
      <c r="L886" s="45">
        <v>16179.660159999999</v>
      </c>
      <c r="M886" s="11">
        <f t="shared" si="149"/>
        <v>0.73806825029680212</v>
      </c>
      <c r="N886" s="11">
        <f t="shared" si="150"/>
        <v>0.34483453082327409</v>
      </c>
      <c r="O886" s="11">
        <f t="shared" si="151"/>
        <v>0.23873159398804722</v>
      </c>
      <c r="P886" s="11">
        <f t="shared" si="152"/>
        <v>6.6684021411283787</v>
      </c>
      <c r="Q886" s="11">
        <f t="shared" si="153"/>
        <v>-8.8915049790115885E-3</v>
      </c>
      <c r="R886" s="11">
        <f t="shared" si="154"/>
        <v>0.95144208093550464</v>
      </c>
      <c r="S886" s="11">
        <f t="shared" si="155"/>
        <v>0.49772513007595198</v>
      </c>
      <c r="T886" s="11">
        <f t="shared" si="156"/>
        <v>0.64319695800565091</v>
      </c>
      <c r="U886" s="11">
        <f t="shared" si="157"/>
        <v>0.40386666142103955</v>
      </c>
      <c r="V886" s="11">
        <f t="shared" si="158"/>
        <v>0.53772750640996825</v>
      </c>
      <c r="W886" s="11">
        <f t="shared" si="159"/>
        <v>0.40386666142103955</v>
      </c>
    </row>
    <row r="887" spans="1:23" x14ac:dyDescent="0.2">
      <c r="A887" s="28" t="s">
        <v>124</v>
      </c>
      <c r="B887" s="1">
        <v>42.962978</v>
      </c>
      <c r="C887" s="1">
        <v>67.673359000000005</v>
      </c>
      <c r="D887" s="1">
        <v>24.715430000000001</v>
      </c>
      <c r="E887" s="1">
        <v>23.040001</v>
      </c>
      <c r="F887" s="1">
        <v>352.79280699999998</v>
      </c>
      <c r="G887" s="1">
        <v>36.823591999999998</v>
      </c>
      <c r="H887" s="1">
        <v>40.988937</v>
      </c>
      <c r="I887" s="1">
        <v>105.099998</v>
      </c>
      <c r="J887" s="1">
        <v>24.070843</v>
      </c>
      <c r="K887" s="1">
        <v>28.210359</v>
      </c>
      <c r="L887" s="45">
        <v>15963.940430000001</v>
      </c>
      <c r="M887" s="11">
        <f t="shared" si="149"/>
        <v>-0.55099594653526673</v>
      </c>
      <c r="N887" s="11">
        <f t="shared" si="150"/>
        <v>-5.9012217383613064E-2</v>
      </c>
      <c r="O887" s="11">
        <f t="shared" si="151"/>
        <v>1.0451810668296702E-2</v>
      </c>
      <c r="P887" s="11">
        <f t="shared" si="152"/>
        <v>-0.88404629417281777</v>
      </c>
      <c r="Q887" s="11">
        <f t="shared" si="153"/>
        <v>-3.6396081382670253E-3</v>
      </c>
      <c r="R887" s="11">
        <f t="shared" si="154"/>
        <v>-0.59918862007866303</v>
      </c>
      <c r="S887" s="11">
        <f t="shared" si="155"/>
        <v>0.20270800294561053</v>
      </c>
      <c r="T887" s="11">
        <f t="shared" si="156"/>
        <v>-0.36299172789285028</v>
      </c>
      <c r="U887" s="11">
        <f t="shared" si="157"/>
        <v>-0.51932984186385811</v>
      </c>
      <c r="V887" s="11">
        <f t="shared" si="158"/>
        <v>-0.40157935220908914</v>
      </c>
      <c r="W887" s="11">
        <f t="shared" si="159"/>
        <v>-0.51932984186385811</v>
      </c>
    </row>
    <row r="888" spans="1:23" x14ac:dyDescent="0.2">
      <c r="A888" s="28" t="s">
        <v>883</v>
      </c>
      <c r="B888" s="1">
        <v>95.685056000000003</v>
      </c>
      <c r="C888" s="1">
        <v>71.917361999999997</v>
      </c>
      <c r="D888" s="1">
        <v>24.459781</v>
      </c>
      <c r="E888" s="1">
        <v>198.699997</v>
      </c>
      <c r="F888" s="1">
        <v>354.081525</v>
      </c>
      <c r="G888" s="1">
        <v>91.872620999999995</v>
      </c>
      <c r="H888" s="1">
        <v>34.080539000000002</v>
      </c>
      <c r="I888" s="1">
        <v>164.990005</v>
      </c>
      <c r="J888" s="1">
        <v>50.077672999999997</v>
      </c>
      <c r="K888" s="1">
        <v>47.141353000000002</v>
      </c>
      <c r="L888" s="45">
        <v>15801.79004</v>
      </c>
      <c r="M888" s="11">
        <f t="shared" si="149"/>
        <v>-9.4562687707685833E-2</v>
      </c>
      <c r="N888" s="11">
        <f t="shared" si="150"/>
        <v>-0.16905965159676273</v>
      </c>
      <c r="O888" s="11">
        <f t="shared" si="151"/>
        <v>-0.46804349233574516</v>
      </c>
      <c r="P888" s="11">
        <f t="shared" si="152"/>
        <v>3.5273298842875445E-2</v>
      </c>
      <c r="Q888" s="11">
        <f t="shared" si="153"/>
        <v>-8.8791584358960396E-4</v>
      </c>
      <c r="R888" s="11">
        <f t="shared" si="154"/>
        <v>-1.1242679777686115E-2</v>
      </c>
      <c r="S888" s="11">
        <f t="shared" si="155"/>
        <v>-0.42253341327594685</v>
      </c>
      <c r="T888" s="11">
        <f t="shared" si="156"/>
        <v>-0.25127062873810757</v>
      </c>
      <c r="U888" s="11">
        <f t="shared" si="157"/>
        <v>0.12465394173590671</v>
      </c>
      <c r="V888" s="11">
        <f t="shared" si="158"/>
        <v>-5.4531964135419386E-2</v>
      </c>
      <c r="W888" s="11">
        <f t="shared" si="159"/>
        <v>0.12465394173590671</v>
      </c>
    </row>
    <row r="889" spans="1:23" x14ac:dyDescent="0.2">
      <c r="A889" s="28" t="s">
        <v>730</v>
      </c>
      <c r="B889" s="1">
        <v>105.67827800000001</v>
      </c>
      <c r="C889" s="1">
        <v>86.549368000000001</v>
      </c>
      <c r="D889" s="1">
        <v>45.980791000000004</v>
      </c>
      <c r="E889" s="1">
        <v>191.929993</v>
      </c>
      <c r="F889" s="1">
        <v>354.39619900000002</v>
      </c>
      <c r="G889" s="1">
        <v>92.917259999999999</v>
      </c>
      <c r="H889" s="1">
        <v>59.017335000000003</v>
      </c>
      <c r="I889" s="1">
        <v>220.36000100000001</v>
      </c>
      <c r="J889" s="1">
        <v>44.527183999999998</v>
      </c>
      <c r="K889" s="1">
        <v>49.860334999999999</v>
      </c>
      <c r="L889" s="45">
        <v>15794.08008</v>
      </c>
      <c r="M889" s="11">
        <f t="shared" si="149"/>
        <v>0.9120871060336162</v>
      </c>
      <c r="N889" s="11">
        <f t="shared" si="150"/>
        <v>0.12778768216998815</v>
      </c>
      <c r="O889" s="11">
        <f t="shared" si="151"/>
        <v>1.1449858110556583</v>
      </c>
      <c r="P889" s="11">
        <f t="shared" si="152"/>
        <v>6.2154132706766916</v>
      </c>
      <c r="Q889" s="11">
        <f t="shared" si="153"/>
        <v>-8.5658895573188509E-3</v>
      </c>
      <c r="R889" s="11">
        <f t="shared" si="154"/>
        <v>1.508780721455028</v>
      </c>
      <c r="S889" s="11">
        <f t="shared" si="155"/>
        <v>0.319139279749169</v>
      </c>
      <c r="T889" s="11">
        <f t="shared" si="156"/>
        <v>0.79446250502127436</v>
      </c>
      <c r="U889" s="11">
        <f t="shared" si="157"/>
        <v>0.69946452604306875</v>
      </c>
      <c r="V889" s="11">
        <f t="shared" si="158"/>
        <v>0.84959465177682492</v>
      </c>
      <c r="W889" s="11">
        <f t="shared" si="159"/>
        <v>0.69946452604306875</v>
      </c>
    </row>
    <row r="890" spans="1:23" x14ac:dyDescent="0.2">
      <c r="A890" s="28" t="s">
        <v>275</v>
      </c>
      <c r="B890" s="1">
        <v>55.268548000000003</v>
      </c>
      <c r="C890" s="1">
        <v>76.742608000000004</v>
      </c>
      <c r="D890" s="1">
        <v>21.436408</v>
      </c>
      <c r="E890" s="1">
        <v>26.6</v>
      </c>
      <c r="F890" s="1">
        <v>357.458146</v>
      </c>
      <c r="G890" s="1">
        <v>37.036819999999999</v>
      </c>
      <c r="H890" s="1">
        <v>44.739274999999999</v>
      </c>
      <c r="I890" s="1">
        <v>122.800003</v>
      </c>
      <c r="J890" s="1">
        <v>26.200714000000001</v>
      </c>
      <c r="K890" s="1">
        <v>26.957439000000001</v>
      </c>
      <c r="L890" s="45">
        <v>15698.849609999999</v>
      </c>
      <c r="M890" s="11">
        <f t="shared" si="149"/>
        <v>0.2633762185431745</v>
      </c>
      <c r="N890" s="11">
        <f t="shared" si="150"/>
        <v>0.15195514774733709</v>
      </c>
      <c r="O890" s="11">
        <f t="shared" si="151"/>
        <v>-0.14617159688483627</v>
      </c>
      <c r="P890" s="11">
        <f t="shared" si="152"/>
        <v>0.1759504343081153</v>
      </c>
      <c r="Q890" s="11">
        <f t="shared" si="153"/>
        <v>-9.3167225377683849E-3</v>
      </c>
      <c r="R890" s="11">
        <f t="shared" si="154"/>
        <v>2.0426847806881421E-2</v>
      </c>
      <c r="S890" s="11">
        <f t="shared" si="155"/>
        <v>9.8804322374273168E-2</v>
      </c>
      <c r="T890" s="11">
        <f t="shared" si="156"/>
        <v>0.16221842088894878</v>
      </c>
      <c r="U890" s="11">
        <f t="shared" si="157"/>
        <v>7.581328857634051E-2</v>
      </c>
      <c r="V890" s="11">
        <f t="shared" si="158"/>
        <v>-2.5835131216501273E-2</v>
      </c>
      <c r="W890" s="11">
        <f t="shared" si="159"/>
        <v>7.581328857634051E-2</v>
      </c>
    </row>
    <row r="891" spans="1:23" x14ac:dyDescent="0.2">
      <c r="A891" s="28" t="s">
        <v>123</v>
      </c>
      <c r="B891" s="1">
        <v>43.746706000000003</v>
      </c>
      <c r="C891" s="1">
        <v>66.619440999999995</v>
      </c>
      <c r="D891" s="1">
        <v>25.106224999999998</v>
      </c>
      <c r="E891" s="1">
        <v>22.620000999999998</v>
      </c>
      <c r="F891" s="1">
        <v>360.81980399999998</v>
      </c>
      <c r="G891" s="1">
        <v>36.295419000000003</v>
      </c>
      <c r="H891" s="1">
        <v>40.716326000000002</v>
      </c>
      <c r="I891" s="1">
        <v>105.660004</v>
      </c>
      <c r="J891" s="1">
        <v>24.354331999999999</v>
      </c>
      <c r="K891" s="1">
        <v>27.672357999999999</v>
      </c>
      <c r="L891" s="45">
        <v>15879.110350000001</v>
      </c>
      <c r="M891" s="11">
        <f t="shared" si="149"/>
        <v>-0.54219036576072033</v>
      </c>
      <c r="N891" s="11">
        <f t="shared" si="150"/>
        <v>-0.11270858498939929</v>
      </c>
      <c r="O891" s="11">
        <f t="shared" si="151"/>
        <v>-1.9261498729692184E-2</v>
      </c>
      <c r="P891" s="11">
        <f t="shared" si="152"/>
        <v>-0.8895076158191304</v>
      </c>
      <c r="Q891" s="11">
        <f t="shared" si="153"/>
        <v>3.1244945731050411E-3</v>
      </c>
      <c r="R891" s="11">
        <f t="shared" si="154"/>
        <v>-0.61094950078842514</v>
      </c>
      <c r="S891" s="11">
        <f t="shared" si="155"/>
        <v>0.14055317282371171</v>
      </c>
      <c r="T891" s="11">
        <f t="shared" si="156"/>
        <v>-0.36360895840275231</v>
      </c>
      <c r="U891" s="11">
        <f t="shared" si="157"/>
        <v>-0.51145651355254396</v>
      </c>
      <c r="V891" s="11">
        <f t="shared" si="158"/>
        <v>-0.41713171218482903</v>
      </c>
      <c r="W891" s="11">
        <f t="shared" si="159"/>
        <v>-0.51145651355254396</v>
      </c>
    </row>
    <row r="892" spans="1:23" x14ac:dyDescent="0.2">
      <c r="A892" s="28" t="s">
        <v>882</v>
      </c>
      <c r="B892" s="1">
        <v>95.556543000000005</v>
      </c>
      <c r="C892" s="1">
        <v>75.081805000000003</v>
      </c>
      <c r="D892" s="1">
        <v>25.599305999999999</v>
      </c>
      <c r="E892" s="1">
        <v>204.720001</v>
      </c>
      <c r="F892" s="1">
        <v>359.69593600000002</v>
      </c>
      <c r="G892" s="1">
        <v>93.292308000000006</v>
      </c>
      <c r="H892" s="1">
        <v>35.698753000000004</v>
      </c>
      <c r="I892" s="1">
        <v>166.029999</v>
      </c>
      <c r="J892" s="1">
        <v>49.850898999999998</v>
      </c>
      <c r="K892" s="1">
        <v>47.476177</v>
      </c>
      <c r="L892" s="45">
        <v>15738.79004</v>
      </c>
      <c r="M892" s="11">
        <f t="shared" si="149"/>
        <v>0.69883716824675268</v>
      </c>
      <c r="N892" s="11">
        <f t="shared" si="150"/>
        <v>-1.6470075445987664E-2</v>
      </c>
      <c r="O892" s="11">
        <f t="shared" si="151"/>
        <v>0.19257573527082439</v>
      </c>
      <c r="P892" s="11">
        <f t="shared" si="152"/>
        <v>6.6502242526158444</v>
      </c>
      <c r="Q892" s="11">
        <f t="shared" si="153"/>
        <v>-1.331279038106481E-3</v>
      </c>
      <c r="R892" s="11">
        <f t="shared" si="154"/>
        <v>1.5106045592893302</v>
      </c>
      <c r="S892" s="11">
        <f t="shared" si="155"/>
        <v>-0.20285495524119845</v>
      </c>
      <c r="T892" s="11">
        <f t="shared" si="156"/>
        <v>0.34306742412876345</v>
      </c>
      <c r="U892" s="11">
        <f t="shared" si="157"/>
        <v>1.0102366177211439</v>
      </c>
      <c r="V892" s="11">
        <f t="shared" si="158"/>
        <v>0.78393422839834148</v>
      </c>
      <c r="W892" s="11">
        <f t="shared" si="159"/>
        <v>1.0102366177211439</v>
      </c>
    </row>
    <row r="893" spans="1:23" x14ac:dyDescent="0.2">
      <c r="A893" s="28" t="s">
        <v>274</v>
      </c>
      <c r="B893" s="1">
        <v>56.248206000000003</v>
      </c>
      <c r="C893" s="1">
        <v>76.339116000000004</v>
      </c>
      <c r="D893" s="1">
        <v>21.46556</v>
      </c>
      <c r="E893" s="1">
        <v>26.76</v>
      </c>
      <c r="F893" s="1">
        <v>360.17543000000001</v>
      </c>
      <c r="G893" s="1">
        <v>37.159300000000002</v>
      </c>
      <c r="H893" s="1">
        <v>44.783259000000001</v>
      </c>
      <c r="I893" s="1">
        <v>123.620003</v>
      </c>
      <c r="J893" s="1">
        <v>24.798522999999999</v>
      </c>
      <c r="K893" s="1">
        <v>26.613188000000001</v>
      </c>
      <c r="L893" s="45">
        <v>15837.87988</v>
      </c>
      <c r="M893" s="11">
        <f t="shared" si="149"/>
        <v>0.26239517465530593</v>
      </c>
      <c r="N893" s="11">
        <f t="shared" si="150"/>
        <v>0.13872200706895899</v>
      </c>
      <c r="O893" s="11">
        <f t="shared" si="151"/>
        <v>-0.13780916457032355</v>
      </c>
      <c r="P893" s="11">
        <f t="shared" si="152"/>
        <v>0.11360794367008165</v>
      </c>
      <c r="Q893" s="11">
        <f t="shared" si="153"/>
        <v>4.0229081310316772E-4</v>
      </c>
      <c r="R893" s="11">
        <f t="shared" si="154"/>
        <v>2.5896591430256022E-2</v>
      </c>
      <c r="S893" s="11">
        <f t="shared" si="155"/>
        <v>9.0796102151588398E-2</v>
      </c>
      <c r="T893" s="11">
        <f t="shared" si="156"/>
        <v>0.15198961237516762</v>
      </c>
      <c r="U893" s="11">
        <f t="shared" si="157"/>
        <v>1.3946851873454014E-2</v>
      </c>
      <c r="V893" s="11">
        <f t="shared" si="158"/>
        <v>-3.5856725256683708E-2</v>
      </c>
      <c r="W893" s="11">
        <f t="shared" si="159"/>
        <v>1.3946851873454014E-2</v>
      </c>
    </row>
    <row r="894" spans="1:23" x14ac:dyDescent="0.2">
      <c r="A894" s="28" t="s">
        <v>122</v>
      </c>
      <c r="B894" s="1">
        <v>44.556733999999999</v>
      </c>
      <c r="C894" s="1">
        <v>67.039291000000006</v>
      </c>
      <c r="D894" s="1">
        <v>24.896529999999998</v>
      </c>
      <c r="E894" s="1">
        <v>24.030000999999999</v>
      </c>
      <c r="F894" s="1">
        <v>360.03059300000001</v>
      </c>
      <c r="G894" s="1">
        <v>36.221291999999998</v>
      </c>
      <c r="H894" s="1">
        <v>41.055573000000003</v>
      </c>
      <c r="I894" s="1">
        <v>107.30999799999999</v>
      </c>
      <c r="J894" s="1">
        <v>24.457419000000002</v>
      </c>
      <c r="K894" s="1">
        <v>27.602938999999999</v>
      </c>
      <c r="L894" s="45">
        <v>15928.559569999999</v>
      </c>
      <c r="M894" s="11">
        <f t="shared" si="149"/>
        <v>-0.32828515287856574</v>
      </c>
      <c r="N894" s="11">
        <f t="shared" si="150"/>
        <v>-0.17910171937273456</v>
      </c>
      <c r="O894" s="11">
        <f t="shared" si="151"/>
        <v>-0.1805665838835796</v>
      </c>
      <c r="P894" s="11">
        <f t="shared" si="152"/>
        <v>-0.30388177867902677</v>
      </c>
      <c r="Q894" s="11">
        <f t="shared" si="153"/>
        <v>2.681069524121682E-2</v>
      </c>
      <c r="R894" s="11">
        <f t="shared" si="154"/>
        <v>-0.27659560700291186</v>
      </c>
      <c r="S894" s="11">
        <f t="shared" si="155"/>
        <v>-0.19663198309903995</v>
      </c>
      <c r="T894" s="11">
        <f t="shared" si="156"/>
        <v>-2.3033485907993034E-2</v>
      </c>
      <c r="U894" s="11">
        <f t="shared" si="157"/>
        <v>-1.0258342549234856E-2</v>
      </c>
      <c r="V894" s="11">
        <f t="shared" si="158"/>
        <v>-0.12812638041828739</v>
      </c>
      <c r="W894" s="11">
        <f t="shared" si="159"/>
        <v>-1.0258342549234856E-2</v>
      </c>
    </row>
    <row r="895" spans="1:23" x14ac:dyDescent="0.2">
      <c r="A895" s="28" t="s">
        <v>427</v>
      </c>
      <c r="B895" s="1">
        <v>66.332811000000007</v>
      </c>
      <c r="C895" s="1">
        <v>81.665771000000007</v>
      </c>
      <c r="D895" s="1">
        <v>30.382615000000001</v>
      </c>
      <c r="E895" s="1">
        <v>34.520000000000003</v>
      </c>
      <c r="F895" s="1">
        <v>350.62995999999998</v>
      </c>
      <c r="G895" s="1">
        <v>50.070599999999999</v>
      </c>
      <c r="H895" s="1">
        <v>51.104315999999997</v>
      </c>
      <c r="I895" s="1">
        <v>109.839996</v>
      </c>
      <c r="J895" s="1">
        <v>24.710912</v>
      </c>
      <c r="K895" s="1">
        <v>31.659334999999999</v>
      </c>
      <c r="L895" s="45">
        <v>16103.29981</v>
      </c>
      <c r="M895" s="11">
        <f t="shared" si="149"/>
        <v>0.17554998982402847</v>
      </c>
      <c r="N895" s="11">
        <f t="shared" si="150"/>
        <v>7.69534635743927E-2</v>
      </c>
      <c r="O895" s="11">
        <f t="shared" si="151"/>
        <v>0.45020663427227814</v>
      </c>
      <c r="P895" s="11">
        <f t="shared" si="152"/>
        <v>0.28757930949568489</v>
      </c>
      <c r="Q895" s="11">
        <f t="shared" si="153"/>
        <v>-1.05309238319784E-3</v>
      </c>
      <c r="R895" s="11">
        <f t="shared" si="154"/>
        <v>0.36196169530673394</v>
      </c>
      <c r="S895" s="11">
        <f t="shared" si="155"/>
        <v>0.13747699085064968</v>
      </c>
      <c r="T895" s="11">
        <f t="shared" si="156"/>
        <v>-0.12873803442531928</v>
      </c>
      <c r="U895" s="11">
        <f t="shared" si="157"/>
        <v>-7.4156688938001869E-3</v>
      </c>
      <c r="V895" s="11">
        <f t="shared" si="158"/>
        <v>0.18607027482866978</v>
      </c>
      <c r="W895" s="11">
        <f t="shared" si="159"/>
        <v>-7.4156688938001869E-3</v>
      </c>
    </row>
    <row r="896" spans="1:23" x14ac:dyDescent="0.2">
      <c r="A896" s="28" t="s">
        <v>273</v>
      </c>
      <c r="B896" s="1">
        <v>56.427044000000002</v>
      </c>
      <c r="C896" s="1">
        <v>75.830361999999994</v>
      </c>
      <c r="D896" s="1">
        <v>20.950541999999999</v>
      </c>
      <c r="E896" s="1">
        <v>26.809999000000001</v>
      </c>
      <c r="F896" s="1">
        <v>350.999595</v>
      </c>
      <c r="G896" s="1">
        <v>36.763589000000003</v>
      </c>
      <c r="H896" s="1">
        <v>44.927779999999998</v>
      </c>
      <c r="I896" s="1">
        <v>126.07</v>
      </c>
      <c r="J896" s="1">
        <v>24.895529</v>
      </c>
      <c r="K896" s="1">
        <v>26.692630000000001</v>
      </c>
      <c r="L896" s="45">
        <v>16133.23047</v>
      </c>
      <c r="M896" s="11">
        <f t="shared" si="149"/>
        <v>0.25967999148114362</v>
      </c>
      <c r="N896" s="11">
        <f t="shared" si="150"/>
        <v>0.12437876997968367</v>
      </c>
      <c r="O896" s="11">
        <f t="shared" si="151"/>
        <v>-0.17024920949964439</v>
      </c>
      <c r="P896" s="11">
        <f t="shared" si="152"/>
        <v>4.5631827052723395E-2</v>
      </c>
      <c r="Q896" s="11">
        <f t="shared" si="153"/>
        <v>7.3685160073064804E-3</v>
      </c>
      <c r="R896" s="11">
        <f t="shared" si="154"/>
        <v>7.2416232925176516E-3</v>
      </c>
      <c r="S896" s="11">
        <f t="shared" si="155"/>
        <v>8.9173300616600004E-2</v>
      </c>
      <c r="T896" s="11">
        <f t="shared" si="156"/>
        <v>0.16569577132324032</v>
      </c>
      <c r="U896" s="11">
        <f t="shared" si="157"/>
        <v>1.1164981901363946E-2</v>
      </c>
      <c r="V896" s="11">
        <f t="shared" si="158"/>
        <v>-5.3218055101394435E-2</v>
      </c>
      <c r="W896" s="11">
        <f t="shared" si="159"/>
        <v>1.1164981901363946E-2</v>
      </c>
    </row>
    <row r="897" spans="1:23" x14ac:dyDescent="0.2">
      <c r="A897" s="28" t="s">
        <v>121</v>
      </c>
      <c r="B897" s="1">
        <v>44.794744999999999</v>
      </c>
      <c r="C897" s="1">
        <v>67.442008000000001</v>
      </c>
      <c r="D897" s="1">
        <v>25.249198</v>
      </c>
      <c r="E897" s="1">
        <v>25.639999</v>
      </c>
      <c r="F897" s="1">
        <v>348.43216699999999</v>
      </c>
      <c r="G897" s="1">
        <v>36.499274999999997</v>
      </c>
      <c r="H897" s="1">
        <v>41.249431999999999</v>
      </c>
      <c r="I897" s="1">
        <v>108.150002</v>
      </c>
      <c r="J897" s="1">
        <v>24.620640000000002</v>
      </c>
      <c r="K897" s="1">
        <v>28.193007000000001</v>
      </c>
      <c r="L897" s="45">
        <v>16321.70996</v>
      </c>
      <c r="M897" s="11">
        <f t="shared" si="149"/>
        <v>-0.3907980400707437</v>
      </c>
      <c r="N897" s="11">
        <f t="shared" si="150"/>
        <v>-0.26388849823240812</v>
      </c>
      <c r="O897" s="11">
        <f t="shared" si="151"/>
        <v>-0.16249144055649756</v>
      </c>
      <c r="P897" s="11">
        <f t="shared" si="152"/>
        <v>-0.84918534348524632</v>
      </c>
      <c r="Q897" s="11">
        <f t="shared" si="153"/>
        <v>9.7582110726990301E-4</v>
      </c>
      <c r="R897" s="11">
        <f t="shared" si="154"/>
        <v>-0.4905612666400303</v>
      </c>
      <c r="S897" s="11">
        <f t="shared" si="155"/>
        <v>-0.32061277848939196</v>
      </c>
      <c r="T897" s="11">
        <f t="shared" si="156"/>
        <v>-0.36434699285498406</v>
      </c>
      <c r="U897" s="11">
        <f t="shared" si="157"/>
        <v>-0.27561749502448651</v>
      </c>
      <c r="V897" s="11">
        <f t="shared" si="158"/>
        <v>-0.34854864192424539</v>
      </c>
      <c r="W897" s="11">
        <f t="shared" si="159"/>
        <v>-0.27561749502448651</v>
      </c>
    </row>
    <row r="898" spans="1:23" x14ac:dyDescent="0.2">
      <c r="A898" s="28" t="s">
        <v>578</v>
      </c>
      <c r="B898" s="1">
        <v>73.530204999999995</v>
      </c>
      <c r="C898" s="1">
        <v>91.619282999999996</v>
      </c>
      <c r="D898" s="1">
        <v>30.147988000000002</v>
      </c>
      <c r="E898" s="1">
        <v>170.009995</v>
      </c>
      <c r="F898" s="1">
        <v>348.092491</v>
      </c>
      <c r="G898" s="1">
        <v>71.646054000000007</v>
      </c>
      <c r="H898" s="1">
        <v>60.715643</v>
      </c>
      <c r="I898" s="1">
        <v>170.13999899999999</v>
      </c>
      <c r="J898" s="1">
        <v>33.988452000000002</v>
      </c>
      <c r="K898" s="1">
        <v>43.277225000000001</v>
      </c>
      <c r="L898" s="45">
        <v>16168.030269999999</v>
      </c>
      <c r="M898" s="11">
        <f t="shared" si="149"/>
        <v>0.10259437348544576</v>
      </c>
      <c r="N898" s="11">
        <f t="shared" si="150"/>
        <v>0.12934377340645531</v>
      </c>
      <c r="O898" s="11">
        <f t="shared" si="151"/>
        <v>-7.0763785754345276E-3</v>
      </c>
      <c r="P898" s="11">
        <f t="shared" si="152"/>
        <v>3.9450258887427028</v>
      </c>
      <c r="Q898" s="11">
        <f t="shared" si="153"/>
        <v>1.6719630061693191E-2</v>
      </c>
      <c r="R898" s="11">
        <f t="shared" si="154"/>
        <v>0.42898950118538881</v>
      </c>
      <c r="S898" s="11">
        <f t="shared" si="155"/>
        <v>0.19068432491423937</v>
      </c>
      <c r="T898" s="11">
        <f t="shared" si="156"/>
        <v>0.56912292723416003</v>
      </c>
      <c r="U898" s="11">
        <f t="shared" si="157"/>
        <v>0.37544304313818944</v>
      </c>
      <c r="V898" s="11">
        <f t="shared" si="158"/>
        <v>0.3630634926584182</v>
      </c>
      <c r="W898" s="11">
        <f t="shared" si="159"/>
        <v>0.37544304313818944</v>
      </c>
    </row>
    <row r="899" spans="1:23" x14ac:dyDescent="0.2">
      <c r="A899" s="28" t="s">
        <v>426</v>
      </c>
      <c r="B899" s="1">
        <v>66.688355000000001</v>
      </c>
      <c r="C899" s="1">
        <v>81.126124000000004</v>
      </c>
      <c r="D899" s="1">
        <v>30.362846999999999</v>
      </c>
      <c r="E899" s="1">
        <v>34.380001</v>
      </c>
      <c r="F899" s="1">
        <v>342.36822100000001</v>
      </c>
      <c r="G899" s="1">
        <v>50.137565000000002</v>
      </c>
      <c r="H899" s="1">
        <v>50.992224999999998</v>
      </c>
      <c r="I899" s="1">
        <v>108.43</v>
      </c>
      <c r="J899" s="1">
        <v>24.710912</v>
      </c>
      <c r="K899" s="1">
        <v>31.749970000000001</v>
      </c>
      <c r="L899" s="45">
        <v>16222.16992</v>
      </c>
      <c r="M899" s="11">
        <f t="shared" si="149"/>
        <v>0.19412305425570775</v>
      </c>
      <c r="N899" s="11">
        <f t="shared" si="150"/>
        <v>7.9325471438177697E-2</v>
      </c>
      <c r="O899" s="11">
        <f t="shared" si="151"/>
        <v>0.50947389426739043</v>
      </c>
      <c r="P899" s="11">
        <f t="shared" si="152"/>
        <v>0.2924812406015036</v>
      </c>
      <c r="Q899" s="11">
        <f t="shared" si="153"/>
        <v>1.7684991177475684E-3</v>
      </c>
      <c r="R899" s="11">
        <f t="shared" si="154"/>
        <v>0.38292158939223908</v>
      </c>
      <c r="S899" s="11">
        <f t="shared" si="155"/>
        <v>0.14620358825416235</v>
      </c>
      <c r="T899" s="11">
        <f t="shared" si="156"/>
        <v>-0.15847889056365272</v>
      </c>
      <c r="U899" s="11">
        <f t="shared" si="157"/>
        <v>-8.4693892372782464E-3</v>
      </c>
      <c r="V899" s="11">
        <f t="shared" si="158"/>
        <v>0.20581440839062304</v>
      </c>
      <c r="W899" s="11">
        <f t="shared" si="159"/>
        <v>-8.4693892372782464E-3</v>
      </c>
    </row>
    <row r="900" spans="1:23" x14ac:dyDescent="0.2">
      <c r="A900" s="28" t="s">
        <v>272</v>
      </c>
      <c r="B900" s="1">
        <v>55.847138000000001</v>
      </c>
      <c r="C900" s="1">
        <v>75.163725999999997</v>
      </c>
      <c r="D900" s="1">
        <v>20.114854000000001</v>
      </c>
      <c r="E900" s="1">
        <v>26.6</v>
      </c>
      <c r="F900" s="1">
        <v>341.76381199999997</v>
      </c>
      <c r="G900" s="1">
        <v>36.254814000000003</v>
      </c>
      <c r="H900" s="1">
        <v>44.487929999999999</v>
      </c>
      <c r="I900" s="1">
        <v>128.85000600000001</v>
      </c>
      <c r="J900" s="1">
        <v>24.921986</v>
      </c>
      <c r="K900" s="1">
        <v>26.330727</v>
      </c>
      <c r="L900" s="45">
        <v>16302.76953</v>
      </c>
      <c r="M900" s="11">
        <f t="shared" ref="M900:M963" si="160">B900/B901-1</f>
        <v>-0.45792452746310608</v>
      </c>
      <c r="N900" s="11">
        <f t="shared" ref="N900:N963" si="161">C900/C901-1</f>
        <v>-0.13183681863859031</v>
      </c>
      <c r="O900" s="11">
        <f t="shared" ref="O900:O963" si="162">D900/D901-1</f>
        <v>-0.55489366052445699</v>
      </c>
      <c r="P900" s="11">
        <f t="shared" ref="P900:P963" si="163">E900/E901-1</f>
        <v>-0.86222614059365521</v>
      </c>
      <c r="Q900" s="11">
        <f t="shared" ref="Q900:Q963" si="164">F900/F901-1</f>
        <v>-1.0012595896573551E-2</v>
      </c>
      <c r="R900" s="11">
        <f t="shared" ref="R900:R963" si="165">G900/G901-1</f>
        <v>-0.61161991193094867</v>
      </c>
      <c r="S900" s="11">
        <f t="shared" ref="S900:S963" si="166">H900/H901-1</f>
        <v>-0.24487430128103049</v>
      </c>
      <c r="T900" s="11">
        <f t="shared" ref="T900:T963" si="167">I900/I901-1</f>
        <v>-0.41485010101975606</v>
      </c>
      <c r="U900" s="11">
        <f t="shared" ref="U900:U963" si="168">J900/J901-1</f>
        <v>-0.4384816690816189</v>
      </c>
      <c r="V900" s="11">
        <f t="shared" ref="V900:V963" si="169">K900/K901-1</f>
        <v>-0.46822884318610625</v>
      </c>
      <c r="W900" s="11">
        <f t="shared" ref="W900:W963" si="170">J900/J901-1</f>
        <v>-0.4384816690816189</v>
      </c>
    </row>
    <row r="901" spans="1:23" x14ac:dyDescent="0.2">
      <c r="A901" s="28" t="s">
        <v>729</v>
      </c>
      <c r="B901" s="1">
        <v>103.024654</v>
      </c>
      <c r="C901" s="1">
        <v>86.577877999999998</v>
      </c>
      <c r="D901" s="1">
        <v>45.191119999999998</v>
      </c>
      <c r="E901" s="1">
        <v>193.070007</v>
      </c>
      <c r="F901" s="1">
        <v>345.22036400000002</v>
      </c>
      <c r="G901" s="1">
        <v>93.348797000000005</v>
      </c>
      <c r="H901" s="1">
        <v>58.914602000000002</v>
      </c>
      <c r="I901" s="1">
        <v>220.199997</v>
      </c>
      <c r="J901" s="1">
        <v>44.383209999999998</v>
      </c>
      <c r="K901" s="1">
        <v>49.515146999999999</v>
      </c>
      <c r="L901" s="45">
        <v>16418.679690000001</v>
      </c>
      <c r="M901" s="11">
        <f t="shared" si="160"/>
        <v>0.36679046869230048</v>
      </c>
      <c r="N901" s="11">
        <f t="shared" si="161"/>
        <v>-5.2924360778284663E-2</v>
      </c>
      <c r="O901" s="11">
        <f t="shared" si="162"/>
        <v>0.50994329316117226</v>
      </c>
      <c r="P901" s="11">
        <f t="shared" si="163"/>
        <v>0.12926247804139623</v>
      </c>
      <c r="Q901" s="11">
        <f t="shared" si="164"/>
        <v>4.8122574368902882E-3</v>
      </c>
      <c r="R901" s="11">
        <f t="shared" si="165"/>
        <v>0.29887802208007019</v>
      </c>
      <c r="S901" s="11">
        <f t="shared" si="166"/>
        <v>-3.4241267422358446E-2</v>
      </c>
      <c r="T901" s="11">
        <f t="shared" si="167"/>
        <v>0.27283235260115601</v>
      </c>
      <c r="U901" s="11">
        <f t="shared" si="168"/>
        <v>0.28777913451948978</v>
      </c>
      <c r="V901" s="11">
        <f t="shared" si="169"/>
        <v>0.14413867802290925</v>
      </c>
      <c r="W901" s="11">
        <f t="shared" si="170"/>
        <v>0.28777913451948978</v>
      </c>
    </row>
    <row r="902" spans="1:23" x14ac:dyDescent="0.2">
      <c r="A902" s="28" t="s">
        <v>577</v>
      </c>
      <c r="B902" s="1">
        <v>75.377065000000002</v>
      </c>
      <c r="C902" s="1">
        <v>91.416011999999995</v>
      </c>
      <c r="D902" s="1">
        <v>29.929017999999999</v>
      </c>
      <c r="E902" s="1">
        <v>170.970001</v>
      </c>
      <c r="F902" s="1">
        <v>343.56703099999999</v>
      </c>
      <c r="G902" s="1">
        <v>71.868793999999994</v>
      </c>
      <c r="H902" s="1">
        <v>61.003436999999998</v>
      </c>
      <c r="I902" s="1">
        <v>173</v>
      </c>
      <c r="J902" s="1">
        <v>34.464924000000003</v>
      </c>
      <c r="K902" s="1">
        <v>43.277225000000001</v>
      </c>
      <c r="L902" s="45">
        <v>16247.219730000001</v>
      </c>
      <c r="M902" s="11">
        <f t="shared" si="160"/>
        <v>0.122672538312804</v>
      </c>
      <c r="N902" s="11">
        <f t="shared" si="161"/>
        <v>0.13603215247941436</v>
      </c>
      <c r="O902" s="11">
        <f t="shared" si="162"/>
        <v>1.1729620196475832E-2</v>
      </c>
      <c r="P902" s="11">
        <f t="shared" si="163"/>
        <v>4.0137833145913966</v>
      </c>
      <c r="Q902" s="11">
        <f t="shared" si="164"/>
        <v>-4.6452183998396679E-3</v>
      </c>
      <c r="R902" s="11">
        <f t="shared" si="165"/>
        <v>0.45791143734182183</v>
      </c>
      <c r="S902" s="11">
        <f t="shared" si="166"/>
        <v>0.20161086756006186</v>
      </c>
      <c r="T902" s="11">
        <f t="shared" si="167"/>
        <v>0.57372873646866185</v>
      </c>
      <c r="U902" s="11">
        <f t="shared" si="168"/>
        <v>0.40555666120728495</v>
      </c>
      <c r="V902" s="11">
        <f t="shared" si="169"/>
        <v>0.36073275881449329</v>
      </c>
      <c r="W902" s="11">
        <f t="shared" si="170"/>
        <v>0.40555666120728495</v>
      </c>
    </row>
    <row r="903" spans="1:23" x14ac:dyDescent="0.2">
      <c r="A903" s="28" t="s">
        <v>425</v>
      </c>
      <c r="B903" s="1">
        <v>67.140739999999994</v>
      </c>
      <c r="C903" s="1">
        <v>80.469564000000005</v>
      </c>
      <c r="D903" s="1">
        <v>29.582032000000002</v>
      </c>
      <c r="E903" s="1">
        <v>34.099997999999999</v>
      </c>
      <c r="F903" s="1">
        <v>345.17042300000003</v>
      </c>
      <c r="G903" s="1">
        <v>49.295720000000003</v>
      </c>
      <c r="H903" s="1">
        <v>50.768047000000003</v>
      </c>
      <c r="I903" s="1">
        <v>109.93</v>
      </c>
      <c r="J903" s="1">
        <v>24.520479999999999</v>
      </c>
      <c r="K903" s="1">
        <v>31.804352999999999</v>
      </c>
      <c r="L903" s="45">
        <v>16351.25</v>
      </c>
      <c r="M903" s="11">
        <f t="shared" si="160"/>
        <v>-0.30077149340326215</v>
      </c>
      <c r="N903" s="11">
        <f t="shared" si="161"/>
        <v>5.54569492294259E-2</v>
      </c>
      <c r="O903" s="11">
        <f t="shared" si="162"/>
        <v>0.19140057963818791</v>
      </c>
      <c r="P903" s="11">
        <f t="shared" si="163"/>
        <v>-0.83365043578588138</v>
      </c>
      <c r="Q903" s="11">
        <f t="shared" si="164"/>
        <v>-6.0697340988555837E-3</v>
      </c>
      <c r="R903" s="11">
        <f t="shared" si="165"/>
        <v>-0.47120540119294618</v>
      </c>
      <c r="S903" s="11">
        <f t="shared" si="166"/>
        <v>0.31517550198789035</v>
      </c>
      <c r="T903" s="11">
        <f t="shared" si="167"/>
        <v>-0.32936797620019487</v>
      </c>
      <c r="U903" s="11">
        <f t="shared" si="168"/>
        <v>-0.51227161849534841</v>
      </c>
      <c r="V903" s="11">
        <f t="shared" si="169"/>
        <v>-0.33846904374623377</v>
      </c>
      <c r="W903" s="11">
        <f t="shared" si="170"/>
        <v>-0.51227161849534841</v>
      </c>
    </row>
    <row r="904" spans="1:23" x14ac:dyDescent="0.2">
      <c r="A904" s="28" t="s">
        <v>881</v>
      </c>
      <c r="B904" s="1">
        <v>96.021170999999995</v>
      </c>
      <c r="C904" s="1">
        <v>76.241445999999996</v>
      </c>
      <c r="D904" s="1">
        <v>24.829626999999999</v>
      </c>
      <c r="E904" s="1">
        <v>204.990005</v>
      </c>
      <c r="F904" s="1">
        <v>347.27830999999998</v>
      </c>
      <c r="G904" s="1">
        <v>93.222813000000002</v>
      </c>
      <c r="H904" s="1">
        <v>38.601728000000001</v>
      </c>
      <c r="I904" s="1">
        <v>163.91999799999999</v>
      </c>
      <c r="J904" s="1">
        <v>50.274867999999998</v>
      </c>
      <c r="K904" s="1">
        <v>48.076892999999998</v>
      </c>
      <c r="L904" s="45">
        <v>16395.880860000001</v>
      </c>
      <c r="M904" s="11">
        <f t="shared" si="160"/>
        <v>-7.522060226963645E-2</v>
      </c>
      <c r="N904" s="11">
        <f t="shared" si="161"/>
        <v>-9.8007056943471338E-2</v>
      </c>
      <c r="O904" s="11">
        <f t="shared" si="162"/>
        <v>-0.4494680701872017</v>
      </c>
      <c r="P904" s="11">
        <f t="shared" si="163"/>
        <v>6.8379685943078305E-2</v>
      </c>
      <c r="Q904" s="11">
        <f t="shared" si="164"/>
        <v>-4.4675281745260031E-3</v>
      </c>
      <c r="R904" s="11">
        <f t="shared" si="165"/>
        <v>7.4355730782433849E-3</v>
      </c>
      <c r="S904" s="11">
        <f t="shared" si="166"/>
        <v>-0.32696693477290395</v>
      </c>
      <c r="T904" s="11">
        <f t="shared" si="167"/>
        <v>-0.24100570801034538</v>
      </c>
      <c r="U904" s="11">
        <f t="shared" si="168"/>
        <v>0.15167415491635228</v>
      </c>
      <c r="V904" s="11">
        <f t="shared" si="169"/>
        <v>-1.1434847824740579E-2</v>
      </c>
      <c r="W904" s="11">
        <f t="shared" si="170"/>
        <v>0.15167415491635228</v>
      </c>
    </row>
    <row r="905" spans="1:23" x14ac:dyDescent="0.2">
      <c r="A905" s="28" t="s">
        <v>728</v>
      </c>
      <c r="B905" s="1">
        <v>103.831434</v>
      </c>
      <c r="C905" s="1">
        <v>84.525546000000006</v>
      </c>
      <c r="D905" s="1">
        <v>45.101157000000001</v>
      </c>
      <c r="E905" s="1">
        <v>191.86999499999999</v>
      </c>
      <c r="F905" s="1">
        <v>348.836748</v>
      </c>
      <c r="G905" s="1">
        <v>92.534763999999996</v>
      </c>
      <c r="H905" s="1">
        <v>57.354875999999997</v>
      </c>
      <c r="I905" s="1">
        <v>215.970001</v>
      </c>
      <c r="J905" s="1">
        <v>43.653725999999999</v>
      </c>
      <c r="K905" s="1">
        <v>48.633004</v>
      </c>
      <c r="L905" s="45">
        <v>16272.650390000001</v>
      </c>
      <c r="M905" s="11">
        <f t="shared" si="160"/>
        <v>0.36980754727017473</v>
      </c>
      <c r="N905" s="11">
        <f t="shared" si="161"/>
        <v>-7.3877120103725824E-2</v>
      </c>
      <c r="O905" s="11">
        <f t="shared" si="162"/>
        <v>0.46740960370545581</v>
      </c>
      <c r="P905" s="11">
        <f t="shared" si="163"/>
        <v>0.16901230216863738</v>
      </c>
      <c r="Q905" s="11">
        <f t="shared" si="164"/>
        <v>9.3655727540697953E-3</v>
      </c>
      <c r="R905" s="11">
        <f t="shared" si="165"/>
        <v>0.28633801562862637</v>
      </c>
      <c r="S905" s="11">
        <f t="shared" si="166"/>
        <v>-6.3261621150332625E-2</v>
      </c>
      <c r="T905" s="11">
        <f t="shared" si="167"/>
        <v>0.2666862228739002</v>
      </c>
      <c r="U905" s="11">
        <f t="shared" si="168"/>
        <v>0.27109250378871153</v>
      </c>
      <c r="V905" s="11">
        <f t="shared" si="169"/>
        <v>0.12351289855446113</v>
      </c>
      <c r="W905" s="11">
        <f t="shared" si="170"/>
        <v>0.27109250378871153</v>
      </c>
    </row>
    <row r="906" spans="1:23" x14ac:dyDescent="0.2">
      <c r="A906" s="28" t="s">
        <v>576</v>
      </c>
      <c r="B906" s="1">
        <v>75.800015999999999</v>
      </c>
      <c r="C906" s="1">
        <v>91.268175999999997</v>
      </c>
      <c r="D906" s="1">
        <v>30.735220000000002</v>
      </c>
      <c r="E906" s="1">
        <v>164.13000500000001</v>
      </c>
      <c r="F906" s="1">
        <v>345.60000600000001</v>
      </c>
      <c r="G906" s="1">
        <v>71.936584999999994</v>
      </c>
      <c r="H906" s="1">
        <v>61.228276000000001</v>
      </c>
      <c r="I906" s="1">
        <v>170.5</v>
      </c>
      <c r="J906" s="1">
        <v>34.343468999999999</v>
      </c>
      <c r="K906" s="1">
        <v>43.286555999999997</v>
      </c>
      <c r="L906" s="45">
        <v>16452.720700000002</v>
      </c>
      <c r="M906" s="11">
        <f t="shared" si="160"/>
        <v>0.17583432020145917</v>
      </c>
      <c r="N906" s="11">
        <f t="shared" si="161"/>
        <v>0.13343491689621234</v>
      </c>
      <c r="O906" s="11">
        <f t="shared" si="162"/>
        <v>2.392993924059561E-2</v>
      </c>
      <c r="P906" s="11">
        <f t="shared" si="163"/>
        <v>3.8415927822069156</v>
      </c>
      <c r="Q906" s="11">
        <f t="shared" si="164"/>
        <v>1.2023385201122005E-2</v>
      </c>
      <c r="R906" s="11">
        <f t="shared" si="165"/>
        <v>0.4718543394930379</v>
      </c>
      <c r="S906" s="11">
        <f t="shared" si="166"/>
        <v>0.20297500578615257</v>
      </c>
      <c r="T906" s="11">
        <f t="shared" si="167"/>
        <v>0.52695677854355072</v>
      </c>
      <c r="U906" s="11">
        <f t="shared" si="168"/>
        <v>0.39185300307141269</v>
      </c>
      <c r="V906" s="11">
        <f t="shared" si="169"/>
        <v>0.3602508239379576</v>
      </c>
      <c r="W906" s="11">
        <f t="shared" si="170"/>
        <v>0.39185300307141269</v>
      </c>
    </row>
    <row r="907" spans="1:23" x14ac:dyDescent="0.2">
      <c r="A907" s="28" t="s">
        <v>424</v>
      </c>
      <c r="B907" s="1">
        <v>64.464877999999999</v>
      </c>
      <c r="C907" s="1">
        <v>80.523526000000004</v>
      </c>
      <c r="D907" s="1">
        <v>30.016916999999999</v>
      </c>
      <c r="E907" s="1">
        <v>33.900002000000001</v>
      </c>
      <c r="F907" s="1">
        <v>341.49409100000003</v>
      </c>
      <c r="G907" s="1">
        <v>48.874799000000003</v>
      </c>
      <c r="H907" s="1">
        <v>50.897379999999998</v>
      </c>
      <c r="I907" s="1">
        <v>111.660004</v>
      </c>
      <c r="J907" s="1">
        <v>24.674638000000002</v>
      </c>
      <c r="K907" s="1">
        <v>31.822481</v>
      </c>
      <c r="L907" s="45">
        <v>16276.690430000001</v>
      </c>
      <c r="M907" s="11">
        <f t="shared" si="160"/>
        <v>-0.34476182410603307</v>
      </c>
      <c r="N907" s="11">
        <f t="shared" si="161"/>
        <v>3.560741322512051E-2</v>
      </c>
      <c r="O907" s="11">
        <f t="shared" si="162"/>
        <v>0.15143624586478954</v>
      </c>
      <c r="P907" s="11">
        <f t="shared" si="163"/>
        <v>-0.83558054539268511</v>
      </c>
      <c r="Q907" s="11">
        <f t="shared" si="164"/>
        <v>1.9322832872831652E-2</v>
      </c>
      <c r="R907" s="11">
        <f t="shared" si="165"/>
        <v>-0.50328085487957397</v>
      </c>
      <c r="S907" s="11">
        <f t="shared" si="166"/>
        <v>0.25811351961754525</v>
      </c>
      <c r="T907" s="11">
        <f t="shared" si="167"/>
        <v>-0.3516808535488789</v>
      </c>
      <c r="U907" s="11">
        <f t="shared" si="168"/>
        <v>-0.52879643161039169</v>
      </c>
      <c r="V907" s="11">
        <f t="shared" si="169"/>
        <v>-0.36188093289664425</v>
      </c>
      <c r="W907" s="11">
        <f t="shared" si="170"/>
        <v>-0.52879643161039169</v>
      </c>
    </row>
    <row r="908" spans="1:23" x14ac:dyDescent="0.2">
      <c r="A908" s="28" t="s">
        <v>880</v>
      </c>
      <c r="B908" s="1">
        <v>98.383886000000004</v>
      </c>
      <c r="C908" s="1">
        <v>77.754875999999996</v>
      </c>
      <c r="D908" s="1">
        <v>26.069109000000001</v>
      </c>
      <c r="E908" s="1">
        <v>206.179993</v>
      </c>
      <c r="F908" s="1">
        <v>335.02054500000003</v>
      </c>
      <c r="G908" s="1">
        <v>98.395239000000004</v>
      </c>
      <c r="H908" s="1">
        <v>40.455316000000003</v>
      </c>
      <c r="I908" s="1">
        <v>172.229996</v>
      </c>
      <c r="J908" s="1">
        <v>52.365133999999998</v>
      </c>
      <c r="K908" s="1">
        <v>49.869190000000003</v>
      </c>
      <c r="L908" s="45">
        <v>16514.369139999999</v>
      </c>
      <c r="M908" s="11">
        <f t="shared" si="160"/>
        <v>-7.8181667382254738E-2</v>
      </c>
      <c r="N908" s="11">
        <f t="shared" si="161"/>
        <v>-8.8097583929137691E-2</v>
      </c>
      <c r="O908" s="11">
        <f t="shared" si="162"/>
        <v>-0.40169763941569814</v>
      </c>
      <c r="P908" s="11">
        <f t="shared" si="163"/>
        <v>7.0008775027154746E-2</v>
      </c>
      <c r="Q908" s="11">
        <f t="shared" si="164"/>
        <v>1.4459641874224216E-2</v>
      </c>
      <c r="R908" s="11">
        <f t="shared" si="165"/>
        <v>6.4686756272471557E-2</v>
      </c>
      <c r="S908" s="11">
        <f t="shared" si="166"/>
        <v>-0.30827847665148178</v>
      </c>
      <c r="T908" s="11">
        <f t="shared" si="167"/>
        <v>-0.20565450401447505</v>
      </c>
      <c r="U908" s="11">
        <f t="shared" si="168"/>
        <v>0.18702903046441621</v>
      </c>
      <c r="V908" s="11">
        <f t="shared" si="169"/>
        <v>1.481435280521759E-2</v>
      </c>
      <c r="W908" s="11">
        <f t="shared" si="170"/>
        <v>0.18702903046441621</v>
      </c>
    </row>
    <row r="909" spans="1:23" x14ac:dyDescent="0.2">
      <c r="A909" s="28" t="s">
        <v>727</v>
      </c>
      <c r="B909" s="1">
        <v>106.728064</v>
      </c>
      <c r="C909" s="1">
        <v>85.266662999999994</v>
      </c>
      <c r="D909" s="1">
        <v>43.571796999999997</v>
      </c>
      <c r="E909" s="1">
        <v>192.69000199999999</v>
      </c>
      <c r="F909" s="1">
        <v>330.245316</v>
      </c>
      <c r="G909" s="1">
        <v>92.417078000000004</v>
      </c>
      <c r="H909" s="1">
        <v>58.484974999999999</v>
      </c>
      <c r="I909" s="1">
        <v>216.820007</v>
      </c>
      <c r="J909" s="1">
        <v>44.114451000000003</v>
      </c>
      <c r="K909" s="1">
        <v>49.141195000000003</v>
      </c>
      <c r="L909" s="45">
        <v>16695.470700000002</v>
      </c>
      <c r="M909" s="11">
        <f t="shared" si="160"/>
        <v>0.43629075040911736</v>
      </c>
      <c r="N909" s="11">
        <f t="shared" si="161"/>
        <v>-6.8961571667475963E-2</v>
      </c>
      <c r="O909" s="11">
        <f t="shared" si="162"/>
        <v>0.41216269517555482</v>
      </c>
      <c r="P909" s="11">
        <f t="shared" si="163"/>
        <v>0.194828531163179</v>
      </c>
      <c r="Q909" s="11">
        <f t="shared" si="164"/>
        <v>-1.0210074404875202E-2</v>
      </c>
      <c r="R909" s="11">
        <f t="shared" si="165"/>
        <v>0.28176857478971939</v>
      </c>
      <c r="S909" s="11">
        <f t="shared" si="166"/>
        <v>-4.8159937842709777E-2</v>
      </c>
      <c r="T909" s="11">
        <f t="shared" si="167"/>
        <v>0.25423736490534421</v>
      </c>
      <c r="U909" s="11">
        <f t="shared" si="168"/>
        <v>0.31968988651752261</v>
      </c>
      <c r="V909" s="11">
        <f t="shared" si="169"/>
        <v>0.15542318802237598</v>
      </c>
      <c r="W909" s="11">
        <f t="shared" si="170"/>
        <v>0.31968988651752261</v>
      </c>
    </row>
    <row r="910" spans="1:23" x14ac:dyDescent="0.2">
      <c r="A910" s="28" t="s">
        <v>575</v>
      </c>
      <c r="B910" s="1">
        <v>74.308119000000005</v>
      </c>
      <c r="C910" s="1">
        <v>91.582324</v>
      </c>
      <c r="D910" s="1">
        <v>30.854658000000001</v>
      </c>
      <c r="E910" s="1">
        <v>161.270004</v>
      </c>
      <c r="F910" s="1">
        <v>333.651927</v>
      </c>
      <c r="G910" s="1">
        <v>72.101219999999998</v>
      </c>
      <c r="H910" s="1">
        <v>61.444119999999998</v>
      </c>
      <c r="I910" s="1">
        <v>172.86999499999999</v>
      </c>
      <c r="J910" s="1">
        <v>33.427892</v>
      </c>
      <c r="K910" s="1">
        <v>42.530906000000002</v>
      </c>
      <c r="L910" s="45">
        <v>16558.869139999999</v>
      </c>
      <c r="M910" s="11">
        <f t="shared" si="160"/>
        <v>0.1163245986346424</v>
      </c>
      <c r="N910" s="11">
        <f t="shared" si="161"/>
        <v>0.13670138002695076</v>
      </c>
      <c r="O910" s="11">
        <f t="shared" si="162"/>
        <v>3.954695398079644E-2</v>
      </c>
      <c r="P910" s="11">
        <f t="shared" si="163"/>
        <v>3.8487676998657658</v>
      </c>
      <c r="Q910" s="11">
        <f t="shared" si="164"/>
        <v>3.1537751863504049E-3</v>
      </c>
      <c r="R910" s="11">
        <f t="shared" si="165"/>
        <v>0.48980303897320776</v>
      </c>
      <c r="S910" s="11">
        <f t="shared" si="166"/>
        <v>0.21877790241996475</v>
      </c>
      <c r="T910" s="11">
        <f t="shared" si="167"/>
        <v>0.53471232719027273</v>
      </c>
      <c r="U910" s="11">
        <f t="shared" si="168"/>
        <v>0.37086894088877531</v>
      </c>
      <c r="V910" s="11">
        <f t="shared" si="169"/>
        <v>0.34957409992417099</v>
      </c>
      <c r="W910" s="11">
        <f t="shared" si="170"/>
        <v>0.37086894088877531</v>
      </c>
    </row>
    <row r="911" spans="1:23" x14ac:dyDescent="0.2">
      <c r="A911" s="28" t="s">
        <v>423</v>
      </c>
      <c r="B911" s="1">
        <v>66.564975000000004</v>
      </c>
      <c r="C911" s="1">
        <v>80.568499000000003</v>
      </c>
      <c r="D911" s="1">
        <v>29.680869999999999</v>
      </c>
      <c r="E911" s="1">
        <v>33.259998000000003</v>
      </c>
      <c r="F911" s="1">
        <v>332.60297200000002</v>
      </c>
      <c r="G911" s="1">
        <v>48.396478000000002</v>
      </c>
      <c r="H911" s="1">
        <v>50.414534000000003</v>
      </c>
      <c r="I911" s="1">
        <v>112.639999</v>
      </c>
      <c r="J911" s="1">
        <v>24.384454999999999</v>
      </c>
      <c r="K911" s="1">
        <v>31.514316999999998</v>
      </c>
      <c r="L911" s="45">
        <v>16518.539059999999</v>
      </c>
      <c r="M911" s="11">
        <f t="shared" si="160"/>
        <v>0.45261080512399854</v>
      </c>
      <c r="N911" s="11">
        <f t="shared" si="161"/>
        <v>0.20798595093812433</v>
      </c>
      <c r="O911" s="11">
        <f t="shared" si="162"/>
        <v>0.1706561086677798</v>
      </c>
      <c r="P911" s="11">
        <f t="shared" si="163"/>
        <v>0.29165040776699036</v>
      </c>
      <c r="Q911" s="11">
        <f t="shared" si="164"/>
        <v>-6.1196277454627079E-3</v>
      </c>
      <c r="R911" s="11">
        <f t="shared" si="165"/>
        <v>0.32933199090330145</v>
      </c>
      <c r="S911" s="11">
        <f t="shared" si="166"/>
        <v>0.22886484063195356</v>
      </c>
      <c r="T911" s="11">
        <f t="shared" si="167"/>
        <v>4.5576866826969376E-2</v>
      </c>
      <c r="U911" s="11">
        <f t="shared" si="168"/>
        <v>3.0058765076992344E-3</v>
      </c>
      <c r="V911" s="11">
        <f t="shared" si="169"/>
        <v>0.10893203501549453</v>
      </c>
      <c r="W911" s="11">
        <f t="shared" si="170"/>
        <v>3.0058765076992344E-3</v>
      </c>
    </row>
    <row r="912" spans="1:23" x14ac:dyDescent="0.2">
      <c r="A912" s="28" t="s">
        <v>120</v>
      </c>
      <c r="B912" s="1">
        <v>45.824370000000002</v>
      </c>
      <c r="C912" s="1">
        <v>66.696552999999994</v>
      </c>
      <c r="D912" s="1">
        <v>25.354047000000001</v>
      </c>
      <c r="E912" s="1">
        <v>25.75</v>
      </c>
      <c r="F912" s="1">
        <v>334.65091100000001</v>
      </c>
      <c r="G912" s="1">
        <v>36.406615000000002</v>
      </c>
      <c r="H912" s="1">
        <v>41.025288000000003</v>
      </c>
      <c r="I912" s="1">
        <v>107.730003</v>
      </c>
      <c r="J912" s="1">
        <v>24.311378000000001</v>
      </c>
      <c r="K912" s="1">
        <v>28.418619</v>
      </c>
      <c r="L912" s="45">
        <v>16501.650389999999</v>
      </c>
      <c r="M912" s="11">
        <f t="shared" si="160"/>
        <v>-0.52404212355226187</v>
      </c>
      <c r="N912" s="11">
        <f t="shared" si="161"/>
        <v>-0.10287469406378769</v>
      </c>
      <c r="O912" s="11">
        <f t="shared" si="162"/>
        <v>-4.7873896287394802E-2</v>
      </c>
      <c r="P912" s="11">
        <f t="shared" si="163"/>
        <v>-0.87144925237331394</v>
      </c>
      <c r="Q912" s="11">
        <f t="shared" si="164"/>
        <v>2.633889437146042E-3</v>
      </c>
      <c r="R912" s="11">
        <f t="shared" si="165"/>
        <v>-0.62762918011939983</v>
      </c>
      <c r="S912" s="11">
        <f t="shared" si="166"/>
        <v>7.2594040738103827E-2</v>
      </c>
      <c r="T912" s="11">
        <f t="shared" si="167"/>
        <v>-0.35118039302735948</v>
      </c>
      <c r="U912" s="11">
        <f t="shared" si="168"/>
        <v>-0.52251753141218582</v>
      </c>
      <c r="V912" s="11">
        <f t="shared" si="169"/>
        <v>-0.41970891699373947</v>
      </c>
      <c r="W912" s="11">
        <f t="shared" si="170"/>
        <v>-0.52251753141218582</v>
      </c>
    </row>
    <row r="913" spans="1:23" x14ac:dyDescent="0.2">
      <c r="A913" s="28" t="s">
        <v>879</v>
      </c>
      <c r="B913" s="1">
        <v>96.278205</v>
      </c>
      <c r="C913" s="1">
        <v>74.344746000000001</v>
      </c>
      <c r="D913" s="1">
        <v>26.628875000000001</v>
      </c>
      <c r="E913" s="1">
        <v>200.30999800000001</v>
      </c>
      <c r="F913" s="1">
        <v>333.771793</v>
      </c>
      <c r="G913" s="1">
        <v>97.769784999999999</v>
      </c>
      <c r="H913" s="1">
        <v>38.248663000000001</v>
      </c>
      <c r="I913" s="1">
        <v>166.03999300000001</v>
      </c>
      <c r="J913" s="1">
        <v>50.915750000000003</v>
      </c>
      <c r="K913" s="1">
        <v>48.973041000000002</v>
      </c>
      <c r="L913" s="45">
        <v>16580.839840000001</v>
      </c>
      <c r="M913" s="11">
        <f t="shared" si="160"/>
        <v>-0.101348523178584</v>
      </c>
      <c r="N913" s="11">
        <f t="shared" si="161"/>
        <v>-0.13061016359892252</v>
      </c>
      <c r="O913" s="11">
        <f t="shared" si="162"/>
        <v>-0.40161726115233787</v>
      </c>
      <c r="P913" s="11">
        <f t="shared" si="163"/>
        <v>-1.9290095471236168E-2</v>
      </c>
      <c r="Q913" s="11">
        <f t="shared" si="164"/>
        <v>3.249483882957227E-2</v>
      </c>
      <c r="R913" s="11">
        <f t="shared" si="165"/>
        <v>4.7249826681754037E-2</v>
      </c>
      <c r="S913" s="11">
        <f t="shared" si="166"/>
        <v>-0.34412342598481083</v>
      </c>
      <c r="T913" s="11">
        <f t="shared" si="167"/>
        <v>-0.24389804889167443</v>
      </c>
      <c r="U913" s="11">
        <f t="shared" si="168"/>
        <v>0.14421555476501524</v>
      </c>
      <c r="V913" s="11">
        <f t="shared" si="169"/>
        <v>-1.4954068070553106E-2</v>
      </c>
      <c r="W913" s="11">
        <f t="shared" si="170"/>
        <v>0.14421555476501524</v>
      </c>
    </row>
    <row r="914" spans="1:23" x14ac:dyDescent="0.2">
      <c r="A914" s="28" t="s">
        <v>726</v>
      </c>
      <c r="B914" s="1">
        <v>107.136312</v>
      </c>
      <c r="C914" s="1">
        <v>85.513705000000002</v>
      </c>
      <c r="D914" s="1">
        <v>44.501409000000002</v>
      </c>
      <c r="E914" s="1">
        <v>204.25</v>
      </c>
      <c r="F914" s="1">
        <v>323.26727499999998</v>
      </c>
      <c r="G914" s="1">
        <v>93.358607000000006</v>
      </c>
      <c r="H914" s="1">
        <v>58.316861000000003</v>
      </c>
      <c r="I914" s="1">
        <v>219.60000600000001</v>
      </c>
      <c r="J914" s="1">
        <v>44.498390000000001</v>
      </c>
      <c r="K914" s="1">
        <v>49.716504999999998</v>
      </c>
      <c r="L914" s="45">
        <v>16698.740229999999</v>
      </c>
      <c r="M914" s="11">
        <f t="shared" si="160"/>
        <v>0.47047351151499717</v>
      </c>
      <c r="N914" s="11">
        <f t="shared" si="161"/>
        <v>-6.0863490863737657E-2</v>
      </c>
      <c r="O914" s="11">
        <f t="shared" si="162"/>
        <v>0.46257882146435092</v>
      </c>
      <c r="P914" s="11">
        <f t="shared" si="163"/>
        <v>0.46583899715340871</v>
      </c>
      <c r="Q914" s="11">
        <f t="shared" si="164"/>
        <v>-1.2361616113631957E-4</v>
      </c>
      <c r="R914" s="11">
        <f t="shared" si="165"/>
        <v>0.31567996407813159</v>
      </c>
      <c r="S914" s="11">
        <f t="shared" si="166"/>
        <v>-4.2769590626226983E-2</v>
      </c>
      <c r="T914" s="11">
        <f t="shared" si="167"/>
        <v>0.28421056140350887</v>
      </c>
      <c r="U914" s="11">
        <f t="shared" si="168"/>
        <v>0.36161967491056735</v>
      </c>
      <c r="V914" s="11">
        <f t="shared" si="169"/>
        <v>0.16971975101945924</v>
      </c>
      <c r="W914" s="11">
        <f t="shared" si="170"/>
        <v>0.36161967491056735</v>
      </c>
    </row>
    <row r="915" spans="1:23" x14ac:dyDescent="0.2">
      <c r="A915" s="28" t="s">
        <v>574</v>
      </c>
      <c r="B915" s="1">
        <v>72.858376000000007</v>
      </c>
      <c r="C915" s="1">
        <v>91.055671000000004</v>
      </c>
      <c r="D915" s="1">
        <v>30.426673999999998</v>
      </c>
      <c r="E915" s="1">
        <v>139.33999600000001</v>
      </c>
      <c r="F915" s="1">
        <v>323.30724099999998</v>
      </c>
      <c r="G915" s="1">
        <v>70.958447000000007</v>
      </c>
      <c r="H915" s="1">
        <v>60.922491000000001</v>
      </c>
      <c r="I915" s="1">
        <v>171</v>
      </c>
      <c r="J915" s="1">
        <v>32.680484</v>
      </c>
      <c r="K915" s="1">
        <v>42.502920000000003</v>
      </c>
      <c r="L915" s="45">
        <v>16633.179690000001</v>
      </c>
      <c r="M915" s="11">
        <f t="shared" si="160"/>
        <v>0.31979975260539484</v>
      </c>
      <c r="N915" s="11">
        <f t="shared" si="161"/>
        <v>0.22299166283238026</v>
      </c>
      <c r="O915" s="11">
        <f t="shared" si="162"/>
        <v>0.57980808451708143</v>
      </c>
      <c r="P915" s="11">
        <f t="shared" si="163"/>
        <v>5.1140846812599969</v>
      </c>
      <c r="Q915" s="11">
        <f t="shared" si="164"/>
        <v>-8.1066855204602328E-3</v>
      </c>
      <c r="R915" s="11">
        <f t="shared" si="165"/>
        <v>0.96129185847333276</v>
      </c>
      <c r="S915" s="11">
        <f t="shared" si="166"/>
        <v>0.37837160922174351</v>
      </c>
      <c r="T915" s="11">
        <f t="shared" si="167"/>
        <v>0.3421238099953281</v>
      </c>
      <c r="U915" s="11">
        <f t="shared" si="168"/>
        <v>0.31177557634483</v>
      </c>
      <c r="V915" s="11">
        <f t="shared" si="169"/>
        <v>0.62618801612379005</v>
      </c>
      <c r="W915" s="11">
        <f t="shared" si="170"/>
        <v>0.31177557634483</v>
      </c>
    </row>
    <row r="916" spans="1:23" x14ac:dyDescent="0.2">
      <c r="A916" s="28" t="s">
        <v>271</v>
      </c>
      <c r="B916" s="1">
        <v>55.204113999999997</v>
      </c>
      <c r="C916" s="1">
        <v>74.453222999999994</v>
      </c>
      <c r="D916" s="1">
        <v>19.259727999999999</v>
      </c>
      <c r="E916" s="1">
        <v>22.790001</v>
      </c>
      <c r="F916" s="1">
        <v>325.949612</v>
      </c>
      <c r="G916" s="1">
        <v>36.179442999999999</v>
      </c>
      <c r="H916" s="1">
        <v>44.198886999999999</v>
      </c>
      <c r="I916" s="1">
        <v>127.410004</v>
      </c>
      <c r="J916" s="1">
        <v>24.913167000000001</v>
      </c>
      <c r="K916" s="1">
        <v>26.136534999999999</v>
      </c>
      <c r="L916" s="45">
        <v>16511.859380000002</v>
      </c>
      <c r="M916" s="11">
        <f t="shared" si="160"/>
        <v>0.21444688992550143</v>
      </c>
      <c r="N916" s="11">
        <f t="shared" si="161"/>
        <v>0.1327418278192849</v>
      </c>
      <c r="O916" s="11">
        <f t="shared" si="162"/>
        <v>-0.26065886053176579</v>
      </c>
      <c r="P916" s="11">
        <f t="shared" si="163"/>
        <v>-0.13081609957345919</v>
      </c>
      <c r="Q916" s="11">
        <f t="shared" si="164"/>
        <v>-9.8626515497843847E-3</v>
      </c>
      <c r="R916" s="11">
        <f t="shared" si="165"/>
        <v>-5.4804150569613963E-3</v>
      </c>
      <c r="S916" s="11">
        <f t="shared" si="166"/>
        <v>8.4725422454131172E-2</v>
      </c>
      <c r="T916" s="11">
        <f t="shared" si="167"/>
        <v>0.19915297882352934</v>
      </c>
      <c r="U916" s="11">
        <f t="shared" si="168"/>
        <v>2.8752007432170545E-2</v>
      </c>
      <c r="V916" s="11">
        <f t="shared" si="169"/>
        <v>-5.5500257693977484E-2</v>
      </c>
      <c r="W916" s="11">
        <f t="shared" si="170"/>
        <v>2.8752007432170545E-2</v>
      </c>
    </row>
    <row r="917" spans="1:23" x14ac:dyDescent="0.2">
      <c r="A917" s="28" t="s">
        <v>119</v>
      </c>
      <c r="B917" s="1">
        <v>45.456178000000001</v>
      </c>
      <c r="C917" s="1">
        <v>65.728324999999998</v>
      </c>
      <c r="D917" s="1">
        <v>26.049852999999999</v>
      </c>
      <c r="E917" s="1">
        <v>26.219999000000001</v>
      </c>
      <c r="F917" s="1">
        <v>329.19636100000002</v>
      </c>
      <c r="G917" s="1">
        <v>36.378813999999998</v>
      </c>
      <c r="H917" s="1">
        <v>40.746613000000004</v>
      </c>
      <c r="I917" s="1">
        <v>106.25</v>
      </c>
      <c r="J917" s="1">
        <v>24.216882999999999</v>
      </c>
      <c r="K917" s="1">
        <v>27.672357999999999</v>
      </c>
      <c r="L917" s="45">
        <v>16613.970700000002</v>
      </c>
      <c r="M917" s="11">
        <f t="shared" si="160"/>
        <v>-0.5738217870063651</v>
      </c>
      <c r="N917" s="11">
        <f t="shared" si="161"/>
        <v>-0.201193728692032</v>
      </c>
      <c r="O917" s="11">
        <f t="shared" si="162"/>
        <v>-0.38824561684904602</v>
      </c>
      <c r="P917" s="11">
        <f t="shared" si="163"/>
        <v>-0.87333333816425118</v>
      </c>
      <c r="Q917" s="11">
        <f t="shared" si="164"/>
        <v>-1.0286894694416793E-2</v>
      </c>
      <c r="R917" s="11">
        <f t="shared" si="165"/>
        <v>-0.59457372171658318</v>
      </c>
      <c r="S917" s="11">
        <f t="shared" si="166"/>
        <v>-0.30140122958803317</v>
      </c>
      <c r="T917" s="11">
        <f t="shared" si="167"/>
        <v>-0.53667365795955169</v>
      </c>
      <c r="U917" s="11">
        <f t="shared" si="168"/>
        <v>-0.46261966600509186</v>
      </c>
      <c r="V917" s="11">
        <f t="shared" si="169"/>
        <v>-0.46257232296864748</v>
      </c>
      <c r="W917" s="11">
        <f t="shared" si="170"/>
        <v>-0.46261966600509186</v>
      </c>
    </row>
    <row r="918" spans="1:23" x14ac:dyDescent="0.2">
      <c r="A918" s="30">
        <v>41257</v>
      </c>
      <c r="B918" s="1">
        <v>106.660023</v>
      </c>
      <c r="C918" s="1">
        <v>82.283186000000001</v>
      </c>
      <c r="D918" s="1">
        <v>42.582208999999999</v>
      </c>
      <c r="E918" s="1">
        <v>207</v>
      </c>
      <c r="F918" s="1">
        <v>332.61796700000002</v>
      </c>
      <c r="G918" s="1">
        <v>89.729787999999999</v>
      </c>
      <c r="H918" s="1">
        <v>58.326202000000002</v>
      </c>
      <c r="I918" s="1">
        <v>229.320007</v>
      </c>
      <c r="J918" s="1">
        <v>45.064698999999997</v>
      </c>
      <c r="K918" s="1">
        <v>51.490385000000003</v>
      </c>
      <c r="L918" s="45">
        <v>16401.019530000001</v>
      </c>
      <c r="M918" s="11">
        <f t="shared" si="160"/>
        <v>0.39914127165464475</v>
      </c>
      <c r="N918" s="11">
        <f t="shared" si="161"/>
        <v>-6.6112636097491628E-2</v>
      </c>
      <c r="O918" s="11">
        <f t="shared" si="162"/>
        <v>0.4502641894841819</v>
      </c>
      <c r="P918" s="11">
        <f t="shared" si="163"/>
        <v>0.40367531427629144</v>
      </c>
      <c r="Q918" s="11">
        <f t="shared" si="164"/>
        <v>4.3286612470754271E-3</v>
      </c>
      <c r="R918" s="11">
        <f t="shared" si="165"/>
        <v>0.33064538277566302</v>
      </c>
      <c r="S918" s="11">
        <f t="shared" si="166"/>
        <v>-6.6592279378528518E-2</v>
      </c>
      <c r="T918" s="11">
        <f t="shared" si="167"/>
        <v>0.33714289795918373</v>
      </c>
      <c r="U918" s="11">
        <f t="shared" si="168"/>
        <v>0.29595946100149662</v>
      </c>
      <c r="V918" s="11">
        <f t="shared" si="169"/>
        <v>0.26882533748123683</v>
      </c>
      <c r="W918" s="11">
        <f t="shared" si="170"/>
        <v>0.29595946100149662</v>
      </c>
    </row>
    <row r="919" spans="1:23" x14ac:dyDescent="0.2">
      <c r="A919" s="30">
        <v>41256</v>
      </c>
      <c r="B919" s="1">
        <v>76.232489999999999</v>
      </c>
      <c r="C919" s="1">
        <v>88.108255</v>
      </c>
      <c r="D919" s="1">
        <v>29.361691</v>
      </c>
      <c r="E919" s="1">
        <v>147.470001</v>
      </c>
      <c r="F919" s="1">
        <v>331.18438200000003</v>
      </c>
      <c r="G919" s="1">
        <v>67.433284</v>
      </c>
      <c r="H919" s="1">
        <v>62.487378999999997</v>
      </c>
      <c r="I919" s="1">
        <v>171.5</v>
      </c>
      <c r="J919" s="1">
        <v>34.773232</v>
      </c>
      <c r="K919" s="1">
        <v>40.581144999999999</v>
      </c>
      <c r="L919" s="45">
        <v>16583.339840000001</v>
      </c>
      <c r="M919" s="11">
        <f t="shared" si="160"/>
        <v>6.6087758294431698E-2</v>
      </c>
      <c r="N919" s="11">
        <f t="shared" si="161"/>
        <v>9.5171328659681143E-2</v>
      </c>
      <c r="O919" s="11">
        <f t="shared" si="162"/>
        <v>0.12229197198085773</v>
      </c>
      <c r="P919" s="11">
        <f t="shared" si="163"/>
        <v>3.1823598798842809</v>
      </c>
      <c r="Q919" s="11">
        <f t="shared" si="164"/>
        <v>1.6465061325013686E-2</v>
      </c>
      <c r="R919" s="11">
        <f t="shared" si="165"/>
        <v>0.42001675045403375</v>
      </c>
      <c r="S919" s="11">
        <f t="shared" si="166"/>
        <v>0.24522167240504311</v>
      </c>
      <c r="T919" s="11">
        <f t="shared" si="167"/>
        <v>0.78478517160100614</v>
      </c>
      <c r="U919" s="11">
        <f t="shared" si="168"/>
        <v>0.40771812046574829</v>
      </c>
      <c r="V919" s="11">
        <f t="shared" si="169"/>
        <v>0.33652253039062074</v>
      </c>
      <c r="W919" s="11">
        <f t="shared" si="170"/>
        <v>0.40771812046574829</v>
      </c>
    </row>
    <row r="920" spans="1:23" x14ac:dyDescent="0.2">
      <c r="A920" s="30">
        <v>41255</v>
      </c>
      <c r="B920" s="1">
        <v>71.506767999999994</v>
      </c>
      <c r="C920" s="1">
        <v>80.451571999999999</v>
      </c>
      <c r="D920" s="1">
        <v>26.162257</v>
      </c>
      <c r="E920" s="1">
        <v>35.259998000000003</v>
      </c>
      <c r="F920" s="1">
        <v>325.81974000000002</v>
      </c>
      <c r="G920" s="1">
        <v>47.487667999999999</v>
      </c>
      <c r="H920" s="1">
        <v>50.181730999999999</v>
      </c>
      <c r="I920" s="1">
        <v>96.089995999999999</v>
      </c>
      <c r="J920" s="1">
        <v>24.701843</v>
      </c>
      <c r="K920" s="1">
        <v>30.363233000000001</v>
      </c>
      <c r="L920" s="45">
        <v>16374.309569999999</v>
      </c>
      <c r="M920" s="11">
        <f t="shared" si="160"/>
        <v>0.38777712693201538</v>
      </c>
      <c r="N920" s="11">
        <f t="shared" si="161"/>
        <v>0.14576363704102135</v>
      </c>
      <c r="O920" s="11">
        <f t="shared" si="162"/>
        <v>0.60448890643153197</v>
      </c>
      <c r="P920" s="11">
        <f t="shared" si="163"/>
        <v>0.15948694508385408</v>
      </c>
      <c r="Q920" s="11">
        <f t="shared" si="164"/>
        <v>-2.2229848113929918E-2</v>
      </c>
      <c r="R920" s="11">
        <f t="shared" si="165"/>
        <v>0.39832648407298876</v>
      </c>
      <c r="S920" s="11">
        <f t="shared" si="166"/>
        <v>0.13310670024111437</v>
      </c>
      <c r="T920" s="11">
        <f t="shared" si="167"/>
        <v>-0.24723858602054705</v>
      </c>
      <c r="U920" s="11">
        <f t="shared" si="168"/>
        <v>9.8015363067030403E-2</v>
      </c>
      <c r="V920" s="11">
        <f t="shared" si="169"/>
        <v>0.30842194010642499</v>
      </c>
      <c r="W920" s="11">
        <f t="shared" si="170"/>
        <v>9.8015363067030403E-2</v>
      </c>
    </row>
    <row r="921" spans="1:23" x14ac:dyDescent="0.2">
      <c r="A921" s="30">
        <v>41254</v>
      </c>
      <c r="B921" s="1">
        <v>51.526117999999997</v>
      </c>
      <c r="C921" s="1">
        <v>70.216551999999993</v>
      </c>
      <c r="D921" s="1">
        <v>16.305664</v>
      </c>
      <c r="E921" s="1">
        <v>30.41</v>
      </c>
      <c r="F921" s="1">
        <v>333.22733299999999</v>
      </c>
      <c r="G921" s="1">
        <v>33.960357999999999</v>
      </c>
      <c r="H921" s="1">
        <v>44.286853999999998</v>
      </c>
      <c r="I921" s="1">
        <v>127.650002</v>
      </c>
      <c r="J921" s="1">
        <v>22.49681</v>
      </c>
      <c r="K921" s="1">
        <v>23.205995000000001</v>
      </c>
      <c r="L921" s="45">
        <v>16530.550780000001</v>
      </c>
      <c r="M921" s="11">
        <f t="shared" si="160"/>
        <v>-0.53948464995099699</v>
      </c>
      <c r="N921" s="11">
        <f t="shared" si="161"/>
        <v>-3.888440070972754E-2</v>
      </c>
      <c r="O921" s="11">
        <f t="shared" si="162"/>
        <v>-0.39917214783838639</v>
      </c>
      <c r="P921" s="11">
        <f t="shared" si="163"/>
        <v>-0.8598746685121248</v>
      </c>
      <c r="Q921" s="11">
        <f t="shared" si="164"/>
        <v>-2.1416493328136554E-2</v>
      </c>
      <c r="R921" s="11">
        <f t="shared" si="165"/>
        <v>-0.68338530042064383</v>
      </c>
      <c r="S921" s="11">
        <f t="shared" si="166"/>
        <v>-6.1774335550702997E-2</v>
      </c>
      <c r="T921" s="11">
        <f t="shared" si="167"/>
        <v>-0.34092313809614805</v>
      </c>
      <c r="U921" s="11">
        <f t="shared" si="168"/>
        <v>-0.57793535382878458</v>
      </c>
      <c r="V921" s="11">
        <f t="shared" si="169"/>
        <v>-0.55796884755924014</v>
      </c>
      <c r="W921" s="11">
        <f t="shared" si="170"/>
        <v>-0.57793535382878458</v>
      </c>
    </row>
    <row r="922" spans="1:23" x14ac:dyDescent="0.2">
      <c r="A922" s="30">
        <v>41228</v>
      </c>
      <c r="B922" s="1">
        <v>111.88794900000001</v>
      </c>
      <c r="C922" s="1">
        <v>73.057343000000003</v>
      </c>
      <c r="D922" s="1">
        <v>27.138662</v>
      </c>
      <c r="E922" s="1">
        <v>217.020004</v>
      </c>
      <c r="F922" s="1">
        <v>340.52007900000001</v>
      </c>
      <c r="G922" s="1">
        <v>107.26083800000001</v>
      </c>
      <c r="H922" s="1">
        <v>47.202773999999998</v>
      </c>
      <c r="I922" s="1">
        <v>193.679993</v>
      </c>
      <c r="J922" s="1">
        <v>53.301811000000001</v>
      </c>
      <c r="K922" s="1">
        <v>52.498550999999999</v>
      </c>
      <c r="L922" s="45">
        <v>16264.23047</v>
      </c>
      <c r="M922" s="11">
        <f t="shared" si="160"/>
        <v>3.125247212726201E-2</v>
      </c>
      <c r="N922" s="11">
        <f t="shared" si="161"/>
        <v>-0.13800286666356743</v>
      </c>
      <c r="O922" s="11">
        <f t="shared" si="162"/>
        <v>-0.37686481650990122</v>
      </c>
      <c r="P922" s="11">
        <f t="shared" si="163"/>
        <v>3.8969737673071991E-2</v>
      </c>
      <c r="Q922" s="11">
        <f t="shared" si="164"/>
        <v>-1.8155976923348582E-3</v>
      </c>
      <c r="R922" s="11">
        <f t="shared" si="165"/>
        <v>0.1919885614444079</v>
      </c>
      <c r="S922" s="11">
        <f t="shared" si="166"/>
        <v>-0.2054689542362369</v>
      </c>
      <c r="T922" s="11">
        <f t="shared" si="167"/>
        <v>-0.15508442882841567</v>
      </c>
      <c r="U922" s="11">
        <f t="shared" si="168"/>
        <v>0.17726772380391131</v>
      </c>
      <c r="V922" s="11">
        <f t="shared" si="169"/>
        <v>5.9053832311173338E-3</v>
      </c>
      <c r="W922" s="11">
        <f t="shared" si="170"/>
        <v>0.17726772380391131</v>
      </c>
    </row>
    <row r="923" spans="1:23" x14ac:dyDescent="0.2">
      <c r="A923" s="30">
        <v>41227</v>
      </c>
      <c r="B923" s="1">
        <v>108.497145</v>
      </c>
      <c r="C923" s="1">
        <v>84.753579999999999</v>
      </c>
      <c r="D923" s="1">
        <v>43.551805000000002</v>
      </c>
      <c r="E923" s="1">
        <v>208.88000500000001</v>
      </c>
      <c r="F923" s="1">
        <v>341.13945100000001</v>
      </c>
      <c r="G923" s="1">
        <v>89.984787999999995</v>
      </c>
      <c r="H923" s="1">
        <v>59.409602999999997</v>
      </c>
      <c r="I923" s="1">
        <v>229.229996</v>
      </c>
      <c r="J923" s="1">
        <v>45.275861999999996</v>
      </c>
      <c r="K923" s="1">
        <v>52.190347000000003</v>
      </c>
      <c r="L923" s="45">
        <v>16367.87988</v>
      </c>
      <c r="M923" s="11">
        <f t="shared" si="160"/>
        <v>0.42116123900647184</v>
      </c>
      <c r="N923" s="11">
        <f t="shared" si="161"/>
        <v>-2.6848958537559753E-2</v>
      </c>
      <c r="O923" s="11">
        <f t="shared" si="162"/>
        <v>0.46051264451391649</v>
      </c>
      <c r="P923" s="11">
        <f t="shared" si="163"/>
        <v>0.49573944843850137</v>
      </c>
      <c r="Q923" s="11">
        <f t="shared" si="164"/>
        <v>-7.2101269572617532E-3</v>
      </c>
      <c r="R923" s="11">
        <f t="shared" si="165"/>
        <v>0.33385227970321929</v>
      </c>
      <c r="S923" s="11">
        <f t="shared" si="166"/>
        <v>-4.4164235337379898E-2</v>
      </c>
      <c r="T923" s="11">
        <f t="shared" si="167"/>
        <v>0.32319319662915036</v>
      </c>
      <c r="U923" s="11">
        <f t="shared" si="168"/>
        <v>0.28853051236234317</v>
      </c>
      <c r="V923" s="11">
        <f t="shared" si="169"/>
        <v>0.28548273287230663</v>
      </c>
      <c r="W923" s="11">
        <f t="shared" si="170"/>
        <v>0.28853051236234317</v>
      </c>
    </row>
    <row r="924" spans="1:23" x14ac:dyDescent="0.2">
      <c r="A924" s="30">
        <v>41226</v>
      </c>
      <c r="B924" s="1">
        <v>76.344008000000002</v>
      </c>
      <c r="C924" s="1">
        <v>87.091907000000006</v>
      </c>
      <c r="D924" s="1">
        <v>29.819533</v>
      </c>
      <c r="E924" s="1">
        <v>139.64999399999999</v>
      </c>
      <c r="F924" s="1">
        <v>343.61697299999997</v>
      </c>
      <c r="G924" s="1">
        <v>67.462333999999998</v>
      </c>
      <c r="H924" s="1">
        <v>62.154614000000002</v>
      </c>
      <c r="I924" s="1">
        <v>173.240005</v>
      </c>
      <c r="J924" s="1">
        <v>35.137594</v>
      </c>
      <c r="K924" s="1">
        <v>40.599803999999999</v>
      </c>
      <c r="L924" s="45">
        <v>16065.66992</v>
      </c>
      <c r="M924" s="11">
        <f t="shared" si="160"/>
        <v>6.2934089850946506E-2</v>
      </c>
      <c r="N924" s="11">
        <f t="shared" si="161"/>
        <v>8.8134041285068188E-2</v>
      </c>
      <c r="O924" s="11">
        <f t="shared" si="162"/>
        <v>0.17898768286505917</v>
      </c>
      <c r="P924" s="11">
        <f t="shared" si="163"/>
        <v>2.9583332754629614</v>
      </c>
      <c r="Q924" s="11">
        <f t="shared" si="164"/>
        <v>4.7997956326506497E-4</v>
      </c>
      <c r="R924" s="11">
        <f t="shared" si="165"/>
        <v>0.42522225705227168</v>
      </c>
      <c r="S924" s="11">
        <f t="shared" si="166"/>
        <v>0.24029538909169035</v>
      </c>
      <c r="T924" s="11">
        <f t="shared" si="167"/>
        <v>0.84102028354984659</v>
      </c>
      <c r="U924" s="11">
        <f t="shared" si="168"/>
        <v>0.4183031516942759</v>
      </c>
      <c r="V924" s="11">
        <f t="shared" si="169"/>
        <v>0.34557195485736747</v>
      </c>
      <c r="W924" s="11">
        <f t="shared" si="170"/>
        <v>0.4183031516942759</v>
      </c>
    </row>
    <row r="925" spans="1:23" x14ac:dyDescent="0.2">
      <c r="A925" s="30">
        <v>41225</v>
      </c>
      <c r="B925" s="1">
        <v>71.823840000000004</v>
      </c>
      <c r="C925" s="1">
        <v>80.037847999999997</v>
      </c>
      <c r="D925" s="1">
        <v>25.292489</v>
      </c>
      <c r="E925" s="1">
        <v>35.279998999999997</v>
      </c>
      <c r="F925" s="1">
        <v>343.45212299999997</v>
      </c>
      <c r="G925" s="1">
        <v>47.334606000000001</v>
      </c>
      <c r="H925" s="1">
        <v>50.112751000000003</v>
      </c>
      <c r="I925" s="1">
        <v>94.099997999999999</v>
      </c>
      <c r="J925" s="1">
        <v>24.774388999999999</v>
      </c>
      <c r="K925" s="1">
        <v>30.172896999999999</v>
      </c>
      <c r="L925" s="45">
        <v>16336.190430000001</v>
      </c>
      <c r="M925" s="11">
        <f t="shared" si="160"/>
        <v>-0.37459547777292967</v>
      </c>
      <c r="N925" s="11">
        <f t="shared" si="161"/>
        <v>7.600810211252651E-2</v>
      </c>
      <c r="O925" s="11">
        <f t="shared" si="162"/>
        <v>-0.13375363439185017</v>
      </c>
      <c r="P925" s="11">
        <f t="shared" si="163"/>
        <v>-0.84462941862682905</v>
      </c>
      <c r="Q925" s="11">
        <f t="shared" si="164"/>
        <v>1.0715831700777612E-2</v>
      </c>
      <c r="R925" s="11">
        <f t="shared" si="165"/>
        <v>-0.56953365278594625</v>
      </c>
      <c r="S925" s="11">
        <f t="shared" si="166"/>
        <v>3.8137731624743543E-2</v>
      </c>
      <c r="T925" s="11">
        <f t="shared" si="167"/>
        <v>-0.52952352206198494</v>
      </c>
      <c r="U925" s="11">
        <f t="shared" si="168"/>
        <v>-0.54538101222060664</v>
      </c>
      <c r="V925" s="11">
        <f t="shared" si="169"/>
        <v>-0.43615627656837408</v>
      </c>
      <c r="W925" s="11">
        <f t="shared" si="170"/>
        <v>-0.54538101222060664</v>
      </c>
    </row>
    <row r="926" spans="1:23" x14ac:dyDescent="0.2">
      <c r="A926" s="30">
        <v>41197</v>
      </c>
      <c r="B926" s="1">
        <v>114.843813</v>
      </c>
      <c r="C926" s="1">
        <v>74.384056999999999</v>
      </c>
      <c r="D926" s="1">
        <v>29.197800999999998</v>
      </c>
      <c r="E926" s="1">
        <v>227.070007</v>
      </c>
      <c r="F926" s="1">
        <v>339.810768</v>
      </c>
      <c r="G926" s="1">
        <v>109.961223</v>
      </c>
      <c r="H926" s="1">
        <v>48.271774999999998</v>
      </c>
      <c r="I926" s="1">
        <v>200.009995</v>
      </c>
      <c r="J926" s="1">
        <v>54.494840000000003</v>
      </c>
      <c r="K926" s="1">
        <v>53.512872000000002</v>
      </c>
      <c r="L926" s="45">
        <v>16572.550780000001</v>
      </c>
      <c r="M926" s="11">
        <f t="shared" si="160"/>
        <v>5.5376060994961618E-2</v>
      </c>
      <c r="N926" s="11">
        <f t="shared" si="161"/>
        <v>-0.11710319148838944</v>
      </c>
      <c r="O926" s="11">
        <f t="shared" si="162"/>
        <v>-0.32711358938374457</v>
      </c>
      <c r="P926" s="11">
        <f t="shared" si="163"/>
        <v>8.2110233170229252E-2</v>
      </c>
      <c r="Q926" s="11">
        <f t="shared" si="164"/>
        <v>7.6278868780617071E-3</v>
      </c>
      <c r="R926" s="11">
        <f t="shared" si="165"/>
        <v>0.23915022285693088</v>
      </c>
      <c r="S926" s="11">
        <f t="shared" si="166"/>
        <v>-0.18658008952715976</v>
      </c>
      <c r="T926" s="11">
        <f t="shared" si="167"/>
        <v>-0.11154051420443567</v>
      </c>
      <c r="U926" s="11">
        <f t="shared" si="168"/>
        <v>0.2105470086916843</v>
      </c>
      <c r="V926" s="11">
        <f t="shared" si="169"/>
        <v>2.8552910834957146E-2</v>
      </c>
      <c r="W926" s="11">
        <f t="shared" si="170"/>
        <v>0.2105470086916843</v>
      </c>
    </row>
    <row r="927" spans="1:23" x14ac:dyDescent="0.2">
      <c r="A927" s="30">
        <v>41196</v>
      </c>
      <c r="B927" s="1">
        <v>108.81790599999999</v>
      </c>
      <c r="C927" s="1">
        <v>84.250000999999997</v>
      </c>
      <c r="D927" s="1">
        <v>43.391871999999999</v>
      </c>
      <c r="E927" s="1">
        <v>209.83999600000001</v>
      </c>
      <c r="F927" s="1">
        <v>337.23835200000002</v>
      </c>
      <c r="G927" s="1">
        <v>88.739219000000006</v>
      </c>
      <c r="H927" s="1">
        <v>59.344225999999999</v>
      </c>
      <c r="I927" s="1">
        <v>225.11999499999999</v>
      </c>
      <c r="J927" s="1">
        <v>45.016706999999997</v>
      </c>
      <c r="K927" s="1">
        <v>52.027340000000002</v>
      </c>
      <c r="L927" s="45">
        <v>16408.539059999999</v>
      </c>
      <c r="M927" s="11">
        <f t="shared" si="160"/>
        <v>0.41480264910967057</v>
      </c>
      <c r="N927" s="11">
        <f t="shared" si="161"/>
        <v>-4.7286651495550114E-2</v>
      </c>
      <c r="O927" s="11">
        <f t="shared" si="162"/>
        <v>0.364942687462811</v>
      </c>
      <c r="P927" s="11">
        <f t="shared" si="163"/>
        <v>0.47577180567168154</v>
      </c>
      <c r="Q927" s="11">
        <f t="shared" si="164"/>
        <v>-3.850871883164686E-3</v>
      </c>
      <c r="R927" s="11">
        <f t="shared" si="165"/>
        <v>0.29609104031573863</v>
      </c>
      <c r="S927" s="11">
        <f t="shared" si="166"/>
        <v>-6.1511589364175889E-2</v>
      </c>
      <c r="T927" s="11">
        <f t="shared" si="167"/>
        <v>0.25115324714095877</v>
      </c>
      <c r="U927" s="11">
        <f t="shared" si="168"/>
        <v>0.26434643154805992</v>
      </c>
      <c r="V927" s="11">
        <f t="shared" si="169"/>
        <v>0.26432729452324843</v>
      </c>
      <c r="W927" s="11">
        <f t="shared" si="170"/>
        <v>0.26434643154805992</v>
      </c>
    </row>
    <row r="928" spans="1:23" x14ac:dyDescent="0.2">
      <c r="A928" s="30">
        <v>41195</v>
      </c>
      <c r="B928" s="1">
        <v>76.913841000000005</v>
      </c>
      <c r="C928" s="1">
        <v>88.431636999999995</v>
      </c>
      <c r="D928" s="1">
        <v>31.790251999999999</v>
      </c>
      <c r="E928" s="1">
        <v>142.19000199999999</v>
      </c>
      <c r="F928" s="1">
        <v>338.542034</v>
      </c>
      <c r="G928" s="1">
        <v>68.466809999999995</v>
      </c>
      <c r="H928" s="1">
        <v>63.233840000000001</v>
      </c>
      <c r="I928" s="1">
        <v>179.929993</v>
      </c>
      <c r="J928" s="1">
        <v>35.604725000000002</v>
      </c>
      <c r="K928" s="1">
        <v>41.150215000000003</v>
      </c>
      <c r="L928" s="45">
        <v>16256.139649999999</v>
      </c>
      <c r="M928" s="11">
        <f t="shared" si="160"/>
        <v>9.4253112020798113E-2</v>
      </c>
      <c r="N928" s="11">
        <f t="shared" si="161"/>
        <v>0.11212102832027959</v>
      </c>
      <c r="O928" s="11">
        <f t="shared" si="162"/>
        <v>0.23376277821149505</v>
      </c>
      <c r="P928" s="11">
        <f t="shared" si="163"/>
        <v>3.1131039051200462</v>
      </c>
      <c r="Q928" s="11">
        <f t="shared" si="164"/>
        <v>6.791240369941054E-4</v>
      </c>
      <c r="R928" s="11">
        <f t="shared" si="165"/>
        <v>0.45172415913436126</v>
      </c>
      <c r="S928" s="11">
        <f t="shared" si="166"/>
        <v>0.26706349147508224</v>
      </c>
      <c r="T928" s="11">
        <f t="shared" si="167"/>
        <v>0.96108984196185276</v>
      </c>
      <c r="U928" s="11">
        <f t="shared" si="168"/>
        <v>0.45743024389437226</v>
      </c>
      <c r="V928" s="11">
        <f t="shared" si="169"/>
        <v>0.37371755873605039</v>
      </c>
      <c r="W928" s="11">
        <f t="shared" si="170"/>
        <v>0.45743024389437226</v>
      </c>
    </row>
    <row r="929" spans="1:23" x14ac:dyDescent="0.2">
      <c r="A929" s="30">
        <v>41194</v>
      </c>
      <c r="B929" s="1">
        <v>70.288893999999999</v>
      </c>
      <c r="C929" s="1">
        <v>79.516199</v>
      </c>
      <c r="D929" s="1">
        <v>25.766908000000001</v>
      </c>
      <c r="E929" s="1">
        <v>34.57</v>
      </c>
      <c r="F929" s="1">
        <v>338.31227799999999</v>
      </c>
      <c r="G929" s="1">
        <v>47.162410000000001</v>
      </c>
      <c r="H929" s="1">
        <v>49.905817999999996</v>
      </c>
      <c r="I929" s="1">
        <v>91.75</v>
      </c>
      <c r="J929" s="1">
        <v>24.429797000000001</v>
      </c>
      <c r="K929" s="1">
        <v>29.955368</v>
      </c>
      <c r="L929" s="45">
        <v>16437.179690000001</v>
      </c>
      <c r="M929" s="11">
        <f t="shared" si="160"/>
        <v>0.66747271543272779</v>
      </c>
      <c r="N929" s="11">
        <f t="shared" si="161"/>
        <v>0.28569556665900753</v>
      </c>
      <c r="O929" s="11">
        <f t="shared" si="162"/>
        <v>-4.8128476184083446E-2</v>
      </c>
      <c r="P929" s="11">
        <f t="shared" si="163"/>
        <v>9.6763959390862908E-2</v>
      </c>
      <c r="Q929" s="11">
        <f t="shared" si="164"/>
        <v>-4.4829334445015689E-3</v>
      </c>
      <c r="R929" s="11">
        <f t="shared" si="165"/>
        <v>0.38837013292729217</v>
      </c>
      <c r="S929" s="11">
        <f t="shared" si="166"/>
        <v>0.27561173852333121</v>
      </c>
      <c r="T929" s="11">
        <f t="shared" si="167"/>
        <v>-0.14936028973335536</v>
      </c>
      <c r="U929" s="11">
        <f t="shared" si="168"/>
        <v>4.0155310145554068E-2</v>
      </c>
      <c r="V929" s="11">
        <f t="shared" si="169"/>
        <v>0.14043507853734027</v>
      </c>
      <c r="W929" s="11">
        <f t="shared" si="170"/>
        <v>4.0155310145554068E-2</v>
      </c>
    </row>
    <row r="930" spans="1:23" x14ac:dyDescent="0.2">
      <c r="A930" s="30">
        <v>41192</v>
      </c>
      <c r="B930" s="1">
        <v>42.152949999999997</v>
      </c>
      <c r="C930" s="1">
        <v>61.846832999999997</v>
      </c>
      <c r="D930" s="1">
        <v>27.069732999999999</v>
      </c>
      <c r="E930" s="1">
        <v>31.52</v>
      </c>
      <c r="F930" s="1">
        <v>339.83573899999999</v>
      </c>
      <c r="G930" s="1">
        <v>33.969622999999999</v>
      </c>
      <c r="H930" s="1">
        <v>39.123047</v>
      </c>
      <c r="I930" s="1">
        <v>107.860001</v>
      </c>
      <c r="J930" s="1">
        <v>23.486681999999998</v>
      </c>
      <c r="K930" s="1">
        <v>26.266614000000001</v>
      </c>
      <c r="L930" s="45">
        <v>16573</v>
      </c>
      <c r="M930" s="11">
        <f t="shared" si="160"/>
        <v>-0.63120809627316499</v>
      </c>
      <c r="N930" s="11">
        <f t="shared" si="161"/>
        <v>-0.16788751286628156</v>
      </c>
      <c r="O930" s="11">
        <f t="shared" si="162"/>
        <v>-7.3518899938814664E-2</v>
      </c>
      <c r="P930" s="11">
        <f t="shared" si="163"/>
        <v>-0.8596116183928092</v>
      </c>
      <c r="Q930" s="11">
        <f t="shared" si="164"/>
        <v>2.4753995532114104E-3</v>
      </c>
      <c r="R930" s="11">
        <f t="shared" si="165"/>
        <v>-0.69107635267726097</v>
      </c>
      <c r="S930" s="11">
        <f t="shared" si="166"/>
        <v>-0.17698454551207088</v>
      </c>
      <c r="T930" s="11">
        <f t="shared" si="167"/>
        <v>-0.46193755745005038</v>
      </c>
      <c r="U930" s="11">
        <f t="shared" si="168"/>
        <v>-0.5667375842866561</v>
      </c>
      <c r="V930" s="11">
        <f t="shared" si="169"/>
        <v>-0.50715802184766612</v>
      </c>
      <c r="W930" s="11">
        <f t="shared" si="170"/>
        <v>-0.5667375842866561</v>
      </c>
    </row>
    <row r="931" spans="1:23" x14ac:dyDescent="0.2">
      <c r="A931" s="30">
        <v>41167</v>
      </c>
      <c r="B931" s="1">
        <v>114.300096</v>
      </c>
      <c r="C931" s="1">
        <v>74.325086999999996</v>
      </c>
      <c r="D931" s="1">
        <v>29.217793</v>
      </c>
      <c r="E931" s="1">
        <v>224.520004</v>
      </c>
      <c r="F931" s="1">
        <v>338.99658699999998</v>
      </c>
      <c r="G931" s="1">
        <v>109.961226</v>
      </c>
      <c r="H931" s="1">
        <v>47.536223999999997</v>
      </c>
      <c r="I931" s="1">
        <v>200.46000699999999</v>
      </c>
      <c r="J931" s="1">
        <v>54.208907000000004</v>
      </c>
      <c r="K931" s="1">
        <v>53.296219000000001</v>
      </c>
      <c r="L931" s="45">
        <v>16412.710940000001</v>
      </c>
      <c r="M931" s="11">
        <f t="shared" si="160"/>
        <v>3.0406383372099999E-2</v>
      </c>
      <c r="N931" s="11">
        <f t="shared" si="161"/>
        <v>-0.14396589144869054</v>
      </c>
      <c r="O931" s="11">
        <f t="shared" si="162"/>
        <v>-0.33004817367930528</v>
      </c>
      <c r="P931" s="11">
        <f t="shared" si="163"/>
        <v>3.5179146273129902E-2</v>
      </c>
      <c r="Q931" s="11">
        <f t="shared" si="164"/>
        <v>-4.5761709139368056E-3</v>
      </c>
      <c r="R931" s="11">
        <f t="shared" si="165"/>
        <v>0.22168421757131163</v>
      </c>
      <c r="S931" s="11">
        <f t="shared" si="166"/>
        <v>-0.2164848076961875</v>
      </c>
      <c r="T931" s="11">
        <f t="shared" si="167"/>
        <v>-0.12805562317674524</v>
      </c>
      <c r="U931" s="11">
        <f t="shared" si="168"/>
        <v>0.18673590432084364</v>
      </c>
      <c r="V931" s="11">
        <f t="shared" si="169"/>
        <v>1.3739329803051037E-2</v>
      </c>
      <c r="W931" s="11">
        <f t="shared" si="170"/>
        <v>0.18673590432084364</v>
      </c>
    </row>
    <row r="932" spans="1:23" x14ac:dyDescent="0.2">
      <c r="A932" s="30">
        <v>41166</v>
      </c>
      <c r="B932" s="1">
        <v>110.927201</v>
      </c>
      <c r="C932" s="1">
        <v>86.824912999999995</v>
      </c>
      <c r="D932" s="1">
        <v>43.611781999999998</v>
      </c>
      <c r="E932" s="1">
        <v>216.88999899999999</v>
      </c>
      <c r="F932" s="1">
        <v>340.555025</v>
      </c>
      <c r="G932" s="1">
        <v>90.007896000000002</v>
      </c>
      <c r="H932" s="1">
        <v>60.670456000000001</v>
      </c>
      <c r="I932" s="1">
        <v>229.89999399999999</v>
      </c>
      <c r="J932" s="1">
        <v>45.678998</v>
      </c>
      <c r="K932" s="1">
        <v>52.573889000000001</v>
      </c>
      <c r="L932" s="45">
        <v>16268.990229999999</v>
      </c>
      <c r="M932" s="11">
        <f t="shared" si="160"/>
        <v>0.43998610111582326</v>
      </c>
      <c r="N932" s="11">
        <f t="shared" si="161"/>
        <v>-1.9500868356648771E-2</v>
      </c>
      <c r="O932" s="11">
        <f t="shared" si="162"/>
        <v>0.35741071770944921</v>
      </c>
      <c r="P932" s="11">
        <f t="shared" si="163"/>
        <v>0.53170896758295316</v>
      </c>
      <c r="Q932" s="11">
        <f t="shared" si="164"/>
        <v>-1.9007245602647882E-2</v>
      </c>
      <c r="R932" s="11">
        <f t="shared" si="165"/>
        <v>0.32312491867170601</v>
      </c>
      <c r="S932" s="11">
        <f t="shared" si="166"/>
        <v>-4.2308962949947793E-2</v>
      </c>
      <c r="T932" s="11">
        <f t="shared" si="167"/>
        <v>0.33740548007232629</v>
      </c>
      <c r="U932" s="11">
        <f t="shared" si="168"/>
        <v>0.26306219667039765</v>
      </c>
      <c r="V932" s="11">
        <f t="shared" si="169"/>
        <v>0.27155547329068797</v>
      </c>
      <c r="W932" s="11">
        <f t="shared" si="170"/>
        <v>0.26306219667039765</v>
      </c>
    </row>
    <row r="933" spans="1:23" x14ac:dyDescent="0.2">
      <c r="A933" s="30">
        <v>41165</v>
      </c>
      <c r="B933" s="1">
        <v>77.033522000000005</v>
      </c>
      <c r="C933" s="1">
        <v>88.551749000000001</v>
      </c>
      <c r="D933" s="1">
        <v>32.128655999999999</v>
      </c>
      <c r="E933" s="1">
        <v>141.60000600000001</v>
      </c>
      <c r="F933" s="1">
        <v>347.15345600000001</v>
      </c>
      <c r="G933" s="1">
        <v>68.026756000000006</v>
      </c>
      <c r="H933" s="1">
        <v>63.350760999999999</v>
      </c>
      <c r="I933" s="1">
        <v>171.89999399999999</v>
      </c>
      <c r="J933" s="1">
        <v>36.165280000000003</v>
      </c>
      <c r="K933" s="1">
        <v>41.346122999999999</v>
      </c>
      <c r="L933" s="45">
        <v>16360.179690000001</v>
      </c>
      <c r="M933" s="11">
        <f t="shared" si="160"/>
        <v>0.48827753439680466</v>
      </c>
      <c r="N933" s="11">
        <f t="shared" si="161"/>
        <v>0.24112306538419737</v>
      </c>
      <c r="O933" s="11">
        <f t="shared" si="162"/>
        <v>0.83277637532860016</v>
      </c>
      <c r="P933" s="11">
        <f t="shared" si="163"/>
        <v>3.561855716435061</v>
      </c>
      <c r="Q933" s="11">
        <f t="shared" si="164"/>
        <v>-8.0067218685322183E-2</v>
      </c>
      <c r="R933" s="11">
        <f t="shared" si="165"/>
        <v>1.008053555450056</v>
      </c>
      <c r="S933" s="11">
        <f t="shared" si="166"/>
        <v>0.40123854285594018</v>
      </c>
      <c r="T933" s="11">
        <f t="shared" si="167"/>
        <v>0.31703944783820259</v>
      </c>
      <c r="U933" s="11">
        <f t="shared" si="168"/>
        <v>0.5956888804488174</v>
      </c>
      <c r="V933" s="11">
        <f t="shared" si="169"/>
        <v>0.74065024245300526</v>
      </c>
      <c r="W933" s="11">
        <f t="shared" si="170"/>
        <v>0.5956888804488174</v>
      </c>
    </row>
    <row r="934" spans="1:23" x14ac:dyDescent="0.2">
      <c r="A934" s="30">
        <v>41163</v>
      </c>
      <c r="B934" s="1">
        <v>51.760185999999997</v>
      </c>
      <c r="C934" s="1">
        <v>71.348080999999993</v>
      </c>
      <c r="D934" s="1">
        <v>17.530047</v>
      </c>
      <c r="E934" s="1">
        <v>31.040001</v>
      </c>
      <c r="F934" s="1">
        <v>377.36828500000001</v>
      </c>
      <c r="G934" s="1">
        <v>33.876963000000003</v>
      </c>
      <c r="H934" s="1">
        <v>45.210546999999998</v>
      </c>
      <c r="I934" s="1">
        <v>130.520004</v>
      </c>
      <c r="J934" s="1">
        <v>22.664368</v>
      </c>
      <c r="K934" s="1">
        <v>23.753263</v>
      </c>
      <c r="L934" s="45">
        <v>15973.12988</v>
      </c>
      <c r="M934" s="11">
        <f t="shared" si="160"/>
        <v>0.23098577943035381</v>
      </c>
      <c r="N934" s="11">
        <f t="shared" si="161"/>
        <v>0.15650953021092406</v>
      </c>
      <c r="O934" s="11">
        <f t="shared" si="162"/>
        <v>-0.33985959269182475</v>
      </c>
      <c r="P934" s="11">
        <f t="shared" si="163"/>
        <v>-3.1513199111176227E-2</v>
      </c>
      <c r="Q934" s="11">
        <f t="shared" si="164"/>
        <v>1.4489037694075169E-2</v>
      </c>
      <c r="R934" s="11">
        <f t="shared" si="165"/>
        <v>-4.89928357781233E-3</v>
      </c>
      <c r="S934" s="11">
        <f t="shared" si="166"/>
        <v>0.15399052805007929</v>
      </c>
      <c r="T934" s="11">
        <f t="shared" si="167"/>
        <v>0.20773576385675963</v>
      </c>
      <c r="U934" s="11">
        <f t="shared" si="168"/>
        <v>-2.5746919174544636E-2</v>
      </c>
      <c r="V934" s="11">
        <f t="shared" si="169"/>
        <v>-8.9671377803695163E-2</v>
      </c>
      <c r="W934" s="11">
        <f t="shared" si="170"/>
        <v>-2.5746919174544636E-2</v>
      </c>
    </row>
    <row r="935" spans="1:23" x14ac:dyDescent="0.2">
      <c r="A935" s="30">
        <v>41162</v>
      </c>
      <c r="B935" s="1">
        <v>42.047753</v>
      </c>
      <c r="C935" s="1">
        <v>61.692601000000003</v>
      </c>
      <c r="D935" s="1">
        <v>26.555028</v>
      </c>
      <c r="E935" s="1">
        <v>32.049999</v>
      </c>
      <c r="F935" s="1">
        <v>371.97867200000002</v>
      </c>
      <c r="G935" s="1">
        <v>34.043753000000002</v>
      </c>
      <c r="H935" s="1">
        <v>39.177571999999998</v>
      </c>
      <c r="I935" s="1">
        <v>108.07</v>
      </c>
      <c r="J935" s="1">
        <v>23.263327</v>
      </c>
      <c r="K935" s="1">
        <v>26.093063999999998</v>
      </c>
      <c r="L935" s="45">
        <v>16478.410159999999</v>
      </c>
      <c r="M935" s="11">
        <f t="shared" si="160"/>
        <v>-0.6402494493896842</v>
      </c>
      <c r="N935" s="11">
        <f t="shared" si="161"/>
        <v>-0.15884058023182002</v>
      </c>
      <c r="O935" s="11">
        <f t="shared" si="162"/>
        <v>-0.10792071840609074</v>
      </c>
      <c r="P935" s="11">
        <f t="shared" si="163"/>
        <v>-0.85863620828053899</v>
      </c>
      <c r="Q935" s="11">
        <f t="shared" si="164"/>
        <v>5.0203889936684121E-3</v>
      </c>
      <c r="R935" s="11">
        <f t="shared" si="165"/>
        <v>-0.69318220479565884</v>
      </c>
      <c r="S935" s="11">
        <f t="shared" si="166"/>
        <v>-0.17293671072758077</v>
      </c>
      <c r="T935" s="11">
        <f t="shared" si="167"/>
        <v>-0.47288070485063505</v>
      </c>
      <c r="U935" s="11">
        <f t="shared" si="168"/>
        <v>-0.57708845702411604</v>
      </c>
      <c r="V935" s="11">
        <f t="shared" si="169"/>
        <v>-0.51293430369170734</v>
      </c>
      <c r="W935" s="11">
        <f t="shared" si="170"/>
        <v>-0.57708845702411604</v>
      </c>
    </row>
    <row r="936" spans="1:23" x14ac:dyDescent="0.2">
      <c r="A936" s="30">
        <v>41136</v>
      </c>
      <c r="B936" s="1">
        <v>116.880302</v>
      </c>
      <c r="C936" s="1">
        <v>73.342341000000005</v>
      </c>
      <c r="D936" s="1">
        <v>29.767565000000001</v>
      </c>
      <c r="E936" s="1">
        <v>226.720001</v>
      </c>
      <c r="F936" s="1">
        <v>370.12052299999999</v>
      </c>
      <c r="G936" s="1">
        <v>110.95755699999999</v>
      </c>
      <c r="H936" s="1">
        <v>47.369497000000003</v>
      </c>
      <c r="I936" s="1">
        <v>205.020004</v>
      </c>
      <c r="J936" s="1">
        <v>55.007548</v>
      </c>
      <c r="K936" s="1">
        <v>53.571959999999997</v>
      </c>
      <c r="L936" s="45">
        <v>16425.099610000001</v>
      </c>
      <c r="M936" s="11">
        <f t="shared" si="160"/>
        <v>6.9790477298584008E-2</v>
      </c>
      <c r="N936" s="11">
        <f t="shared" si="161"/>
        <v>-0.15823234710672152</v>
      </c>
      <c r="O936" s="11">
        <f t="shared" si="162"/>
        <v>-0.34303993072598238</v>
      </c>
      <c r="P936" s="11">
        <f t="shared" si="163"/>
        <v>5.7660010927131911E-2</v>
      </c>
      <c r="Q936" s="11">
        <f t="shared" si="164"/>
        <v>-5.0620982898872402E-3</v>
      </c>
      <c r="R936" s="11">
        <f t="shared" si="165"/>
        <v>0.2214511513635975</v>
      </c>
      <c r="S936" s="11">
        <f t="shared" si="166"/>
        <v>-0.2200733260697465</v>
      </c>
      <c r="T936" s="11">
        <f t="shared" si="167"/>
        <v>-9.9486072820187732E-2</v>
      </c>
      <c r="U936" s="11">
        <f t="shared" si="168"/>
        <v>0.20144261664330587</v>
      </c>
      <c r="V936" s="11">
        <f t="shared" si="169"/>
        <v>2.0100461271523429E-2</v>
      </c>
      <c r="W936" s="11">
        <f t="shared" si="170"/>
        <v>0.20144261664330587</v>
      </c>
    </row>
    <row r="937" spans="1:23" x14ac:dyDescent="0.2">
      <c r="A937" s="30">
        <v>41135</v>
      </c>
      <c r="B937" s="1">
        <v>109.255321</v>
      </c>
      <c r="C937" s="1">
        <v>87.128961000000004</v>
      </c>
      <c r="D937" s="1">
        <v>45.311072000000003</v>
      </c>
      <c r="E937" s="1">
        <v>214.36000100000001</v>
      </c>
      <c r="F937" s="1">
        <v>372.00364200000001</v>
      </c>
      <c r="G937" s="1">
        <v>90.840765000000005</v>
      </c>
      <c r="H937" s="1">
        <v>60.735833999999997</v>
      </c>
      <c r="I937" s="1">
        <v>227.66999799999999</v>
      </c>
      <c r="J937" s="1">
        <v>45.784582</v>
      </c>
      <c r="K937" s="1">
        <v>52.516356999999999</v>
      </c>
      <c r="L937" s="45">
        <v>16479.880860000001</v>
      </c>
      <c r="M937" s="11">
        <f t="shared" si="160"/>
        <v>1.1267919125497969</v>
      </c>
      <c r="N937" s="11">
        <f t="shared" si="161"/>
        <v>0.24365720481990949</v>
      </c>
      <c r="O937" s="11">
        <f t="shared" si="162"/>
        <v>1.6539093045170858</v>
      </c>
      <c r="P937" s="11">
        <f t="shared" si="163"/>
        <v>5.9394628662823852</v>
      </c>
      <c r="Q937" s="11">
        <f t="shared" si="164"/>
        <v>-8.9556154434735635E-3</v>
      </c>
      <c r="R937" s="11">
        <f t="shared" si="165"/>
        <v>1.7292681620991366</v>
      </c>
      <c r="S937" s="11">
        <f t="shared" si="166"/>
        <v>0.36099143979847348</v>
      </c>
      <c r="T937" s="11">
        <f t="shared" si="167"/>
        <v>0.79791521277537414</v>
      </c>
      <c r="U937" s="11">
        <f t="shared" si="168"/>
        <v>1.0439725295798361</v>
      </c>
      <c r="V937" s="11">
        <f t="shared" si="169"/>
        <v>1.271692262106241</v>
      </c>
      <c r="W937" s="11">
        <f t="shared" si="170"/>
        <v>1.0439725295798361</v>
      </c>
    </row>
    <row r="938" spans="1:23" x14ac:dyDescent="0.2">
      <c r="A938" s="30">
        <v>41132</v>
      </c>
      <c r="B938" s="1">
        <v>51.370950000000001</v>
      </c>
      <c r="C938" s="1">
        <v>70.058662999999996</v>
      </c>
      <c r="D938" s="1">
        <v>17.073331</v>
      </c>
      <c r="E938" s="1">
        <v>30.889999</v>
      </c>
      <c r="F938" s="1">
        <v>375.36526900000001</v>
      </c>
      <c r="G938" s="1">
        <v>33.283928000000003</v>
      </c>
      <c r="H938" s="1">
        <v>44.626168999999997</v>
      </c>
      <c r="I938" s="1">
        <v>126.629997</v>
      </c>
      <c r="J938" s="1">
        <v>22.399802999999999</v>
      </c>
      <c r="K938" s="1">
        <v>23.117725</v>
      </c>
      <c r="L938" s="45">
        <v>16179.08008</v>
      </c>
      <c r="M938" s="11">
        <f t="shared" si="160"/>
        <v>0.2169714558784106</v>
      </c>
      <c r="N938" s="11">
        <f t="shared" si="161"/>
        <v>0.13797964377731065</v>
      </c>
      <c r="O938" s="11">
        <f t="shared" si="162"/>
        <v>-0.39628067591774141</v>
      </c>
      <c r="P938" s="11">
        <f t="shared" si="163"/>
        <v>-4.5721348338626733E-2</v>
      </c>
      <c r="Q938" s="11">
        <f t="shared" si="164"/>
        <v>9.2940870756734739E-3</v>
      </c>
      <c r="R938" s="11">
        <f t="shared" si="165"/>
        <v>-1.7774211465076184E-2</v>
      </c>
      <c r="S938" s="11">
        <f t="shared" si="166"/>
        <v>0.14013226618556418</v>
      </c>
      <c r="T938" s="11">
        <f t="shared" si="167"/>
        <v>0.17174051078005004</v>
      </c>
      <c r="U938" s="11">
        <f t="shared" si="168"/>
        <v>-4.2423655592669252E-2</v>
      </c>
      <c r="V938" s="11">
        <f t="shared" si="169"/>
        <v>-9.2911911784065215E-2</v>
      </c>
      <c r="W938" s="11">
        <f t="shared" si="170"/>
        <v>-4.2423655592669252E-2</v>
      </c>
    </row>
    <row r="939" spans="1:23" x14ac:dyDescent="0.2">
      <c r="A939" s="30">
        <v>41131</v>
      </c>
      <c r="B939" s="1">
        <v>42.212124000000003</v>
      </c>
      <c r="C939" s="1">
        <v>61.564073999999998</v>
      </c>
      <c r="D939" s="1">
        <v>28.280246000000002</v>
      </c>
      <c r="E939" s="1">
        <v>32.369999</v>
      </c>
      <c r="F939" s="1">
        <v>371.90871700000002</v>
      </c>
      <c r="G939" s="1">
        <v>33.886229</v>
      </c>
      <c r="H939" s="1">
        <v>39.141221000000002</v>
      </c>
      <c r="I939" s="1">
        <v>108.07</v>
      </c>
      <c r="J939" s="1">
        <v>23.392185000000001</v>
      </c>
      <c r="K939" s="1">
        <v>25.485645000000002</v>
      </c>
      <c r="L939" s="45">
        <v>16504.289059999999</v>
      </c>
      <c r="M939" s="11">
        <f t="shared" si="160"/>
        <v>-0.63899578452787953</v>
      </c>
      <c r="N939" s="11">
        <f t="shared" si="161"/>
        <v>-0.18431067915885424</v>
      </c>
      <c r="O939" s="11">
        <f t="shared" si="162"/>
        <v>-3.3411012962091591E-2</v>
      </c>
      <c r="P939" s="11">
        <f t="shared" si="163"/>
        <v>-0.85994895383660808</v>
      </c>
      <c r="Q939" s="11">
        <f t="shared" si="164"/>
        <v>6.3158579037780882E-4</v>
      </c>
      <c r="R939" s="11">
        <f t="shared" si="165"/>
        <v>-0.69822383673070565</v>
      </c>
      <c r="S939" s="11">
        <f t="shared" si="166"/>
        <v>-0.18534212284436935</v>
      </c>
      <c r="T939" s="11">
        <f t="shared" si="167"/>
        <v>-0.48177805875345936</v>
      </c>
      <c r="U939" s="11">
        <f t="shared" si="168"/>
        <v>-0.57489830314672352</v>
      </c>
      <c r="V939" s="11">
        <f t="shared" si="169"/>
        <v>-0.53302836896754935</v>
      </c>
      <c r="W939" s="11">
        <f t="shared" si="170"/>
        <v>-0.57489830314672352</v>
      </c>
    </row>
    <row r="940" spans="1:23" x14ac:dyDescent="0.2">
      <c r="A940" s="30">
        <v>41105</v>
      </c>
      <c r="B940" s="1">
        <v>116.929726</v>
      </c>
      <c r="C940" s="1">
        <v>75.474905000000007</v>
      </c>
      <c r="D940" s="1">
        <v>29.257777999999998</v>
      </c>
      <c r="E940" s="1">
        <v>231.13000500000001</v>
      </c>
      <c r="F940" s="1">
        <v>371.67397299999999</v>
      </c>
      <c r="G940" s="1">
        <v>112.289283</v>
      </c>
      <c r="H940" s="1">
        <v>48.046207000000003</v>
      </c>
      <c r="I940" s="1">
        <v>208.53999300000001</v>
      </c>
      <c r="J940" s="1">
        <v>55.027267999999999</v>
      </c>
      <c r="K940" s="1">
        <v>54.576430999999999</v>
      </c>
      <c r="L940" s="45">
        <v>16576.660159999999</v>
      </c>
      <c r="M940" s="11">
        <f t="shared" si="160"/>
        <v>0.65285850200431295</v>
      </c>
      <c r="N940" s="11">
        <f t="shared" si="161"/>
        <v>-5.2858957150155872E-2</v>
      </c>
      <c r="O940" s="11">
        <f t="shared" si="162"/>
        <v>0.12383945928691831</v>
      </c>
      <c r="P940" s="11">
        <f t="shared" si="163"/>
        <v>5.764121115839691</v>
      </c>
      <c r="Q940" s="11">
        <f t="shared" si="164"/>
        <v>-1.8143612319109881E-2</v>
      </c>
      <c r="R940" s="11">
        <f t="shared" si="165"/>
        <v>1.3838074435133381</v>
      </c>
      <c r="S940" s="11">
        <f t="shared" si="166"/>
        <v>-3.8259342181512057E-2</v>
      </c>
      <c r="T940" s="11">
        <f t="shared" si="167"/>
        <v>1.3337062518609417</v>
      </c>
      <c r="U940" s="11">
        <f t="shared" si="168"/>
        <v>1.2933263806349791</v>
      </c>
      <c r="V940" s="11">
        <f t="shared" si="169"/>
        <v>0.81205590023465302</v>
      </c>
      <c r="W940" s="11">
        <f t="shared" si="170"/>
        <v>1.2933263806349791</v>
      </c>
    </row>
    <row r="941" spans="1:23" x14ac:dyDescent="0.2">
      <c r="A941" s="30">
        <v>41102</v>
      </c>
      <c r="B941" s="1">
        <v>70.743942000000004</v>
      </c>
      <c r="C941" s="1">
        <v>79.687081000000006</v>
      </c>
      <c r="D941" s="1">
        <v>26.033770000000001</v>
      </c>
      <c r="E941" s="1">
        <v>34.169998</v>
      </c>
      <c r="F941" s="1">
        <v>378.54209400000002</v>
      </c>
      <c r="G941" s="1">
        <v>47.105013999999997</v>
      </c>
      <c r="H941" s="1">
        <v>49.957549999999998</v>
      </c>
      <c r="I941" s="1">
        <v>89.360000999999997</v>
      </c>
      <c r="J941" s="1">
        <v>23.994520999999999</v>
      </c>
      <c r="K941" s="1">
        <v>30.118514000000001</v>
      </c>
      <c r="L941" s="45">
        <v>15889.76953</v>
      </c>
      <c r="M941" s="11">
        <f t="shared" si="160"/>
        <v>0.38267633579290994</v>
      </c>
      <c r="N941" s="11">
        <f t="shared" si="161"/>
        <v>0.12045914101491317</v>
      </c>
      <c r="O941" s="11">
        <f t="shared" si="162"/>
        <v>0.46399463073510505</v>
      </c>
      <c r="P941" s="11">
        <f t="shared" si="163"/>
        <v>-5.8499562986247255E-4</v>
      </c>
      <c r="Q941" s="11">
        <f t="shared" si="164"/>
        <v>-1.2779273931103674E-2</v>
      </c>
      <c r="R941" s="11">
        <f t="shared" si="165"/>
        <v>0.37023476313504378</v>
      </c>
      <c r="S941" s="11">
        <f t="shared" si="166"/>
        <v>9.7978025736056074E-2</v>
      </c>
      <c r="T941" s="11">
        <f t="shared" si="167"/>
        <v>-0.3090543600239023</v>
      </c>
      <c r="U941" s="11">
        <f t="shared" si="168"/>
        <v>6.2824667414947966E-2</v>
      </c>
      <c r="V941" s="11">
        <f t="shared" si="169"/>
        <v>0.26141122527101568</v>
      </c>
      <c r="W941" s="11">
        <f t="shared" si="170"/>
        <v>6.2824667414947966E-2</v>
      </c>
    </row>
    <row r="942" spans="1:23" x14ac:dyDescent="0.2">
      <c r="A942" s="30">
        <v>41101</v>
      </c>
      <c r="B942" s="1">
        <v>51.164498999999999</v>
      </c>
      <c r="C942" s="1">
        <v>71.120024000000001</v>
      </c>
      <c r="D942" s="1">
        <v>17.782695</v>
      </c>
      <c r="E942" s="1">
        <v>34.189999</v>
      </c>
      <c r="F942" s="1">
        <v>383.442207</v>
      </c>
      <c r="G942" s="1">
        <v>34.377330999999998</v>
      </c>
      <c r="H942" s="1">
        <v>45.499589999999998</v>
      </c>
      <c r="I942" s="1">
        <v>129.33000200000001</v>
      </c>
      <c r="J942" s="1">
        <v>22.576180000000001</v>
      </c>
      <c r="K942" s="1">
        <v>23.876840000000001</v>
      </c>
      <c r="L942" s="45">
        <v>16072.54004</v>
      </c>
      <c r="M942" s="11">
        <f t="shared" si="160"/>
        <v>0.22274596469566954</v>
      </c>
      <c r="N942" s="11">
        <f t="shared" si="161"/>
        <v>0.16152430480621671</v>
      </c>
      <c r="O942" s="11">
        <f t="shared" si="162"/>
        <v>-0.38079733347252254</v>
      </c>
      <c r="P942" s="11">
        <f t="shared" si="163"/>
        <v>8.3333335973806655E-2</v>
      </c>
      <c r="Q942" s="11">
        <f t="shared" si="164"/>
        <v>-5.2079021044837415E-4</v>
      </c>
      <c r="R942" s="11">
        <f t="shared" si="165"/>
        <v>4.7091727103192316E-3</v>
      </c>
      <c r="S942" s="11">
        <f t="shared" si="166"/>
        <v>0.16678081988914051</v>
      </c>
      <c r="T942" s="11">
        <f t="shared" si="167"/>
        <v>0.17915756746900069</v>
      </c>
      <c r="U942" s="11">
        <f t="shared" si="168"/>
        <v>-2.1953240328077994E-2</v>
      </c>
      <c r="V942" s="11">
        <f t="shared" si="169"/>
        <v>-3.3509205585955049E-2</v>
      </c>
      <c r="W942" s="11">
        <f t="shared" si="170"/>
        <v>-2.1953240328077994E-2</v>
      </c>
    </row>
    <row r="943" spans="1:23" x14ac:dyDescent="0.2">
      <c r="A943" s="30">
        <v>41100</v>
      </c>
      <c r="B943" s="1">
        <v>41.843932000000002</v>
      </c>
      <c r="C943" s="1">
        <v>61.229906</v>
      </c>
      <c r="D943" s="1">
        <v>28.718699000000001</v>
      </c>
      <c r="E943" s="1">
        <v>31.559999000000001</v>
      </c>
      <c r="F943" s="1">
        <v>383.64200399999999</v>
      </c>
      <c r="G943" s="1">
        <v>34.216200999999998</v>
      </c>
      <c r="H943" s="1">
        <v>38.995832999999998</v>
      </c>
      <c r="I943" s="1">
        <v>109.68</v>
      </c>
      <c r="J943" s="1">
        <v>23.082924999999999</v>
      </c>
      <c r="K943" s="1">
        <v>24.704674000000001</v>
      </c>
      <c r="L943" s="45">
        <v>16064.76953</v>
      </c>
      <c r="M943" s="11">
        <f t="shared" si="160"/>
        <v>-0.45059138529200915</v>
      </c>
      <c r="N943" s="11">
        <f t="shared" si="161"/>
        <v>-0.30716748836977636</v>
      </c>
      <c r="O943" s="11">
        <f t="shared" si="162"/>
        <v>-0.10196144944859908</v>
      </c>
      <c r="P943" s="11">
        <f t="shared" si="163"/>
        <v>-0.77023879753757429</v>
      </c>
      <c r="Q943" s="11">
        <f t="shared" si="164"/>
        <v>7.2786371235200598E-3</v>
      </c>
      <c r="R943" s="11">
        <f t="shared" si="165"/>
        <v>-0.49948199704398288</v>
      </c>
      <c r="S943" s="11">
        <f t="shared" si="166"/>
        <v>-0.38731598190183114</v>
      </c>
      <c r="T943" s="11">
        <f t="shared" si="167"/>
        <v>-0.34989037135183088</v>
      </c>
      <c r="U943" s="11">
        <f t="shared" si="168"/>
        <v>-0.3559144423464401</v>
      </c>
      <c r="V943" s="11">
        <f t="shared" si="169"/>
        <v>-0.39964653890629731</v>
      </c>
      <c r="W943" s="11">
        <f t="shared" si="170"/>
        <v>-0.3559144423464401</v>
      </c>
    </row>
    <row r="944" spans="1:23" x14ac:dyDescent="0.2">
      <c r="A944" s="30">
        <v>41073</v>
      </c>
      <c r="B944" s="1">
        <v>76.161769000000007</v>
      </c>
      <c r="C944" s="1">
        <v>88.376202000000006</v>
      </c>
      <c r="D944" s="1">
        <v>31.979361000000001</v>
      </c>
      <c r="E944" s="1">
        <v>137.36000100000001</v>
      </c>
      <c r="F944" s="1">
        <v>380.86979100000002</v>
      </c>
      <c r="G944" s="1">
        <v>68.361579000000006</v>
      </c>
      <c r="H944" s="1">
        <v>63.647544000000003</v>
      </c>
      <c r="I944" s="1">
        <v>168.71000699999999</v>
      </c>
      <c r="J944" s="1">
        <v>35.838290000000001</v>
      </c>
      <c r="K944" s="1">
        <v>41.150215000000003</v>
      </c>
      <c r="L944" s="45">
        <v>16086.410159999999</v>
      </c>
      <c r="M944" s="11">
        <f t="shared" si="160"/>
        <v>4.9061205004759856E-2</v>
      </c>
      <c r="N944" s="11">
        <f t="shared" si="161"/>
        <v>0.11660214004897518</v>
      </c>
      <c r="O944" s="11">
        <f t="shared" si="162"/>
        <v>0.24110199795800091</v>
      </c>
      <c r="P944" s="11">
        <f t="shared" si="163"/>
        <v>3.0519171945771566</v>
      </c>
      <c r="Q944" s="11">
        <f t="shared" si="164"/>
        <v>7.2788505732597208E-3</v>
      </c>
      <c r="R944" s="11">
        <f t="shared" si="165"/>
        <v>0.45658372782985257</v>
      </c>
      <c r="S944" s="11">
        <f t="shared" si="166"/>
        <v>0.28713940378979608</v>
      </c>
      <c r="T944" s="11">
        <f t="shared" si="167"/>
        <v>0.89519223416734084</v>
      </c>
      <c r="U944" s="11">
        <f t="shared" si="168"/>
        <v>0.47851616397675145</v>
      </c>
      <c r="V944" s="11">
        <f t="shared" si="169"/>
        <v>0.36998687715902911</v>
      </c>
      <c r="W944" s="11">
        <f t="shared" si="170"/>
        <v>0.47851616397675145</v>
      </c>
    </row>
    <row r="945" spans="1:23" x14ac:dyDescent="0.2">
      <c r="A945" s="30">
        <v>41072</v>
      </c>
      <c r="B945" s="1">
        <v>72.599929000000003</v>
      </c>
      <c r="C945" s="1">
        <v>79.147441000000001</v>
      </c>
      <c r="D945" s="1">
        <v>25.766908000000001</v>
      </c>
      <c r="E945" s="1">
        <v>33.900002000000001</v>
      </c>
      <c r="F945" s="1">
        <v>378.11752999999999</v>
      </c>
      <c r="G945" s="1">
        <v>46.932817999999997</v>
      </c>
      <c r="H945" s="1">
        <v>49.448835000000003</v>
      </c>
      <c r="I945" s="1">
        <v>89.019997000000004</v>
      </c>
      <c r="J945" s="1">
        <v>24.239363000000001</v>
      </c>
      <c r="K945" s="1">
        <v>30.036940999999999</v>
      </c>
      <c r="L945" s="45">
        <v>15821.509770000001</v>
      </c>
      <c r="M945" s="11">
        <f t="shared" si="160"/>
        <v>0.4122004002249875</v>
      </c>
      <c r="N945" s="11">
        <f t="shared" si="161"/>
        <v>0.11645156775956589</v>
      </c>
      <c r="O945" s="11">
        <f t="shared" si="162"/>
        <v>0.45136700593413903</v>
      </c>
      <c r="P945" s="11">
        <f t="shared" si="163"/>
        <v>-2.7817523023158097E-2</v>
      </c>
      <c r="Q945" s="11">
        <f t="shared" si="164"/>
        <v>-6.2878798717507234E-3</v>
      </c>
      <c r="R945" s="11">
        <f t="shared" si="165"/>
        <v>0.37523406950870686</v>
      </c>
      <c r="S945" s="11">
        <f t="shared" si="166"/>
        <v>8.4849754641571629E-2</v>
      </c>
      <c r="T945" s="11">
        <f t="shared" si="167"/>
        <v>-0.32175240380952375</v>
      </c>
      <c r="U945" s="11">
        <f t="shared" si="168"/>
        <v>7.1159328885135986E-2</v>
      </c>
      <c r="V945" s="11">
        <f t="shared" si="169"/>
        <v>0.27687653544205482</v>
      </c>
      <c r="W945" s="11">
        <f t="shared" si="170"/>
        <v>7.1159328885135986E-2</v>
      </c>
    </row>
    <row r="946" spans="1:23" x14ac:dyDescent="0.2">
      <c r="A946" s="30">
        <v>41071</v>
      </c>
      <c r="B946" s="1">
        <v>51.409084</v>
      </c>
      <c r="C946" s="1">
        <v>70.891960999999995</v>
      </c>
      <c r="D946" s="1">
        <v>17.753544000000002</v>
      </c>
      <c r="E946" s="1">
        <v>34.869999</v>
      </c>
      <c r="F946" s="1">
        <v>380.510132</v>
      </c>
      <c r="G946" s="1">
        <v>34.127149000000003</v>
      </c>
      <c r="H946" s="1">
        <v>45.581274999999998</v>
      </c>
      <c r="I946" s="1">
        <v>131.25</v>
      </c>
      <c r="J946" s="1">
        <v>22.629092</v>
      </c>
      <c r="K946" s="1">
        <v>23.523762999999999</v>
      </c>
      <c r="L946" s="45">
        <v>16008.76953</v>
      </c>
      <c r="M946" s="11">
        <f t="shared" si="160"/>
        <v>0.22114631743239155</v>
      </c>
      <c r="N946" s="11">
        <f t="shared" si="161"/>
        <v>0.16023506049241631</v>
      </c>
      <c r="O946" s="11">
        <f t="shared" si="162"/>
        <v>-0.39170504070325551</v>
      </c>
      <c r="P946" s="11">
        <f t="shared" si="163"/>
        <v>0.15044540252211824</v>
      </c>
      <c r="Q946" s="11">
        <f t="shared" si="164"/>
        <v>9.6487639312097251E-3</v>
      </c>
      <c r="R946" s="11">
        <f t="shared" si="165"/>
        <v>-8.7102233896774184E-3</v>
      </c>
      <c r="S946" s="11">
        <f t="shared" si="166"/>
        <v>0.17233591479213262</v>
      </c>
      <c r="T946" s="11">
        <f t="shared" si="167"/>
        <v>0.19069215665357464</v>
      </c>
      <c r="U946" s="11">
        <f t="shared" si="168"/>
        <v>-1.8565214881473002E-2</v>
      </c>
      <c r="V946" s="11">
        <f t="shared" si="169"/>
        <v>-5.6746621201000158E-2</v>
      </c>
      <c r="W946" s="11">
        <f t="shared" si="170"/>
        <v>-1.8565214881473002E-2</v>
      </c>
    </row>
    <row r="947" spans="1:23" x14ac:dyDescent="0.2">
      <c r="A947" s="30">
        <v>41070</v>
      </c>
      <c r="B947" s="1">
        <v>42.099037000000003</v>
      </c>
      <c r="C947" s="1">
        <v>61.101377999999997</v>
      </c>
      <c r="D947" s="1">
        <v>29.185749000000001</v>
      </c>
      <c r="E947" s="1">
        <v>30.309999000000001</v>
      </c>
      <c r="F947" s="1">
        <v>376.87376599999999</v>
      </c>
      <c r="G947" s="1">
        <v>34.427016000000002</v>
      </c>
      <c r="H947" s="1">
        <v>38.880729000000002</v>
      </c>
      <c r="I947" s="1">
        <v>110.230003</v>
      </c>
      <c r="J947" s="1">
        <v>23.057153</v>
      </c>
      <c r="K947" s="1">
        <v>24.938965</v>
      </c>
      <c r="L947" s="45">
        <v>15843.530269999999</v>
      </c>
      <c r="M947" s="11">
        <f t="shared" si="160"/>
        <v>-0.62338462975867315</v>
      </c>
      <c r="N947" s="11">
        <f t="shared" si="161"/>
        <v>-0.31457117252778866</v>
      </c>
      <c r="O947" s="11">
        <f t="shared" si="162"/>
        <v>-0.3638792834498169</v>
      </c>
      <c r="P947" s="11">
        <f t="shared" si="163"/>
        <v>-0.8645121002566506</v>
      </c>
      <c r="Q947" s="11">
        <f t="shared" si="164"/>
        <v>-2.6437839740666158E-3</v>
      </c>
      <c r="R947" s="11">
        <f t="shared" si="165"/>
        <v>-0.62085630115786183</v>
      </c>
      <c r="S947" s="11">
        <f t="shared" si="166"/>
        <v>-0.38644527750750712</v>
      </c>
      <c r="T947" s="11">
        <f t="shared" si="167"/>
        <v>-0.52634065604013125</v>
      </c>
      <c r="U947" s="11">
        <f t="shared" si="168"/>
        <v>-0.50388763651310264</v>
      </c>
      <c r="V947" s="11">
        <f t="shared" si="169"/>
        <v>-0.52736369794466875</v>
      </c>
      <c r="W947" s="11">
        <f t="shared" si="170"/>
        <v>-0.50388763651310264</v>
      </c>
    </row>
    <row r="948" spans="1:23" x14ac:dyDescent="0.2">
      <c r="A948" s="30">
        <v>41043</v>
      </c>
      <c r="B948" s="1">
        <v>111.782578</v>
      </c>
      <c r="C948" s="1">
        <v>89.143286000000003</v>
      </c>
      <c r="D948" s="1">
        <v>45.880834</v>
      </c>
      <c r="E948" s="1">
        <v>223.71000699999999</v>
      </c>
      <c r="F948" s="1">
        <v>377.87277999999998</v>
      </c>
      <c r="G948" s="1">
        <v>90.802025999999998</v>
      </c>
      <c r="H948" s="1">
        <v>63.369619</v>
      </c>
      <c r="I948" s="1">
        <v>232.720001</v>
      </c>
      <c r="J948" s="1">
        <v>46.475667000000001</v>
      </c>
      <c r="K948" s="1">
        <v>52.765656999999997</v>
      </c>
      <c r="L948" s="45">
        <v>16020.200199999999</v>
      </c>
      <c r="M948" s="11">
        <f t="shared" si="160"/>
        <v>0.44733394559835671</v>
      </c>
      <c r="N948" s="11">
        <f t="shared" si="161"/>
        <v>2.4967843595442796E-2</v>
      </c>
      <c r="O948" s="11">
        <f t="shared" si="162"/>
        <v>0.46015067284416711</v>
      </c>
      <c r="P948" s="11">
        <f t="shared" si="163"/>
        <v>0.59246877398829079</v>
      </c>
      <c r="Q948" s="11">
        <f t="shared" si="164"/>
        <v>4.0346901091794507E-3</v>
      </c>
      <c r="R948" s="11">
        <f t="shared" si="165"/>
        <v>0.35152403410086963</v>
      </c>
      <c r="S948" s="11">
        <f t="shared" si="166"/>
        <v>-5.3504525211770515E-3</v>
      </c>
      <c r="T948" s="11">
        <f t="shared" si="167"/>
        <v>0.39053537051544351</v>
      </c>
      <c r="U948" s="11">
        <f t="shared" si="168"/>
        <v>0.30910162553019971</v>
      </c>
      <c r="V948" s="11">
        <f t="shared" si="169"/>
        <v>0.3077664722245903</v>
      </c>
      <c r="W948" s="11">
        <f t="shared" si="170"/>
        <v>0.30910162553019971</v>
      </c>
    </row>
    <row r="949" spans="1:23" x14ac:dyDescent="0.2">
      <c r="A949" s="30">
        <v>41042</v>
      </c>
      <c r="B949" s="1">
        <v>77.233439000000004</v>
      </c>
      <c r="C949" s="1">
        <v>86.971788000000004</v>
      </c>
      <c r="D949" s="1">
        <v>31.421986</v>
      </c>
      <c r="E949" s="1">
        <v>140.479996</v>
      </c>
      <c r="F949" s="1">
        <v>376.35430700000001</v>
      </c>
      <c r="G949" s="1">
        <v>67.184914000000006</v>
      </c>
      <c r="H949" s="1">
        <v>63.710498999999999</v>
      </c>
      <c r="I949" s="1">
        <v>167.36000100000001</v>
      </c>
      <c r="J949" s="1">
        <v>35.501955000000002</v>
      </c>
      <c r="K949" s="1">
        <v>40.347920000000002</v>
      </c>
      <c r="L949" s="45">
        <v>16167.969730000001</v>
      </c>
      <c r="M949" s="11">
        <f t="shared" si="160"/>
        <v>8.0506684846015197E-2</v>
      </c>
      <c r="N949" s="11">
        <f t="shared" si="161"/>
        <v>0.10223969817731171</v>
      </c>
      <c r="O949" s="11">
        <f t="shared" si="162"/>
        <v>0.25361182555996842</v>
      </c>
      <c r="P949" s="11">
        <f t="shared" si="163"/>
        <v>3.1673094087009606</v>
      </c>
      <c r="Q949" s="11">
        <f t="shared" si="164"/>
        <v>5.7398346533996669E-3</v>
      </c>
      <c r="R949" s="11">
        <f t="shared" si="165"/>
        <v>0.43796074838349353</v>
      </c>
      <c r="S949" s="11">
        <f t="shared" si="166"/>
        <v>0.29224305086073454</v>
      </c>
      <c r="T949" s="11">
        <f t="shared" si="167"/>
        <v>0.89922827170126185</v>
      </c>
      <c r="U949" s="11">
        <f t="shared" si="168"/>
        <v>0.46793554091789735</v>
      </c>
      <c r="V949" s="11">
        <f t="shared" si="169"/>
        <v>0.3497934324865426</v>
      </c>
      <c r="W949" s="11">
        <f t="shared" si="170"/>
        <v>0.46793554091789735</v>
      </c>
    </row>
    <row r="950" spans="1:23" x14ac:dyDescent="0.2">
      <c r="A950" s="30">
        <v>41041</v>
      </c>
      <c r="B950" s="1">
        <v>71.478909000000002</v>
      </c>
      <c r="C950" s="1">
        <v>78.904605000000004</v>
      </c>
      <c r="D950" s="1">
        <v>25.065163999999999</v>
      </c>
      <c r="E950" s="1">
        <v>33.709999000000003</v>
      </c>
      <c r="F950" s="1">
        <v>374.20642400000003</v>
      </c>
      <c r="G950" s="1">
        <v>46.722355999999998</v>
      </c>
      <c r="H950" s="1">
        <v>49.302256999999997</v>
      </c>
      <c r="I950" s="1">
        <v>88.120002999999997</v>
      </c>
      <c r="J950" s="1">
        <v>24.184954999999999</v>
      </c>
      <c r="K950" s="1">
        <v>29.891922000000001</v>
      </c>
      <c r="L950" s="45">
        <v>16357.54981</v>
      </c>
      <c r="M950" s="11">
        <f t="shared" si="160"/>
        <v>0.38310657366455225</v>
      </c>
      <c r="N950" s="11">
        <f t="shared" si="161"/>
        <v>0.11814511826351581</v>
      </c>
      <c r="O950" s="11">
        <f t="shared" si="162"/>
        <v>0.38753725677846118</v>
      </c>
      <c r="P950" s="11">
        <f t="shared" si="163"/>
        <v>-2.0627514272371417E-2</v>
      </c>
      <c r="Q950" s="11">
        <f t="shared" si="164"/>
        <v>-2.9357523540896047E-4</v>
      </c>
      <c r="R950" s="11">
        <f t="shared" si="165"/>
        <v>0.36499039865905791</v>
      </c>
      <c r="S950" s="11">
        <f t="shared" si="166"/>
        <v>7.7474967993027777E-2</v>
      </c>
      <c r="T950" s="11">
        <f t="shared" si="167"/>
        <v>-0.34546535150169544</v>
      </c>
      <c r="U950" s="11">
        <f t="shared" si="168"/>
        <v>6.7091524458127383E-2</v>
      </c>
      <c r="V950" s="11">
        <f t="shared" si="169"/>
        <v>0.26643482245589856</v>
      </c>
      <c r="W950" s="11">
        <f t="shared" si="170"/>
        <v>6.7091524458127383E-2</v>
      </c>
    </row>
    <row r="951" spans="1:23" x14ac:dyDescent="0.2">
      <c r="A951" s="30">
        <v>41040</v>
      </c>
      <c r="B951" s="1">
        <v>51.679971999999999</v>
      </c>
      <c r="C951" s="1">
        <v>70.567409999999995</v>
      </c>
      <c r="D951" s="1">
        <v>18.064498</v>
      </c>
      <c r="E951" s="1">
        <v>34.419998</v>
      </c>
      <c r="F951" s="1">
        <v>374.31631399999998</v>
      </c>
      <c r="G951" s="1">
        <v>34.229073</v>
      </c>
      <c r="H951" s="1">
        <v>45.757218000000002</v>
      </c>
      <c r="I951" s="1">
        <v>134.63000500000001</v>
      </c>
      <c r="J951" s="1">
        <v>22.664368</v>
      </c>
      <c r="K951" s="1">
        <v>23.603206</v>
      </c>
      <c r="L951" s="45">
        <v>16294.610350000001</v>
      </c>
      <c r="M951" s="11">
        <f t="shared" si="160"/>
        <v>-0.56081022534968716</v>
      </c>
      <c r="N951" s="11">
        <f t="shared" si="161"/>
        <v>-8.9445254773716898E-2</v>
      </c>
      <c r="O951" s="11">
        <f t="shared" si="162"/>
        <v>-0.39659284775138492</v>
      </c>
      <c r="P951" s="11">
        <f t="shared" si="163"/>
        <v>-0.85059468160008067</v>
      </c>
      <c r="Q951" s="11">
        <f t="shared" si="164"/>
        <v>2.0967575251202186E-2</v>
      </c>
      <c r="R951" s="11">
        <f t="shared" si="165"/>
        <v>-0.69626461915849269</v>
      </c>
      <c r="S951" s="11">
        <f t="shared" si="166"/>
        <v>-8.8570989219545426E-2</v>
      </c>
      <c r="T951" s="11">
        <f t="shared" si="167"/>
        <v>-0.35367257291878196</v>
      </c>
      <c r="U951" s="11">
        <f t="shared" si="168"/>
        <v>-0.58886144623511028</v>
      </c>
      <c r="V951" s="11">
        <f t="shared" si="169"/>
        <v>-0.56946231596899999</v>
      </c>
      <c r="W951" s="11">
        <f t="shared" si="170"/>
        <v>-0.58886144623511028</v>
      </c>
    </row>
    <row r="952" spans="1:23" x14ac:dyDescent="0.2">
      <c r="A952" s="30">
        <v>41014</v>
      </c>
      <c r="B952" s="1">
        <v>117.671164</v>
      </c>
      <c r="C952" s="1">
        <v>77.499359999999996</v>
      </c>
      <c r="D952" s="1">
        <v>29.937494000000001</v>
      </c>
      <c r="E952" s="1">
        <v>230.38000500000001</v>
      </c>
      <c r="F952" s="1">
        <v>366.62899299999998</v>
      </c>
      <c r="G952" s="1">
        <v>112.69373</v>
      </c>
      <c r="H952" s="1">
        <v>50.20382</v>
      </c>
      <c r="I952" s="1">
        <v>208.300003</v>
      </c>
      <c r="J952" s="1">
        <v>55.125864</v>
      </c>
      <c r="K952" s="1">
        <v>54.822625000000002</v>
      </c>
      <c r="L952" s="45">
        <v>16257.940430000001</v>
      </c>
      <c r="M952" s="11">
        <f t="shared" si="160"/>
        <v>4.8212645866094528E-2</v>
      </c>
      <c r="N952" s="11">
        <f t="shared" si="161"/>
        <v>-0.13568721959579877</v>
      </c>
      <c r="O952" s="11">
        <f t="shared" si="162"/>
        <v>-0.34016300484152395</v>
      </c>
      <c r="P952" s="11">
        <f t="shared" si="163"/>
        <v>9.1992553408062339E-3</v>
      </c>
      <c r="Q952" s="11">
        <f t="shared" si="164"/>
        <v>8.0618637521696623E-3</v>
      </c>
      <c r="R952" s="11">
        <f t="shared" si="165"/>
        <v>0.24814810811198762</v>
      </c>
      <c r="S952" s="11">
        <f t="shared" si="166"/>
        <v>-0.22445031266718141</v>
      </c>
      <c r="T952" s="11">
        <f t="shared" si="167"/>
        <v>-9.7526082903913069E-2</v>
      </c>
      <c r="U952" s="11">
        <f t="shared" si="168"/>
        <v>0.17592300349642009</v>
      </c>
      <c r="V952" s="11">
        <f t="shared" si="169"/>
        <v>4.908693812287046E-2</v>
      </c>
      <c r="W952" s="11">
        <f t="shared" si="170"/>
        <v>0.17592300349642009</v>
      </c>
    </row>
    <row r="953" spans="1:23" x14ac:dyDescent="0.2">
      <c r="A953" s="30">
        <v>41013</v>
      </c>
      <c r="B953" s="1">
        <v>112.258867</v>
      </c>
      <c r="C953" s="1">
        <v>89.665873000000005</v>
      </c>
      <c r="D953" s="1">
        <v>45.371045000000002</v>
      </c>
      <c r="E953" s="1">
        <v>228.279999</v>
      </c>
      <c r="F953" s="1">
        <v>363.69691799999998</v>
      </c>
      <c r="G953" s="1">
        <v>90.288747999999998</v>
      </c>
      <c r="H953" s="1">
        <v>64.733209000000002</v>
      </c>
      <c r="I953" s="1">
        <v>230.80999800000001</v>
      </c>
      <c r="J953" s="1">
        <v>46.878804000000002</v>
      </c>
      <c r="K953" s="1">
        <v>52.257466000000001</v>
      </c>
      <c r="L953" s="45">
        <v>16481.939450000002</v>
      </c>
      <c r="M953" s="11">
        <f t="shared" si="160"/>
        <v>0.46096124698062035</v>
      </c>
      <c r="N953" s="11">
        <f t="shared" si="161"/>
        <v>2.5095813771931264E-2</v>
      </c>
      <c r="O953" s="11">
        <f t="shared" si="162"/>
        <v>0.41743675728430762</v>
      </c>
      <c r="P953" s="11">
        <f t="shared" si="163"/>
        <v>0.64289315529816093</v>
      </c>
      <c r="Q953" s="11">
        <f t="shared" si="164"/>
        <v>8.5222036639964749E-4</v>
      </c>
      <c r="R953" s="11">
        <f t="shared" si="165"/>
        <v>0.3488779895526164</v>
      </c>
      <c r="S953" s="11">
        <f t="shared" si="166"/>
        <v>7.9421530610641611E-3</v>
      </c>
      <c r="T953" s="11">
        <f t="shared" si="167"/>
        <v>0.37174613609135077</v>
      </c>
      <c r="U953" s="11">
        <f t="shared" si="168"/>
        <v>0.28858157853071575</v>
      </c>
      <c r="V953" s="11">
        <f t="shared" si="169"/>
        <v>0.28036929150198819</v>
      </c>
      <c r="W953" s="11">
        <f t="shared" si="170"/>
        <v>0.28858157853071575</v>
      </c>
    </row>
    <row r="954" spans="1:23" x14ac:dyDescent="0.2">
      <c r="A954" s="30">
        <v>41012</v>
      </c>
      <c r="B954" s="1">
        <v>76.839044999999999</v>
      </c>
      <c r="C954" s="1">
        <v>87.470724000000004</v>
      </c>
      <c r="D954" s="1">
        <v>32.009219999999999</v>
      </c>
      <c r="E954" s="1">
        <v>138.949997</v>
      </c>
      <c r="F954" s="1">
        <v>363.38723199999998</v>
      </c>
      <c r="G954" s="1">
        <v>66.936186000000006</v>
      </c>
      <c r="H954" s="1">
        <v>64.223139000000003</v>
      </c>
      <c r="I954" s="1">
        <v>168.259995</v>
      </c>
      <c r="J954" s="1">
        <v>36.380159999999997</v>
      </c>
      <c r="K954" s="1">
        <v>40.814369999999997</v>
      </c>
      <c r="L954" s="45">
        <v>16417.009770000001</v>
      </c>
      <c r="M954" s="11">
        <f t="shared" si="160"/>
        <v>5.8060101242622952E-3</v>
      </c>
      <c r="N954" s="11">
        <f t="shared" si="161"/>
        <v>0.11542872806714133</v>
      </c>
      <c r="O954" s="11">
        <f t="shared" si="162"/>
        <v>0.29439402524538272</v>
      </c>
      <c r="P954" s="11">
        <f t="shared" si="163"/>
        <v>3.0988197286832015</v>
      </c>
      <c r="Q954" s="11">
        <f t="shared" si="164"/>
        <v>1.2836187548298961E-2</v>
      </c>
      <c r="R954" s="11">
        <f t="shared" si="165"/>
        <v>0.44106451951463033</v>
      </c>
      <c r="S954" s="11">
        <f t="shared" si="166"/>
        <v>0.31043296674358367</v>
      </c>
      <c r="T954" s="11">
        <f t="shared" si="167"/>
        <v>0.86458331925051679</v>
      </c>
      <c r="U954" s="11">
        <f t="shared" si="168"/>
        <v>0.52136070103390586</v>
      </c>
      <c r="V954" s="11">
        <f t="shared" si="169"/>
        <v>0.37540688695376012</v>
      </c>
      <c r="W954" s="11">
        <f t="shared" si="170"/>
        <v>0.52136070103390586</v>
      </c>
    </row>
    <row r="955" spans="1:23" x14ac:dyDescent="0.2">
      <c r="A955" s="30">
        <v>41011</v>
      </c>
      <c r="B955" s="1">
        <v>76.395492000000004</v>
      </c>
      <c r="C955" s="1">
        <v>78.418926999999996</v>
      </c>
      <c r="D955" s="1">
        <v>24.729116000000001</v>
      </c>
      <c r="E955" s="1">
        <v>33.900002000000001</v>
      </c>
      <c r="F955" s="1">
        <v>358.78184099999999</v>
      </c>
      <c r="G955" s="1">
        <v>46.449125000000002</v>
      </c>
      <c r="H955" s="1">
        <v>49.009098999999999</v>
      </c>
      <c r="I955" s="1">
        <v>90.239998</v>
      </c>
      <c r="J955" s="1">
        <v>23.912908999999999</v>
      </c>
      <c r="K955" s="1">
        <v>29.674396999999999</v>
      </c>
      <c r="L955" s="45">
        <v>15848.610350000001</v>
      </c>
      <c r="M955" s="11">
        <f t="shared" si="160"/>
        <v>-0.32918673096961015</v>
      </c>
      <c r="N955" s="11">
        <f t="shared" si="161"/>
        <v>1.7672602821021455E-2</v>
      </c>
      <c r="O955" s="11">
        <f t="shared" si="162"/>
        <v>-0.16814233892761066</v>
      </c>
      <c r="P955" s="11">
        <f t="shared" si="163"/>
        <v>-0.85432512148048712</v>
      </c>
      <c r="Q955" s="11">
        <f t="shared" si="164"/>
        <v>1.1690523398443453E-2</v>
      </c>
      <c r="R955" s="11">
        <f t="shared" si="165"/>
        <v>-0.57917193047637117</v>
      </c>
      <c r="S955" s="11">
        <f t="shared" si="166"/>
        <v>-3.1741752381290289E-2</v>
      </c>
      <c r="T955" s="11">
        <f t="shared" si="167"/>
        <v>-0.56506651368934868</v>
      </c>
      <c r="U955" s="11">
        <f t="shared" si="168"/>
        <v>-0.55252661932209501</v>
      </c>
      <c r="V955" s="11">
        <f t="shared" si="169"/>
        <v>-0.44403943171675331</v>
      </c>
      <c r="W955" s="11">
        <f t="shared" si="170"/>
        <v>-0.55252661932209501</v>
      </c>
    </row>
    <row r="956" spans="1:23" x14ac:dyDescent="0.2">
      <c r="A956" s="30">
        <v>40983</v>
      </c>
      <c r="B956" s="1">
        <v>113.884885</v>
      </c>
      <c r="C956" s="1">
        <v>77.057126999999994</v>
      </c>
      <c r="D956" s="1">
        <v>29.727581000000001</v>
      </c>
      <c r="E956" s="1">
        <v>232.71000699999999</v>
      </c>
      <c r="F956" s="1">
        <v>354.63596100000001</v>
      </c>
      <c r="G956" s="1">
        <v>110.375539</v>
      </c>
      <c r="H956" s="1">
        <v>50.615730999999997</v>
      </c>
      <c r="I956" s="1">
        <v>207.479996</v>
      </c>
      <c r="J956" s="1">
        <v>53.439847</v>
      </c>
      <c r="K956" s="1">
        <v>53.375003</v>
      </c>
      <c r="L956" s="45">
        <v>15440.23047</v>
      </c>
      <c r="M956" s="11">
        <f t="shared" si="160"/>
        <v>1.0634152028725863E-2</v>
      </c>
      <c r="N956" s="11">
        <f t="shared" si="161"/>
        <v>-0.14586868792159202</v>
      </c>
      <c r="O956" s="11">
        <f t="shared" si="162"/>
        <v>-0.36777211198119997</v>
      </c>
      <c r="P956" s="11">
        <f t="shared" si="163"/>
        <v>1.487136482941942E-2</v>
      </c>
      <c r="Q956" s="11">
        <f t="shared" si="164"/>
        <v>4.2265122486306872E-4</v>
      </c>
      <c r="R956" s="11">
        <f t="shared" si="165"/>
        <v>0.22404836346447898</v>
      </c>
      <c r="S956" s="11">
        <f t="shared" si="166"/>
        <v>-0.23454267341414781</v>
      </c>
      <c r="T956" s="11">
        <f t="shared" si="167"/>
        <v>-0.10294434571581312</v>
      </c>
      <c r="U956" s="11">
        <f t="shared" si="168"/>
        <v>0.15797681023453336</v>
      </c>
      <c r="V956" s="11">
        <f t="shared" si="169"/>
        <v>2.3450897139269289E-2</v>
      </c>
      <c r="W956" s="11">
        <f t="shared" si="170"/>
        <v>0.15797681023453336</v>
      </c>
    </row>
    <row r="957" spans="1:23" x14ac:dyDescent="0.2">
      <c r="A957" s="30">
        <v>40982</v>
      </c>
      <c r="B957" s="1">
        <v>112.686559</v>
      </c>
      <c r="C957" s="1">
        <v>90.216955999999996</v>
      </c>
      <c r="D957" s="1">
        <v>47.020356999999997</v>
      </c>
      <c r="E957" s="1">
        <v>229.300003</v>
      </c>
      <c r="F957" s="1">
        <v>354.48613699999999</v>
      </c>
      <c r="G957" s="1">
        <v>90.172531000000006</v>
      </c>
      <c r="H957" s="1">
        <v>66.124824000000004</v>
      </c>
      <c r="I957" s="1">
        <v>231.28999300000001</v>
      </c>
      <c r="J957" s="1">
        <v>46.149324</v>
      </c>
      <c r="K957" s="1">
        <v>52.151992</v>
      </c>
      <c r="L957" s="45">
        <v>15628.530269999999</v>
      </c>
      <c r="M957" s="11">
        <f t="shared" si="160"/>
        <v>0.46310913888808125</v>
      </c>
      <c r="N957" s="11">
        <f t="shared" si="161"/>
        <v>3.445554946337781E-2</v>
      </c>
      <c r="O957" s="11">
        <f t="shared" si="162"/>
        <v>0.48047155715206524</v>
      </c>
      <c r="P957" s="11">
        <f t="shared" si="163"/>
        <v>0.58465796650984037</v>
      </c>
      <c r="Q957" s="11">
        <f t="shared" si="164"/>
        <v>5.1555978908806033E-3</v>
      </c>
      <c r="R957" s="11">
        <f t="shared" si="165"/>
        <v>0.34849082509874019</v>
      </c>
      <c r="S957" s="11">
        <f t="shared" si="166"/>
        <v>1.4550775820029171E-2</v>
      </c>
      <c r="T957" s="11">
        <f t="shared" si="167"/>
        <v>0.38455545553028214</v>
      </c>
      <c r="U957" s="11">
        <f t="shared" si="168"/>
        <v>0.28939059350777985</v>
      </c>
      <c r="V957" s="11">
        <f t="shared" si="169"/>
        <v>0.27836945216203102</v>
      </c>
      <c r="W957" s="11">
        <f t="shared" si="170"/>
        <v>0.28939059350777985</v>
      </c>
    </row>
    <row r="958" spans="1:23" x14ac:dyDescent="0.2">
      <c r="A958" s="30">
        <v>40981</v>
      </c>
      <c r="B958" s="1">
        <v>77.018559999999994</v>
      </c>
      <c r="C958" s="1">
        <v>87.212018</v>
      </c>
      <c r="D958" s="1">
        <v>31.760392</v>
      </c>
      <c r="E958" s="1">
        <v>144.699997</v>
      </c>
      <c r="F958" s="1">
        <v>352.66792299999997</v>
      </c>
      <c r="G958" s="1">
        <v>66.869220999999996</v>
      </c>
      <c r="H958" s="1">
        <v>65.176456000000002</v>
      </c>
      <c r="I958" s="1">
        <v>167.050003</v>
      </c>
      <c r="J958" s="1">
        <v>35.791578000000001</v>
      </c>
      <c r="K958" s="1">
        <v>40.795712000000002</v>
      </c>
      <c r="L958" s="45">
        <v>16154.389649999999</v>
      </c>
      <c r="M958" s="11">
        <f t="shared" si="160"/>
        <v>-9.627457497828229E-3</v>
      </c>
      <c r="N958" s="11">
        <f t="shared" si="161"/>
        <v>0.1067982133357559</v>
      </c>
      <c r="O958" s="11">
        <f t="shared" si="162"/>
        <v>0.28125933651756241</v>
      </c>
      <c r="P958" s="11">
        <f t="shared" si="163"/>
        <v>3.1796649676390807</v>
      </c>
      <c r="Q958" s="11">
        <f t="shared" si="164"/>
        <v>2.1942945528491631E-2</v>
      </c>
      <c r="R958" s="11">
        <f t="shared" si="165"/>
        <v>0.43991485303362721</v>
      </c>
      <c r="S958" s="11">
        <f t="shared" si="166"/>
        <v>0.32220840772681547</v>
      </c>
      <c r="T958" s="11">
        <f t="shared" si="167"/>
        <v>0.74191866023110209</v>
      </c>
      <c r="U958" s="11">
        <f t="shared" si="168"/>
        <v>0.49334938074211632</v>
      </c>
      <c r="V958" s="11">
        <f t="shared" si="169"/>
        <v>0.37435842635455674</v>
      </c>
      <c r="W958" s="11">
        <f t="shared" si="170"/>
        <v>0.49334938074211632</v>
      </c>
    </row>
    <row r="959" spans="1:23" x14ac:dyDescent="0.2">
      <c r="A959" s="30">
        <v>40980</v>
      </c>
      <c r="B959" s="1">
        <v>77.767261000000005</v>
      </c>
      <c r="C959" s="1">
        <v>78.796673999999996</v>
      </c>
      <c r="D959" s="1">
        <v>24.788418</v>
      </c>
      <c r="E959" s="1">
        <v>34.619999</v>
      </c>
      <c r="F959" s="1">
        <v>345.09551099999999</v>
      </c>
      <c r="G959" s="1">
        <v>46.439704999999996</v>
      </c>
      <c r="H959" s="1">
        <v>49.293633</v>
      </c>
      <c r="I959" s="1">
        <v>95.900002000000001</v>
      </c>
      <c r="J959" s="1">
        <v>23.967317000000001</v>
      </c>
      <c r="K959" s="1">
        <v>29.683458999999999</v>
      </c>
      <c r="L959" s="45">
        <v>16340.08008</v>
      </c>
      <c r="M959" s="11">
        <f t="shared" si="160"/>
        <v>0.86301561677475536</v>
      </c>
      <c r="N959" s="11">
        <f t="shared" si="161"/>
        <v>0.29177920620489384</v>
      </c>
      <c r="O959" s="11">
        <f t="shared" si="162"/>
        <v>-0.17830723935975867</v>
      </c>
      <c r="P959" s="11">
        <f t="shared" si="163"/>
        <v>9.9396602095903619E-2</v>
      </c>
      <c r="Q959" s="11">
        <f t="shared" si="164"/>
        <v>-1.8924636926068716E-3</v>
      </c>
      <c r="R959" s="11">
        <f t="shared" si="165"/>
        <v>0.34785554356422166</v>
      </c>
      <c r="S959" s="11">
        <f t="shared" si="166"/>
        <v>0.27297376570931164</v>
      </c>
      <c r="T959" s="11">
        <f t="shared" si="167"/>
        <v>-0.12203607647982939</v>
      </c>
      <c r="U959" s="11">
        <f t="shared" si="168"/>
        <v>3.2549544662314522E-2</v>
      </c>
      <c r="V959" s="11">
        <f t="shared" si="169"/>
        <v>0.17754285203109399</v>
      </c>
      <c r="W959" s="11">
        <f t="shared" si="170"/>
        <v>3.2549544662314522E-2</v>
      </c>
    </row>
    <row r="960" spans="1:23" x14ac:dyDescent="0.2">
      <c r="A960" s="30">
        <v>40978</v>
      </c>
      <c r="B960" s="1">
        <v>41.742677999999998</v>
      </c>
      <c r="C960" s="1">
        <v>60.998562</v>
      </c>
      <c r="D960" s="1">
        <v>30.167501999999999</v>
      </c>
      <c r="E960" s="1">
        <v>31.49</v>
      </c>
      <c r="F960" s="1">
        <v>345.74982999999997</v>
      </c>
      <c r="G960" s="1">
        <v>34.454512000000001</v>
      </c>
      <c r="H960" s="1">
        <v>38.723211999999997</v>
      </c>
      <c r="I960" s="1">
        <v>109.230003</v>
      </c>
      <c r="J960" s="1">
        <v>23.211784000000002</v>
      </c>
      <c r="K960" s="1">
        <v>25.207965000000002</v>
      </c>
      <c r="L960" s="45">
        <v>16421.890630000002</v>
      </c>
      <c r="M960" s="11">
        <f t="shared" si="160"/>
        <v>-0.63687038612920643</v>
      </c>
      <c r="N960" s="11">
        <f t="shared" si="161"/>
        <v>-0.2197423101137711</v>
      </c>
      <c r="O960" s="11">
        <f t="shared" si="162"/>
        <v>-5.9254320389314774E-3</v>
      </c>
      <c r="P960" s="11">
        <f t="shared" si="163"/>
        <v>-0.86426139350270714</v>
      </c>
      <c r="Q960" s="11">
        <f t="shared" si="164"/>
        <v>-1.2243696075460719E-2</v>
      </c>
      <c r="R960" s="11">
        <f t="shared" si="165"/>
        <v>-0.69362051159474492</v>
      </c>
      <c r="S960" s="11">
        <f t="shared" si="166"/>
        <v>-0.24864184165582659</v>
      </c>
      <c r="T960" s="11">
        <f t="shared" si="167"/>
        <v>-0.48320400036334221</v>
      </c>
      <c r="U960" s="11">
        <f t="shared" si="168"/>
        <v>-0.57359246729351043</v>
      </c>
      <c r="V960" s="11">
        <f t="shared" si="169"/>
        <v>-0.53526516884851261</v>
      </c>
      <c r="W960" s="11">
        <f t="shared" si="170"/>
        <v>-0.57359246729351043</v>
      </c>
    </row>
    <row r="961" spans="1:23" x14ac:dyDescent="0.2">
      <c r="A961" s="30">
        <v>40954</v>
      </c>
      <c r="B961" s="1">
        <v>114.952558</v>
      </c>
      <c r="C961" s="1">
        <v>78.177457000000004</v>
      </c>
      <c r="D961" s="1">
        <v>30.347322999999999</v>
      </c>
      <c r="E961" s="1">
        <v>231.990005</v>
      </c>
      <c r="F961" s="1">
        <v>350.03555899999998</v>
      </c>
      <c r="G961" s="1">
        <v>112.45698</v>
      </c>
      <c r="H961" s="1">
        <v>51.537621000000001</v>
      </c>
      <c r="I961" s="1">
        <v>211.36000100000001</v>
      </c>
      <c r="J961" s="1">
        <v>54.435679999999998</v>
      </c>
      <c r="K961" s="1">
        <v>54.241608999999997</v>
      </c>
      <c r="L961" s="45">
        <v>16207.139649999999</v>
      </c>
      <c r="M961" s="11">
        <f t="shared" si="160"/>
        <v>3.1677780283047019E-2</v>
      </c>
      <c r="N961" s="11">
        <f t="shared" si="161"/>
        <v>-0.12645854629951025</v>
      </c>
      <c r="O961" s="11">
        <f t="shared" si="162"/>
        <v>-0.33885011906758444</v>
      </c>
      <c r="P961" s="11">
        <f t="shared" si="163"/>
        <v>2.4197900744871159E-3</v>
      </c>
      <c r="Q961" s="11">
        <f t="shared" si="164"/>
        <v>-7.618796878568368E-3</v>
      </c>
      <c r="R961" s="11">
        <f t="shared" si="165"/>
        <v>0.24232789998945448</v>
      </c>
      <c r="S961" s="11">
        <f t="shared" si="166"/>
        <v>-0.20269540070149339</v>
      </c>
      <c r="T961" s="11">
        <f t="shared" si="167"/>
        <v>-9.959957187527535E-2</v>
      </c>
      <c r="U961" s="11">
        <f t="shared" si="168"/>
        <v>0.17030587438267575</v>
      </c>
      <c r="V961" s="11">
        <f t="shared" si="169"/>
        <v>4.3328790255952043E-2</v>
      </c>
      <c r="W961" s="11">
        <f t="shared" si="170"/>
        <v>0.17030587438267575</v>
      </c>
    </row>
    <row r="962" spans="1:23" x14ac:dyDescent="0.2">
      <c r="A962" s="30">
        <v>40953</v>
      </c>
      <c r="B962" s="1">
        <v>111.422927</v>
      </c>
      <c r="C962" s="1">
        <v>89.494844999999998</v>
      </c>
      <c r="D962" s="1">
        <v>45.900821999999998</v>
      </c>
      <c r="E962" s="1">
        <v>231.429993</v>
      </c>
      <c r="F962" s="1">
        <v>352.72288300000002</v>
      </c>
      <c r="G962" s="1">
        <v>90.521174000000002</v>
      </c>
      <c r="H962" s="1">
        <v>64.639814000000001</v>
      </c>
      <c r="I962" s="1">
        <v>234.740005</v>
      </c>
      <c r="J962" s="1">
        <v>46.514062000000003</v>
      </c>
      <c r="K962" s="1">
        <v>51.988988999999997</v>
      </c>
      <c r="L962" s="45">
        <v>16027.589840000001</v>
      </c>
      <c r="M962" s="11">
        <f t="shared" si="160"/>
        <v>0.48630586274634058</v>
      </c>
      <c r="N962" s="11">
        <f t="shared" si="161"/>
        <v>3.5721955292749241E-2</v>
      </c>
      <c r="O962" s="11">
        <f t="shared" si="162"/>
        <v>0.43087309346199021</v>
      </c>
      <c r="P962" s="11">
        <f t="shared" si="163"/>
        <v>0.86381571013635661</v>
      </c>
      <c r="Q962" s="11">
        <f t="shared" si="164"/>
        <v>9.6511261946250482E-3</v>
      </c>
      <c r="R962" s="11">
        <f t="shared" si="165"/>
        <v>0.3344232160918974</v>
      </c>
      <c r="S962" s="11">
        <f t="shared" si="166"/>
        <v>-9.6003010186360704E-3</v>
      </c>
      <c r="T962" s="11">
        <f t="shared" si="167"/>
        <v>0.39179413869811142</v>
      </c>
      <c r="U962" s="11">
        <f t="shared" si="168"/>
        <v>0.29484933261927515</v>
      </c>
      <c r="V962" s="11">
        <f t="shared" si="169"/>
        <v>0.26139356055163487</v>
      </c>
      <c r="W962" s="11">
        <f t="shared" si="170"/>
        <v>0.29484933261927515</v>
      </c>
    </row>
    <row r="963" spans="1:23" x14ac:dyDescent="0.2">
      <c r="A963" s="30">
        <v>40952</v>
      </c>
      <c r="B963" s="1">
        <v>74.966351000000003</v>
      </c>
      <c r="C963" s="1">
        <v>86.408175999999997</v>
      </c>
      <c r="D963" s="1">
        <v>32.078890999999999</v>
      </c>
      <c r="E963" s="1">
        <v>124.16999800000001</v>
      </c>
      <c r="F963" s="1">
        <v>349.35124999999999</v>
      </c>
      <c r="G963" s="1">
        <v>67.835431</v>
      </c>
      <c r="H963" s="1">
        <v>65.266390999999999</v>
      </c>
      <c r="I963" s="1">
        <v>168.66000399999999</v>
      </c>
      <c r="J963" s="1">
        <v>35.922373999999998</v>
      </c>
      <c r="K963" s="1">
        <v>41.215518000000003</v>
      </c>
      <c r="L963" s="45">
        <v>16198.410159999999</v>
      </c>
      <c r="M963" s="11">
        <f t="shared" si="160"/>
        <v>0.46290898341063991</v>
      </c>
      <c r="N963" s="11">
        <f t="shared" si="161"/>
        <v>0.23460553634755565</v>
      </c>
      <c r="O963" s="11">
        <f t="shared" si="162"/>
        <v>0.79706446541814158</v>
      </c>
      <c r="P963" s="11">
        <f t="shared" si="163"/>
        <v>2.7288288807456125</v>
      </c>
      <c r="Q963" s="11">
        <f t="shared" si="164"/>
        <v>2.7441510215446607E-2</v>
      </c>
      <c r="R963" s="11">
        <f t="shared" si="165"/>
        <v>0.99967116989497451</v>
      </c>
      <c r="S963" s="11">
        <f t="shared" si="166"/>
        <v>0.43167098008726623</v>
      </c>
      <c r="T963" s="11">
        <f t="shared" si="167"/>
        <v>0.25781198472106737</v>
      </c>
      <c r="U963" s="11">
        <f t="shared" si="168"/>
        <v>0.61513738731204559</v>
      </c>
      <c r="V963" s="11">
        <f t="shared" si="169"/>
        <v>0.79106007391598787</v>
      </c>
      <c r="W963" s="11">
        <f t="shared" si="170"/>
        <v>0.61513738731204559</v>
      </c>
    </row>
    <row r="964" spans="1:23" x14ac:dyDescent="0.2">
      <c r="A964" s="30">
        <v>40950</v>
      </c>
      <c r="B964" s="1">
        <v>51.244712999999997</v>
      </c>
      <c r="C964" s="1">
        <v>69.988489000000001</v>
      </c>
      <c r="D964" s="1">
        <v>17.850718000000001</v>
      </c>
      <c r="E964" s="1">
        <v>33.299999</v>
      </c>
      <c r="F964" s="1">
        <v>340.02057200000002</v>
      </c>
      <c r="G964" s="1">
        <v>33.923293000000001</v>
      </c>
      <c r="H964" s="1">
        <v>45.587563000000003</v>
      </c>
      <c r="I964" s="1">
        <v>134.08999600000001</v>
      </c>
      <c r="J964" s="1">
        <v>22.241064000000001</v>
      </c>
      <c r="K964" s="1">
        <v>23.011800999999998</v>
      </c>
      <c r="L964" s="45">
        <v>16532.609380000002</v>
      </c>
      <c r="M964" s="11">
        <f t="shared" ref="M964:M1027" si="171">B964/B965-1</f>
        <v>0.22489390846294688</v>
      </c>
      <c r="N964" s="11">
        <f t="shared" ref="N964:N1027" si="172">C964/C965-1</f>
        <v>0.14272432012476166</v>
      </c>
      <c r="O964" s="11">
        <f t="shared" ref="O964:O1027" si="173">D964/D965-1</f>
        <v>-0.40166319544721885</v>
      </c>
      <c r="P964" s="11">
        <f t="shared" ref="P964:P1027" si="174">E964/E965-1</f>
        <v>2.9366338755260513E-2</v>
      </c>
      <c r="Q964" s="11">
        <f t="shared" ref="Q964:Q1027" si="175">F964/F965-1</f>
        <v>-4.6984187975107616E-4</v>
      </c>
      <c r="R964" s="11">
        <f t="shared" ref="R964:R1027" si="176">G964/G965-1</f>
        <v>-8.8259686931021486E-3</v>
      </c>
      <c r="S964" s="11">
        <f t="shared" ref="S964:S1027" si="177">H964/H965-1</f>
        <v>0.18133298229188544</v>
      </c>
      <c r="T964" s="11">
        <f t="shared" ref="T964:T1027" si="178">I964/I965-1</f>
        <v>0.2605997200169301</v>
      </c>
      <c r="U964" s="11">
        <f t="shared" ref="U964:U1027" si="179">J964/J965-1</f>
        <v>-3.7187753042680849E-2</v>
      </c>
      <c r="V964" s="11">
        <f t="shared" ref="V964:V1027" si="180">K964/K965-1</f>
        <v>-7.8557681238344057E-2</v>
      </c>
      <c r="W964" s="11">
        <f t="shared" ref="W964:W1027" si="181">J964/J965-1</f>
        <v>-3.7187753042680849E-2</v>
      </c>
    </row>
    <row r="965" spans="1:23" x14ac:dyDescent="0.2">
      <c r="A965" s="30">
        <v>40949</v>
      </c>
      <c r="B965" s="1">
        <v>41.836041999999999</v>
      </c>
      <c r="C965" s="1">
        <v>61.247045999999997</v>
      </c>
      <c r="D965" s="1">
        <v>29.833895999999999</v>
      </c>
      <c r="E965" s="1">
        <v>32.349997999999999</v>
      </c>
      <c r="F965" s="1">
        <v>340.18040300000001</v>
      </c>
      <c r="G965" s="1">
        <v>34.225364999999996</v>
      </c>
      <c r="H965" s="1">
        <v>38.589934999999997</v>
      </c>
      <c r="I965" s="1">
        <v>106.370003</v>
      </c>
      <c r="J965" s="1">
        <v>23.100104999999999</v>
      </c>
      <c r="K965" s="1">
        <v>24.973675</v>
      </c>
      <c r="L965" s="45">
        <v>16457.660159999999</v>
      </c>
      <c r="M965" s="11">
        <f t="shared" si="171"/>
        <v>-0.63934588015193561</v>
      </c>
      <c r="N965" s="11">
        <f t="shared" si="172"/>
        <v>-0.23895044402704479</v>
      </c>
      <c r="O965" s="11">
        <f t="shared" si="173"/>
        <v>-3.3785685831894785E-2</v>
      </c>
      <c r="P965" s="11">
        <f t="shared" si="174"/>
        <v>-0.86361146031779201</v>
      </c>
      <c r="Q965" s="11">
        <f t="shared" si="175"/>
        <v>-5.9115957685875742E-3</v>
      </c>
      <c r="R965" s="11">
        <f t="shared" si="176"/>
        <v>-0.69932428674990688</v>
      </c>
      <c r="S965" s="11">
        <f t="shared" si="177"/>
        <v>-0.27947307379432995</v>
      </c>
      <c r="T965" s="11">
        <f t="shared" si="178"/>
        <v>-0.50319927839335254</v>
      </c>
      <c r="U965" s="11">
        <f t="shared" si="179"/>
        <v>-0.57572091026295602</v>
      </c>
      <c r="V965" s="11">
        <f t="shared" si="180"/>
        <v>-0.54479116216233903</v>
      </c>
      <c r="W965" s="11">
        <f t="shared" si="181"/>
        <v>-0.57572091026295602</v>
      </c>
    </row>
    <row r="966" spans="1:23" x14ac:dyDescent="0.2">
      <c r="A966" s="30">
        <v>40923</v>
      </c>
      <c r="B966" s="1">
        <v>116.000455</v>
      </c>
      <c r="C966" s="1">
        <v>80.477080000000001</v>
      </c>
      <c r="D966" s="1">
        <v>30.877099999999999</v>
      </c>
      <c r="E966" s="1">
        <v>237.19000199999999</v>
      </c>
      <c r="F966" s="1">
        <v>342.203371</v>
      </c>
      <c r="G966" s="1">
        <v>113.828166</v>
      </c>
      <c r="H966" s="1">
        <v>53.557935999999998</v>
      </c>
      <c r="I966" s="1">
        <v>214.11000100000001</v>
      </c>
      <c r="J966" s="1">
        <v>54.445542000000003</v>
      </c>
      <c r="K966" s="1">
        <v>54.862017000000002</v>
      </c>
      <c r="L966" s="45">
        <v>16331.04981</v>
      </c>
      <c r="M966" s="11">
        <f t="shared" si="171"/>
        <v>3.7101591722080718E-2</v>
      </c>
      <c r="N966" s="11">
        <f t="shared" si="172"/>
        <v>-8.2846335140131622E-2</v>
      </c>
      <c r="O966" s="11">
        <f t="shared" si="173"/>
        <v>-0.32273626035550829</v>
      </c>
      <c r="P966" s="11">
        <f t="shared" si="174"/>
        <v>2.395960552564147E-2</v>
      </c>
      <c r="Q966" s="11">
        <f t="shared" si="175"/>
        <v>5.0022746542779384E-3</v>
      </c>
      <c r="R966" s="11">
        <f t="shared" si="176"/>
        <v>0.26792069307312483</v>
      </c>
      <c r="S966" s="11">
        <f t="shared" si="177"/>
        <v>-0.15383489033081654</v>
      </c>
      <c r="T966" s="11">
        <f t="shared" si="178"/>
        <v>-9.5093190925602533E-2</v>
      </c>
      <c r="U966" s="11">
        <f t="shared" si="179"/>
        <v>0.16666592739632402</v>
      </c>
      <c r="V966" s="11">
        <f t="shared" si="180"/>
        <v>6.3105180798166183E-2</v>
      </c>
      <c r="W966" s="11">
        <f t="shared" si="181"/>
        <v>0.16666592739632402</v>
      </c>
    </row>
    <row r="967" spans="1:23" x14ac:dyDescent="0.2">
      <c r="A967" s="30">
        <v>40922</v>
      </c>
      <c r="B967" s="1">
        <v>111.85061899999999</v>
      </c>
      <c r="C967" s="1">
        <v>87.746561</v>
      </c>
      <c r="D967" s="1">
        <v>45.590954000000004</v>
      </c>
      <c r="E967" s="1">
        <v>231.63999899999999</v>
      </c>
      <c r="F967" s="1">
        <v>340.50009599999998</v>
      </c>
      <c r="G967" s="1">
        <v>89.775462000000005</v>
      </c>
      <c r="H967" s="1">
        <v>63.294899999999998</v>
      </c>
      <c r="I967" s="1">
        <v>236.61000100000001</v>
      </c>
      <c r="J967" s="1">
        <v>46.667636999999999</v>
      </c>
      <c r="K967" s="1">
        <v>51.605446000000001</v>
      </c>
      <c r="L967" s="45">
        <v>16323.059569999999</v>
      </c>
      <c r="M967" s="11">
        <f t="shared" si="171"/>
        <v>1.1926351117410463</v>
      </c>
      <c r="N967" s="11">
        <f t="shared" si="172"/>
        <v>0.25372846669114391</v>
      </c>
      <c r="O967" s="11">
        <f t="shared" si="173"/>
        <v>1.6521880820991814</v>
      </c>
      <c r="P967" s="11">
        <f t="shared" si="174"/>
        <v>6.1055218776393785</v>
      </c>
      <c r="Q967" s="11">
        <f t="shared" si="175"/>
        <v>-9.2004081941856608E-3</v>
      </c>
      <c r="R967" s="11">
        <f t="shared" si="176"/>
        <v>1.6920152494869831</v>
      </c>
      <c r="S967" s="11">
        <f t="shared" si="177"/>
        <v>0.40370979161812603</v>
      </c>
      <c r="T967" s="11">
        <f t="shared" si="178"/>
        <v>0.75487649254800138</v>
      </c>
      <c r="U967" s="11">
        <f t="shared" si="179"/>
        <v>1.0932844286470544</v>
      </c>
      <c r="V967" s="11">
        <f t="shared" si="180"/>
        <v>1.2801737326698022</v>
      </c>
      <c r="W967" s="11">
        <f t="shared" si="181"/>
        <v>1.0932844286470544</v>
      </c>
    </row>
    <row r="968" spans="1:23" x14ac:dyDescent="0.2">
      <c r="A968" s="30">
        <v>40919</v>
      </c>
      <c r="B968" s="1">
        <v>51.011961999999997</v>
      </c>
      <c r="C968" s="1">
        <v>69.988489000000001</v>
      </c>
      <c r="D968" s="1">
        <v>17.18994</v>
      </c>
      <c r="E968" s="1">
        <v>32.599997999999999</v>
      </c>
      <c r="F968" s="1">
        <v>343.66192599999999</v>
      </c>
      <c r="G968" s="1">
        <v>33.348793999999998</v>
      </c>
      <c r="H968" s="1">
        <v>45.091158</v>
      </c>
      <c r="I968" s="1">
        <v>134.83000200000001</v>
      </c>
      <c r="J968" s="1">
        <v>22.293977999999999</v>
      </c>
      <c r="K968" s="1">
        <v>22.632242999999999</v>
      </c>
      <c r="L968" s="45">
        <v>16108.889649999999</v>
      </c>
      <c r="M968" s="11">
        <f t="shared" si="171"/>
        <v>0.22607457722183333</v>
      </c>
      <c r="N968" s="11">
        <f t="shared" si="172"/>
        <v>0.14512737129641518</v>
      </c>
      <c r="O968" s="11">
        <f t="shared" si="173"/>
        <v>-0.41823576316582922</v>
      </c>
      <c r="P968" s="11">
        <f t="shared" si="174"/>
        <v>-5.0946145615496152E-2</v>
      </c>
      <c r="Q968" s="11">
        <f t="shared" si="175"/>
        <v>1.5887734741404369E-2</v>
      </c>
      <c r="R968" s="11">
        <f t="shared" si="176"/>
        <v>-1.9836781491968325E-2</v>
      </c>
      <c r="S968" s="11">
        <f t="shared" si="177"/>
        <v>0.19185732568093705</v>
      </c>
      <c r="T968" s="11">
        <f t="shared" si="178"/>
        <v>0.26233502972259215</v>
      </c>
      <c r="U968" s="11">
        <f t="shared" si="179"/>
        <v>-3.3942029081391878E-3</v>
      </c>
      <c r="V968" s="11">
        <f t="shared" si="180"/>
        <v>-5.260798957846502E-2</v>
      </c>
      <c r="W968" s="11">
        <f t="shared" si="181"/>
        <v>-3.3942029081391878E-3</v>
      </c>
    </row>
    <row r="969" spans="1:23" x14ac:dyDescent="0.2">
      <c r="A969" s="30">
        <v>40918</v>
      </c>
      <c r="B969" s="1">
        <v>41.605921000000002</v>
      </c>
      <c r="C969" s="1">
        <v>61.118518999999999</v>
      </c>
      <c r="D969" s="1">
        <v>29.547948999999999</v>
      </c>
      <c r="E969" s="1">
        <v>34.349997999999999</v>
      </c>
      <c r="F969" s="1">
        <v>338.287307</v>
      </c>
      <c r="G969" s="1">
        <v>34.023715000000003</v>
      </c>
      <c r="H969" s="1">
        <v>37.832681000000001</v>
      </c>
      <c r="I969" s="1">
        <v>106.80999799999999</v>
      </c>
      <c r="J969" s="1">
        <v>22.369906</v>
      </c>
      <c r="K969" s="1">
        <v>23.888995000000001</v>
      </c>
      <c r="L969" s="45">
        <v>16170.219730000001</v>
      </c>
      <c r="M969" s="11">
        <f t="shared" si="171"/>
        <v>-0.63630855083088034</v>
      </c>
      <c r="N969" s="11">
        <f t="shared" si="172"/>
        <v>-0.21682959427676163</v>
      </c>
      <c r="O969" s="11">
        <f t="shared" si="173"/>
        <v>-2.5698965256750306E-2</v>
      </c>
      <c r="P969" s="11">
        <f t="shared" si="174"/>
        <v>-0.83868696497898965</v>
      </c>
      <c r="Q969" s="11">
        <f t="shared" si="175"/>
        <v>1.199911314080393E-2</v>
      </c>
      <c r="R969" s="11">
        <f t="shared" si="176"/>
        <v>-0.70320493896799485</v>
      </c>
      <c r="S969" s="11">
        <f t="shared" si="177"/>
        <v>-0.25772857181087816</v>
      </c>
      <c r="T969" s="11">
        <f t="shared" si="178"/>
        <v>-0.46093671878942521</v>
      </c>
      <c r="U969" s="11">
        <f t="shared" si="179"/>
        <v>-0.57162357530249586</v>
      </c>
      <c r="V969" s="11">
        <f t="shared" si="180"/>
        <v>-0.56030017981147728</v>
      </c>
      <c r="W969" s="11">
        <f t="shared" si="181"/>
        <v>-0.57162357530249586</v>
      </c>
    </row>
    <row r="970" spans="1:23" x14ac:dyDescent="0.2">
      <c r="A970" s="30">
        <v>40892</v>
      </c>
      <c r="B970" s="1">
        <v>114.39895300000001</v>
      </c>
      <c r="C970" s="1">
        <v>78.039873</v>
      </c>
      <c r="D970" s="1">
        <v>30.32733</v>
      </c>
      <c r="E970" s="1">
        <v>212.94000199999999</v>
      </c>
      <c r="F970" s="1">
        <v>334.27628800000002</v>
      </c>
      <c r="G970" s="1">
        <v>114.637066</v>
      </c>
      <c r="H970" s="1">
        <v>50.968795999999998</v>
      </c>
      <c r="I970" s="1">
        <v>198.13999899999999</v>
      </c>
      <c r="J970" s="1">
        <v>52.220208</v>
      </c>
      <c r="K970" s="1">
        <v>54.330235999999999</v>
      </c>
      <c r="L970" s="45">
        <v>16361.45996</v>
      </c>
      <c r="M970" s="11">
        <f t="shared" si="171"/>
        <v>5.7902756651638354E-2</v>
      </c>
      <c r="N970" s="11">
        <f t="shared" si="172"/>
        <v>-0.13887532697466842</v>
      </c>
      <c r="O970" s="11">
        <f t="shared" si="173"/>
        <v>-0.35281571502639419</v>
      </c>
      <c r="P970" s="11">
        <f t="shared" si="174"/>
        <v>-0.145162597868424</v>
      </c>
      <c r="Q970" s="11">
        <f t="shared" si="175"/>
        <v>-1.3866195910086976E-2</v>
      </c>
      <c r="R970" s="11">
        <f t="shared" si="176"/>
        <v>0.31670181368831107</v>
      </c>
      <c r="S970" s="11">
        <f t="shared" si="177"/>
        <v>-0.23353355618078364</v>
      </c>
      <c r="T970" s="11">
        <f t="shared" si="178"/>
        <v>-0.20686897186741338</v>
      </c>
      <c r="U970" s="11">
        <f t="shared" si="179"/>
        <v>0.12234541489013728</v>
      </c>
      <c r="V970" s="11">
        <f t="shared" si="180"/>
        <v>5.8306287196392192E-2</v>
      </c>
      <c r="W970" s="11">
        <f t="shared" si="181"/>
        <v>0.12234541489013728</v>
      </c>
    </row>
    <row r="971" spans="1:23" x14ac:dyDescent="0.2">
      <c r="A971" s="30">
        <v>40891</v>
      </c>
      <c r="B971" s="1">
        <v>108.137494</v>
      </c>
      <c r="C971" s="1">
        <v>90.625522000000004</v>
      </c>
      <c r="D971" s="1">
        <v>46.860424000000002</v>
      </c>
      <c r="E971" s="1">
        <v>249.10000600000001</v>
      </c>
      <c r="F971" s="1">
        <v>338.97660400000001</v>
      </c>
      <c r="G971" s="1">
        <v>87.063801999999995</v>
      </c>
      <c r="H971" s="1">
        <v>66.498405000000005</v>
      </c>
      <c r="I971" s="1">
        <v>249.820007</v>
      </c>
      <c r="J971" s="1">
        <v>46.527751000000002</v>
      </c>
      <c r="K971" s="1">
        <v>51.336967999999999</v>
      </c>
      <c r="L971" s="45">
        <v>16245.87012</v>
      </c>
      <c r="M971" s="11">
        <f t="shared" si="171"/>
        <v>0.52908318860627612</v>
      </c>
      <c r="N971" s="11">
        <f t="shared" si="172"/>
        <v>5.8427253782449728E-2</v>
      </c>
      <c r="O971" s="11">
        <f t="shared" si="173"/>
        <v>0.65429244053091362</v>
      </c>
      <c r="P971" s="11">
        <f t="shared" si="174"/>
        <v>0.80769231187897716</v>
      </c>
      <c r="Q971" s="11">
        <f t="shared" si="175"/>
        <v>2.7039230191598929E-3</v>
      </c>
      <c r="R971" s="11">
        <f t="shared" si="176"/>
        <v>0.34292291019756416</v>
      </c>
      <c r="S971" s="11">
        <f t="shared" si="177"/>
        <v>1.5378776669792371E-2</v>
      </c>
      <c r="T971" s="11">
        <f t="shared" si="178"/>
        <v>0.66070610001291441</v>
      </c>
      <c r="U971" s="11">
        <f t="shared" si="179"/>
        <v>0.34312912367139492</v>
      </c>
      <c r="V971" s="11">
        <f t="shared" si="180"/>
        <v>0.30154806152451985</v>
      </c>
      <c r="W971" s="11">
        <f t="shared" si="181"/>
        <v>0.34312912367139492</v>
      </c>
    </row>
    <row r="972" spans="1:23" x14ac:dyDescent="0.2">
      <c r="A972" s="30">
        <v>40890</v>
      </c>
      <c r="B972" s="1">
        <v>70.720478</v>
      </c>
      <c r="C972" s="1">
        <v>85.622816</v>
      </c>
      <c r="D972" s="1">
        <v>28.326566</v>
      </c>
      <c r="E972" s="1">
        <v>137.800003</v>
      </c>
      <c r="F972" s="1">
        <v>338.06250899999998</v>
      </c>
      <c r="G972" s="1">
        <v>64.831570999999997</v>
      </c>
      <c r="H972" s="1">
        <v>65.491230000000002</v>
      </c>
      <c r="I972" s="1">
        <v>150.429993</v>
      </c>
      <c r="J972" s="1">
        <v>34.641309</v>
      </c>
      <c r="K972" s="1">
        <v>39.443005999999997</v>
      </c>
      <c r="L972" s="45">
        <v>16262.559569999999</v>
      </c>
      <c r="M972" s="11">
        <f t="shared" si="171"/>
        <v>-1.7974036364375667E-2</v>
      </c>
      <c r="N972" s="11">
        <f t="shared" si="172"/>
        <v>9.0238652420721932E-2</v>
      </c>
      <c r="O972" s="11">
        <f t="shared" si="173"/>
        <v>0.12523626172410518</v>
      </c>
      <c r="P972" s="11">
        <f t="shared" si="174"/>
        <v>3.4351465400708081</v>
      </c>
      <c r="Q972" s="11">
        <f t="shared" si="175"/>
        <v>-5.6118164803176107E-4</v>
      </c>
      <c r="R972" s="11">
        <f t="shared" si="176"/>
        <v>0.45017259051431147</v>
      </c>
      <c r="S972" s="11">
        <f t="shared" si="177"/>
        <v>0.36512801070837253</v>
      </c>
      <c r="T972" s="11">
        <f t="shared" si="178"/>
        <v>0.43814527606396325</v>
      </c>
      <c r="U972" s="11">
        <f t="shared" si="179"/>
        <v>0.36480039366542227</v>
      </c>
      <c r="V972" s="11">
        <f t="shared" si="180"/>
        <v>0.34438643337977082</v>
      </c>
      <c r="W972" s="11">
        <f t="shared" si="181"/>
        <v>0.36480039366542227</v>
      </c>
    </row>
    <row r="973" spans="1:23" x14ac:dyDescent="0.2">
      <c r="A973" s="30">
        <v>40889</v>
      </c>
      <c r="B973" s="1">
        <v>72.014876000000001</v>
      </c>
      <c r="C973" s="1">
        <v>78.535847000000004</v>
      </c>
      <c r="D973" s="1">
        <v>25.173883</v>
      </c>
      <c r="E973" s="1">
        <v>31.07</v>
      </c>
      <c r="F973" s="1">
        <v>338.25232999999997</v>
      </c>
      <c r="G973" s="1">
        <v>44.706107000000003</v>
      </c>
      <c r="H973" s="1">
        <v>47.974423999999999</v>
      </c>
      <c r="I973" s="1">
        <v>104.599998</v>
      </c>
      <c r="J973" s="1">
        <v>25.381959999999999</v>
      </c>
      <c r="K973" s="1">
        <v>29.339039</v>
      </c>
      <c r="L973" s="45">
        <v>16026.75</v>
      </c>
      <c r="M973" s="11">
        <f t="shared" si="171"/>
        <v>0.77791321141771097</v>
      </c>
      <c r="N973" s="11">
        <f t="shared" si="172"/>
        <v>0.29113063238874992</v>
      </c>
      <c r="O973" s="11">
        <f t="shared" si="173"/>
        <v>-0.12575360431231142</v>
      </c>
      <c r="P973" s="11">
        <f t="shared" si="174"/>
        <v>4.1219839142091264E-2</v>
      </c>
      <c r="Q973" s="11">
        <f t="shared" si="175"/>
        <v>1.1456138293643559E-2</v>
      </c>
      <c r="R973" s="11">
        <f t="shared" si="176"/>
        <v>0.29204047632383268</v>
      </c>
      <c r="S973" s="11">
        <f t="shared" si="177"/>
        <v>0.26867775904099456</v>
      </c>
      <c r="T973" s="11">
        <f t="shared" si="178"/>
        <v>-5.4591477355309892E-2</v>
      </c>
      <c r="U973" s="11">
        <f t="shared" si="179"/>
        <v>0.13162421635055566</v>
      </c>
      <c r="V973" s="11">
        <f t="shared" si="180"/>
        <v>0.22769438681331011</v>
      </c>
      <c r="W973" s="11">
        <f t="shared" si="181"/>
        <v>0.13162421635055566</v>
      </c>
    </row>
    <row r="974" spans="1:23" x14ac:dyDescent="0.2">
      <c r="A974" s="30">
        <v>40887</v>
      </c>
      <c r="B974" s="1">
        <v>40.505282000000001</v>
      </c>
      <c r="C974" s="1">
        <v>60.827188999999997</v>
      </c>
      <c r="D974" s="1">
        <v>28.794951999999999</v>
      </c>
      <c r="E974" s="1">
        <v>29.84</v>
      </c>
      <c r="F974" s="1">
        <v>334.421155</v>
      </c>
      <c r="G974" s="1">
        <v>34.601165999999999</v>
      </c>
      <c r="H974" s="1">
        <v>37.814506999999999</v>
      </c>
      <c r="I974" s="1">
        <v>110.639999</v>
      </c>
      <c r="J974" s="1">
        <v>22.429672</v>
      </c>
      <c r="K974" s="1">
        <v>23.897673000000001</v>
      </c>
      <c r="L974" s="45">
        <v>16501.650389999999</v>
      </c>
      <c r="M974" s="11">
        <f t="shared" si="171"/>
        <v>-0.64711889107746345</v>
      </c>
      <c r="N974" s="11">
        <f t="shared" si="172"/>
        <v>-0.24166726414777617</v>
      </c>
      <c r="O974" s="11">
        <f t="shared" si="173"/>
        <v>-7.2537600940817848E-2</v>
      </c>
      <c r="P974" s="11">
        <f t="shared" si="174"/>
        <v>-0.86379404907984259</v>
      </c>
      <c r="Q974" s="11">
        <f t="shared" si="175"/>
        <v>-8.9262299860326522E-3</v>
      </c>
      <c r="R974" s="11">
        <f t="shared" si="176"/>
        <v>-0.69897074431795114</v>
      </c>
      <c r="S974" s="11">
        <f t="shared" si="177"/>
        <v>-0.27849332177381192</v>
      </c>
      <c r="T974" s="11">
        <f t="shared" si="178"/>
        <v>-0.44538575253431867</v>
      </c>
      <c r="U974" s="11">
        <f t="shared" si="179"/>
        <v>-0.57312106336165547</v>
      </c>
      <c r="V974" s="11">
        <f t="shared" si="180"/>
        <v>-0.56510662076268869</v>
      </c>
      <c r="W974" s="11">
        <f t="shared" si="181"/>
        <v>-0.57312106336165547</v>
      </c>
    </row>
    <row r="975" spans="1:23" x14ac:dyDescent="0.2">
      <c r="A975" s="30">
        <v>40862</v>
      </c>
      <c r="B975" s="1">
        <v>114.78450100000001</v>
      </c>
      <c r="C975" s="1">
        <v>80.211741000000004</v>
      </c>
      <c r="D975" s="1">
        <v>31.047028999999998</v>
      </c>
      <c r="E975" s="1">
        <v>219.08000200000001</v>
      </c>
      <c r="F975" s="1">
        <v>337.43316099999998</v>
      </c>
      <c r="G975" s="1">
        <v>114.942868</v>
      </c>
      <c r="H975" s="1">
        <v>52.410474000000001</v>
      </c>
      <c r="I975" s="1">
        <v>199.490005</v>
      </c>
      <c r="J975" s="1">
        <v>52.543402999999998</v>
      </c>
      <c r="K975" s="1">
        <v>54.950648000000001</v>
      </c>
      <c r="L975" s="45">
        <v>16424.849610000001</v>
      </c>
      <c r="M975" s="11">
        <f t="shared" si="171"/>
        <v>7.6466093454224948E-2</v>
      </c>
      <c r="N975" s="11">
        <f t="shared" si="172"/>
        <v>-0.12436597738411181</v>
      </c>
      <c r="O975" s="11">
        <f t="shared" si="173"/>
        <v>-0.32551574361054014</v>
      </c>
      <c r="P975" s="11">
        <f t="shared" si="174"/>
        <v>-0.12744941749681837</v>
      </c>
      <c r="Q975" s="11">
        <f t="shared" si="175"/>
        <v>-2.3628313704721071E-3</v>
      </c>
      <c r="R975" s="11">
        <f t="shared" si="176"/>
        <v>0.3190403905014938</v>
      </c>
      <c r="S975" s="11">
        <f t="shared" si="177"/>
        <v>-0.21789523678332134</v>
      </c>
      <c r="T975" s="11">
        <f t="shared" si="178"/>
        <v>-0.2031237189921502</v>
      </c>
      <c r="U975" s="11">
        <f t="shared" si="179"/>
        <v>0.1272119619348826</v>
      </c>
      <c r="V975" s="11">
        <f t="shared" si="180"/>
        <v>6.9592263196087245E-2</v>
      </c>
      <c r="W975" s="11">
        <f t="shared" si="181"/>
        <v>0.1272119619348826</v>
      </c>
    </row>
    <row r="976" spans="1:23" x14ac:dyDescent="0.2">
      <c r="A976" s="30">
        <v>40861</v>
      </c>
      <c r="B976" s="1">
        <v>106.63085599999999</v>
      </c>
      <c r="C976" s="1">
        <v>91.604185000000001</v>
      </c>
      <c r="D976" s="1">
        <v>46.030768999999999</v>
      </c>
      <c r="E976" s="1">
        <v>251.08000200000001</v>
      </c>
      <c r="F976" s="1">
        <v>338.232347</v>
      </c>
      <c r="G976" s="1">
        <v>87.141279999999995</v>
      </c>
      <c r="H976" s="1">
        <v>67.012089000000003</v>
      </c>
      <c r="I976" s="1">
        <v>250.33999600000001</v>
      </c>
      <c r="J976" s="1">
        <v>46.613596000000001</v>
      </c>
      <c r="K976" s="1">
        <v>51.375323000000002</v>
      </c>
      <c r="L976" s="45">
        <v>16173.240229999999</v>
      </c>
      <c r="M976" s="11">
        <f t="shared" si="171"/>
        <v>0.51056765551978778</v>
      </c>
      <c r="N976" s="11">
        <f t="shared" si="172"/>
        <v>6.6519620200374385E-2</v>
      </c>
      <c r="O976" s="11">
        <f t="shared" si="173"/>
        <v>0.57949444188863208</v>
      </c>
      <c r="P976" s="11">
        <f t="shared" si="174"/>
        <v>0.73517627647221029</v>
      </c>
      <c r="Q976" s="11">
        <f t="shared" si="175"/>
        <v>6.345909659071447E-3</v>
      </c>
      <c r="R976" s="11">
        <f t="shared" si="176"/>
        <v>0.33290716824926525</v>
      </c>
      <c r="S976" s="11">
        <f t="shared" si="177"/>
        <v>1.2928929568233327E-2</v>
      </c>
      <c r="T976" s="11">
        <f t="shared" si="178"/>
        <v>0.65131916947285617</v>
      </c>
      <c r="U976" s="11">
        <f t="shared" si="179"/>
        <v>0.3373739702606009</v>
      </c>
      <c r="V976" s="11">
        <f t="shared" si="180"/>
        <v>0.28820033464162687</v>
      </c>
      <c r="W976" s="11">
        <f t="shared" si="181"/>
        <v>0.3373739702606009</v>
      </c>
    </row>
    <row r="977" spans="1:23" x14ac:dyDescent="0.2">
      <c r="A977" s="30">
        <v>40860</v>
      </c>
      <c r="B977" s="1">
        <v>70.589923999999996</v>
      </c>
      <c r="C977" s="1">
        <v>85.890764000000004</v>
      </c>
      <c r="D977" s="1">
        <v>29.142723</v>
      </c>
      <c r="E977" s="1">
        <v>144.699997</v>
      </c>
      <c r="F977" s="1">
        <v>336.09949</v>
      </c>
      <c r="G977" s="1">
        <v>65.376856000000004</v>
      </c>
      <c r="H977" s="1">
        <v>66.156752999999995</v>
      </c>
      <c r="I977" s="1">
        <v>151.60000600000001</v>
      </c>
      <c r="J977" s="1">
        <v>34.854571</v>
      </c>
      <c r="K977" s="1">
        <v>39.88147</v>
      </c>
      <c r="L977" s="45">
        <v>16449.25</v>
      </c>
      <c r="M977" s="11">
        <f t="shared" si="171"/>
        <v>0.39570041557869873</v>
      </c>
      <c r="N977" s="11">
        <f t="shared" si="172"/>
        <v>0.22829030146371898</v>
      </c>
      <c r="O977" s="11">
        <f t="shared" si="173"/>
        <v>0.62023193726941361</v>
      </c>
      <c r="P977" s="11">
        <f t="shared" si="174"/>
        <v>3.3014269114573986</v>
      </c>
      <c r="Q977" s="11">
        <f t="shared" si="175"/>
        <v>7.9845755393004314E-3</v>
      </c>
      <c r="R977" s="11">
        <f t="shared" si="176"/>
        <v>0.92247054461757672</v>
      </c>
      <c r="S977" s="11">
        <f t="shared" si="177"/>
        <v>0.45944951256935362</v>
      </c>
      <c r="T977" s="11">
        <f t="shared" si="178"/>
        <v>0.10046465956971029</v>
      </c>
      <c r="U977" s="11">
        <f t="shared" si="179"/>
        <v>0.47976794168007997</v>
      </c>
      <c r="V977" s="11">
        <f t="shared" si="180"/>
        <v>0.76146577878165655</v>
      </c>
      <c r="W977" s="11">
        <f t="shared" si="181"/>
        <v>0.47976794168007997</v>
      </c>
    </row>
    <row r="978" spans="1:23" x14ac:dyDescent="0.2">
      <c r="A978" s="30">
        <v>40858</v>
      </c>
      <c r="B978" s="1">
        <v>50.576701999999997</v>
      </c>
      <c r="C978" s="1">
        <v>69.927087999999998</v>
      </c>
      <c r="D978" s="1">
        <v>17.98676</v>
      </c>
      <c r="E978" s="1">
        <v>33.639999000000003</v>
      </c>
      <c r="F978" s="1">
        <v>333.43713600000001</v>
      </c>
      <c r="G978" s="1">
        <v>34.006687999999997</v>
      </c>
      <c r="H978" s="1">
        <v>45.329935999999996</v>
      </c>
      <c r="I978" s="1">
        <v>137.759995</v>
      </c>
      <c r="J978" s="1">
        <v>23.554079000000002</v>
      </c>
      <c r="K978" s="1">
        <v>22.641069999999999</v>
      </c>
      <c r="L978" s="45">
        <v>16512.890630000002</v>
      </c>
      <c r="M978" s="11">
        <f t="shared" si="171"/>
        <v>0.21465338309269955</v>
      </c>
      <c r="N978" s="11">
        <f t="shared" si="172"/>
        <v>0.13615864574258274</v>
      </c>
      <c r="O978" s="11">
        <f t="shared" si="173"/>
        <v>-0.40714203147485961</v>
      </c>
      <c r="P978" s="11">
        <f t="shared" si="174"/>
        <v>0.19971461484612663</v>
      </c>
      <c r="Q978" s="11">
        <f t="shared" si="175"/>
        <v>-1.6750320664201679E-3</v>
      </c>
      <c r="R978" s="11">
        <f t="shared" si="176"/>
        <v>3.260291348698896E-2</v>
      </c>
      <c r="S978" s="11">
        <f t="shared" si="177"/>
        <v>0.18978595791264685</v>
      </c>
      <c r="T978" s="11">
        <f t="shared" si="178"/>
        <v>0.20736194053219892</v>
      </c>
      <c r="U978" s="11">
        <f t="shared" si="179"/>
        <v>3.3992623970708014E-2</v>
      </c>
      <c r="V978" s="11">
        <f t="shared" si="180"/>
        <v>-7.4428005961644672E-2</v>
      </c>
      <c r="W978" s="11">
        <f t="shared" si="181"/>
        <v>3.3992623970708014E-2</v>
      </c>
    </row>
    <row r="979" spans="1:23" x14ac:dyDescent="0.2">
      <c r="A979" s="30">
        <v>40857</v>
      </c>
      <c r="B979" s="1">
        <v>41.638793999999997</v>
      </c>
      <c r="C979" s="1">
        <v>61.546939999999999</v>
      </c>
      <c r="D979" s="1">
        <v>30.339071000000001</v>
      </c>
      <c r="E979" s="1">
        <v>28.040001</v>
      </c>
      <c r="F979" s="1">
        <v>333.99659100000002</v>
      </c>
      <c r="G979" s="1">
        <v>32.932977000000001</v>
      </c>
      <c r="H979" s="1">
        <v>38.099235999999998</v>
      </c>
      <c r="I979" s="1">
        <v>114.099998</v>
      </c>
      <c r="J979" s="1">
        <v>22.779736</v>
      </c>
      <c r="K979" s="1">
        <v>24.461706</v>
      </c>
      <c r="L979" s="45">
        <v>16448.740229999999</v>
      </c>
      <c r="M979" s="11">
        <f t="shared" si="171"/>
        <v>-0.63929409368898671</v>
      </c>
      <c r="N979" s="11">
        <f t="shared" si="172"/>
        <v>-0.23949595313885819</v>
      </c>
      <c r="O979" s="11">
        <f t="shared" si="173"/>
        <v>-8.4369435155836614E-3</v>
      </c>
      <c r="P979" s="11">
        <f t="shared" si="174"/>
        <v>-0.87048498383371831</v>
      </c>
      <c r="Q979" s="11">
        <f t="shared" si="175"/>
        <v>1.3105920683279759E-2</v>
      </c>
      <c r="R979" s="11">
        <f t="shared" si="176"/>
        <v>-0.71568003636480171</v>
      </c>
      <c r="S979" s="11">
        <f t="shared" si="177"/>
        <v>-0.28915577364668876</v>
      </c>
      <c r="T979" s="11">
        <f t="shared" si="178"/>
        <v>-0.42078280570630977</v>
      </c>
      <c r="U979" s="11">
        <f t="shared" si="179"/>
        <v>-0.56532437481548015</v>
      </c>
      <c r="V979" s="11">
        <f t="shared" si="180"/>
        <v>-0.5557180923858116</v>
      </c>
      <c r="W979" s="11">
        <f t="shared" si="181"/>
        <v>-0.56532437481548015</v>
      </c>
    </row>
    <row r="980" spans="1:23" x14ac:dyDescent="0.2">
      <c r="A980" s="30">
        <v>40831</v>
      </c>
      <c r="B980" s="1">
        <v>115.43696199999999</v>
      </c>
      <c r="C980" s="1">
        <v>80.929141999999999</v>
      </c>
      <c r="D980" s="1">
        <v>30.597218000000002</v>
      </c>
      <c r="E980" s="1">
        <v>216.5</v>
      </c>
      <c r="F980" s="1">
        <v>329.67588499999999</v>
      </c>
      <c r="G980" s="1">
        <v>115.83068799999999</v>
      </c>
      <c r="H980" s="1">
        <v>53.597166000000001</v>
      </c>
      <c r="I980" s="1">
        <v>196.990005</v>
      </c>
      <c r="J980" s="1">
        <v>52.406288000000004</v>
      </c>
      <c r="K980" s="1">
        <v>55.058973999999999</v>
      </c>
      <c r="L980" s="45">
        <v>16715.439450000002</v>
      </c>
      <c r="M980" s="11">
        <f t="shared" si="171"/>
        <v>9.1239236762427511E-2</v>
      </c>
      <c r="N980" s="11">
        <f t="shared" si="172"/>
        <v>-0.11534151590073793</v>
      </c>
      <c r="O980" s="11">
        <f t="shared" si="173"/>
        <v>-0.34228620520223252</v>
      </c>
      <c r="P980" s="11">
        <f t="shared" si="174"/>
        <v>-0.10511302333646577</v>
      </c>
      <c r="Q980" s="11">
        <f t="shared" si="175"/>
        <v>2.8052964996891694E-2</v>
      </c>
      <c r="R980" s="11">
        <f t="shared" si="176"/>
        <v>0.33218982447873602</v>
      </c>
      <c r="S980" s="11">
        <f t="shared" si="177"/>
        <v>-0.19851101192692133</v>
      </c>
      <c r="T980" s="11">
        <f t="shared" si="178"/>
        <v>-0.20433797799226128</v>
      </c>
      <c r="U980" s="11">
        <f t="shared" si="179"/>
        <v>0.12381050942544092</v>
      </c>
      <c r="V980" s="11">
        <f t="shared" si="180"/>
        <v>6.6723520899539368E-2</v>
      </c>
      <c r="W980" s="11">
        <f t="shared" si="181"/>
        <v>0.12381050942544092</v>
      </c>
    </row>
    <row r="981" spans="1:23" x14ac:dyDescent="0.2">
      <c r="A981" s="30">
        <v>40830</v>
      </c>
      <c r="B981" s="1">
        <v>105.785201</v>
      </c>
      <c r="C981" s="1">
        <v>91.48066</v>
      </c>
      <c r="D981" s="1">
        <v>46.520566000000002</v>
      </c>
      <c r="E981" s="1">
        <v>241.929993</v>
      </c>
      <c r="F981" s="1">
        <v>320.67986400000001</v>
      </c>
      <c r="G981" s="1">
        <v>86.947585000000004</v>
      </c>
      <c r="H981" s="1">
        <v>66.871993000000003</v>
      </c>
      <c r="I981" s="1">
        <v>247.58000200000001</v>
      </c>
      <c r="J981" s="1">
        <v>46.632672999999997</v>
      </c>
      <c r="K981" s="1">
        <v>51.615037000000001</v>
      </c>
      <c r="L981" s="45">
        <v>16775.740229999999</v>
      </c>
      <c r="M981" s="11">
        <f t="shared" si="171"/>
        <v>1.0883218190098338</v>
      </c>
      <c r="N981" s="11">
        <f t="shared" si="172"/>
        <v>0.32518475170102068</v>
      </c>
      <c r="O981" s="11">
        <f t="shared" si="173"/>
        <v>1.6537616242557709</v>
      </c>
      <c r="P981" s="11">
        <f t="shared" si="174"/>
        <v>6.7219914778167897</v>
      </c>
      <c r="Q981" s="11">
        <f t="shared" si="175"/>
        <v>-5.4487593745311536E-4</v>
      </c>
      <c r="R981" s="11">
        <f t="shared" si="176"/>
        <v>1.7088276743640116</v>
      </c>
      <c r="S981" s="11">
        <f t="shared" si="177"/>
        <v>0.48968322085264471</v>
      </c>
      <c r="T981" s="11">
        <f t="shared" si="178"/>
        <v>0.82473477869356926</v>
      </c>
      <c r="U981" s="11">
        <f t="shared" si="179"/>
        <v>1.0272742970526085</v>
      </c>
      <c r="V981" s="11">
        <f t="shared" si="180"/>
        <v>1.3315198399706278</v>
      </c>
      <c r="W981" s="11">
        <f t="shared" si="181"/>
        <v>1.0272742970526085</v>
      </c>
    </row>
    <row r="982" spans="1:23" x14ac:dyDescent="0.2">
      <c r="A982" s="30">
        <v>40827</v>
      </c>
      <c r="B982" s="1">
        <v>50.655602999999999</v>
      </c>
      <c r="C982" s="1">
        <v>69.032381999999998</v>
      </c>
      <c r="D982" s="1">
        <v>17.530047</v>
      </c>
      <c r="E982" s="1">
        <v>31.33</v>
      </c>
      <c r="F982" s="1">
        <v>320.85469000000001</v>
      </c>
      <c r="G982" s="1">
        <v>32.097864999999999</v>
      </c>
      <c r="H982" s="1">
        <v>44.890076000000001</v>
      </c>
      <c r="I982" s="1">
        <v>135.679993</v>
      </c>
      <c r="J982" s="1">
        <v>23.002645999999999</v>
      </c>
      <c r="K982" s="1">
        <v>22.137936</v>
      </c>
      <c r="L982" s="45">
        <v>16843.880860000001</v>
      </c>
      <c r="M982" s="11">
        <f t="shared" si="171"/>
        <v>0.21126938420424057</v>
      </c>
      <c r="N982" s="11">
        <f t="shared" si="172"/>
        <v>0.13265977815171559</v>
      </c>
      <c r="O982" s="11">
        <f t="shared" si="173"/>
        <v>-0.46380430285952434</v>
      </c>
      <c r="P982" s="11">
        <f t="shared" si="174"/>
        <v>6.7098056297750119E-2</v>
      </c>
      <c r="Q982" s="11">
        <f t="shared" si="175"/>
        <v>1.8687338709555412E-4</v>
      </c>
      <c r="R982" s="11">
        <f t="shared" si="176"/>
        <v>-5.3287697782018251E-2</v>
      </c>
      <c r="S982" s="11">
        <f t="shared" si="177"/>
        <v>0.17227599388349257</v>
      </c>
      <c r="T982" s="11">
        <f t="shared" si="178"/>
        <v>0.21479085478035875</v>
      </c>
      <c r="U982" s="11">
        <f t="shared" si="179"/>
        <v>3.9953521750790699E-5</v>
      </c>
      <c r="V982" s="11">
        <f t="shared" si="180"/>
        <v>-0.10734582558169259</v>
      </c>
      <c r="W982" s="11">
        <f t="shared" si="181"/>
        <v>3.9953521750790699E-5</v>
      </c>
    </row>
    <row r="983" spans="1:23" x14ac:dyDescent="0.2">
      <c r="A983" s="30">
        <v>40826</v>
      </c>
      <c r="B983" s="1">
        <v>41.820262</v>
      </c>
      <c r="C983" s="1">
        <v>60.947147000000001</v>
      </c>
      <c r="D983" s="1">
        <v>32.693375000000003</v>
      </c>
      <c r="E983" s="1">
        <v>29.360001</v>
      </c>
      <c r="F983" s="1">
        <v>320.79474199999999</v>
      </c>
      <c r="G983" s="1">
        <v>33.904561000000001</v>
      </c>
      <c r="H983" s="1">
        <v>38.293095000000001</v>
      </c>
      <c r="I983" s="1">
        <v>111.69000200000001</v>
      </c>
      <c r="J983" s="1">
        <v>23.001726999999999</v>
      </c>
      <c r="K983" s="1">
        <v>24.800125999999999</v>
      </c>
      <c r="L983" s="45">
        <v>16734.189450000002</v>
      </c>
      <c r="M983" s="11">
        <f t="shared" si="171"/>
        <v>-0.64913999356592889</v>
      </c>
      <c r="N983" s="11">
        <f t="shared" si="172"/>
        <v>-0.24323140936079268</v>
      </c>
      <c r="O983" s="11">
        <f t="shared" si="173"/>
        <v>7.4122576964404052E-2</v>
      </c>
      <c r="P983" s="11">
        <f t="shared" si="174"/>
        <v>-0.86970221124837166</v>
      </c>
      <c r="Q983" s="11">
        <f t="shared" si="175"/>
        <v>2.638344777985413E-3</v>
      </c>
      <c r="R983" s="11">
        <f t="shared" si="176"/>
        <v>-0.70477782761436769</v>
      </c>
      <c r="S983" s="11">
        <f t="shared" si="177"/>
        <v>-0.28540803010680293</v>
      </c>
      <c r="T983" s="11">
        <f t="shared" si="178"/>
        <v>-0.42430800021411264</v>
      </c>
      <c r="U983" s="11">
        <f t="shared" si="179"/>
        <v>-0.56635600984124501</v>
      </c>
      <c r="V983" s="11">
        <f t="shared" si="180"/>
        <v>-0.54599871016692103</v>
      </c>
      <c r="W983" s="11">
        <f t="shared" si="181"/>
        <v>-0.56635600984124501</v>
      </c>
    </row>
    <row r="984" spans="1:23" x14ac:dyDescent="0.2">
      <c r="A984" s="30">
        <v>40801</v>
      </c>
      <c r="B984" s="1">
        <v>119.193585</v>
      </c>
      <c r="C984" s="1">
        <v>80.536041999999995</v>
      </c>
      <c r="D984" s="1">
        <v>30.437284999999999</v>
      </c>
      <c r="E984" s="1">
        <v>225.33000200000001</v>
      </c>
      <c r="F984" s="1">
        <v>319.950602</v>
      </c>
      <c r="G984" s="1">
        <v>114.844223</v>
      </c>
      <c r="H984" s="1">
        <v>53.587356999999997</v>
      </c>
      <c r="I984" s="1">
        <v>194.009995</v>
      </c>
      <c r="J984" s="1">
        <v>53.042881999999999</v>
      </c>
      <c r="K984" s="1">
        <v>54.625672999999999</v>
      </c>
      <c r="L984" s="45">
        <v>16906.619139999999</v>
      </c>
      <c r="M984" s="11">
        <f t="shared" si="171"/>
        <v>0.64232665893702778</v>
      </c>
      <c r="N984" s="11">
        <f t="shared" si="172"/>
        <v>2.6762017352238265E-2</v>
      </c>
      <c r="O984" s="11">
        <f t="shared" si="173"/>
        <v>0.20529606973093384</v>
      </c>
      <c r="P984" s="11">
        <f t="shared" si="174"/>
        <v>6.4317282981530344</v>
      </c>
      <c r="Q984" s="11">
        <f t="shared" si="175"/>
        <v>-3.5468681712957917E-3</v>
      </c>
      <c r="R984" s="11">
        <f t="shared" si="176"/>
        <v>1.5901599867925644</v>
      </c>
      <c r="S984" s="11">
        <f t="shared" si="177"/>
        <v>0.11639652593765581</v>
      </c>
      <c r="T984" s="11">
        <f t="shared" si="178"/>
        <v>0.87033634810557192</v>
      </c>
      <c r="U984" s="11">
        <f t="shared" si="179"/>
        <v>1.0455698426577946</v>
      </c>
      <c r="V984" s="11">
        <f t="shared" si="180"/>
        <v>0.86302782338516026</v>
      </c>
      <c r="W984" s="11">
        <f t="shared" si="181"/>
        <v>1.0455698426577946</v>
      </c>
    </row>
    <row r="985" spans="1:23" x14ac:dyDescent="0.2">
      <c r="A985" s="30">
        <v>40798</v>
      </c>
      <c r="B985" s="1">
        <v>72.576052000000004</v>
      </c>
      <c r="C985" s="1">
        <v>78.436912000000007</v>
      </c>
      <c r="D985" s="1">
        <v>25.252953000000002</v>
      </c>
      <c r="E985" s="1">
        <v>30.32</v>
      </c>
      <c r="F985" s="1">
        <v>321.08946400000002</v>
      </c>
      <c r="G985" s="1">
        <v>44.338659999999997</v>
      </c>
      <c r="H985" s="1">
        <v>48.00029</v>
      </c>
      <c r="I985" s="1">
        <v>103.730003</v>
      </c>
      <c r="J985" s="1">
        <v>25.930613999999998</v>
      </c>
      <c r="K985" s="1">
        <v>29.320910999999999</v>
      </c>
      <c r="L985" s="45">
        <v>16836.109380000002</v>
      </c>
      <c r="M985" s="11">
        <f t="shared" si="171"/>
        <v>0.39627141776200814</v>
      </c>
      <c r="N985" s="11">
        <f t="shared" si="172"/>
        <v>0.15546686610303184</v>
      </c>
      <c r="O985" s="11">
        <f t="shared" si="173"/>
        <v>0.43816103891311209</v>
      </c>
      <c r="P985" s="11">
        <f t="shared" si="174"/>
        <v>-1.8134683229750093E-2</v>
      </c>
      <c r="Q985" s="11">
        <f t="shared" si="175"/>
        <v>2.3232968177357982E-3</v>
      </c>
      <c r="R985" s="11">
        <f t="shared" si="176"/>
        <v>0.41610709210355901</v>
      </c>
      <c r="S985" s="11">
        <f t="shared" si="177"/>
        <v>8.7862694063900015E-2</v>
      </c>
      <c r="T985" s="11">
        <f t="shared" si="178"/>
        <v>-0.23823158901713426</v>
      </c>
      <c r="U985" s="11">
        <f t="shared" si="179"/>
        <v>0.13073040096634392</v>
      </c>
      <c r="V985" s="11">
        <f t="shared" si="180"/>
        <v>0.32923454925048601</v>
      </c>
      <c r="W985" s="11">
        <f t="shared" si="181"/>
        <v>0.13073040096634392</v>
      </c>
    </row>
    <row r="986" spans="1:23" x14ac:dyDescent="0.2">
      <c r="A986" s="30">
        <v>40797</v>
      </c>
      <c r="B986" s="1">
        <v>51.978470000000002</v>
      </c>
      <c r="C986" s="1">
        <v>67.883307000000002</v>
      </c>
      <c r="D986" s="1">
        <v>17.559197000000001</v>
      </c>
      <c r="E986" s="1">
        <v>30.879999000000002</v>
      </c>
      <c r="F986" s="1">
        <v>320.34520700000002</v>
      </c>
      <c r="G986" s="1">
        <v>31.310244999999998</v>
      </c>
      <c r="H986" s="1">
        <v>44.123482000000003</v>
      </c>
      <c r="I986" s="1">
        <v>136.16999799999999</v>
      </c>
      <c r="J986" s="1">
        <v>22.932623</v>
      </c>
      <c r="K986" s="1">
        <v>22.058492999999999</v>
      </c>
      <c r="L986" s="45">
        <v>16781.009770000001</v>
      </c>
      <c r="M986" s="11">
        <f t="shared" si="171"/>
        <v>0.25056945531092767</v>
      </c>
      <c r="N986" s="11">
        <f t="shared" si="172"/>
        <v>0.12169094570827554</v>
      </c>
      <c r="O986" s="11">
        <f t="shared" si="173"/>
        <v>-0.39856039738479632</v>
      </c>
      <c r="P986" s="11">
        <f t="shared" si="174"/>
        <v>0.25375559292552152</v>
      </c>
      <c r="Q986" s="11">
        <f t="shared" si="175"/>
        <v>2.0007945450629894E-2</v>
      </c>
      <c r="R986" s="11">
        <f t="shared" si="176"/>
        <v>-7.3261192910406003E-2</v>
      </c>
      <c r="S986" s="11">
        <f t="shared" si="177"/>
        <v>0.17417629131835688</v>
      </c>
      <c r="T986" s="11">
        <f t="shared" si="178"/>
        <v>0.24709218340338501</v>
      </c>
      <c r="U986" s="11">
        <f t="shared" si="179"/>
        <v>-3.3742765077119374E-3</v>
      </c>
      <c r="V986" s="11">
        <f t="shared" si="180"/>
        <v>-9.6320429141929176E-2</v>
      </c>
      <c r="W986" s="11">
        <f t="shared" si="181"/>
        <v>-3.3742765077119374E-3</v>
      </c>
    </row>
    <row r="987" spans="1:23" x14ac:dyDescent="0.2">
      <c r="A987" s="30">
        <v>40796</v>
      </c>
      <c r="B987" s="1">
        <v>41.563840999999996</v>
      </c>
      <c r="C987" s="1">
        <v>60.518726000000001</v>
      </c>
      <c r="D987" s="1">
        <v>29.195278999999999</v>
      </c>
      <c r="E987" s="1">
        <v>24.629999000000002</v>
      </c>
      <c r="F987" s="1">
        <v>314.06148200000001</v>
      </c>
      <c r="G987" s="1">
        <v>33.785404</v>
      </c>
      <c r="H987" s="1">
        <v>37.578243000000001</v>
      </c>
      <c r="I987" s="1">
        <v>109.19000200000001</v>
      </c>
      <c r="J987" s="1">
        <v>23.010266000000001</v>
      </c>
      <c r="K987" s="1">
        <v>24.40964</v>
      </c>
      <c r="L987" s="45">
        <v>17086.630860000001</v>
      </c>
      <c r="M987" s="11">
        <f t="shared" si="171"/>
        <v>-0.41290095893398548</v>
      </c>
      <c r="N987" s="11">
        <f t="shared" si="172"/>
        <v>-0.2936513018273551</v>
      </c>
      <c r="O987" s="11">
        <f t="shared" si="173"/>
        <v>-4.6707708617755084E-2</v>
      </c>
      <c r="P987" s="11">
        <f t="shared" si="174"/>
        <v>-0.82145705302190031</v>
      </c>
      <c r="Q987" s="11">
        <f t="shared" si="175"/>
        <v>-6.2117013118463404E-3</v>
      </c>
      <c r="R987" s="11">
        <f t="shared" si="176"/>
        <v>-0.48502927036676491</v>
      </c>
      <c r="S987" s="11">
        <f t="shared" si="177"/>
        <v>-0.43298385721002886</v>
      </c>
      <c r="T987" s="11">
        <f t="shared" si="178"/>
        <v>-0.27731812237257591</v>
      </c>
      <c r="U987" s="11">
        <f t="shared" si="179"/>
        <v>-0.34314081368069138</v>
      </c>
      <c r="V987" s="11">
        <f t="shared" si="180"/>
        <v>-0.38737210984577564</v>
      </c>
      <c r="W987" s="11">
        <f t="shared" si="181"/>
        <v>-0.34314081368069138</v>
      </c>
    </row>
    <row r="988" spans="1:23" x14ac:dyDescent="0.2">
      <c r="A988" s="30">
        <v>40768</v>
      </c>
      <c r="B988" s="1">
        <v>70.795280000000005</v>
      </c>
      <c r="C988" s="1">
        <v>85.678258</v>
      </c>
      <c r="D988" s="1">
        <v>30.625737000000001</v>
      </c>
      <c r="E988" s="1">
        <v>137.949997</v>
      </c>
      <c r="F988" s="1">
        <v>316.02453200000002</v>
      </c>
      <c r="G988" s="1">
        <v>65.606454999999997</v>
      </c>
      <c r="H988" s="1">
        <v>66.273674</v>
      </c>
      <c r="I988" s="1">
        <v>151.08999600000001</v>
      </c>
      <c r="J988" s="1">
        <v>35.030743999999999</v>
      </c>
      <c r="K988" s="1">
        <v>39.844154000000003</v>
      </c>
      <c r="L988" s="45">
        <v>16985.609380000002</v>
      </c>
      <c r="M988" s="11">
        <f t="shared" si="171"/>
        <v>-7.6485401775087114E-3</v>
      </c>
      <c r="N988" s="11">
        <f t="shared" si="172"/>
        <v>9.4076979942893324E-2</v>
      </c>
      <c r="O988" s="11">
        <f t="shared" si="173"/>
        <v>0.20427448366769818</v>
      </c>
      <c r="P988" s="11">
        <f t="shared" si="174"/>
        <v>3.4059406389632905</v>
      </c>
      <c r="Q988" s="11">
        <f t="shared" si="175"/>
        <v>-4.5809940557517415E-4</v>
      </c>
      <c r="R988" s="11">
        <f t="shared" si="176"/>
        <v>0.39154941736192206</v>
      </c>
      <c r="S988" s="11">
        <f t="shared" si="177"/>
        <v>0.37599692218989178</v>
      </c>
      <c r="T988" s="11">
        <f t="shared" si="178"/>
        <v>0.45699132469598847</v>
      </c>
      <c r="U988" s="11">
        <f t="shared" si="179"/>
        <v>0.35187940241484617</v>
      </c>
      <c r="V988" s="11">
        <f t="shared" si="180"/>
        <v>0.35889891006456121</v>
      </c>
      <c r="W988" s="11">
        <f t="shared" si="181"/>
        <v>0.35187940241484617</v>
      </c>
    </row>
    <row r="989" spans="1:23" x14ac:dyDescent="0.2">
      <c r="A989" s="30">
        <v>40767</v>
      </c>
      <c r="B989" s="1">
        <v>71.340934000000004</v>
      </c>
      <c r="C989" s="1">
        <v>78.310996000000003</v>
      </c>
      <c r="D989" s="1">
        <v>25.430861</v>
      </c>
      <c r="E989" s="1">
        <v>31.309999000000001</v>
      </c>
      <c r="F989" s="1">
        <v>316.16936900000002</v>
      </c>
      <c r="G989" s="1">
        <v>47.146335000000001</v>
      </c>
      <c r="H989" s="1">
        <v>48.164115000000002</v>
      </c>
      <c r="I989" s="1">
        <v>103.699997</v>
      </c>
      <c r="J989" s="1">
        <v>25.912624999999998</v>
      </c>
      <c r="K989" s="1">
        <v>29.320910999999999</v>
      </c>
      <c r="L989" s="45">
        <v>17024.210940000001</v>
      </c>
      <c r="M989" s="11">
        <f t="shared" si="171"/>
        <v>0.33551309529824502</v>
      </c>
      <c r="N989" s="11">
        <f t="shared" si="172"/>
        <v>0.11933335405881818</v>
      </c>
      <c r="O989" s="11">
        <f t="shared" si="173"/>
        <v>0.34208477023368378</v>
      </c>
      <c r="P989" s="11">
        <f t="shared" si="174"/>
        <v>-1.6645760050251202E-2</v>
      </c>
      <c r="Q989" s="11">
        <f t="shared" si="175"/>
        <v>1.0595985442525269E-3</v>
      </c>
      <c r="R989" s="11">
        <f t="shared" si="176"/>
        <v>0.44177671402504282</v>
      </c>
      <c r="S989" s="11">
        <f t="shared" si="177"/>
        <v>5.3759064922990207E-2</v>
      </c>
      <c r="T989" s="11">
        <f t="shared" si="178"/>
        <v>-0.26940964112428289</v>
      </c>
      <c r="U989" s="11">
        <f t="shared" si="179"/>
        <v>9.0006806909816994E-2</v>
      </c>
      <c r="V989" s="11">
        <f t="shared" si="180"/>
        <v>0.25207575711185326</v>
      </c>
      <c r="W989" s="11">
        <f t="shared" si="181"/>
        <v>9.0006806909816994E-2</v>
      </c>
    </row>
    <row r="990" spans="1:23" x14ac:dyDescent="0.2">
      <c r="A990" s="30">
        <v>40766</v>
      </c>
      <c r="B990" s="1">
        <v>53.418371</v>
      </c>
      <c r="C990" s="1">
        <v>69.962175000000002</v>
      </c>
      <c r="D990" s="1">
        <v>18.948774</v>
      </c>
      <c r="E990" s="1">
        <v>31.84</v>
      </c>
      <c r="F990" s="1">
        <v>315.83471100000003</v>
      </c>
      <c r="G990" s="1">
        <v>32.700164000000001</v>
      </c>
      <c r="H990" s="1">
        <v>45.706952000000001</v>
      </c>
      <c r="I990" s="1">
        <v>141.94000199999999</v>
      </c>
      <c r="J990" s="1">
        <v>23.772901999999998</v>
      </c>
      <c r="K990" s="1">
        <v>23.417840999999999</v>
      </c>
      <c r="L990" s="45">
        <v>16943.810549999998</v>
      </c>
      <c r="M990" s="11">
        <f t="shared" si="171"/>
        <v>0.27496699949682379</v>
      </c>
      <c r="N990" s="11">
        <f t="shared" si="172"/>
        <v>0.16844911690055153</v>
      </c>
      <c r="O990" s="11">
        <f t="shared" si="173"/>
        <v>-0.34841172905887619</v>
      </c>
      <c r="P990" s="11">
        <f t="shared" si="174"/>
        <v>0.27461969575660516</v>
      </c>
      <c r="Q990" s="11">
        <f t="shared" si="175"/>
        <v>-4.1892697112453359E-3</v>
      </c>
      <c r="R990" s="11">
        <f t="shared" si="176"/>
        <v>-3.7344884508754839E-2</v>
      </c>
      <c r="S990" s="11">
        <f t="shared" si="177"/>
        <v>0.20890837894703429</v>
      </c>
      <c r="T990" s="11">
        <f t="shared" si="178"/>
        <v>0.28568840062158696</v>
      </c>
      <c r="U990" s="11">
        <f t="shared" si="179"/>
        <v>3.853834986746385E-2</v>
      </c>
      <c r="V990" s="11">
        <f t="shared" si="180"/>
        <v>-7.0694375543690957E-2</v>
      </c>
      <c r="W990" s="11">
        <f t="shared" si="181"/>
        <v>3.853834986746385E-2</v>
      </c>
    </row>
    <row r="991" spans="1:23" x14ac:dyDescent="0.2">
      <c r="A991" s="30">
        <v>40765</v>
      </c>
      <c r="B991" s="1">
        <v>41.897846000000001</v>
      </c>
      <c r="C991" s="1">
        <v>59.876099000000004</v>
      </c>
      <c r="D991" s="1">
        <v>29.080901000000001</v>
      </c>
      <c r="E991" s="1">
        <v>24.98</v>
      </c>
      <c r="F991" s="1">
        <v>317.16339399999998</v>
      </c>
      <c r="G991" s="1">
        <v>33.968722</v>
      </c>
      <c r="H991" s="1">
        <v>37.808450000000001</v>
      </c>
      <c r="I991" s="1">
        <v>110.400002</v>
      </c>
      <c r="J991" s="1">
        <v>22.890730999999999</v>
      </c>
      <c r="K991" s="1">
        <v>25.199289</v>
      </c>
      <c r="L991" s="45">
        <v>16826.599610000001</v>
      </c>
      <c r="M991" s="11">
        <f t="shared" si="171"/>
        <v>-0.60458870557628897</v>
      </c>
      <c r="N991" s="11">
        <f t="shared" si="172"/>
        <v>-0.34757869513884487</v>
      </c>
      <c r="O991" s="11">
        <f t="shared" si="173"/>
        <v>-0.37488075703980039</v>
      </c>
      <c r="P991" s="11">
        <f t="shared" si="174"/>
        <v>-0.8960033292589924</v>
      </c>
      <c r="Q991" s="11">
        <f t="shared" si="175"/>
        <v>3.5215871223552631E-2</v>
      </c>
      <c r="R991" s="11">
        <f t="shared" si="176"/>
        <v>-0.61027454982378171</v>
      </c>
      <c r="S991" s="11">
        <f t="shared" si="177"/>
        <v>-0.43900230965140019</v>
      </c>
      <c r="T991" s="11">
        <f t="shared" si="178"/>
        <v>-0.53327130604929041</v>
      </c>
      <c r="U991" s="11">
        <f t="shared" si="179"/>
        <v>-0.50700919438334069</v>
      </c>
      <c r="V991" s="11">
        <f t="shared" si="180"/>
        <v>-0.51187462401663208</v>
      </c>
      <c r="W991" s="11">
        <f t="shared" si="181"/>
        <v>-0.50700919438334069</v>
      </c>
    </row>
    <row r="992" spans="1:23" x14ac:dyDescent="0.2">
      <c r="A992" s="30">
        <v>40738</v>
      </c>
      <c r="B992" s="1">
        <v>105.960165</v>
      </c>
      <c r="C992" s="1">
        <v>91.775205</v>
      </c>
      <c r="D992" s="1">
        <v>46.520566000000002</v>
      </c>
      <c r="E992" s="1">
        <v>240.199997</v>
      </c>
      <c r="F992" s="1">
        <v>306.37416100000002</v>
      </c>
      <c r="G992" s="1">
        <v>87.160646</v>
      </c>
      <c r="H992" s="1">
        <v>67.395019000000005</v>
      </c>
      <c r="I992" s="1">
        <v>236.53999300000001</v>
      </c>
      <c r="J992" s="1">
        <v>46.432369000000001</v>
      </c>
      <c r="K992" s="1">
        <v>51.624623999999997</v>
      </c>
      <c r="L992" s="45">
        <v>17614.900389999999</v>
      </c>
      <c r="M992" s="11">
        <f t="shared" si="171"/>
        <v>0.52028043190359474</v>
      </c>
      <c r="N992" s="11">
        <f t="shared" si="172"/>
        <v>8.0130053134865209E-2</v>
      </c>
      <c r="O992" s="11">
        <f t="shared" si="173"/>
        <v>0.57531857992514568</v>
      </c>
      <c r="P992" s="11">
        <f t="shared" si="174"/>
        <v>0.71853752683587246</v>
      </c>
      <c r="Q992" s="11">
        <f t="shared" si="175"/>
        <v>8.8324274122295598E-3</v>
      </c>
      <c r="R992" s="11">
        <f t="shared" si="176"/>
        <v>0.35682967358898954</v>
      </c>
      <c r="S992" s="11">
        <f t="shared" si="177"/>
        <v>3.3468894910542613E-2</v>
      </c>
      <c r="T992" s="11">
        <f t="shared" si="178"/>
        <v>0.60529340596022774</v>
      </c>
      <c r="U992" s="11">
        <f t="shared" si="179"/>
        <v>0.33537164361195027</v>
      </c>
      <c r="V992" s="11">
        <f t="shared" si="180"/>
        <v>0.32672732675230653</v>
      </c>
      <c r="W992" s="11">
        <f t="shared" si="181"/>
        <v>0.33537164361195027</v>
      </c>
    </row>
    <row r="993" spans="1:23" x14ac:dyDescent="0.2">
      <c r="A993" s="30">
        <v>40737</v>
      </c>
      <c r="B993" s="1">
        <v>69.697776000000005</v>
      </c>
      <c r="C993" s="1">
        <v>84.966809999999995</v>
      </c>
      <c r="D993" s="1">
        <v>29.530894</v>
      </c>
      <c r="E993" s="1">
        <v>139.770004</v>
      </c>
      <c r="F993" s="1">
        <v>303.69182499999999</v>
      </c>
      <c r="G993" s="1">
        <v>64.238457999999994</v>
      </c>
      <c r="H993" s="1">
        <v>65.212430999999995</v>
      </c>
      <c r="I993" s="1">
        <v>147.35000600000001</v>
      </c>
      <c r="J993" s="1">
        <v>34.771121000000001</v>
      </c>
      <c r="K993" s="1">
        <v>38.911254</v>
      </c>
      <c r="L993" s="45">
        <v>17501.650389999999</v>
      </c>
      <c r="M993" s="11">
        <f t="shared" si="171"/>
        <v>-5.8486967294481329E-2</v>
      </c>
      <c r="N993" s="11">
        <f t="shared" si="172"/>
        <v>7.13343022146673E-2</v>
      </c>
      <c r="O993" s="11">
        <f t="shared" si="173"/>
        <v>0.21952086133146098</v>
      </c>
      <c r="P993" s="11">
        <f t="shared" si="174"/>
        <v>3.4315155221459888</v>
      </c>
      <c r="Q993" s="11">
        <f t="shared" si="175"/>
        <v>6.912204481863693E-4</v>
      </c>
      <c r="R993" s="11">
        <f t="shared" si="176"/>
        <v>0.36144512306633936</v>
      </c>
      <c r="S993" s="11">
        <f t="shared" si="177"/>
        <v>0.33225953662876417</v>
      </c>
      <c r="T993" s="11">
        <f t="shared" si="178"/>
        <v>0.40991295742200839</v>
      </c>
      <c r="U993" s="11">
        <f t="shared" si="179"/>
        <v>0.32940139638848809</v>
      </c>
      <c r="V993" s="11">
        <f t="shared" si="180"/>
        <v>0.30450019288614705</v>
      </c>
      <c r="W993" s="11">
        <f t="shared" si="181"/>
        <v>0.32940139638848809</v>
      </c>
    </row>
    <row r="994" spans="1:23" x14ac:dyDescent="0.2">
      <c r="A994" s="30">
        <v>40736</v>
      </c>
      <c r="B994" s="1">
        <v>74.027415000000005</v>
      </c>
      <c r="C994" s="1">
        <v>79.309334000000007</v>
      </c>
      <c r="D994" s="1">
        <v>24.215160999999998</v>
      </c>
      <c r="E994" s="1">
        <v>31.540001</v>
      </c>
      <c r="F994" s="1">
        <v>303.48205200000001</v>
      </c>
      <c r="G994" s="1">
        <v>47.184023000000003</v>
      </c>
      <c r="H994" s="1">
        <v>48.948743999999998</v>
      </c>
      <c r="I994" s="1">
        <v>104.510002</v>
      </c>
      <c r="J994" s="1">
        <v>26.155472</v>
      </c>
      <c r="K994" s="1">
        <v>29.828476999999999</v>
      </c>
      <c r="L994" s="45">
        <v>17737.369139999999</v>
      </c>
      <c r="M994" s="11">
        <f t="shared" si="171"/>
        <v>0.40833890546805218</v>
      </c>
      <c r="N994" s="11">
        <f t="shared" si="172"/>
        <v>0.14624974602644292</v>
      </c>
      <c r="O994" s="11">
        <f t="shared" si="173"/>
        <v>0.296544639148834</v>
      </c>
      <c r="P994" s="11">
        <f t="shared" si="174"/>
        <v>8.6345059162136195E-3</v>
      </c>
      <c r="Q994" s="11">
        <f t="shared" si="175"/>
        <v>-1.2899852585519511E-2</v>
      </c>
      <c r="R994" s="11">
        <f t="shared" si="176"/>
        <v>0.44867629816104104</v>
      </c>
      <c r="S994" s="11">
        <f t="shared" si="177"/>
        <v>8.8280657419312014E-2</v>
      </c>
      <c r="T994" s="11">
        <f t="shared" si="178"/>
        <v>-0.25763600836508038</v>
      </c>
      <c r="U994" s="11">
        <f t="shared" si="179"/>
        <v>0.11500125587246135</v>
      </c>
      <c r="V994" s="11">
        <f t="shared" si="180"/>
        <v>0.32937022917008241</v>
      </c>
      <c r="W994" s="11">
        <f t="shared" si="181"/>
        <v>0.11500125587246135</v>
      </c>
    </row>
    <row r="995" spans="1:23" x14ac:dyDescent="0.2">
      <c r="A995" s="30">
        <v>40735</v>
      </c>
      <c r="B995" s="1">
        <v>52.563637</v>
      </c>
      <c r="C995" s="1">
        <v>69.190274000000002</v>
      </c>
      <c r="D995" s="1">
        <v>18.676689</v>
      </c>
      <c r="E995" s="1">
        <v>31.27</v>
      </c>
      <c r="F995" s="1">
        <v>307.44808699999999</v>
      </c>
      <c r="G995" s="1">
        <v>32.570439</v>
      </c>
      <c r="H995" s="1">
        <v>44.978051999999998</v>
      </c>
      <c r="I995" s="1">
        <v>140.779999</v>
      </c>
      <c r="J995" s="1">
        <v>23.457795999999998</v>
      </c>
      <c r="K995" s="1">
        <v>22.438051000000002</v>
      </c>
      <c r="L995" s="45">
        <v>16461.320309999999</v>
      </c>
      <c r="M995" s="11">
        <f t="shared" si="171"/>
        <v>-0.56079110754442907</v>
      </c>
      <c r="N995" s="11">
        <f t="shared" si="172"/>
        <v>-0.159242508083282</v>
      </c>
      <c r="O995" s="11">
        <f t="shared" si="173"/>
        <v>-0.37718361187631955</v>
      </c>
      <c r="P995" s="11">
        <f t="shared" si="174"/>
        <v>-0.86542434211815999</v>
      </c>
      <c r="Q995" s="11">
        <f t="shared" si="175"/>
        <v>7.6782016980581069E-3</v>
      </c>
      <c r="R995" s="11">
        <f t="shared" si="176"/>
        <v>-0.71455573898897384</v>
      </c>
      <c r="S995" s="11">
        <f t="shared" si="177"/>
        <v>-0.1776658109974063</v>
      </c>
      <c r="T995" s="11">
        <f t="shared" si="178"/>
        <v>-0.29715428411651101</v>
      </c>
      <c r="U995" s="11">
        <f t="shared" si="179"/>
        <v>-0.56387776609697426</v>
      </c>
      <c r="V995" s="11">
        <f t="shared" si="180"/>
        <v>-0.59203459076260623</v>
      </c>
      <c r="W995" s="11">
        <f t="shared" si="181"/>
        <v>-0.56387776609697426</v>
      </c>
    </row>
    <row r="996" spans="1:23" x14ac:dyDescent="0.2">
      <c r="A996" s="30">
        <v>40709</v>
      </c>
      <c r="B996" s="1">
        <v>119.677989</v>
      </c>
      <c r="C996" s="1">
        <v>82.295162000000005</v>
      </c>
      <c r="D996" s="1">
        <v>29.987472</v>
      </c>
      <c r="E996" s="1">
        <v>232.36000100000001</v>
      </c>
      <c r="F996" s="1">
        <v>305.10542600000002</v>
      </c>
      <c r="G996" s="1">
        <v>114.104375</v>
      </c>
      <c r="H996" s="1">
        <v>54.695588000000001</v>
      </c>
      <c r="I996" s="1">
        <v>200.300003</v>
      </c>
      <c r="J996" s="1">
        <v>53.787205</v>
      </c>
      <c r="K996" s="1">
        <v>54.999885999999996</v>
      </c>
      <c r="L996" s="45">
        <v>17852.480469999999</v>
      </c>
      <c r="M996" s="11">
        <f t="shared" si="171"/>
        <v>0.13268323718850827</v>
      </c>
      <c r="N996" s="11">
        <f t="shared" si="172"/>
        <v>-9.3726041657971382E-2</v>
      </c>
      <c r="O996" s="11">
        <f t="shared" si="173"/>
        <v>-0.36908517190869805</v>
      </c>
      <c r="P996" s="11">
        <f t="shared" si="174"/>
        <v>-3.6729955904444167E-2</v>
      </c>
      <c r="Q996" s="11">
        <f t="shared" si="175"/>
        <v>2.9946458690991662E-2</v>
      </c>
      <c r="R996" s="11">
        <f t="shared" si="176"/>
        <v>0.28066794519790883</v>
      </c>
      <c r="S996" s="11">
        <f t="shared" si="177"/>
        <v>-0.17887417210291057</v>
      </c>
      <c r="T996" s="11">
        <f t="shared" si="178"/>
        <v>-0.15449553367232249</v>
      </c>
      <c r="U996" s="11">
        <f t="shared" si="179"/>
        <v>0.15792315701001014</v>
      </c>
      <c r="V996" s="11">
        <f t="shared" si="180"/>
        <v>6.1045221995428056E-2</v>
      </c>
      <c r="W996" s="11">
        <f t="shared" si="181"/>
        <v>0.15792315701001014</v>
      </c>
    </row>
    <row r="997" spans="1:23" x14ac:dyDescent="0.2">
      <c r="A997" s="30">
        <v>40708</v>
      </c>
      <c r="B997" s="1">
        <v>105.658833</v>
      </c>
      <c r="C997" s="1">
        <v>90.806054000000003</v>
      </c>
      <c r="D997" s="1">
        <v>47.530143000000002</v>
      </c>
      <c r="E997" s="1">
        <v>241.220001</v>
      </c>
      <c r="F997" s="1">
        <v>296.23425900000001</v>
      </c>
      <c r="G997" s="1">
        <v>89.097549000000001</v>
      </c>
      <c r="H997" s="1">
        <v>66.610483000000002</v>
      </c>
      <c r="I997" s="1">
        <v>236.89999399999999</v>
      </c>
      <c r="J997" s="1">
        <v>46.451445999999997</v>
      </c>
      <c r="K997" s="1">
        <v>51.835571999999999</v>
      </c>
      <c r="L997" s="45">
        <v>18037.970700000002</v>
      </c>
      <c r="M997" s="11">
        <f t="shared" si="171"/>
        <v>0.49142444761318016</v>
      </c>
      <c r="N997" s="11">
        <f t="shared" si="172"/>
        <v>6.1452035034933239E-2</v>
      </c>
      <c r="O997" s="11">
        <f t="shared" si="173"/>
        <v>0.52179847286557934</v>
      </c>
      <c r="P997" s="11">
        <f t="shared" si="174"/>
        <v>0.59579250209599111</v>
      </c>
      <c r="Q997" s="11">
        <f t="shared" si="175"/>
        <v>2.1179072884425221E-2</v>
      </c>
      <c r="R997" s="11">
        <f t="shared" si="176"/>
        <v>0.3497942825110496</v>
      </c>
      <c r="S997" s="11">
        <f t="shared" si="177"/>
        <v>2.2259908280963803E-3</v>
      </c>
      <c r="T997" s="11">
        <f t="shared" si="178"/>
        <v>0.57838630364144961</v>
      </c>
      <c r="U997" s="11">
        <f t="shared" si="179"/>
        <v>0.31212706350274133</v>
      </c>
      <c r="V997" s="11">
        <f t="shared" si="180"/>
        <v>0.30923465615889167</v>
      </c>
      <c r="W997" s="11">
        <f t="shared" si="181"/>
        <v>0.31212706350274133</v>
      </c>
    </row>
    <row r="998" spans="1:23" x14ac:dyDescent="0.2">
      <c r="A998" s="30">
        <v>40707</v>
      </c>
      <c r="B998" s="1">
        <v>70.844240999999997</v>
      </c>
      <c r="C998" s="1">
        <v>85.548900000000003</v>
      </c>
      <c r="D998" s="1">
        <v>31.232876000000001</v>
      </c>
      <c r="E998" s="1">
        <v>151.16000399999999</v>
      </c>
      <c r="F998" s="1">
        <v>290.09041300000001</v>
      </c>
      <c r="G998" s="1">
        <v>66.008242999999993</v>
      </c>
      <c r="H998" s="1">
        <v>66.462537999999995</v>
      </c>
      <c r="I998" s="1">
        <v>150.08999600000001</v>
      </c>
      <c r="J998" s="1">
        <v>35.401637000000001</v>
      </c>
      <c r="K998" s="1">
        <v>39.592269999999999</v>
      </c>
      <c r="L998" s="45">
        <v>17548.619139999999</v>
      </c>
      <c r="M998" s="11">
        <f t="shared" si="171"/>
        <v>-7.961725386727625E-2</v>
      </c>
      <c r="N998" s="11">
        <f t="shared" si="172"/>
        <v>4.4787495490288709E-2</v>
      </c>
      <c r="O998" s="11">
        <f t="shared" si="173"/>
        <v>0.26300010077189984</v>
      </c>
      <c r="P998" s="11">
        <f t="shared" si="174"/>
        <v>3.8526486035312999</v>
      </c>
      <c r="Q998" s="11">
        <f t="shared" si="175"/>
        <v>6.9876771078147826E-3</v>
      </c>
      <c r="R998" s="11">
        <f t="shared" si="176"/>
        <v>0.38814305845855013</v>
      </c>
      <c r="S998" s="11">
        <f t="shared" si="177"/>
        <v>0.32398194736083852</v>
      </c>
      <c r="T998" s="11">
        <f t="shared" si="178"/>
        <v>0.41674526304048976</v>
      </c>
      <c r="U998" s="11">
        <f t="shared" si="179"/>
        <v>0.31815164663224671</v>
      </c>
      <c r="V998" s="11">
        <f t="shared" si="180"/>
        <v>0.28101088385912698</v>
      </c>
      <c r="W998" s="11">
        <f t="shared" si="181"/>
        <v>0.31815164663224671</v>
      </c>
    </row>
    <row r="999" spans="1:23" x14ac:dyDescent="0.2">
      <c r="A999" s="30">
        <v>40706</v>
      </c>
      <c r="B999" s="1">
        <v>76.972587000000004</v>
      </c>
      <c r="C999" s="1">
        <v>81.881626999999995</v>
      </c>
      <c r="D999" s="1">
        <v>24.729116000000001</v>
      </c>
      <c r="E999" s="1">
        <v>31.15</v>
      </c>
      <c r="F999" s="1">
        <v>288.07742100000002</v>
      </c>
      <c r="G999" s="1">
        <v>47.551470000000002</v>
      </c>
      <c r="H999" s="1">
        <v>50.198976000000002</v>
      </c>
      <c r="I999" s="1">
        <v>105.94000200000001</v>
      </c>
      <c r="J999" s="1">
        <v>26.857029000000001</v>
      </c>
      <c r="K999" s="1">
        <v>30.907052</v>
      </c>
      <c r="L999" s="45">
        <v>17402.509770000001</v>
      </c>
      <c r="M999" s="11">
        <f t="shared" si="171"/>
        <v>-0.35609124736150166</v>
      </c>
      <c r="N999" s="11">
        <f t="shared" si="172"/>
        <v>-9.0138013386884541E-3</v>
      </c>
      <c r="O999" s="11">
        <f t="shared" si="173"/>
        <v>-0.17890979827386921</v>
      </c>
      <c r="P999" s="11">
        <f t="shared" si="174"/>
        <v>-0.86559951908185673</v>
      </c>
      <c r="Q999" s="11">
        <f t="shared" si="175"/>
        <v>3.1482310371764299E-3</v>
      </c>
      <c r="R999" s="11">
        <f t="shared" si="176"/>
        <v>-0.57341661155867096</v>
      </c>
      <c r="S999" s="11">
        <f t="shared" si="177"/>
        <v>-9.0528419383510195E-2</v>
      </c>
      <c r="T999" s="11">
        <f t="shared" si="178"/>
        <v>-0.4673973160243865</v>
      </c>
      <c r="U999" s="11">
        <f t="shared" si="179"/>
        <v>-0.49572168463511801</v>
      </c>
      <c r="V999" s="11">
        <f t="shared" si="180"/>
        <v>-0.42791158538080831</v>
      </c>
      <c r="W999" s="11">
        <f t="shared" si="181"/>
        <v>-0.49572168463511801</v>
      </c>
    </row>
    <row r="1000" spans="1:23" x14ac:dyDescent="0.2">
      <c r="A1000" s="30">
        <v>40678</v>
      </c>
      <c r="B1000" s="1">
        <v>119.53958799999999</v>
      </c>
      <c r="C1000" s="1">
        <v>82.626405000000005</v>
      </c>
      <c r="D1000" s="1">
        <v>30.117417</v>
      </c>
      <c r="E1000" s="1">
        <v>231.770004</v>
      </c>
      <c r="F1000" s="1">
        <v>287.17333300000001</v>
      </c>
      <c r="G1000" s="1">
        <v>111.47051500000001</v>
      </c>
      <c r="H1000" s="1">
        <v>55.195760999999997</v>
      </c>
      <c r="I1000" s="1">
        <v>198.91000399999999</v>
      </c>
      <c r="J1000" s="1">
        <v>53.258346000000003</v>
      </c>
      <c r="K1000" s="1">
        <v>54.024957000000001</v>
      </c>
      <c r="L1000" s="45">
        <v>16990.689450000002</v>
      </c>
      <c r="M1000" s="11">
        <f t="shared" si="171"/>
        <v>0.13460911712726831</v>
      </c>
      <c r="N1000" s="11">
        <f t="shared" si="172"/>
        <v>-7.8688642710503243E-2</v>
      </c>
      <c r="O1000" s="11">
        <f t="shared" si="173"/>
        <v>-0.35605902289355196</v>
      </c>
      <c r="P1000" s="11">
        <f t="shared" si="174"/>
        <v>3.4636662620095571E-3</v>
      </c>
      <c r="Q1000" s="11">
        <f t="shared" si="175"/>
        <v>-2.775216200403996E-3</v>
      </c>
      <c r="R1000" s="11">
        <f t="shared" si="176"/>
        <v>0.26485484130173265</v>
      </c>
      <c r="S1000" s="11">
        <f t="shared" si="177"/>
        <v>-0.15428974502620219</v>
      </c>
      <c r="T1000" s="11">
        <f t="shared" si="178"/>
        <v>-0.16318886617402861</v>
      </c>
      <c r="U1000" s="11">
        <f t="shared" si="179"/>
        <v>0.16666106611072951</v>
      </c>
      <c r="V1000" s="11">
        <f t="shared" si="180"/>
        <v>5.2556337477437376E-2</v>
      </c>
      <c r="W1000" s="11">
        <f t="shared" si="181"/>
        <v>0.16666106611072951</v>
      </c>
    </row>
    <row r="1001" spans="1:23" x14ac:dyDescent="0.2">
      <c r="A1001" s="30">
        <v>40677</v>
      </c>
      <c r="B1001" s="1">
        <v>105.357507</v>
      </c>
      <c r="C1001" s="1">
        <v>89.683475999999999</v>
      </c>
      <c r="D1001" s="1">
        <v>46.770462000000002</v>
      </c>
      <c r="E1001" s="1">
        <v>230.970001</v>
      </c>
      <c r="F1001" s="1">
        <v>287.97251899999998</v>
      </c>
      <c r="G1001" s="1">
        <v>88.129097000000002</v>
      </c>
      <c r="H1001" s="1">
        <v>65.265568999999999</v>
      </c>
      <c r="I1001" s="1">
        <v>237.699997</v>
      </c>
      <c r="J1001" s="1">
        <v>45.650230000000001</v>
      </c>
      <c r="K1001" s="1">
        <v>51.327378000000003</v>
      </c>
      <c r="L1001" s="45">
        <v>17477.400389999999</v>
      </c>
      <c r="M1001" s="11">
        <f t="shared" si="171"/>
        <v>0.48295780624813234</v>
      </c>
      <c r="N1001" s="11">
        <f t="shared" si="172"/>
        <v>6.234725056163759E-2</v>
      </c>
      <c r="O1001" s="11">
        <f t="shared" si="173"/>
        <v>0.48940654534370154</v>
      </c>
      <c r="P1001" s="11">
        <f t="shared" si="174"/>
        <v>0.30631753640990356</v>
      </c>
      <c r="Q1001" s="11">
        <f t="shared" si="175"/>
        <v>1.0587592535404866E-2</v>
      </c>
      <c r="R1001" s="11">
        <f t="shared" si="176"/>
        <v>0.33803140056186365</v>
      </c>
      <c r="S1001" s="11">
        <f t="shared" si="177"/>
        <v>-1.2594537363019853E-5</v>
      </c>
      <c r="T1001" s="11">
        <f t="shared" si="178"/>
        <v>0.54893774376017079</v>
      </c>
      <c r="U1001" s="11">
        <f t="shared" si="179"/>
        <v>0.34369313064557971</v>
      </c>
      <c r="V1001" s="11">
        <f t="shared" si="180"/>
        <v>0.29976776448250897</v>
      </c>
      <c r="W1001" s="11">
        <f t="shared" si="181"/>
        <v>0.34369313064557971</v>
      </c>
    </row>
    <row r="1002" spans="1:23" x14ac:dyDescent="0.2">
      <c r="A1002" s="30">
        <v>40676</v>
      </c>
      <c r="B1002" s="1">
        <v>71.045518999999999</v>
      </c>
      <c r="C1002" s="1">
        <v>84.420113999999998</v>
      </c>
      <c r="D1002" s="1">
        <v>31.402079000000001</v>
      </c>
      <c r="E1002" s="1">
        <v>176.80999800000001</v>
      </c>
      <c r="F1002" s="1">
        <v>284.95552600000002</v>
      </c>
      <c r="G1002" s="1">
        <v>65.864744999999999</v>
      </c>
      <c r="H1002" s="1">
        <v>65.266390999999999</v>
      </c>
      <c r="I1002" s="1">
        <v>153.46000699999999</v>
      </c>
      <c r="J1002" s="1">
        <v>33.973702000000003</v>
      </c>
      <c r="K1002" s="1">
        <v>39.489652999999997</v>
      </c>
      <c r="L1002" s="45">
        <v>16374.759770000001</v>
      </c>
      <c r="M1002" s="11">
        <f t="shared" si="171"/>
        <v>-7.9796839484984727E-2</v>
      </c>
      <c r="N1002" s="11">
        <f t="shared" si="172"/>
        <v>4.2150383183562123E-2</v>
      </c>
      <c r="O1002" s="11">
        <f t="shared" si="173"/>
        <v>0.28059074715361665</v>
      </c>
      <c r="P1002" s="11">
        <f t="shared" si="174"/>
        <v>4.6130158095238096</v>
      </c>
      <c r="Q1002" s="11">
        <f t="shared" si="175"/>
        <v>-1.2429981201579343E-3</v>
      </c>
      <c r="R1002" s="11">
        <f t="shared" si="176"/>
        <v>0.38925432874679</v>
      </c>
      <c r="S1002" s="11">
        <f t="shared" si="177"/>
        <v>0.31574759360306892</v>
      </c>
      <c r="T1002" s="11">
        <f t="shared" si="178"/>
        <v>0.47842006324412134</v>
      </c>
      <c r="U1002" s="11">
        <f t="shared" si="179"/>
        <v>0.27480297584716107</v>
      </c>
      <c r="V1002" s="11">
        <f t="shared" si="180"/>
        <v>0.28895779420924161</v>
      </c>
      <c r="W1002" s="11">
        <f t="shared" si="181"/>
        <v>0.27480297584716107</v>
      </c>
    </row>
    <row r="1003" spans="1:23" x14ac:dyDescent="0.2">
      <c r="A1003" s="30">
        <v>40675</v>
      </c>
      <c r="B1003" s="1">
        <v>77.206340999999995</v>
      </c>
      <c r="C1003" s="1">
        <v>81.005692999999994</v>
      </c>
      <c r="D1003" s="1">
        <v>24.521557000000001</v>
      </c>
      <c r="E1003" s="1">
        <v>31.5</v>
      </c>
      <c r="F1003" s="1">
        <v>285.31016599999998</v>
      </c>
      <c r="G1003" s="1">
        <v>47.410142</v>
      </c>
      <c r="H1003" s="1">
        <v>49.604036000000001</v>
      </c>
      <c r="I1003" s="1">
        <v>103.800003</v>
      </c>
      <c r="J1003" s="1">
        <v>26.650158999999999</v>
      </c>
      <c r="K1003" s="1">
        <v>30.636886000000001</v>
      </c>
      <c r="L1003" s="45">
        <v>16643.009770000001</v>
      </c>
      <c r="M1003" s="11">
        <f t="shared" si="171"/>
        <v>0.85138598551169631</v>
      </c>
      <c r="N1003" s="11">
        <f t="shared" si="172"/>
        <v>0.35907323826238358</v>
      </c>
      <c r="O1003" s="11">
        <f t="shared" si="173"/>
        <v>-0.13611147456478379</v>
      </c>
      <c r="P1003" s="11">
        <f t="shared" si="174"/>
        <v>0.28887065102820575</v>
      </c>
      <c r="Q1003" s="11">
        <f t="shared" si="175"/>
        <v>-1.8067749396828536E-2</v>
      </c>
      <c r="R1003" s="11">
        <f t="shared" si="176"/>
        <v>0.39044727748247054</v>
      </c>
      <c r="S1003" s="11">
        <f t="shared" si="177"/>
        <v>0.32471841475300045</v>
      </c>
      <c r="T1003" s="11">
        <f t="shared" si="178"/>
        <v>-4.5955881085775308E-2</v>
      </c>
      <c r="U1003" s="11">
        <f t="shared" si="179"/>
        <v>0.16249918647352812</v>
      </c>
      <c r="V1003" s="11">
        <f t="shared" si="180"/>
        <v>0.20829436411423785</v>
      </c>
      <c r="W1003" s="11">
        <f t="shared" si="181"/>
        <v>0.16249918647352812</v>
      </c>
    </row>
    <row r="1004" spans="1:23" x14ac:dyDescent="0.2">
      <c r="A1004" s="30">
        <v>40673</v>
      </c>
      <c r="B1004" s="1">
        <v>41.701915</v>
      </c>
      <c r="C1004" s="1">
        <v>59.603625999999998</v>
      </c>
      <c r="D1004" s="1">
        <v>28.385093999999999</v>
      </c>
      <c r="E1004" s="1">
        <v>24.440000999999999</v>
      </c>
      <c r="F1004" s="1">
        <v>290.55993000000001</v>
      </c>
      <c r="G1004" s="1">
        <v>34.097043999999997</v>
      </c>
      <c r="H1004" s="1">
        <v>37.444966000000001</v>
      </c>
      <c r="I1004" s="1">
        <v>108.800003</v>
      </c>
      <c r="J1004" s="1">
        <v>22.924883999999999</v>
      </c>
      <c r="K1004" s="1">
        <v>25.355481999999999</v>
      </c>
      <c r="L1004" s="45">
        <v>17619.509770000001</v>
      </c>
      <c r="M1004" s="11">
        <f t="shared" si="171"/>
        <v>-0.65275370735010041</v>
      </c>
      <c r="N1004" s="11">
        <f t="shared" si="172"/>
        <v>-0.28845328059548914</v>
      </c>
      <c r="O1004" s="11">
        <f t="shared" si="173"/>
        <v>-6.4659047521259172E-2</v>
      </c>
      <c r="P1004" s="11">
        <f t="shared" si="174"/>
        <v>-0.89448689516714386</v>
      </c>
      <c r="Q1004" s="11">
        <f t="shared" si="175"/>
        <v>-7.354891868907365E-3</v>
      </c>
      <c r="R1004" s="11">
        <f t="shared" si="176"/>
        <v>-0.69479126979378603</v>
      </c>
      <c r="S1004" s="11">
        <f t="shared" si="177"/>
        <v>-0.32231956694579333</v>
      </c>
      <c r="T1004" s="11">
        <f t="shared" si="178"/>
        <v>-0.45028292189049024</v>
      </c>
      <c r="U1004" s="11">
        <f t="shared" si="179"/>
        <v>-0.56971146816616436</v>
      </c>
      <c r="V1004" s="11">
        <f t="shared" si="180"/>
        <v>-0.52826325665749208</v>
      </c>
      <c r="W1004" s="11">
        <f t="shared" si="181"/>
        <v>-0.56971146816616436</v>
      </c>
    </row>
    <row r="1005" spans="1:23" x14ac:dyDescent="0.2">
      <c r="A1005" s="30">
        <v>40648</v>
      </c>
      <c r="B1005" s="1">
        <v>120.09319000000001</v>
      </c>
      <c r="C1005" s="1">
        <v>83.766285999999994</v>
      </c>
      <c r="D1005" s="1">
        <v>30.347322999999999</v>
      </c>
      <c r="E1005" s="1">
        <v>231.63000500000001</v>
      </c>
      <c r="F1005" s="1">
        <v>292.71280100000001</v>
      </c>
      <c r="G1005" s="1">
        <v>111.71713200000001</v>
      </c>
      <c r="H1005" s="1">
        <v>55.254607</v>
      </c>
      <c r="I1005" s="1">
        <v>197.91999799999999</v>
      </c>
      <c r="J1005" s="1">
        <v>53.277934000000002</v>
      </c>
      <c r="K1005" s="1">
        <v>53.749220000000001</v>
      </c>
      <c r="L1005" s="45">
        <v>17849.460940000001</v>
      </c>
      <c r="M1005" s="11">
        <f t="shared" si="171"/>
        <v>0.14259259599304408</v>
      </c>
      <c r="N1005" s="11">
        <f t="shared" si="172"/>
        <v>-6.054361126471286E-2</v>
      </c>
      <c r="O1005" s="11">
        <f t="shared" si="173"/>
        <v>-0.34285712986470462</v>
      </c>
      <c r="P1005" s="11">
        <f t="shared" si="174"/>
        <v>-3.0552832268320507E-2</v>
      </c>
      <c r="Q1005" s="11">
        <f t="shared" si="175"/>
        <v>5.1226895594780331E-5</v>
      </c>
      <c r="R1005" s="11">
        <f t="shared" si="176"/>
        <v>0.27677303035046963</v>
      </c>
      <c r="S1005" s="11">
        <f t="shared" si="177"/>
        <v>-0.1397231425508898</v>
      </c>
      <c r="T1005" s="11">
        <f t="shared" si="178"/>
        <v>-0.18201358789016731</v>
      </c>
      <c r="U1005" s="11">
        <f t="shared" si="179"/>
        <v>0.17420508159157433</v>
      </c>
      <c r="V1005" s="11">
        <f t="shared" si="180"/>
        <v>5.9254930356377189E-2</v>
      </c>
      <c r="W1005" s="11">
        <f t="shared" si="181"/>
        <v>0.17420508159157433</v>
      </c>
    </row>
    <row r="1006" spans="1:23" x14ac:dyDescent="0.2">
      <c r="A1006" s="30">
        <v>40647</v>
      </c>
      <c r="B1006" s="1">
        <v>105.10587099999999</v>
      </c>
      <c r="C1006" s="1">
        <v>89.164635000000004</v>
      </c>
      <c r="D1006" s="1">
        <v>46.180708000000003</v>
      </c>
      <c r="E1006" s="1">
        <v>238.929993</v>
      </c>
      <c r="F1006" s="1">
        <v>292.69780700000001</v>
      </c>
      <c r="G1006" s="1">
        <v>87.499601999999996</v>
      </c>
      <c r="H1006" s="1">
        <v>64.228865999999996</v>
      </c>
      <c r="I1006" s="1">
        <v>241.96000699999999</v>
      </c>
      <c r="J1006" s="1">
        <v>45.373618999999998</v>
      </c>
      <c r="K1006" s="1">
        <v>50.742477999999998</v>
      </c>
      <c r="L1006" s="45">
        <v>17764.039059999999</v>
      </c>
      <c r="M1006" s="11">
        <f t="shared" si="171"/>
        <v>0.47576475410983488</v>
      </c>
      <c r="N1006" s="11">
        <f t="shared" si="172"/>
        <v>5.4939820148736329E-2</v>
      </c>
      <c r="O1006" s="11">
        <f t="shared" si="173"/>
        <v>0.45449042309274623</v>
      </c>
      <c r="P1006" s="11">
        <f t="shared" si="174"/>
        <v>0.36375569116020023</v>
      </c>
      <c r="Q1006" s="11">
        <f t="shared" si="175"/>
        <v>-1.6680109391948972E-2</v>
      </c>
      <c r="R1006" s="11">
        <f t="shared" si="176"/>
        <v>0.32924629508508718</v>
      </c>
      <c r="S1006" s="11">
        <f t="shared" si="177"/>
        <v>-2.6096141095216852E-2</v>
      </c>
      <c r="T1006" s="11">
        <f t="shared" si="178"/>
        <v>0.55082682218108392</v>
      </c>
      <c r="U1006" s="11">
        <f t="shared" si="179"/>
        <v>0.36156362494647731</v>
      </c>
      <c r="V1006" s="11">
        <f t="shared" si="180"/>
        <v>0.28284978570198982</v>
      </c>
      <c r="W1006" s="11">
        <f t="shared" si="181"/>
        <v>0.36156362494647731</v>
      </c>
    </row>
    <row r="1007" spans="1:23" x14ac:dyDescent="0.2">
      <c r="A1007" s="30">
        <v>40646</v>
      </c>
      <c r="B1007" s="1">
        <v>71.221290999999994</v>
      </c>
      <c r="C1007" s="1">
        <v>84.521062999999998</v>
      </c>
      <c r="D1007" s="1">
        <v>31.750437999999999</v>
      </c>
      <c r="E1007" s="1">
        <v>175.199997</v>
      </c>
      <c r="F1007" s="1">
        <v>297.66285599999998</v>
      </c>
      <c r="G1007" s="1">
        <v>65.826477999999994</v>
      </c>
      <c r="H1007" s="1">
        <v>65.949904000000004</v>
      </c>
      <c r="I1007" s="1">
        <v>156.020004</v>
      </c>
      <c r="J1007" s="1">
        <v>33.324641</v>
      </c>
      <c r="K1007" s="1">
        <v>39.554496999999998</v>
      </c>
      <c r="L1007" s="45">
        <v>17958.730469999999</v>
      </c>
      <c r="M1007" s="11">
        <f t="shared" si="171"/>
        <v>0.35322712789303568</v>
      </c>
      <c r="N1007" s="11">
        <f t="shared" si="172"/>
        <v>0.23448708371328153</v>
      </c>
      <c r="O1007" s="11">
        <f t="shared" si="173"/>
        <v>0.69383439980299499</v>
      </c>
      <c r="P1007" s="11">
        <f t="shared" si="174"/>
        <v>4.4224695629071631</v>
      </c>
      <c r="Q1007" s="11">
        <f t="shared" si="175"/>
        <v>1.3762523513319413E-2</v>
      </c>
      <c r="R1007" s="11">
        <f t="shared" si="176"/>
        <v>1.0437257135469689</v>
      </c>
      <c r="S1007" s="11">
        <f t="shared" si="177"/>
        <v>0.48430931970932711</v>
      </c>
      <c r="T1007" s="11">
        <f t="shared" si="178"/>
        <v>8.9677410446583838E-2</v>
      </c>
      <c r="U1007" s="11">
        <f t="shared" si="179"/>
        <v>0.45038647721245306</v>
      </c>
      <c r="V1007" s="11">
        <f t="shared" si="180"/>
        <v>0.76421929549240342</v>
      </c>
      <c r="W1007" s="11">
        <f t="shared" si="181"/>
        <v>0.45038647721245306</v>
      </c>
    </row>
    <row r="1008" spans="1:23" x14ac:dyDescent="0.2">
      <c r="A1008" s="30">
        <v>40644</v>
      </c>
      <c r="B1008" s="1">
        <v>52.630699999999997</v>
      </c>
      <c r="C1008" s="1">
        <v>68.466543000000001</v>
      </c>
      <c r="D1008" s="1">
        <v>18.744712</v>
      </c>
      <c r="E1008" s="1">
        <v>32.310001</v>
      </c>
      <c r="F1008" s="1">
        <v>293.62187799999998</v>
      </c>
      <c r="G1008" s="1">
        <v>32.209057000000001</v>
      </c>
      <c r="H1008" s="1">
        <v>44.431375000000003</v>
      </c>
      <c r="I1008" s="1">
        <v>143.179993</v>
      </c>
      <c r="J1008" s="1">
        <v>22.976386999999999</v>
      </c>
      <c r="K1008" s="1">
        <v>22.420397000000001</v>
      </c>
      <c r="L1008" s="45">
        <v>18126.119139999999</v>
      </c>
      <c r="M1008" s="11">
        <f t="shared" si="171"/>
        <v>0.25754859609218439</v>
      </c>
      <c r="N1008" s="11">
        <f t="shared" si="172"/>
        <v>0.15896277496815325</v>
      </c>
      <c r="O1008" s="11">
        <f t="shared" si="173"/>
        <v>-0.32116434579409125</v>
      </c>
      <c r="P1008" s="11">
        <f t="shared" si="174"/>
        <v>0.29759040160642569</v>
      </c>
      <c r="Q1008" s="11">
        <f t="shared" si="175"/>
        <v>1.2679387735792247E-2</v>
      </c>
      <c r="R1008" s="11">
        <f t="shared" si="176"/>
        <v>-5.1034255631691838E-2</v>
      </c>
      <c r="S1008" s="11">
        <f t="shared" si="177"/>
        <v>0.19742682743832018</v>
      </c>
      <c r="T1008" s="11">
        <f t="shared" si="178"/>
        <v>0.30092672725652791</v>
      </c>
      <c r="U1008" s="11">
        <f t="shared" si="179"/>
        <v>-8.4627076530277012E-3</v>
      </c>
      <c r="V1008" s="11">
        <f t="shared" si="180"/>
        <v>-5.9083435914644378E-2</v>
      </c>
      <c r="W1008" s="11">
        <f t="shared" si="181"/>
        <v>-8.4627076530277012E-3</v>
      </c>
    </row>
    <row r="1009" spans="1:23" x14ac:dyDescent="0.2">
      <c r="A1009" s="30">
        <v>40643</v>
      </c>
      <c r="B1009" s="1">
        <v>41.851821999999999</v>
      </c>
      <c r="C1009" s="1">
        <v>59.075704999999999</v>
      </c>
      <c r="D1009" s="1">
        <v>27.613033999999999</v>
      </c>
      <c r="E1009" s="1">
        <v>24.9</v>
      </c>
      <c r="F1009" s="1">
        <v>289.94554599999998</v>
      </c>
      <c r="G1009" s="1">
        <v>33.941222000000003</v>
      </c>
      <c r="H1009" s="1">
        <v>37.105711999999997</v>
      </c>
      <c r="I1009" s="1">
        <v>110.05999799999999</v>
      </c>
      <c r="J1009" s="1">
        <v>23.172488999999999</v>
      </c>
      <c r="K1009" s="1">
        <v>23.828251999999999</v>
      </c>
      <c r="L1009" s="45">
        <v>18053.58008</v>
      </c>
      <c r="M1009" s="11">
        <f t="shared" si="171"/>
        <v>-0.65312609172980773</v>
      </c>
      <c r="N1009" s="11">
        <f t="shared" si="172"/>
        <v>-0.30182017886852186</v>
      </c>
      <c r="O1009" s="11">
        <f t="shared" si="173"/>
        <v>-7.5482927575980407E-2</v>
      </c>
      <c r="P1009" s="11">
        <f t="shared" si="174"/>
        <v>-0.8804895642767584</v>
      </c>
      <c r="Q1009" s="11">
        <f t="shared" si="175"/>
        <v>6.8955972844997326E-4</v>
      </c>
      <c r="R1009" s="11">
        <f t="shared" si="176"/>
        <v>-0.70220764720250162</v>
      </c>
      <c r="S1009" s="11">
        <f t="shared" si="177"/>
        <v>-0.3330760109986336</v>
      </c>
      <c r="T1009" s="11">
        <f t="shared" si="178"/>
        <v>-0.42825975064935073</v>
      </c>
      <c r="U1009" s="11">
        <f t="shared" si="179"/>
        <v>-0.56305602784978215</v>
      </c>
      <c r="V1009" s="11">
        <f t="shared" si="180"/>
        <v>-0.55647410019852916</v>
      </c>
      <c r="W1009" s="11">
        <f t="shared" si="181"/>
        <v>-0.56305602784978215</v>
      </c>
    </row>
    <row r="1010" spans="1:23" x14ac:dyDescent="0.2">
      <c r="A1010" s="30">
        <v>40617</v>
      </c>
      <c r="B1010" s="1">
        <v>120.654281</v>
      </c>
      <c r="C1010" s="1">
        <v>84.613882000000004</v>
      </c>
      <c r="D1010" s="1">
        <v>29.867522000000001</v>
      </c>
      <c r="E1010" s="1">
        <v>208.35000600000001</v>
      </c>
      <c r="F1010" s="1">
        <v>289.74574899999999</v>
      </c>
      <c r="G1010" s="1">
        <v>113.97613699999999</v>
      </c>
      <c r="H1010" s="1">
        <v>55.637093</v>
      </c>
      <c r="I1010" s="1">
        <v>192.5</v>
      </c>
      <c r="J1010" s="1">
        <v>53.033090000000001</v>
      </c>
      <c r="K1010" s="1">
        <v>53.724601</v>
      </c>
      <c r="L1010" s="45">
        <v>18100.410159999999</v>
      </c>
      <c r="M1010" s="11">
        <f t="shared" si="171"/>
        <v>0.13953653477620276</v>
      </c>
      <c r="N1010" s="11">
        <f t="shared" si="172"/>
        <v>-5.8409442857573102E-2</v>
      </c>
      <c r="O1010" s="11">
        <f t="shared" si="173"/>
        <v>-0.34873585617987557</v>
      </c>
      <c r="P1010" s="11">
        <f t="shared" si="174"/>
        <v>-0.14114345424202901</v>
      </c>
      <c r="Q1010" s="11">
        <f t="shared" si="175"/>
        <v>2.7927954628286455E-2</v>
      </c>
      <c r="R1010" s="11">
        <f t="shared" si="176"/>
        <v>0.28327376326548137</v>
      </c>
      <c r="S1010" s="11">
        <f t="shared" si="177"/>
        <v>-0.15574309741053149</v>
      </c>
      <c r="T1010" s="11">
        <f t="shared" si="178"/>
        <v>-0.18618413081630558</v>
      </c>
      <c r="U1010" s="11">
        <f t="shared" si="179"/>
        <v>0.17201180535854665</v>
      </c>
      <c r="V1010" s="11">
        <f t="shared" si="180"/>
        <v>5.6785951820195191E-2</v>
      </c>
      <c r="W1010" s="11">
        <f t="shared" si="181"/>
        <v>0.17201180535854665</v>
      </c>
    </row>
    <row r="1011" spans="1:23" x14ac:dyDescent="0.2">
      <c r="A1011" s="30">
        <v>40616</v>
      </c>
      <c r="B1011" s="1">
        <v>105.880134</v>
      </c>
      <c r="C1011" s="1">
        <v>89.862712999999999</v>
      </c>
      <c r="D1011" s="1">
        <v>45.860841999999998</v>
      </c>
      <c r="E1011" s="1">
        <v>242.58999600000001</v>
      </c>
      <c r="F1011" s="1">
        <v>281.87359600000002</v>
      </c>
      <c r="G1011" s="1">
        <v>88.816697000000005</v>
      </c>
      <c r="H1011" s="1">
        <v>65.900666999999999</v>
      </c>
      <c r="I1011" s="1">
        <v>236.53999300000001</v>
      </c>
      <c r="J1011" s="1">
        <v>45.249620999999998</v>
      </c>
      <c r="K1011" s="1">
        <v>50.837732000000003</v>
      </c>
      <c r="L1011" s="45">
        <v>16314.66992</v>
      </c>
      <c r="M1011" s="11">
        <f t="shared" si="171"/>
        <v>0.99763137216102704</v>
      </c>
      <c r="N1011" s="11">
        <f t="shared" si="172"/>
        <v>0.30684662833423793</v>
      </c>
      <c r="O1011" s="11">
        <f t="shared" si="173"/>
        <v>1.4177739711746109</v>
      </c>
      <c r="P1011" s="11">
        <f t="shared" si="174"/>
        <v>6.4735059603667882</v>
      </c>
      <c r="Q1011" s="11">
        <f t="shared" si="175"/>
        <v>-8.7651653794807993E-3</v>
      </c>
      <c r="R1011" s="11">
        <f t="shared" si="176"/>
        <v>1.7362528756446971</v>
      </c>
      <c r="S1011" s="11">
        <f t="shared" si="177"/>
        <v>0.48761901537096697</v>
      </c>
      <c r="T1011" s="11">
        <f t="shared" si="178"/>
        <v>0.64836232055749132</v>
      </c>
      <c r="U1011" s="11">
        <f t="shared" si="179"/>
        <v>0.94861147673301804</v>
      </c>
      <c r="V1011" s="11">
        <f t="shared" si="180"/>
        <v>1.2314573053880729</v>
      </c>
      <c r="W1011" s="11">
        <f t="shared" si="181"/>
        <v>0.94861147673301804</v>
      </c>
    </row>
    <row r="1012" spans="1:23" x14ac:dyDescent="0.2">
      <c r="A1012" s="30">
        <v>40613</v>
      </c>
      <c r="B1012" s="1">
        <v>53.002839000000002</v>
      </c>
      <c r="C1012" s="1">
        <v>68.763013999999998</v>
      </c>
      <c r="D1012" s="1">
        <v>18.968209000000002</v>
      </c>
      <c r="E1012" s="1">
        <v>32.459999000000003</v>
      </c>
      <c r="F1012" s="1">
        <v>284.36611199999999</v>
      </c>
      <c r="G1012" s="1">
        <v>32.459243000000001</v>
      </c>
      <c r="H1012" s="1">
        <v>44.299424999999999</v>
      </c>
      <c r="I1012" s="1">
        <v>143.5</v>
      </c>
      <c r="J1012" s="1">
        <v>23.221468999999999</v>
      </c>
      <c r="K1012" s="1">
        <v>22.782301</v>
      </c>
      <c r="L1012" s="45">
        <v>16370.95996</v>
      </c>
      <c r="M1012" s="11">
        <f t="shared" si="171"/>
        <v>0.28858695483049335</v>
      </c>
      <c r="N1012" s="11">
        <f t="shared" si="172"/>
        <v>0.18812734750049165</v>
      </c>
      <c r="O1012" s="11">
        <f t="shared" si="173"/>
        <v>-0.28901933802612378</v>
      </c>
      <c r="P1012" s="11">
        <f t="shared" si="174"/>
        <v>0.49104267340376673</v>
      </c>
      <c r="Q1012" s="11">
        <f t="shared" si="175"/>
        <v>8.1815778673290929E-3</v>
      </c>
      <c r="R1012" s="11">
        <f t="shared" si="176"/>
        <v>-2.4162199208494606E-2</v>
      </c>
      <c r="S1012" s="11">
        <f t="shared" si="177"/>
        <v>0.23084633759280226</v>
      </c>
      <c r="T1012" s="11">
        <f t="shared" si="178"/>
        <v>0.29688203711013039</v>
      </c>
      <c r="U1012" s="11">
        <f t="shared" si="179"/>
        <v>6.1918045099065289E-3</v>
      </c>
      <c r="V1012" s="11">
        <f t="shared" si="180"/>
        <v>-7.7614571942398181E-3</v>
      </c>
      <c r="W1012" s="11">
        <f t="shared" si="181"/>
        <v>6.1918045099065289E-3</v>
      </c>
    </row>
    <row r="1013" spans="1:23" x14ac:dyDescent="0.2">
      <c r="A1013" s="30">
        <v>40612</v>
      </c>
      <c r="B1013" s="1">
        <v>41.132528000000001</v>
      </c>
      <c r="C1013" s="1">
        <v>57.875121</v>
      </c>
      <c r="D1013" s="1">
        <v>26.678937999999999</v>
      </c>
      <c r="E1013" s="1">
        <v>21.77</v>
      </c>
      <c r="F1013" s="1">
        <v>282.05842899999999</v>
      </c>
      <c r="G1013" s="1">
        <v>33.262948999999999</v>
      </c>
      <c r="H1013" s="1">
        <v>35.991028</v>
      </c>
      <c r="I1013" s="1">
        <v>110.650002</v>
      </c>
      <c r="J1013" s="1">
        <v>23.078571</v>
      </c>
      <c r="K1013" s="1">
        <v>22.960508000000001</v>
      </c>
      <c r="L1013" s="45">
        <v>16330.469730000001</v>
      </c>
      <c r="M1013" s="11">
        <f t="shared" si="171"/>
        <v>-0.65517725813388994</v>
      </c>
      <c r="N1013" s="11">
        <f t="shared" si="172"/>
        <v>-0.30341692092146644</v>
      </c>
      <c r="O1013" s="11">
        <f t="shared" si="173"/>
        <v>-9.7698335694472505E-2</v>
      </c>
      <c r="P1013" s="11">
        <f t="shared" si="174"/>
        <v>-0.89817109914962201</v>
      </c>
      <c r="Q1013" s="11">
        <f t="shared" si="175"/>
        <v>7.0982936801315955E-3</v>
      </c>
      <c r="R1013" s="11">
        <f t="shared" si="176"/>
        <v>-0.70689022022206971</v>
      </c>
      <c r="S1013" s="11">
        <f t="shared" si="177"/>
        <v>-0.33203460863876744</v>
      </c>
      <c r="T1013" s="11">
        <f t="shared" si="178"/>
        <v>-0.43311644619994416</v>
      </c>
      <c r="U1013" s="11">
        <f t="shared" si="179"/>
        <v>-0.55738880431192905</v>
      </c>
      <c r="V1013" s="11">
        <f t="shared" si="180"/>
        <v>-0.57200245944016137</v>
      </c>
      <c r="W1013" s="11">
        <f t="shared" si="181"/>
        <v>-0.55738880431192905</v>
      </c>
    </row>
    <row r="1014" spans="1:23" x14ac:dyDescent="0.2">
      <c r="A1014" s="30">
        <v>40589</v>
      </c>
      <c r="B1014" s="1">
        <v>119.286007</v>
      </c>
      <c r="C1014" s="1">
        <v>83.084305000000001</v>
      </c>
      <c r="D1014" s="1">
        <v>29.567647999999998</v>
      </c>
      <c r="E1014" s="1">
        <v>213.78999300000001</v>
      </c>
      <c r="F1014" s="1">
        <v>280.07040699999999</v>
      </c>
      <c r="G1014" s="1">
        <v>113.482904</v>
      </c>
      <c r="H1014" s="1">
        <v>53.881576000000003</v>
      </c>
      <c r="I1014" s="1">
        <v>195.19000199999999</v>
      </c>
      <c r="J1014" s="1">
        <v>52.141860000000001</v>
      </c>
      <c r="K1014" s="1">
        <v>53.646355</v>
      </c>
      <c r="L1014" s="45">
        <v>16790.189450000002</v>
      </c>
      <c r="M1014" s="11">
        <f t="shared" si="171"/>
        <v>0.56597541768203352</v>
      </c>
      <c r="N1014" s="11">
        <f t="shared" si="172"/>
        <v>2.9750450157839392E-2</v>
      </c>
      <c r="O1014" s="11">
        <f t="shared" si="173"/>
        <v>0.18430112624500694</v>
      </c>
      <c r="P1014" s="11">
        <f t="shared" si="174"/>
        <v>6.392461721991701</v>
      </c>
      <c r="Q1014" s="11">
        <f t="shared" si="175"/>
        <v>-1.8863307272637964E-2</v>
      </c>
      <c r="R1014" s="11">
        <f t="shared" si="176"/>
        <v>1.4157251937256445</v>
      </c>
      <c r="S1014" s="11">
        <f t="shared" si="177"/>
        <v>8.3972629807659294E-2</v>
      </c>
      <c r="T1014" s="11">
        <f t="shared" si="178"/>
        <v>0.85736044751586049</v>
      </c>
      <c r="U1014" s="11">
        <f t="shared" si="179"/>
        <v>0.96515283436613863</v>
      </c>
      <c r="V1014" s="11">
        <f t="shared" si="180"/>
        <v>0.76556946429542316</v>
      </c>
      <c r="W1014" s="11">
        <f t="shared" si="181"/>
        <v>0.96515283436613863</v>
      </c>
    </row>
    <row r="1015" spans="1:23" x14ac:dyDescent="0.2">
      <c r="A1015" s="30">
        <v>40586</v>
      </c>
      <c r="B1015" s="1">
        <v>76.173614000000001</v>
      </c>
      <c r="C1015" s="1">
        <v>80.683921999999995</v>
      </c>
      <c r="D1015" s="1">
        <v>24.966325999999999</v>
      </c>
      <c r="E1015" s="1">
        <v>28.92</v>
      </c>
      <c r="F1015" s="1">
        <v>285.45503300000001</v>
      </c>
      <c r="G1015" s="1">
        <v>46.976743999999997</v>
      </c>
      <c r="H1015" s="1">
        <v>49.707506000000002</v>
      </c>
      <c r="I1015" s="1">
        <v>105.089996</v>
      </c>
      <c r="J1015" s="1">
        <v>26.533234</v>
      </c>
      <c r="K1015" s="1">
        <v>30.384732</v>
      </c>
      <c r="L1015" s="45">
        <v>16654.769530000001</v>
      </c>
      <c r="M1015" s="11">
        <f t="shared" si="171"/>
        <v>0.45762935459265042</v>
      </c>
      <c r="N1015" s="11">
        <f t="shared" si="172"/>
        <v>0.19595891075851335</v>
      </c>
      <c r="O1015" s="11">
        <f t="shared" si="173"/>
        <v>0.32778312414259103</v>
      </c>
      <c r="P1015" s="11">
        <f t="shared" si="174"/>
        <v>7.3145596417472092E-3</v>
      </c>
      <c r="Q1015" s="11">
        <f t="shared" si="175"/>
        <v>1.1093216684407992E-2</v>
      </c>
      <c r="R1015" s="11">
        <f t="shared" si="176"/>
        <v>0.48803282743045728</v>
      </c>
      <c r="S1015" s="11">
        <f t="shared" si="177"/>
        <v>0.14481419327602696</v>
      </c>
      <c r="T1015" s="11">
        <f t="shared" si="178"/>
        <v>-0.25229460151630168</v>
      </c>
      <c r="U1015" s="11">
        <f t="shared" si="179"/>
        <v>0.16546009615872426</v>
      </c>
      <c r="V1015" s="11">
        <f t="shared" si="180"/>
        <v>0.35897237614379307</v>
      </c>
      <c r="W1015" s="11">
        <f t="shared" si="181"/>
        <v>0.16546009615872426</v>
      </c>
    </row>
    <row r="1016" spans="1:23" x14ac:dyDescent="0.2">
      <c r="A1016" s="30">
        <v>40585</v>
      </c>
      <c r="B1016" s="1">
        <v>52.258561999999998</v>
      </c>
      <c r="C1016" s="1">
        <v>67.463791000000001</v>
      </c>
      <c r="D1016" s="1">
        <v>18.803014999999998</v>
      </c>
      <c r="E1016" s="1">
        <v>28.709999</v>
      </c>
      <c r="F1016" s="1">
        <v>282.32316100000003</v>
      </c>
      <c r="G1016" s="1">
        <v>31.569696</v>
      </c>
      <c r="H1016" s="1">
        <v>43.419714999999997</v>
      </c>
      <c r="I1016" s="1">
        <v>140.550003</v>
      </c>
      <c r="J1016" s="1">
        <v>22.766317000000001</v>
      </c>
      <c r="K1016" s="1">
        <v>22.358609000000001</v>
      </c>
      <c r="L1016" s="45">
        <v>16384.58008</v>
      </c>
      <c r="M1016" s="11">
        <f t="shared" si="171"/>
        <v>0.28461986005173601</v>
      </c>
      <c r="N1016" s="11">
        <f t="shared" si="172"/>
        <v>0.16791244784311443</v>
      </c>
      <c r="O1016" s="11">
        <f t="shared" si="173"/>
        <v>-0.30145054312427721</v>
      </c>
      <c r="P1016" s="11">
        <f t="shared" si="174"/>
        <v>0.35105877647058814</v>
      </c>
      <c r="Q1016" s="11">
        <f t="shared" si="175"/>
        <v>-2.1298367545202757E-2</v>
      </c>
      <c r="R1016" s="11">
        <f t="shared" si="176"/>
        <v>-4.6174050046523973E-2</v>
      </c>
      <c r="S1016" s="11">
        <f t="shared" si="177"/>
        <v>0.20782723361740718</v>
      </c>
      <c r="T1016" s="11">
        <f t="shared" si="178"/>
        <v>0.28297580238313635</v>
      </c>
      <c r="U1016" s="11">
        <f t="shared" si="179"/>
        <v>-2.6495618607110138E-2</v>
      </c>
      <c r="V1016" s="11">
        <f t="shared" si="180"/>
        <v>-5.927326988360071E-3</v>
      </c>
      <c r="W1016" s="11">
        <f t="shared" si="181"/>
        <v>-2.6495618607110138E-2</v>
      </c>
    </row>
    <row r="1017" spans="1:23" x14ac:dyDescent="0.2">
      <c r="A1017" s="30">
        <v>40584</v>
      </c>
      <c r="B1017" s="1">
        <v>40.680176000000003</v>
      </c>
      <c r="C1017" s="1">
        <v>57.764425000000003</v>
      </c>
      <c r="D1017" s="1">
        <v>26.917228000000001</v>
      </c>
      <c r="E1017" s="1">
        <v>21.25</v>
      </c>
      <c r="F1017" s="1">
        <v>288.467038</v>
      </c>
      <c r="G1017" s="1">
        <v>33.097963</v>
      </c>
      <c r="H1017" s="1">
        <v>35.948613999999999</v>
      </c>
      <c r="I1017" s="1">
        <v>109.550003</v>
      </c>
      <c r="J1017" s="1">
        <v>23.385942</v>
      </c>
      <c r="K1017" s="1">
        <v>22.491925999999999</v>
      </c>
      <c r="L1017" s="45">
        <v>17373.380860000001</v>
      </c>
      <c r="M1017" s="11">
        <f t="shared" si="171"/>
        <v>-0.42143904383231645</v>
      </c>
      <c r="N1017" s="11">
        <f t="shared" si="172"/>
        <v>-0.29921938826005301</v>
      </c>
      <c r="O1017" s="11">
        <f t="shared" si="173"/>
        <v>-0.13680107158006138</v>
      </c>
      <c r="P1017" s="11">
        <f t="shared" si="174"/>
        <v>-0.86896466509175141</v>
      </c>
      <c r="Q1017" s="11">
        <f t="shared" si="175"/>
        <v>-6.912725422316135E-3</v>
      </c>
      <c r="R1017" s="11">
        <f t="shared" si="176"/>
        <v>-0.49865100798328499</v>
      </c>
      <c r="S1017" s="11">
        <f t="shared" si="177"/>
        <v>-0.45312038718926417</v>
      </c>
      <c r="T1017" s="11">
        <f t="shared" si="178"/>
        <v>-0.31556913426926325</v>
      </c>
      <c r="U1017" s="11">
        <f t="shared" si="179"/>
        <v>-0.29014074195198181</v>
      </c>
      <c r="V1017" s="11">
        <f t="shared" si="180"/>
        <v>-0.43096884577069727</v>
      </c>
      <c r="W1017" s="11">
        <f t="shared" si="181"/>
        <v>-0.29014074195198181</v>
      </c>
    </row>
    <row r="1018" spans="1:23" x14ac:dyDescent="0.2">
      <c r="A1018" s="30">
        <v>40556</v>
      </c>
      <c r="B1018" s="1">
        <v>70.312687999999994</v>
      </c>
      <c r="C1018" s="1">
        <v>82.428685999999999</v>
      </c>
      <c r="D1018" s="1">
        <v>31.183111</v>
      </c>
      <c r="E1018" s="1">
        <v>162.16999799999999</v>
      </c>
      <c r="F1018" s="1">
        <v>290.47501199999999</v>
      </c>
      <c r="G1018" s="1">
        <v>66.017810999999995</v>
      </c>
      <c r="H1018" s="1">
        <v>65.734054</v>
      </c>
      <c r="I1018" s="1">
        <v>160.05999800000001</v>
      </c>
      <c r="J1018" s="1">
        <v>32.944476999999999</v>
      </c>
      <c r="K1018" s="1">
        <v>39.526704000000002</v>
      </c>
      <c r="L1018" s="45">
        <v>17757.910159999999</v>
      </c>
      <c r="M1018" s="11">
        <f t="shared" si="171"/>
        <v>-0.10748643643227263</v>
      </c>
      <c r="N1018" s="11">
        <f t="shared" si="172"/>
        <v>6.7910193298041932E-3</v>
      </c>
      <c r="O1018" s="11">
        <f t="shared" si="173"/>
        <v>0.2362818224084291</v>
      </c>
      <c r="P1018" s="11">
        <f t="shared" si="174"/>
        <v>4.5442734358974359</v>
      </c>
      <c r="Q1018" s="11">
        <f t="shared" si="175"/>
        <v>1.8708870387263765E-2</v>
      </c>
      <c r="R1018" s="11">
        <f t="shared" si="176"/>
        <v>0.40758817525322488</v>
      </c>
      <c r="S1018" s="11">
        <f t="shared" si="177"/>
        <v>0.30498713963170254</v>
      </c>
      <c r="T1018" s="11">
        <f t="shared" si="178"/>
        <v>0.50009374414509145</v>
      </c>
      <c r="U1018" s="11">
        <f t="shared" si="179"/>
        <v>0.24078943557515209</v>
      </c>
      <c r="V1018" s="11">
        <f t="shared" si="180"/>
        <v>0.28865195016227507</v>
      </c>
      <c r="W1018" s="11">
        <f t="shared" si="181"/>
        <v>0.24078943557515209</v>
      </c>
    </row>
    <row r="1019" spans="1:23" x14ac:dyDescent="0.2">
      <c r="A1019" s="30">
        <v>40555</v>
      </c>
      <c r="B1019" s="1">
        <v>78.780525999999995</v>
      </c>
      <c r="C1019" s="1">
        <v>81.872686999999999</v>
      </c>
      <c r="D1019" s="1">
        <v>25.223303000000001</v>
      </c>
      <c r="E1019" s="1">
        <v>29.25</v>
      </c>
      <c r="F1019" s="1">
        <v>285.14035799999999</v>
      </c>
      <c r="G1019" s="1">
        <v>46.901367999999998</v>
      </c>
      <c r="H1019" s="1">
        <v>50.371419000000003</v>
      </c>
      <c r="I1019" s="1">
        <v>106.699997</v>
      </c>
      <c r="J1019" s="1">
        <v>26.551223</v>
      </c>
      <c r="K1019" s="1">
        <v>30.672909000000001</v>
      </c>
      <c r="L1019" s="45">
        <v>16058.349609999999</v>
      </c>
      <c r="M1019" s="11">
        <f t="shared" si="171"/>
        <v>0.51093599270612877</v>
      </c>
      <c r="N1019" s="11">
        <f t="shared" si="172"/>
        <v>0.23643221019630301</v>
      </c>
      <c r="O1019" s="11">
        <f t="shared" si="173"/>
        <v>0.33937344222645449</v>
      </c>
      <c r="P1019" s="11">
        <f t="shared" si="174"/>
        <v>1.2811669418686611E-2</v>
      </c>
      <c r="Q1019" s="11">
        <f t="shared" si="175"/>
        <v>1.1231012445105382E-2</v>
      </c>
      <c r="R1019" s="11">
        <f t="shared" si="176"/>
        <v>0.50642666553093751</v>
      </c>
      <c r="S1019" s="11">
        <f t="shared" si="177"/>
        <v>0.18025971074259139</v>
      </c>
      <c r="T1019" s="11">
        <f t="shared" si="178"/>
        <v>-0.20992229078291846</v>
      </c>
      <c r="U1019" s="11">
        <f t="shared" si="179"/>
        <v>0.1671477247755937</v>
      </c>
      <c r="V1019" s="11">
        <f t="shared" si="180"/>
        <v>0.40970567750960107</v>
      </c>
      <c r="W1019" s="11">
        <f t="shared" si="181"/>
        <v>0.1671477247755937</v>
      </c>
    </row>
    <row r="1020" spans="1:23" x14ac:dyDescent="0.2">
      <c r="A1020" s="30">
        <v>40554</v>
      </c>
      <c r="B1020" s="1">
        <v>52.140214</v>
      </c>
      <c r="C1020" s="1">
        <v>66.216882999999996</v>
      </c>
      <c r="D1020" s="1">
        <v>18.832166000000001</v>
      </c>
      <c r="E1020" s="1">
        <v>28.879999000000002</v>
      </c>
      <c r="F1020" s="1">
        <v>281.97350999999998</v>
      </c>
      <c r="G1020" s="1">
        <v>31.134186</v>
      </c>
      <c r="H1020" s="1">
        <v>42.678249999999998</v>
      </c>
      <c r="I1020" s="1">
        <v>135.050003</v>
      </c>
      <c r="J1020" s="1">
        <v>22.748811</v>
      </c>
      <c r="K1020" s="1">
        <v>21.758378</v>
      </c>
      <c r="L1020" s="45">
        <v>16279.889649999999</v>
      </c>
      <c r="M1020" s="11">
        <f t="shared" si="171"/>
        <v>0.30353744960969675</v>
      </c>
      <c r="N1020" s="11">
        <f t="shared" si="172"/>
        <v>0.16156504172288222</v>
      </c>
      <c r="O1020" s="11">
        <f t="shared" si="173"/>
        <v>-0.30283626747632497</v>
      </c>
      <c r="P1020" s="11">
        <f t="shared" si="174"/>
        <v>0.34890233535730975</v>
      </c>
      <c r="Q1020" s="11">
        <f t="shared" si="175"/>
        <v>9.7666138506726785E-3</v>
      </c>
      <c r="R1020" s="11">
        <f t="shared" si="176"/>
        <v>-5.7243600118517701E-2</v>
      </c>
      <c r="S1020" s="11">
        <f t="shared" si="177"/>
        <v>0.19505567163272608</v>
      </c>
      <c r="T1020" s="11">
        <f t="shared" si="178"/>
        <v>0.26038264562981528</v>
      </c>
      <c r="U1020" s="11">
        <f t="shared" si="179"/>
        <v>-1.1362537051940236E-2</v>
      </c>
      <c r="V1020" s="11">
        <f t="shared" si="180"/>
        <v>-3.1121572849147738E-2</v>
      </c>
      <c r="W1020" s="11">
        <f t="shared" si="181"/>
        <v>-1.1362537051940236E-2</v>
      </c>
    </row>
    <row r="1021" spans="1:23" x14ac:dyDescent="0.2">
      <c r="A1021" s="30">
        <v>40553</v>
      </c>
      <c r="B1021" s="1">
        <v>39.999015</v>
      </c>
      <c r="C1021" s="1">
        <v>57.006608</v>
      </c>
      <c r="D1021" s="1">
        <v>27.012543999999998</v>
      </c>
      <c r="E1021" s="1">
        <v>21.41</v>
      </c>
      <c r="F1021" s="1">
        <v>279.24621999999999</v>
      </c>
      <c r="G1021" s="1">
        <v>33.024635000000004</v>
      </c>
      <c r="H1021" s="1">
        <v>35.712353</v>
      </c>
      <c r="I1021" s="1">
        <v>107.150002</v>
      </c>
      <c r="J1021" s="1">
        <v>23.010266000000001</v>
      </c>
      <c r="K1021" s="1">
        <v>22.457284000000001</v>
      </c>
      <c r="L1021" s="45">
        <v>16912.289059999999</v>
      </c>
      <c r="M1021" s="11">
        <f t="shared" si="171"/>
        <v>-0.63589507060423323</v>
      </c>
      <c r="N1021" s="11">
        <f t="shared" si="172"/>
        <v>-0.26212942238226256</v>
      </c>
      <c r="O1021" s="11">
        <f t="shared" si="173"/>
        <v>-1.4448265231104984E-2</v>
      </c>
      <c r="P1021" s="11">
        <f t="shared" si="174"/>
        <v>-0.90068652100671187</v>
      </c>
      <c r="Q1021" s="11">
        <f t="shared" si="175"/>
        <v>-3.6358275726946498E-3</v>
      </c>
      <c r="R1021" s="11">
        <f t="shared" si="176"/>
        <v>-0.68521141582718059</v>
      </c>
      <c r="S1021" s="11">
        <f t="shared" si="177"/>
        <v>-0.33225425925372265</v>
      </c>
      <c r="T1021" s="11">
        <f t="shared" si="178"/>
        <v>-0.25626433821163075</v>
      </c>
      <c r="U1021" s="11">
        <f t="shared" si="179"/>
        <v>-0.50010899279404897</v>
      </c>
      <c r="V1021" s="11">
        <f t="shared" si="180"/>
        <v>-0.55996263580007954</v>
      </c>
      <c r="W1021" s="11">
        <f t="shared" si="181"/>
        <v>-0.50010899279404897</v>
      </c>
    </row>
    <row r="1022" spans="1:23" x14ac:dyDescent="0.2">
      <c r="A1022" s="30">
        <v>40527</v>
      </c>
      <c r="B1022" s="1">
        <v>109.85573599999999</v>
      </c>
      <c r="C1022" s="1">
        <v>77.258274999999998</v>
      </c>
      <c r="D1022" s="1">
        <v>27.408550000000002</v>
      </c>
      <c r="E1022" s="1">
        <v>215.58000200000001</v>
      </c>
      <c r="F1022" s="1">
        <v>280.26521600000001</v>
      </c>
      <c r="G1022" s="1">
        <v>104.910523</v>
      </c>
      <c r="H1022" s="1">
        <v>53.481963</v>
      </c>
      <c r="I1022" s="1">
        <v>144.070007</v>
      </c>
      <c r="J1022" s="1">
        <v>46.030566</v>
      </c>
      <c r="K1022" s="1">
        <v>51.034948</v>
      </c>
      <c r="L1022" s="45">
        <v>16472.369139999999</v>
      </c>
      <c r="M1022" s="11">
        <f t="shared" si="171"/>
        <v>0.32100007362823058</v>
      </c>
      <c r="N1022" s="11">
        <f t="shared" si="172"/>
        <v>-5.0452061156824768E-2</v>
      </c>
      <c r="O1022" s="11">
        <f t="shared" si="173"/>
        <v>8.2394652174158756E-2</v>
      </c>
      <c r="P1022" s="11">
        <f t="shared" si="174"/>
        <v>6.7995662011420483</v>
      </c>
      <c r="Q1022" s="11">
        <f t="shared" si="175"/>
        <v>-7.0960348806700102E-3</v>
      </c>
      <c r="R1022" s="11">
        <f t="shared" si="176"/>
        <v>1.201018770163448</v>
      </c>
      <c r="S1022" s="11">
        <f t="shared" si="177"/>
        <v>0.10428272944554728</v>
      </c>
      <c r="T1022" s="11">
        <f t="shared" si="178"/>
        <v>0.29536059795575809</v>
      </c>
      <c r="U1022" s="11">
        <f t="shared" si="179"/>
        <v>0.75265035131583291</v>
      </c>
      <c r="V1022" s="11">
        <f t="shared" si="180"/>
        <v>0.65461439793842646</v>
      </c>
      <c r="W1022" s="11">
        <f t="shared" si="181"/>
        <v>0.75265035131583291</v>
      </c>
    </row>
    <row r="1023" spans="1:23" x14ac:dyDescent="0.2">
      <c r="A1023" s="30">
        <v>40524</v>
      </c>
      <c r="B1023" s="1">
        <v>83.161036999999993</v>
      </c>
      <c r="C1023" s="1">
        <v>81.363217000000006</v>
      </c>
      <c r="D1023" s="1">
        <v>25.322140999999998</v>
      </c>
      <c r="E1023" s="1">
        <v>27.639999</v>
      </c>
      <c r="F1023" s="1">
        <v>282.26820099999998</v>
      </c>
      <c r="G1023" s="1">
        <v>47.664529000000002</v>
      </c>
      <c r="H1023" s="1">
        <v>48.431404000000001</v>
      </c>
      <c r="I1023" s="1">
        <v>111.220001</v>
      </c>
      <c r="J1023" s="1">
        <v>26.263404999999999</v>
      </c>
      <c r="K1023" s="1">
        <v>30.844013</v>
      </c>
      <c r="L1023" s="45">
        <v>16510.189450000002</v>
      </c>
      <c r="M1023" s="11">
        <f t="shared" si="171"/>
        <v>0.57242507920926378</v>
      </c>
      <c r="N1023" s="11">
        <f t="shared" si="172"/>
        <v>0.20931028356595505</v>
      </c>
      <c r="O1023" s="11">
        <f t="shared" si="173"/>
        <v>0.42087078211144746</v>
      </c>
      <c r="P1023" s="11">
        <f t="shared" si="174"/>
        <v>-5.7553958904819069E-3</v>
      </c>
      <c r="Q1023" s="11">
        <f t="shared" si="175"/>
        <v>-5.9806980272911758E-3</v>
      </c>
      <c r="R1023" s="11">
        <f t="shared" si="176"/>
        <v>0.52368302809077183</v>
      </c>
      <c r="S1023" s="11">
        <f t="shared" si="177"/>
        <v>0.14713225132425034</v>
      </c>
      <c r="T1023" s="11">
        <f t="shared" si="178"/>
        <v>-0.14988917450295547</v>
      </c>
      <c r="U1023" s="11">
        <f t="shared" si="179"/>
        <v>0.11295786653042805</v>
      </c>
      <c r="V1023" s="11">
        <f t="shared" si="180"/>
        <v>0.30290154412607673</v>
      </c>
      <c r="W1023" s="11">
        <f t="shared" si="181"/>
        <v>0.11295786653042805</v>
      </c>
    </row>
    <row r="1024" spans="1:23" x14ac:dyDescent="0.2">
      <c r="A1024" s="30">
        <v>40523</v>
      </c>
      <c r="B1024" s="1">
        <v>52.887121999999998</v>
      </c>
      <c r="C1024" s="1">
        <v>67.280679000000006</v>
      </c>
      <c r="D1024" s="1">
        <v>17.821565</v>
      </c>
      <c r="E1024" s="1">
        <v>27.799999</v>
      </c>
      <c r="F1024" s="1">
        <v>283.96651900000001</v>
      </c>
      <c r="G1024" s="1">
        <v>31.282444000000002</v>
      </c>
      <c r="H1024" s="1">
        <v>42.219546999999999</v>
      </c>
      <c r="I1024" s="1">
        <v>130.83000200000001</v>
      </c>
      <c r="J1024" s="1">
        <v>23.597843000000001</v>
      </c>
      <c r="K1024" s="1">
        <v>23.673325999999999</v>
      </c>
      <c r="L1024" s="45">
        <v>16739.949219999999</v>
      </c>
      <c r="M1024" s="11">
        <f t="shared" si="171"/>
        <v>0.34718970461799681</v>
      </c>
      <c r="N1024" s="11">
        <f t="shared" si="172"/>
        <v>0.22126937872014407</v>
      </c>
      <c r="O1024" s="11">
        <f t="shared" si="173"/>
        <v>-0.31082356699080638</v>
      </c>
      <c r="P1024" s="11">
        <f t="shared" si="174"/>
        <v>0.37351773715415026</v>
      </c>
      <c r="Q1024" s="11">
        <f t="shared" si="175"/>
        <v>-2.0587508459206871E-2</v>
      </c>
      <c r="R1024" s="11">
        <f t="shared" si="176"/>
        <v>-1.0172185891467511E-2</v>
      </c>
      <c r="S1024" s="11">
        <f t="shared" si="177"/>
        <v>0.17969422679336744</v>
      </c>
      <c r="T1024" s="11">
        <f t="shared" si="178"/>
        <v>0.31329048444216578</v>
      </c>
      <c r="U1024" s="11">
        <f t="shared" si="179"/>
        <v>0.11309629856462067</v>
      </c>
      <c r="V1024" s="11">
        <f t="shared" si="180"/>
        <v>5.212037357069832E-2</v>
      </c>
      <c r="W1024" s="11">
        <f t="shared" si="181"/>
        <v>0.11309629856462067</v>
      </c>
    </row>
    <row r="1025" spans="1:23" x14ac:dyDescent="0.2">
      <c r="A1025" s="30">
        <v>40522</v>
      </c>
      <c r="B1025" s="1">
        <v>39.257368</v>
      </c>
      <c r="C1025" s="1">
        <v>55.090777000000003</v>
      </c>
      <c r="D1025" s="1">
        <v>25.859220000000001</v>
      </c>
      <c r="E1025" s="1">
        <v>20.239999999999998</v>
      </c>
      <c r="F1025" s="1">
        <v>289.93556999999998</v>
      </c>
      <c r="G1025" s="1">
        <v>31.603925</v>
      </c>
      <c r="H1025" s="1">
        <v>35.788550999999998</v>
      </c>
      <c r="I1025" s="1">
        <v>99.620002999999997</v>
      </c>
      <c r="J1025" s="1">
        <v>21.200181000000001</v>
      </c>
      <c r="K1025" s="1">
        <v>22.500586999999999</v>
      </c>
      <c r="L1025" s="45">
        <v>18050.16992</v>
      </c>
      <c r="M1025" s="11">
        <f t="shared" si="171"/>
        <v>-0.41083576583728909</v>
      </c>
      <c r="N1025" s="11">
        <f t="shared" si="172"/>
        <v>-0.30959488165502791</v>
      </c>
      <c r="O1025" s="11">
        <f t="shared" si="173"/>
        <v>-0.19613146649907398</v>
      </c>
      <c r="P1025" s="11">
        <f t="shared" si="174"/>
        <v>-0.88673754706330521</v>
      </c>
      <c r="Q1025" s="11">
        <f t="shared" si="175"/>
        <v>3.8393407899532939E-3</v>
      </c>
      <c r="R1025" s="11">
        <f t="shared" si="176"/>
        <v>-0.50103698004583674</v>
      </c>
      <c r="S1025" s="11">
        <f t="shared" si="177"/>
        <v>-0.44507802109570382</v>
      </c>
      <c r="T1025" s="11">
        <f t="shared" si="178"/>
        <v>-0.35687535920756719</v>
      </c>
      <c r="U1025" s="11">
        <f t="shared" si="179"/>
        <v>-0.33009094854109111</v>
      </c>
      <c r="V1025" s="11">
        <f t="shared" si="180"/>
        <v>-0.4137120980948199</v>
      </c>
      <c r="W1025" s="11">
        <f t="shared" si="181"/>
        <v>-0.33009094854109111</v>
      </c>
    </row>
    <row r="1026" spans="1:23" x14ac:dyDescent="0.2">
      <c r="A1026" s="30">
        <v>40495</v>
      </c>
      <c r="B1026" s="1">
        <v>66.632300000000001</v>
      </c>
      <c r="C1026" s="1">
        <v>79.794855999999996</v>
      </c>
      <c r="D1026" s="1">
        <v>32.168469000000002</v>
      </c>
      <c r="E1026" s="1">
        <v>178.699997</v>
      </c>
      <c r="F1026" s="1">
        <v>288.82666599999999</v>
      </c>
      <c r="G1026" s="1">
        <v>63.339213000000001</v>
      </c>
      <c r="H1026" s="1">
        <v>64.492941999999999</v>
      </c>
      <c r="I1026" s="1">
        <v>154.89999399999999</v>
      </c>
      <c r="J1026" s="1">
        <v>31.646356999999998</v>
      </c>
      <c r="K1026" s="1">
        <v>38.378050999999999</v>
      </c>
      <c r="L1026" s="45">
        <v>17598.199219999999</v>
      </c>
      <c r="M1026" s="11">
        <f t="shared" si="171"/>
        <v>-0.19670193087359011</v>
      </c>
      <c r="N1026" s="11">
        <f t="shared" si="172"/>
        <v>-2.0782026151984101E-2</v>
      </c>
      <c r="O1026" s="11">
        <f t="shared" si="173"/>
        <v>0.26297477813164849</v>
      </c>
      <c r="P1026" s="11">
        <f t="shared" si="174"/>
        <v>5.3100281426553666</v>
      </c>
      <c r="Q1026" s="11">
        <f t="shared" si="175"/>
        <v>-4.030479963986644E-3</v>
      </c>
      <c r="R1026" s="11">
        <f t="shared" si="176"/>
        <v>0.3354536611851664</v>
      </c>
      <c r="S1026" s="11">
        <f t="shared" si="177"/>
        <v>0.32081796784273431</v>
      </c>
      <c r="T1026" s="11">
        <f t="shared" si="178"/>
        <v>0.42057953576137619</v>
      </c>
      <c r="U1026" s="11">
        <f t="shared" si="179"/>
        <v>0.21536570377755715</v>
      </c>
      <c r="V1026" s="11">
        <f t="shared" si="180"/>
        <v>0.21136987386657147</v>
      </c>
      <c r="W1026" s="11">
        <f t="shared" si="181"/>
        <v>0.21536570377755715</v>
      </c>
    </row>
    <row r="1027" spans="1:23" x14ac:dyDescent="0.2">
      <c r="A1027" s="30">
        <v>40494</v>
      </c>
      <c r="B1027" s="1">
        <v>82.948413000000002</v>
      </c>
      <c r="C1027" s="1">
        <v>81.488348999999999</v>
      </c>
      <c r="D1027" s="1">
        <v>25.470396999999998</v>
      </c>
      <c r="E1027" s="1">
        <v>28.32</v>
      </c>
      <c r="F1027" s="1">
        <v>289.99548700000003</v>
      </c>
      <c r="G1027" s="1">
        <v>47.428986000000002</v>
      </c>
      <c r="H1027" s="1">
        <v>48.828032</v>
      </c>
      <c r="I1027" s="1">
        <v>109.040001</v>
      </c>
      <c r="J1027" s="1">
        <v>26.038547000000001</v>
      </c>
      <c r="K1027" s="1">
        <v>31.681529999999999</v>
      </c>
      <c r="L1027" s="45">
        <v>17977.679690000001</v>
      </c>
      <c r="M1027" s="11">
        <f t="shared" si="171"/>
        <v>0.57584933064732802</v>
      </c>
      <c r="N1027" s="11">
        <f t="shared" si="172"/>
        <v>0.2253034698668932</v>
      </c>
      <c r="O1027" s="11">
        <f t="shared" si="173"/>
        <v>0.49608096920100708</v>
      </c>
      <c r="P1027" s="11">
        <f t="shared" si="174"/>
        <v>2.5715283385900678E-2</v>
      </c>
      <c r="Q1027" s="11">
        <f t="shared" si="175"/>
        <v>1.7811658314789813E-2</v>
      </c>
      <c r="R1027" s="11">
        <f t="shared" si="176"/>
        <v>0.56962087566927089</v>
      </c>
      <c r="S1027" s="11">
        <f t="shared" si="177"/>
        <v>0.17084939879148031</v>
      </c>
      <c r="T1027" s="11">
        <f t="shared" si="178"/>
        <v>-0.15779717187149778</v>
      </c>
      <c r="U1027" s="11">
        <f t="shared" si="179"/>
        <v>0.10179438751687009</v>
      </c>
      <c r="V1027" s="11">
        <f t="shared" si="180"/>
        <v>0.38451584709005671</v>
      </c>
      <c r="W1027" s="11">
        <f t="shared" si="181"/>
        <v>0.10179438751687009</v>
      </c>
    </row>
    <row r="1028" spans="1:23" x14ac:dyDescent="0.2">
      <c r="A1028" s="30">
        <v>40493</v>
      </c>
      <c r="B1028" s="1">
        <v>52.637273999999998</v>
      </c>
      <c r="C1028" s="1">
        <v>66.504626000000002</v>
      </c>
      <c r="D1028" s="1">
        <v>17.024744999999999</v>
      </c>
      <c r="E1028" s="1">
        <v>27.610001</v>
      </c>
      <c r="F1028" s="1">
        <v>284.92057899999998</v>
      </c>
      <c r="G1028" s="1">
        <v>30.216842</v>
      </c>
      <c r="H1028" s="1">
        <v>41.703085000000002</v>
      </c>
      <c r="I1028" s="1">
        <v>129.470001</v>
      </c>
      <c r="J1028" s="1">
        <v>23.632854999999999</v>
      </c>
      <c r="K1028" s="1">
        <v>22.882750000000001</v>
      </c>
      <c r="L1028" s="45">
        <v>16102.37988</v>
      </c>
      <c r="M1028" s="11">
        <f t="shared" ref="M1028:M1091" si="182">B1028/B1029-1</f>
        <v>0.35526133052256537</v>
      </c>
      <c r="N1028" s="11">
        <f t="shared" ref="N1028:N1091" si="183">C1028/C1029-1</f>
        <v>0.20998768991391681</v>
      </c>
      <c r="O1028" s="11">
        <f t="shared" ref="O1028:O1091" si="184">D1028/D1029-1</f>
        <v>-0.34405512007612082</v>
      </c>
      <c r="P1028" s="11">
        <f t="shared" ref="P1028:P1091" si="185">E1028/E1029-1</f>
        <v>0.36413048418972349</v>
      </c>
      <c r="Q1028" s="11">
        <f t="shared" ref="Q1028:Q1091" si="186">F1028/F1029-1</f>
        <v>-1.4137748745287726E-2</v>
      </c>
      <c r="R1028" s="11">
        <f t="shared" ref="R1028:R1091" si="187">G1028/G1029-1</f>
        <v>-4.637873552005789E-2</v>
      </c>
      <c r="S1028" s="11">
        <f t="shared" ref="S1028:S1091" si="188">H1028/H1029-1</f>
        <v>0.16175510437290996</v>
      </c>
      <c r="T1028" s="11">
        <f t="shared" ref="T1028:T1091" si="189">I1028/I1029-1</f>
        <v>0.29807503104221023</v>
      </c>
      <c r="U1028" s="11">
        <f t="shared" ref="U1028:U1091" si="190">J1028/J1029-1</f>
        <v>0.12562779628512444</v>
      </c>
      <c r="V1028" s="11">
        <f t="shared" ref="V1028:V1091" si="191">K1028/K1029-1</f>
        <v>3.0068580908487963E-2</v>
      </c>
      <c r="W1028" s="11">
        <f t="shared" ref="W1028:W1091" si="192">J1028/J1029-1</f>
        <v>0.12562779628512444</v>
      </c>
    </row>
    <row r="1029" spans="1:23" x14ac:dyDescent="0.2">
      <c r="A1029" s="30">
        <v>40492</v>
      </c>
      <c r="B1029" s="1">
        <v>38.839205999999997</v>
      </c>
      <c r="C1029" s="1">
        <v>54.963059999999999</v>
      </c>
      <c r="D1029" s="1">
        <v>25.954536000000001</v>
      </c>
      <c r="E1029" s="1">
        <v>20.239999999999998</v>
      </c>
      <c r="F1029" s="1">
        <v>289.00648000000001</v>
      </c>
      <c r="G1029" s="1">
        <v>31.686418</v>
      </c>
      <c r="H1029" s="1">
        <v>35.896622999999998</v>
      </c>
      <c r="I1029" s="1">
        <v>99.739998</v>
      </c>
      <c r="J1029" s="1">
        <v>20.995266000000001</v>
      </c>
      <c r="K1029" s="1">
        <v>22.214783000000001</v>
      </c>
      <c r="L1029" s="45">
        <v>17751.390630000002</v>
      </c>
      <c r="M1029" s="11">
        <f t="shared" si="182"/>
        <v>-0.60160457754620267</v>
      </c>
      <c r="N1029" s="11">
        <f t="shared" si="183"/>
        <v>-0.36392767329838915</v>
      </c>
      <c r="O1029" s="11">
        <f t="shared" si="184"/>
        <v>-0.39205386730923264</v>
      </c>
      <c r="P1029" s="11">
        <f t="shared" si="185"/>
        <v>-0.91456671454026062</v>
      </c>
      <c r="Q1029" s="11">
        <f t="shared" si="186"/>
        <v>1.3327890704132983E-2</v>
      </c>
      <c r="R1029" s="11">
        <f t="shared" si="187"/>
        <v>-0.62074140140080369</v>
      </c>
      <c r="S1029" s="11">
        <f t="shared" si="188"/>
        <v>-0.45374363551466668</v>
      </c>
      <c r="T1029" s="11">
        <f t="shared" si="189"/>
        <v>-0.50951563778168762</v>
      </c>
      <c r="U1029" s="11">
        <f t="shared" si="190"/>
        <v>-0.500077791148553</v>
      </c>
      <c r="V1029" s="11">
        <f t="shared" si="191"/>
        <v>-0.53946842839179276</v>
      </c>
      <c r="W1029" s="11">
        <f t="shared" si="192"/>
        <v>-0.500077791148553</v>
      </c>
    </row>
    <row r="1030" spans="1:23" x14ac:dyDescent="0.2">
      <c r="A1030" s="30">
        <v>40465</v>
      </c>
      <c r="B1030" s="1">
        <v>97.489086999999998</v>
      </c>
      <c r="C1030" s="1">
        <v>86.410078999999996</v>
      </c>
      <c r="D1030" s="1">
        <v>42.692163999999998</v>
      </c>
      <c r="E1030" s="1">
        <v>236.91000399999999</v>
      </c>
      <c r="F1030" s="1">
        <v>285.20529499999998</v>
      </c>
      <c r="G1030" s="1">
        <v>83.548317999999995</v>
      </c>
      <c r="H1030" s="1">
        <v>65.713875999999999</v>
      </c>
      <c r="I1030" s="1">
        <v>203.35000600000001</v>
      </c>
      <c r="J1030" s="1">
        <v>41.997065999999997</v>
      </c>
      <c r="K1030" s="1">
        <v>48.237264000000003</v>
      </c>
      <c r="L1030" s="45">
        <v>16528.029299999998</v>
      </c>
      <c r="M1030" s="11">
        <f t="shared" si="182"/>
        <v>0.47256280454591582</v>
      </c>
      <c r="N1030" s="11">
        <f t="shared" si="183"/>
        <v>9.4356118986403947E-2</v>
      </c>
      <c r="O1030" s="11">
        <f t="shared" si="184"/>
        <v>0.40957167866656863</v>
      </c>
      <c r="P1030" s="11">
        <f t="shared" si="185"/>
        <v>0.36997636957054625</v>
      </c>
      <c r="Q1030" s="11">
        <f t="shared" si="186"/>
        <v>-1.7009212720544342E-2</v>
      </c>
      <c r="R1030" s="11">
        <f t="shared" si="187"/>
        <v>0.33173314922369546</v>
      </c>
      <c r="S1030" s="11">
        <f t="shared" si="188"/>
        <v>2.7962272208565064E-2</v>
      </c>
      <c r="T1030" s="11">
        <f t="shared" si="189"/>
        <v>0.32769653100818696</v>
      </c>
      <c r="U1030" s="11">
        <f t="shared" si="190"/>
        <v>0.34161874863013542</v>
      </c>
      <c r="V1030" s="11">
        <f t="shared" si="191"/>
        <v>0.25659391684955923</v>
      </c>
      <c r="W1030" s="11">
        <f t="shared" si="192"/>
        <v>0.34161874863013542</v>
      </c>
    </row>
    <row r="1031" spans="1:23" x14ac:dyDescent="0.2">
      <c r="A1031" s="30">
        <v>40464</v>
      </c>
      <c r="B1031" s="1">
        <v>66.203687000000002</v>
      </c>
      <c r="C1031" s="1">
        <v>78.959744000000001</v>
      </c>
      <c r="D1031" s="1">
        <v>30.287330999999998</v>
      </c>
      <c r="E1031" s="1">
        <v>172.929993</v>
      </c>
      <c r="F1031" s="1">
        <v>290.140354</v>
      </c>
      <c r="G1031" s="1">
        <v>62.736530999999999</v>
      </c>
      <c r="H1031" s="1">
        <v>63.926349999999999</v>
      </c>
      <c r="I1031" s="1">
        <v>153.16000399999999</v>
      </c>
      <c r="J1031" s="1">
        <v>31.303279</v>
      </c>
      <c r="K1031" s="1">
        <v>38.387312999999999</v>
      </c>
      <c r="L1031" s="45">
        <v>17776.910159999999</v>
      </c>
      <c r="M1031" s="11">
        <f t="shared" si="182"/>
        <v>-0.21782158074298907</v>
      </c>
      <c r="N1031" s="11">
        <f t="shared" si="183"/>
        <v>-2.954004387510889E-2</v>
      </c>
      <c r="O1031" s="11">
        <f t="shared" si="184"/>
        <v>0.20882029656024592</v>
      </c>
      <c r="P1031" s="11">
        <f t="shared" si="185"/>
        <v>5.0890842605633804</v>
      </c>
      <c r="Q1031" s="11">
        <f t="shared" si="186"/>
        <v>-1.252909613468467E-2</v>
      </c>
      <c r="R1031" s="11">
        <f t="shared" si="187"/>
        <v>0.30027466453172713</v>
      </c>
      <c r="S1031" s="11">
        <f t="shared" si="188"/>
        <v>0.31037103410002298</v>
      </c>
      <c r="T1031" s="11">
        <f t="shared" si="189"/>
        <v>0.41644324654887388</v>
      </c>
      <c r="U1031" s="11">
        <f t="shared" si="190"/>
        <v>0.20094547093212634</v>
      </c>
      <c r="V1031" s="11">
        <f t="shared" si="191"/>
        <v>0.20994260423530986</v>
      </c>
      <c r="W1031" s="11">
        <f t="shared" si="192"/>
        <v>0.20094547093212634</v>
      </c>
    </row>
    <row r="1032" spans="1:23" x14ac:dyDescent="0.2">
      <c r="A1032" s="30">
        <v>40463</v>
      </c>
      <c r="B1032" s="1">
        <v>84.640135000000001</v>
      </c>
      <c r="C1032" s="1">
        <v>81.363217000000006</v>
      </c>
      <c r="D1032" s="1">
        <v>25.05528</v>
      </c>
      <c r="E1032" s="1">
        <v>28.4</v>
      </c>
      <c r="F1032" s="1">
        <v>293.82167399999997</v>
      </c>
      <c r="G1032" s="1">
        <v>48.248676000000003</v>
      </c>
      <c r="H1032" s="1">
        <v>48.784922999999999</v>
      </c>
      <c r="I1032" s="1">
        <v>108.129997</v>
      </c>
      <c r="J1032" s="1">
        <v>26.065529000000002</v>
      </c>
      <c r="K1032" s="1">
        <v>31.726557</v>
      </c>
      <c r="L1032" s="45">
        <v>18041.539059999999</v>
      </c>
      <c r="M1032" s="11">
        <f t="shared" si="182"/>
        <v>0.65546601479797273</v>
      </c>
      <c r="N1032" s="11">
        <f t="shared" si="183"/>
        <v>0.22326148730327056</v>
      </c>
      <c r="O1032" s="11">
        <f t="shared" si="184"/>
        <v>0.45590893985504288</v>
      </c>
      <c r="P1032" s="11">
        <f t="shared" si="185"/>
        <v>1.8651399521212308E-2</v>
      </c>
      <c r="Q1032" s="11">
        <f t="shared" si="186"/>
        <v>-1.0280370290195462E-2</v>
      </c>
      <c r="R1032" s="11">
        <f t="shared" si="187"/>
        <v>0.57787719494463707</v>
      </c>
      <c r="S1032" s="11">
        <f t="shared" si="188"/>
        <v>0.17103900861075694</v>
      </c>
      <c r="T1032" s="11">
        <f t="shared" si="189"/>
        <v>-0.13176492587309363</v>
      </c>
      <c r="U1032" s="11">
        <f t="shared" si="190"/>
        <v>0.10539250964087121</v>
      </c>
      <c r="V1032" s="11">
        <f t="shared" si="191"/>
        <v>0.38223871426434752</v>
      </c>
      <c r="W1032" s="11">
        <f t="shared" si="192"/>
        <v>0.10539250964087121</v>
      </c>
    </row>
    <row r="1033" spans="1:23" x14ac:dyDescent="0.2">
      <c r="A1033" s="30">
        <v>40462</v>
      </c>
      <c r="B1033" s="1">
        <v>51.127679000000001</v>
      </c>
      <c r="C1033" s="1">
        <v>66.513347999999993</v>
      </c>
      <c r="D1033" s="1">
        <v>17.209372999999999</v>
      </c>
      <c r="E1033" s="1">
        <v>27.879999000000002</v>
      </c>
      <c r="F1033" s="1">
        <v>296.87364500000001</v>
      </c>
      <c r="G1033" s="1">
        <v>30.578220000000002</v>
      </c>
      <c r="H1033" s="1">
        <v>41.659520000000001</v>
      </c>
      <c r="I1033" s="1">
        <v>124.540001</v>
      </c>
      <c r="J1033" s="1">
        <v>23.580338000000001</v>
      </c>
      <c r="K1033" s="1">
        <v>22.953023000000002</v>
      </c>
      <c r="L1033" s="45">
        <v>18058.689450000002</v>
      </c>
      <c r="M1033" s="11">
        <f t="shared" si="182"/>
        <v>-0.53675106663763761</v>
      </c>
      <c r="N1033" s="11">
        <f t="shared" si="183"/>
        <v>-0.13864351846527911</v>
      </c>
      <c r="O1033" s="11">
        <f t="shared" si="184"/>
        <v>-0.3723455284609184</v>
      </c>
      <c r="P1033" s="11">
        <f t="shared" si="185"/>
        <v>-0.87366895306838588</v>
      </c>
      <c r="Q1033" s="11">
        <f t="shared" si="186"/>
        <v>4.7503799454462481E-3</v>
      </c>
      <c r="R1033" s="11">
        <f t="shared" si="187"/>
        <v>-0.70634914804364857</v>
      </c>
      <c r="S1033" s="11">
        <f t="shared" si="188"/>
        <v>-0.2325792468689849</v>
      </c>
      <c r="T1033" s="11">
        <f t="shared" si="189"/>
        <v>-0.1364581879319221</v>
      </c>
      <c r="U1033" s="11">
        <f t="shared" si="190"/>
        <v>-0.48892050591029601</v>
      </c>
      <c r="V1033" s="11">
        <f t="shared" si="191"/>
        <v>-0.54990387056006784</v>
      </c>
      <c r="W1033" s="11">
        <f t="shared" si="192"/>
        <v>-0.48892050591029601</v>
      </c>
    </row>
    <row r="1034" spans="1:23" x14ac:dyDescent="0.2">
      <c r="A1034" s="30">
        <v>40436</v>
      </c>
      <c r="B1034" s="1">
        <v>110.36761300000001</v>
      </c>
      <c r="C1034" s="1">
        <v>77.219303999999994</v>
      </c>
      <c r="D1034" s="1">
        <v>27.418545999999999</v>
      </c>
      <c r="E1034" s="1">
        <v>220.69000199999999</v>
      </c>
      <c r="F1034" s="1">
        <v>295.47005000000001</v>
      </c>
      <c r="G1034" s="1">
        <v>104.131215</v>
      </c>
      <c r="H1034" s="1">
        <v>54.285110000000003</v>
      </c>
      <c r="I1034" s="1">
        <v>144.220001</v>
      </c>
      <c r="J1034" s="1">
        <v>46.138297999999999</v>
      </c>
      <c r="K1034" s="1">
        <v>50.995823999999999</v>
      </c>
      <c r="L1034" s="45">
        <v>18105.16992</v>
      </c>
      <c r="M1034" s="11">
        <f t="shared" si="182"/>
        <v>0.12885235975340015</v>
      </c>
      <c r="N1034" s="11">
        <f t="shared" si="183"/>
        <v>-0.10850347116457237</v>
      </c>
      <c r="O1034" s="11">
        <f t="shared" si="184"/>
        <v>-0.37758109831026332</v>
      </c>
      <c r="P1034" s="11">
        <f t="shared" si="185"/>
        <v>-0.1413174840933239</v>
      </c>
      <c r="Q1034" s="11">
        <f t="shared" si="186"/>
        <v>-2.0094015640513274E-2</v>
      </c>
      <c r="R1034" s="11">
        <f t="shared" si="187"/>
        <v>0.25450246137064769</v>
      </c>
      <c r="S1034" s="11">
        <f t="shared" si="188"/>
        <v>-0.18640549204330603</v>
      </c>
      <c r="T1034" s="11">
        <f t="shared" si="189"/>
        <v>-0.32291079342723006</v>
      </c>
      <c r="U1034" s="11">
        <f t="shared" si="190"/>
        <v>5.4998815197656148E-2</v>
      </c>
      <c r="V1034" s="11">
        <f t="shared" si="191"/>
        <v>4.7260686933176421E-2</v>
      </c>
      <c r="W1034" s="11">
        <f t="shared" si="192"/>
        <v>5.4998815197656148E-2</v>
      </c>
    </row>
    <row r="1035" spans="1:23" x14ac:dyDescent="0.2">
      <c r="A1035" s="30">
        <v>40435</v>
      </c>
      <c r="B1035" s="1">
        <v>97.769750000000002</v>
      </c>
      <c r="C1035" s="1">
        <v>86.617615999999998</v>
      </c>
      <c r="D1035" s="1">
        <v>44.051596000000004</v>
      </c>
      <c r="E1035" s="1">
        <v>257.01001000000002</v>
      </c>
      <c r="F1035" s="1">
        <v>301.528978</v>
      </c>
      <c r="G1035" s="1">
        <v>83.005987000000005</v>
      </c>
      <c r="H1035" s="1">
        <v>66.722561999999996</v>
      </c>
      <c r="I1035" s="1">
        <v>213</v>
      </c>
      <c r="J1035" s="1">
        <v>43.733032999999999</v>
      </c>
      <c r="K1035" s="1">
        <v>48.694488999999997</v>
      </c>
      <c r="L1035" s="45">
        <v>18029.849610000001</v>
      </c>
      <c r="M1035" s="11">
        <f t="shared" si="182"/>
        <v>0.48605896959110062</v>
      </c>
      <c r="N1035" s="11">
        <f t="shared" si="183"/>
        <v>0.10832015114309956</v>
      </c>
      <c r="O1035" s="11">
        <f t="shared" si="184"/>
        <v>0.53730810387471006</v>
      </c>
      <c r="P1035" s="11">
        <f t="shared" si="185"/>
        <v>0.52275157911335235</v>
      </c>
      <c r="Q1035" s="11">
        <f t="shared" si="186"/>
        <v>-9.5166871135552444E-3</v>
      </c>
      <c r="R1035" s="11">
        <f t="shared" si="187"/>
        <v>0.3644936267455916</v>
      </c>
      <c r="S1035" s="11">
        <f t="shared" si="188"/>
        <v>7.3959574410927598E-2</v>
      </c>
      <c r="T1035" s="11">
        <f t="shared" si="189"/>
        <v>0.45352811638253576</v>
      </c>
      <c r="U1035" s="11">
        <f t="shared" si="190"/>
        <v>0.42622480831602605</v>
      </c>
      <c r="V1035" s="11">
        <f t="shared" si="191"/>
        <v>0.3024488301014101</v>
      </c>
      <c r="W1035" s="11">
        <f t="shared" si="192"/>
        <v>0.42622480831602605</v>
      </c>
    </row>
    <row r="1036" spans="1:23" x14ac:dyDescent="0.2">
      <c r="A1036" s="30">
        <v>40434</v>
      </c>
      <c r="B1036" s="1">
        <v>65.791298999999995</v>
      </c>
      <c r="C1036" s="1">
        <v>78.152162000000004</v>
      </c>
      <c r="D1036" s="1">
        <v>28.655021000000001</v>
      </c>
      <c r="E1036" s="1">
        <v>168.779999</v>
      </c>
      <c r="F1036" s="1">
        <v>304.426106</v>
      </c>
      <c r="G1036" s="1">
        <v>60.832813999999999</v>
      </c>
      <c r="H1036" s="1">
        <v>62.127628999999999</v>
      </c>
      <c r="I1036" s="1">
        <v>146.53999300000001</v>
      </c>
      <c r="J1036" s="1">
        <v>30.663492000000002</v>
      </c>
      <c r="K1036" s="1">
        <v>37.386873000000001</v>
      </c>
      <c r="L1036" s="45">
        <v>17959.439450000002</v>
      </c>
      <c r="M1036" s="11">
        <f t="shared" si="182"/>
        <v>-0.21650816265312378</v>
      </c>
      <c r="N1036" s="11">
        <f t="shared" si="183"/>
        <v>-5.0934113054094121E-2</v>
      </c>
      <c r="O1036" s="11">
        <f t="shared" si="184"/>
        <v>0.13427565558056687</v>
      </c>
      <c r="P1036" s="11">
        <f t="shared" si="185"/>
        <v>4.9492419122579525</v>
      </c>
      <c r="Q1036" s="11">
        <f t="shared" si="186"/>
        <v>1.4414155486064395E-2</v>
      </c>
      <c r="R1036" s="11">
        <f t="shared" si="187"/>
        <v>0.25347518315334749</v>
      </c>
      <c r="S1036" s="11">
        <f t="shared" si="188"/>
        <v>0.26116226516147756</v>
      </c>
      <c r="T1036" s="11">
        <f t="shared" si="189"/>
        <v>0.37609161190894191</v>
      </c>
      <c r="U1036" s="11">
        <f t="shared" si="190"/>
        <v>0.16434683878810996</v>
      </c>
      <c r="V1036" s="11">
        <f t="shared" si="191"/>
        <v>0.18277391051369274</v>
      </c>
      <c r="W1036" s="11">
        <f t="shared" si="192"/>
        <v>0.16434683878810996</v>
      </c>
    </row>
    <row r="1037" spans="1:23" x14ac:dyDescent="0.2">
      <c r="A1037" s="30">
        <v>40433</v>
      </c>
      <c r="B1037" s="1">
        <v>83.971901000000003</v>
      </c>
      <c r="C1037" s="1">
        <v>82.346402999999995</v>
      </c>
      <c r="D1037" s="1">
        <v>25.262837000000001</v>
      </c>
      <c r="E1037" s="1">
        <v>28.370000999999998</v>
      </c>
      <c r="F1037" s="1">
        <v>300.10041200000001</v>
      </c>
      <c r="G1037" s="1">
        <v>48.531326999999997</v>
      </c>
      <c r="H1037" s="1">
        <v>49.262200999999997</v>
      </c>
      <c r="I1037" s="1">
        <v>106.489998</v>
      </c>
      <c r="J1037" s="1">
        <v>26.335359</v>
      </c>
      <c r="K1037" s="1">
        <v>31.609483999999998</v>
      </c>
      <c r="L1037" s="45">
        <v>17995.720700000002</v>
      </c>
      <c r="M1037" s="11">
        <f t="shared" si="182"/>
        <v>-0.2209572054770933</v>
      </c>
      <c r="N1037" s="11">
        <f t="shared" si="183"/>
        <v>5.6136416769044351E-2</v>
      </c>
      <c r="O1037" s="11">
        <f t="shared" si="184"/>
        <v>-5.2366299342923917E-2</v>
      </c>
      <c r="P1037" s="11">
        <f t="shared" si="185"/>
        <v>-0.87486767433456392</v>
      </c>
      <c r="Q1037" s="11">
        <f t="shared" si="186"/>
        <v>-2.1673670269545364E-2</v>
      </c>
      <c r="R1037" s="11">
        <f t="shared" si="187"/>
        <v>-0.52970821183855343</v>
      </c>
      <c r="S1037" s="11">
        <f t="shared" si="188"/>
        <v>-9.5430665480435106E-2</v>
      </c>
      <c r="T1037" s="11">
        <f t="shared" si="189"/>
        <v>-0.24614185353751428</v>
      </c>
      <c r="U1037" s="11">
        <f t="shared" si="190"/>
        <v>-0.43329823997765504</v>
      </c>
      <c r="V1037" s="11">
        <f t="shared" si="191"/>
        <v>-0.38487449210937363</v>
      </c>
      <c r="W1037" s="11">
        <f t="shared" si="192"/>
        <v>-0.43329823997765504</v>
      </c>
    </row>
    <row r="1038" spans="1:23" x14ac:dyDescent="0.2">
      <c r="A1038" s="30">
        <v>40405</v>
      </c>
      <c r="B1038" s="1">
        <v>107.78856</v>
      </c>
      <c r="C1038" s="1">
        <v>77.969476</v>
      </c>
      <c r="D1038" s="1">
        <v>26.658863</v>
      </c>
      <c r="E1038" s="1">
        <v>226.720001</v>
      </c>
      <c r="F1038" s="1">
        <v>306.748784</v>
      </c>
      <c r="G1038" s="1">
        <v>103.19407699999999</v>
      </c>
      <c r="H1038" s="1">
        <v>54.459287000000003</v>
      </c>
      <c r="I1038" s="1">
        <v>141.259995</v>
      </c>
      <c r="J1038" s="1">
        <v>46.471285000000002</v>
      </c>
      <c r="K1038" s="1">
        <v>51.387048</v>
      </c>
      <c r="L1038" s="45">
        <v>17390.519530000001</v>
      </c>
      <c r="M1038" s="11">
        <f t="shared" si="182"/>
        <v>0.10487963247270171</v>
      </c>
      <c r="N1038" s="11">
        <f t="shared" si="183"/>
        <v>-0.12638791333140664</v>
      </c>
      <c r="O1038" s="11">
        <f t="shared" si="184"/>
        <v>-0.40601338394035891</v>
      </c>
      <c r="P1038" s="11">
        <f t="shared" si="185"/>
        <v>-0.12557851791722652</v>
      </c>
      <c r="Q1038" s="11">
        <f t="shared" si="186"/>
        <v>2.2834794786932955E-2</v>
      </c>
      <c r="R1038" s="11">
        <f t="shared" si="187"/>
        <v>0.20934896106567003</v>
      </c>
      <c r="S1038" s="11">
        <f t="shared" si="188"/>
        <v>-0.20989583458768468</v>
      </c>
      <c r="T1038" s="11">
        <f t="shared" si="189"/>
        <v>-0.35064815875028554</v>
      </c>
      <c r="U1038" s="11">
        <f t="shared" si="190"/>
        <v>4.1487832813619896E-2</v>
      </c>
      <c r="V1038" s="11">
        <f t="shared" si="191"/>
        <v>3.4452071257490058E-2</v>
      </c>
      <c r="W1038" s="11">
        <f t="shared" si="192"/>
        <v>4.1487832813619896E-2</v>
      </c>
    </row>
    <row r="1039" spans="1:23" x14ac:dyDescent="0.2">
      <c r="A1039" s="30">
        <v>40404</v>
      </c>
      <c r="B1039" s="1">
        <v>97.556835000000007</v>
      </c>
      <c r="C1039" s="1">
        <v>89.249538999999999</v>
      </c>
      <c r="D1039" s="1">
        <v>44.881252000000003</v>
      </c>
      <c r="E1039" s="1">
        <v>259.27999899999998</v>
      </c>
      <c r="F1039" s="1">
        <v>299.90061500000002</v>
      </c>
      <c r="G1039" s="1">
        <v>85.330273000000005</v>
      </c>
      <c r="H1039" s="1">
        <v>68.926717999999994</v>
      </c>
      <c r="I1039" s="1">
        <v>217.53999300000001</v>
      </c>
      <c r="J1039" s="1">
        <v>44.620094000000002</v>
      </c>
      <c r="K1039" s="1">
        <v>49.675620000000002</v>
      </c>
      <c r="L1039" s="45">
        <v>17749.310549999998</v>
      </c>
      <c r="M1039" s="11">
        <f t="shared" si="182"/>
        <v>0.50024271319115998</v>
      </c>
      <c r="N1039" s="11">
        <f t="shared" si="183"/>
        <v>0.13732278237255002</v>
      </c>
      <c r="O1039" s="11">
        <f t="shared" si="184"/>
        <v>0.59000937965998301</v>
      </c>
      <c r="P1039" s="11">
        <f t="shared" si="185"/>
        <v>0.48388945765213642</v>
      </c>
      <c r="Q1039" s="11">
        <f t="shared" si="186"/>
        <v>-3.6353438948051542E-2</v>
      </c>
      <c r="R1039" s="11">
        <f t="shared" si="187"/>
        <v>0.3937153357702341</v>
      </c>
      <c r="S1039" s="11">
        <f t="shared" si="188"/>
        <v>0.10311313252698895</v>
      </c>
      <c r="T1039" s="11">
        <f t="shared" si="189"/>
        <v>0.46245373445378157</v>
      </c>
      <c r="U1039" s="11">
        <f t="shared" si="190"/>
        <v>0.45779869528271777</v>
      </c>
      <c r="V1039" s="11">
        <f t="shared" si="191"/>
        <v>0.33265374876521481</v>
      </c>
      <c r="W1039" s="11">
        <f t="shared" si="192"/>
        <v>0.45779869528271777</v>
      </c>
    </row>
    <row r="1040" spans="1:23" x14ac:dyDescent="0.2">
      <c r="A1040" s="30">
        <v>40403</v>
      </c>
      <c r="B1040" s="1">
        <v>65.027367999999996</v>
      </c>
      <c r="C1040" s="1">
        <v>78.473359000000002</v>
      </c>
      <c r="D1040" s="1">
        <v>28.227035999999998</v>
      </c>
      <c r="E1040" s="1">
        <v>174.729996</v>
      </c>
      <c r="F1040" s="1">
        <v>311.21432600000003</v>
      </c>
      <c r="G1040" s="1">
        <v>61.225037</v>
      </c>
      <c r="H1040" s="1">
        <v>62.483815999999997</v>
      </c>
      <c r="I1040" s="1">
        <v>148.75</v>
      </c>
      <c r="J1040" s="1">
        <v>30.607856999999999</v>
      </c>
      <c r="K1040" s="1">
        <v>37.275714000000001</v>
      </c>
      <c r="L1040" s="45">
        <v>17098.449219999999</v>
      </c>
      <c r="M1040" s="11">
        <f t="shared" si="182"/>
        <v>-0.2284208532669969</v>
      </c>
      <c r="N1040" s="11">
        <f t="shared" si="183"/>
        <v>-5.2688863235337169E-2</v>
      </c>
      <c r="O1040" s="11">
        <f t="shared" si="184"/>
        <v>0.10011814553063103</v>
      </c>
      <c r="P1040" s="11">
        <f t="shared" si="185"/>
        <v>4.9736750769230769</v>
      </c>
      <c r="Q1040" s="11">
        <f t="shared" si="186"/>
        <v>-9.349196288290007E-3</v>
      </c>
      <c r="R1040" s="11">
        <f t="shared" si="187"/>
        <v>0.2417886231826798</v>
      </c>
      <c r="S1040" s="11">
        <f t="shared" si="188"/>
        <v>0.27235505644417324</v>
      </c>
      <c r="T1040" s="11">
        <f t="shared" si="189"/>
        <v>0.30151368184868588</v>
      </c>
      <c r="U1040" s="11">
        <f t="shared" si="190"/>
        <v>0.14272060093167549</v>
      </c>
      <c r="V1040" s="11">
        <f t="shared" si="191"/>
        <v>0.15619915748427404</v>
      </c>
      <c r="W1040" s="11">
        <f t="shared" si="192"/>
        <v>0.14272060093167549</v>
      </c>
    </row>
    <row r="1041" spans="1:23" x14ac:dyDescent="0.2">
      <c r="A1041" s="30">
        <v>40402</v>
      </c>
      <c r="B1041" s="1">
        <v>84.278285999999994</v>
      </c>
      <c r="C1041" s="1">
        <v>82.837998999999996</v>
      </c>
      <c r="D1041" s="1">
        <v>25.658186000000001</v>
      </c>
      <c r="E1041" s="1">
        <v>29.25</v>
      </c>
      <c r="F1041" s="1">
        <v>314.15138899999999</v>
      </c>
      <c r="G1041" s="1">
        <v>49.303911999999997</v>
      </c>
      <c r="H1041" s="1">
        <v>49.108789000000002</v>
      </c>
      <c r="I1041" s="1">
        <v>114.290001</v>
      </c>
      <c r="J1041" s="1">
        <v>26.785074999999999</v>
      </c>
      <c r="K1041" s="1">
        <v>32.239873000000003</v>
      </c>
      <c r="L1041" s="45">
        <v>17113.539059999999</v>
      </c>
      <c r="M1041" s="11">
        <f t="shared" si="182"/>
        <v>1.1794470856827686</v>
      </c>
      <c r="N1041" s="11">
        <f t="shared" si="183"/>
        <v>0.51113757550762617</v>
      </c>
      <c r="O1041" s="11">
        <f t="shared" si="184"/>
        <v>8.5831938113110073E-3</v>
      </c>
      <c r="P1041" s="11">
        <f t="shared" si="185"/>
        <v>0.43171806167400884</v>
      </c>
      <c r="Q1041" s="11">
        <f t="shared" si="186"/>
        <v>2.9160092812106742E-2</v>
      </c>
      <c r="R1041" s="11">
        <f t="shared" si="187"/>
        <v>0.55870045930910073</v>
      </c>
      <c r="S1041" s="11">
        <f t="shared" si="188"/>
        <v>0.37219271604486037</v>
      </c>
      <c r="T1041" s="11">
        <f t="shared" si="189"/>
        <v>0.15889269441616238</v>
      </c>
      <c r="U1041" s="11">
        <f t="shared" si="190"/>
        <v>0.27680587680852708</v>
      </c>
      <c r="V1041" s="11">
        <f t="shared" si="191"/>
        <v>0.43450225556790634</v>
      </c>
      <c r="W1041" s="11">
        <f t="shared" si="192"/>
        <v>0.27680587680852708</v>
      </c>
    </row>
    <row r="1042" spans="1:23" x14ac:dyDescent="0.2">
      <c r="A1042" s="30">
        <v>40400</v>
      </c>
      <c r="B1042" s="1">
        <v>38.669572000000002</v>
      </c>
      <c r="C1042" s="1">
        <v>54.818303999999998</v>
      </c>
      <c r="D1042" s="1">
        <v>25.439831000000002</v>
      </c>
      <c r="E1042" s="1">
        <v>20.43</v>
      </c>
      <c r="F1042" s="1">
        <v>305.25026300000002</v>
      </c>
      <c r="G1042" s="1">
        <v>31.631422000000001</v>
      </c>
      <c r="H1042" s="1">
        <v>35.788550999999998</v>
      </c>
      <c r="I1042" s="1">
        <v>98.620002999999997</v>
      </c>
      <c r="J1042" s="1">
        <v>20.978189</v>
      </c>
      <c r="K1042" s="1">
        <v>22.474606000000001</v>
      </c>
      <c r="L1042" s="45">
        <v>17828.240229999999</v>
      </c>
      <c r="M1042" s="11">
        <f t="shared" si="182"/>
        <v>-0.64539124145920579</v>
      </c>
      <c r="N1042" s="11">
        <f t="shared" si="183"/>
        <v>-0.28955800431628254</v>
      </c>
      <c r="O1042" s="11">
        <f t="shared" si="184"/>
        <v>-3.8879944653624543E-2</v>
      </c>
      <c r="P1042" s="11">
        <f t="shared" si="185"/>
        <v>-0.91192447239407093</v>
      </c>
      <c r="Q1042" s="11">
        <f t="shared" si="186"/>
        <v>1.1771497969683686E-2</v>
      </c>
      <c r="R1042" s="11">
        <f t="shared" si="187"/>
        <v>-0.68985940457702433</v>
      </c>
      <c r="S1042" s="11">
        <f t="shared" si="188"/>
        <v>-0.3308295172336887</v>
      </c>
      <c r="T1042" s="11">
        <f t="shared" si="189"/>
        <v>-0.31878151360692097</v>
      </c>
      <c r="U1042" s="11">
        <f t="shared" si="190"/>
        <v>-0.54230761586240428</v>
      </c>
      <c r="V1042" s="11">
        <f t="shared" si="191"/>
        <v>-0.55970757880059918</v>
      </c>
      <c r="W1042" s="11">
        <f t="shared" si="192"/>
        <v>-0.54230761586240428</v>
      </c>
    </row>
    <row r="1043" spans="1:23" x14ac:dyDescent="0.2">
      <c r="A1043" s="30">
        <v>40374</v>
      </c>
      <c r="B1043" s="1">
        <v>109.048553</v>
      </c>
      <c r="C1043" s="1">
        <v>77.160843999999997</v>
      </c>
      <c r="D1043" s="1">
        <v>26.468941999999998</v>
      </c>
      <c r="E1043" s="1">
        <v>231.96000699999999</v>
      </c>
      <c r="F1043" s="1">
        <v>301.69881600000002</v>
      </c>
      <c r="G1043" s="1">
        <v>101.990589</v>
      </c>
      <c r="H1043" s="1">
        <v>53.481963</v>
      </c>
      <c r="I1043" s="1">
        <v>144.770004</v>
      </c>
      <c r="J1043" s="1">
        <v>45.834690999999999</v>
      </c>
      <c r="K1043" s="1">
        <v>51.044725999999997</v>
      </c>
      <c r="L1043" s="45">
        <v>18019.349610000001</v>
      </c>
      <c r="M1043" s="11">
        <f t="shared" si="182"/>
        <v>0.14100000785788525</v>
      </c>
      <c r="N1043" s="11">
        <f t="shared" si="183"/>
        <v>-0.12396661036847523</v>
      </c>
      <c r="O1043" s="11">
        <f t="shared" si="184"/>
        <v>-0.39377290333692461</v>
      </c>
      <c r="P1043" s="11">
        <f t="shared" si="185"/>
        <v>-0.1063682215025713</v>
      </c>
      <c r="Q1043" s="11">
        <f t="shared" si="186"/>
        <v>-2.0322764603066812E-3</v>
      </c>
      <c r="R1043" s="11">
        <f t="shared" si="187"/>
        <v>0.2089661862562211</v>
      </c>
      <c r="S1043" s="11">
        <f t="shared" si="188"/>
        <v>-0.21756615094201326</v>
      </c>
      <c r="T1043" s="11">
        <f t="shared" si="189"/>
        <v>-0.32861846383577276</v>
      </c>
      <c r="U1043" s="11">
        <f t="shared" si="190"/>
        <v>5.5422622297676138E-2</v>
      </c>
      <c r="V1043" s="11">
        <f t="shared" si="191"/>
        <v>4.9085783986148268E-2</v>
      </c>
      <c r="W1043" s="11">
        <f t="shared" si="192"/>
        <v>5.5422622297676138E-2</v>
      </c>
    </row>
    <row r="1044" spans="1:23" x14ac:dyDescent="0.2">
      <c r="A1044" s="30">
        <v>40373</v>
      </c>
      <c r="B1044" s="1">
        <v>95.572789</v>
      </c>
      <c r="C1044" s="1">
        <v>88.079797999999997</v>
      </c>
      <c r="D1044" s="1">
        <v>43.661760000000001</v>
      </c>
      <c r="E1044" s="1">
        <v>259.57000699999998</v>
      </c>
      <c r="F1044" s="1">
        <v>302.31319999999999</v>
      </c>
      <c r="G1044" s="1">
        <v>84.361821000000006</v>
      </c>
      <c r="H1044" s="1">
        <v>68.353335000000001</v>
      </c>
      <c r="I1044" s="1">
        <v>215.63000500000001</v>
      </c>
      <c r="J1044" s="1">
        <v>43.427807999999999</v>
      </c>
      <c r="K1044" s="1">
        <v>48.656388999999997</v>
      </c>
      <c r="L1044" s="45">
        <v>17666.400389999999</v>
      </c>
      <c r="M1044" s="11">
        <f t="shared" si="182"/>
        <v>0.44921117948048428</v>
      </c>
      <c r="N1044" s="11">
        <f t="shared" si="183"/>
        <v>0.11732062145647415</v>
      </c>
      <c r="O1044" s="11">
        <f t="shared" si="184"/>
        <v>0.52158967161752323</v>
      </c>
      <c r="P1044" s="11">
        <f t="shared" si="185"/>
        <v>0.4178729287971239</v>
      </c>
      <c r="Q1044" s="11">
        <f t="shared" si="186"/>
        <v>-1.3737311858787682E-2</v>
      </c>
      <c r="R1044" s="11">
        <f t="shared" si="187"/>
        <v>0.36531106256309043</v>
      </c>
      <c r="S1044" s="11">
        <f t="shared" si="188"/>
        <v>8.2978758934891372E-2</v>
      </c>
      <c r="T1044" s="11">
        <f t="shared" si="189"/>
        <v>0.36873184322154939</v>
      </c>
      <c r="U1044" s="11">
        <f t="shared" si="190"/>
        <v>0.40648877793306903</v>
      </c>
      <c r="V1044" s="11">
        <f t="shared" si="191"/>
        <v>0.29309961626959091</v>
      </c>
      <c r="W1044" s="11">
        <f t="shared" si="192"/>
        <v>0.40648877793306903</v>
      </c>
    </row>
    <row r="1045" spans="1:23" x14ac:dyDescent="0.2">
      <c r="A1045" s="30">
        <v>40372</v>
      </c>
      <c r="B1045" s="1">
        <v>65.948144999999997</v>
      </c>
      <c r="C1045" s="1">
        <v>78.831265000000002</v>
      </c>
      <c r="D1045" s="1">
        <v>28.694832000000002</v>
      </c>
      <c r="E1045" s="1">
        <v>183.070007</v>
      </c>
      <c r="F1045" s="1">
        <v>306.52401600000002</v>
      </c>
      <c r="G1045" s="1">
        <v>61.789451</v>
      </c>
      <c r="H1045" s="1">
        <v>63.116044000000002</v>
      </c>
      <c r="I1045" s="1">
        <v>157.53999300000001</v>
      </c>
      <c r="J1045" s="1">
        <v>30.876753999999998</v>
      </c>
      <c r="K1045" s="1">
        <v>37.627718999999999</v>
      </c>
      <c r="L1045" s="45">
        <v>17554.470700000002</v>
      </c>
      <c r="M1045" s="11">
        <f t="shared" si="182"/>
        <v>0.35617902930426459</v>
      </c>
      <c r="N1045" s="11">
        <f t="shared" si="183"/>
        <v>0.22901917627352253</v>
      </c>
      <c r="O1045" s="11">
        <f t="shared" si="184"/>
        <v>0.81832348515879438</v>
      </c>
      <c r="P1045" s="11">
        <f t="shared" si="185"/>
        <v>5.7828828084475736</v>
      </c>
      <c r="Q1045" s="11">
        <f t="shared" si="186"/>
        <v>7.4037685491310512E-3</v>
      </c>
      <c r="R1045" s="11">
        <f t="shared" si="187"/>
        <v>1.1035692088929849</v>
      </c>
      <c r="S1045" s="11">
        <f t="shared" si="188"/>
        <v>0.58092663787640197</v>
      </c>
      <c r="T1045" s="11">
        <f t="shared" si="189"/>
        <v>0.32153338076951088</v>
      </c>
      <c r="U1045" s="11">
        <f t="shared" si="190"/>
        <v>0.34384722889634478</v>
      </c>
      <c r="V1045" s="11">
        <f t="shared" si="191"/>
        <v>0.74555206326045198</v>
      </c>
      <c r="W1045" s="11">
        <f t="shared" si="192"/>
        <v>0.34384722889634478</v>
      </c>
    </row>
    <row r="1046" spans="1:23" x14ac:dyDescent="0.2">
      <c r="A1046" s="30">
        <v>40370</v>
      </c>
      <c r="B1046" s="1">
        <v>48.627904999999998</v>
      </c>
      <c r="C1046" s="1">
        <v>64.141606999999993</v>
      </c>
      <c r="D1046" s="1">
        <v>15.780927999999999</v>
      </c>
      <c r="E1046" s="1">
        <v>26.99</v>
      </c>
      <c r="F1046" s="1">
        <v>304.27126199999998</v>
      </c>
      <c r="G1046" s="1">
        <v>29.373624</v>
      </c>
      <c r="H1046" s="1">
        <v>39.923448999999998</v>
      </c>
      <c r="I1046" s="1">
        <v>119.209999</v>
      </c>
      <c r="J1046" s="1">
        <v>22.976386999999999</v>
      </c>
      <c r="K1046" s="1">
        <v>21.556342999999998</v>
      </c>
      <c r="L1046" s="45">
        <v>18030.210940000001</v>
      </c>
      <c r="M1046" s="11">
        <f t="shared" si="182"/>
        <v>0.27861144545113392</v>
      </c>
      <c r="N1046" s="11">
        <f t="shared" si="183"/>
        <v>0.17978890511195944</v>
      </c>
      <c r="O1046" s="11">
        <f t="shared" si="184"/>
        <v>-0.37757755201763255</v>
      </c>
      <c r="P1046" s="11">
        <f t="shared" si="185"/>
        <v>0.32109642682329897</v>
      </c>
      <c r="Q1046" s="11">
        <f t="shared" si="186"/>
        <v>-5.9400414609526164E-3</v>
      </c>
      <c r="R1046" s="11">
        <f t="shared" si="187"/>
        <v>-5.4947431542091474E-2</v>
      </c>
      <c r="S1046" s="11">
        <f t="shared" si="188"/>
        <v>0.11366859896023795</v>
      </c>
      <c r="T1046" s="11">
        <f t="shared" si="189"/>
        <v>0.21037670241398509</v>
      </c>
      <c r="U1046" s="11">
        <f t="shared" si="190"/>
        <v>9.7037113855503954E-2</v>
      </c>
      <c r="V1046" s="11">
        <f t="shared" si="191"/>
        <v>-4.2702277551614598E-2</v>
      </c>
      <c r="W1046" s="11">
        <f t="shared" si="192"/>
        <v>9.7037113855503954E-2</v>
      </c>
    </row>
    <row r="1047" spans="1:23" x14ac:dyDescent="0.2">
      <c r="A1047" s="30">
        <v>40369</v>
      </c>
      <c r="B1047" s="1">
        <v>38.031807999999998</v>
      </c>
      <c r="C1047" s="1">
        <v>54.367019999999997</v>
      </c>
      <c r="D1047" s="1">
        <v>25.354047000000001</v>
      </c>
      <c r="E1047" s="1">
        <v>20.43</v>
      </c>
      <c r="F1047" s="1">
        <v>306.08944600000001</v>
      </c>
      <c r="G1047" s="1">
        <v>31.081471000000001</v>
      </c>
      <c r="H1047" s="1">
        <v>35.848590000000002</v>
      </c>
      <c r="I1047" s="1">
        <v>98.489998</v>
      </c>
      <c r="J1047" s="1">
        <v>20.944037999999999</v>
      </c>
      <c r="K1047" s="1">
        <v>22.517909</v>
      </c>
      <c r="L1047" s="45">
        <v>17652.789059999999</v>
      </c>
      <c r="M1047" s="11">
        <f t="shared" si="182"/>
        <v>-0.65290029225811508</v>
      </c>
      <c r="N1047" s="11">
        <f t="shared" si="183"/>
        <v>-0.28355637492863339</v>
      </c>
      <c r="O1047" s="11">
        <f t="shared" si="184"/>
        <v>4.1424661414433128E-3</v>
      </c>
      <c r="P1047" s="11">
        <f t="shared" si="185"/>
        <v>-0.91538971503467237</v>
      </c>
      <c r="Q1047" s="11">
        <f t="shared" si="186"/>
        <v>8.6248504372126167E-3</v>
      </c>
      <c r="R1047" s="11">
        <f t="shared" si="187"/>
        <v>-0.69636754270677059</v>
      </c>
      <c r="S1047" s="11">
        <f t="shared" si="188"/>
        <v>-0.32812660009616879</v>
      </c>
      <c r="T1047" s="11">
        <f t="shared" si="189"/>
        <v>-0.34252339100420448</v>
      </c>
      <c r="U1047" s="11">
        <f t="shared" si="190"/>
        <v>-0.54256399969920754</v>
      </c>
      <c r="V1047" s="11">
        <f t="shared" si="191"/>
        <v>-0.55750267871330106</v>
      </c>
      <c r="W1047" s="11">
        <f t="shared" si="192"/>
        <v>-0.54256399969920754</v>
      </c>
    </row>
    <row r="1048" spans="1:23" x14ac:dyDescent="0.2">
      <c r="A1048" s="30">
        <v>40344</v>
      </c>
      <c r="B1048" s="1">
        <v>109.570268</v>
      </c>
      <c r="C1048" s="1">
        <v>75.884574999999998</v>
      </c>
      <c r="D1048" s="1">
        <v>25.249452000000002</v>
      </c>
      <c r="E1048" s="1">
        <v>241.46000699999999</v>
      </c>
      <c r="F1048" s="1">
        <v>303.47204499999998</v>
      </c>
      <c r="G1048" s="1">
        <v>102.365443</v>
      </c>
      <c r="H1048" s="1">
        <v>53.356167999999997</v>
      </c>
      <c r="I1048" s="1">
        <v>149.800003</v>
      </c>
      <c r="J1048" s="1">
        <v>45.785722999999997</v>
      </c>
      <c r="K1048" s="1">
        <v>50.888238000000001</v>
      </c>
      <c r="L1048" s="45">
        <v>17640.839840000001</v>
      </c>
      <c r="M1048" s="11">
        <f t="shared" si="182"/>
        <v>0.13644656214606066</v>
      </c>
      <c r="N1048" s="11">
        <f t="shared" si="183"/>
        <v>-0.14893864591045547</v>
      </c>
      <c r="O1048" s="11">
        <f t="shared" si="184"/>
        <v>-0.42760028076985601</v>
      </c>
      <c r="P1048" s="11">
        <f t="shared" si="185"/>
        <v>-7.3516953294393339E-2</v>
      </c>
      <c r="Q1048" s="11">
        <f t="shared" si="186"/>
        <v>1.772278831937224E-2</v>
      </c>
      <c r="R1048" s="11">
        <f t="shared" si="187"/>
        <v>0.19354238126304324</v>
      </c>
      <c r="S1048" s="11">
        <f t="shared" si="188"/>
        <v>-0.23034061705641251</v>
      </c>
      <c r="T1048" s="11">
        <f t="shared" si="189"/>
        <v>-0.31031305216822813</v>
      </c>
      <c r="U1048" s="11">
        <f t="shared" si="190"/>
        <v>4.1485166924108974E-2</v>
      </c>
      <c r="V1048" s="11">
        <f t="shared" si="191"/>
        <v>2.6773444310220107E-2</v>
      </c>
      <c r="W1048" s="11">
        <f t="shared" si="192"/>
        <v>4.1485166924108974E-2</v>
      </c>
    </row>
    <row r="1049" spans="1:23" x14ac:dyDescent="0.2">
      <c r="A1049" s="30">
        <v>40343</v>
      </c>
      <c r="B1049" s="1">
        <v>96.4148</v>
      </c>
      <c r="C1049" s="1">
        <v>89.164635000000004</v>
      </c>
      <c r="D1049" s="1">
        <v>44.111573</v>
      </c>
      <c r="E1049" s="1">
        <v>260.61999500000002</v>
      </c>
      <c r="F1049" s="1">
        <v>298.18733400000002</v>
      </c>
      <c r="G1049" s="1">
        <v>85.766073000000006</v>
      </c>
      <c r="H1049" s="1">
        <v>69.324391000000006</v>
      </c>
      <c r="I1049" s="1">
        <v>217.199997</v>
      </c>
      <c r="J1049" s="1">
        <v>43.961953999999999</v>
      </c>
      <c r="K1049" s="1">
        <v>49.561311000000003</v>
      </c>
      <c r="L1049" s="45">
        <v>17776.119139999999</v>
      </c>
      <c r="M1049" s="11">
        <f t="shared" si="182"/>
        <v>0.94293234248784197</v>
      </c>
      <c r="N1049" s="11">
        <f t="shared" si="183"/>
        <v>0.38391318081776271</v>
      </c>
      <c r="O1049" s="11">
        <f t="shared" si="184"/>
        <v>1.8658328696254962</v>
      </c>
      <c r="P1049" s="11">
        <f t="shared" si="185"/>
        <v>8.6669141196926613</v>
      </c>
      <c r="Q1049" s="11">
        <f t="shared" si="186"/>
        <v>-2.2994275633652195E-2</v>
      </c>
      <c r="R1049" s="11">
        <f t="shared" si="187"/>
        <v>1.8897504178402502</v>
      </c>
      <c r="S1049" s="11">
        <f t="shared" si="188"/>
        <v>0.73130592735428968</v>
      </c>
      <c r="T1049" s="11">
        <f t="shared" si="189"/>
        <v>0.79667465296281459</v>
      </c>
      <c r="U1049" s="11">
        <f t="shared" si="190"/>
        <v>0.90681601340229068</v>
      </c>
      <c r="V1049" s="11">
        <f t="shared" si="191"/>
        <v>1.2239335497617549</v>
      </c>
      <c r="W1049" s="11">
        <f t="shared" si="192"/>
        <v>0.90681601340229068</v>
      </c>
    </row>
    <row r="1050" spans="1:23" x14ac:dyDescent="0.2">
      <c r="A1050" s="30">
        <v>40340</v>
      </c>
      <c r="B1050" s="1">
        <v>49.623344000000003</v>
      </c>
      <c r="C1050" s="1">
        <v>64.429355999999999</v>
      </c>
      <c r="D1050" s="1">
        <v>15.392234999999999</v>
      </c>
      <c r="E1050" s="1">
        <v>26.959999</v>
      </c>
      <c r="F1050" s="1">
        <v>305.205309</v>
      </c>
      <c r="G1050" s="1">
        <v>29.679404999999999</v>
      </c>
      <c r="H1050" s="1">
        <v>40.041676000000002</v>
      </c>
      <c r="I1050" s="1">
        <v>120.889999</v>
      </c>
      <c r="J1050" s="1">
        <v>23.055163</v>
      </c>
      <c r="K1050" s="1">
        <v>22.285428</v>
      </c>
      <c r="L1050" s="45">
        <v>17912.619139999999</v>
      </c>
      <c r="M1050" s="11">
        <f t="shared" si="182"/>
        <v>0.30492058915219156</v>
      </c>
      <c r="N1050" s="11">
        <f t="shared" si="183"/>
        <v>0.18341353766250768</v>
      </c>
      <c r="O1050" s="11">
        <f t="shared" si="184"/>
        <v>-0.39290816176210452</v>
      </c>
      <c r="P1050" s="11">
        <f t="shared" si="185"/>
        <v>0.31769307515606426</v>
      </c>
      <c r="Q1050" s="11">
        <f t="shared" si="186"/>
        <v>6.1916634719043628E-3</v>
      </c>
      <c r="R1050" s="11">
        <f t="shared" si="187"/>
        <v>-3.9728969068525855E-2</v>
      </c>
      <c r="S1050" s="11">
        <f t="shared" si="188"/>
        <v>0.11715362509966143</v>
      </c>
      <c r="T1050" s="11">
        <f t="shared" si="189"/>
        <v>0.2285568754358358</v>
      </c>
      <c r="U1050" s="11">
        <f t="shared" si="190"/>
        <v>0.10530433983857823</v>
      </c>
      <c r="V1050" s="11">
        <f t="shared" si="191"/>
        <v>-2.1613346825458568E-2</v>
      </c>
      <c r="W1050" s="11">
        <f t="shared" si="192"/>
        <v>0.10530433983857823</v>
      </c>
    </row>
    <row r="1051" spans="1:23" x14ac:dyDescent="0.2">
      <c r="A1051" s="30">
        <v>40339</v>
      </c>
      <c r="B1051" s="1">
        <v>38.027864999999998</v>
      </c>
      <c r="C1051" s="1">
        <v>54.443652999999998</v>
      </c>
      <c r="D1051" s="1">
        <v>25.354047000000001</v>
      </c>
      <c r="E1051" s="1">
        <v>20.459999</v>
      </c>
      <c r="F1051" s="1">
        <v>303.32720899999998</v>
      </c>
      <c r="G1051" s="1">
        <v>30.907321</v>
      </c>
      <c r="H1051" s="1">
        <v>35.842587000000002</v>
      </c>
      <c r="I1051" s="1">
        <v>98.400002000000001</v>
      </c>
      <c r="J1051" s="1">
        <v>20.858656</v>
      </c>
      <c r="K1051" s="1">
        <v>22.777730999999999</v>
      </c>
      <c r="L1051" s="45">
        <v>17427.089840000001</v>
      </c>
      <c r="M1051" s="11">
        <f t="shared" si="182"/>
        <v>-0.65127584040477826</v>
      </c>
      <c r="N1051" s="11">
        <f t="shared" si="183"/>
        <v>-0.27245862018554001</v>
      </c>
      <c r="O1051" s="11">
        <f t="shared" si="184"/>
        <v>2.8574179111779952E-2</v>
      </c>
      <c r="P1051" s="11">
        <f t="shared" si="185"/>
        <v>-0.91687995328571892</v>
      </c>
      <c r="Q1051" s="11">
        <f t="shared" si="186"/>
        <v>4.6821407423347505E-3</v>
      </c>
      <c r="R1051" s="11">
        <f t="shared" si="187"/>
        <v>-0.69830139602997376</v>
      </c>
      <c r="S1051" s="11">
        <f t="shared" si="188"/>
        <v>-0.30085134710798644</v>
      </c>
      <c r="T1051" s="11">
        <f t="shared" si="189"/>
        <v>-0.34233387723345399</v>
      </c>
      <c r="U1051" s="11">
        <f t="shared" si="190"/>
        <v>-0.54325643540267488</v>
      </c>
      <c r="V1051" s="11">
        <f t="shared" si="191"/>
        <v>-0.55564230519372848</v>
      </c>
      <c r="W1051" s="11">
        <f t="shared" si="192"/>
        <v>-0.54325643540267488</v>
      </c>
    </row>
    <row r="1052" spans="1:23" x14ac:dyDescent="0.2">
      <c r="A1052" s="30">
        <v>40313</v>
      </c>
      <c r="B1052" s="1">
        <v>109.048553</v>
      </c>
      <c r="C1052" s="1">
        <v>74.832380000000001</v>
      </c>
      <c r="D1052" s="1">
        <v>24.649702000000001</v>
      </c>
      <c r="E1052" s="1">
        <v>246.14999399999999</v>
      </c>
      <c r="F1052" s="1">
        <v>301.91360700000001</v>
      </c>
      <c r="G1052" s="1">
        <v>102.444362</v>
      </c>
      <c r="H1052" s="1">
        <v>51.266046000000003</v>
      </c>
      <c r="I1052" s="1">
        <v>149.61999499999999</v>
      </c>
      <c r="J1052" s="1">
        <v>45.668199000000001</v>
      </c>
      <c r="K1052" s="1">
        <v>51.259900000000002</v>
      </c>
      <c r="L1052" s="45">
        <v>17868.759770000001</v>
      </c>
      <c r="M1052" s="11">
        <f t="shared" si="182"/>
        <v>0.26531948017734974</v>
      </c>
      <c r="N1052" s="11">
        <f t="shared" si="183"/>
        <v>-9.5373001220826814E-2</v>
      </c>
      <c r="O1052" s="11">
        <f t="shared" si="184"/>
        <v>-6.9763065977238803E-2</v>
      </c>
      <c r="P1052" s="11">
        <f t="shared" si="185"/>
        <v>7.5202493084198441</v>
      </c>
      <c r="Q1052" s="11">
        <f t="shared" si="186"/>
        <v>-6.9442814775577677E-4</v>
      </c>
      <c r="R1052" s="11">
        <f t="shared" si="187"/>
        <v>1.0527093026130934</v>
      </c>
      <c r="S1052" s="11">
        <f t="shared" si="188"/>
        <v>4.4653273479002387E-2</v>
      </c>
      <c r="T1052" s="11">
        <f t="shared" si="189"/>
        <v>0.31015760884827337</v>
      </c>
      <c r="U1052" s="11">
        <f t="shared" si="190"/>
        <v>0.70098850809752</v>
      </c>
      <c r="V1052" s="11">
        <f t="shared" si="191"/>
        <v>0.58817899276909302</v>
      </c>
      <c r="W1052" s="11">
        <f t="shared" si="192"/>
        <v>0.70098850809752</v>
      </c>
    </row>
    <row r="1053" spans="1:23" x14ac:dyDescent="0.2">
      <c r="A1053" s="30">
        <v>40310</v>
      </c>
      <c r="B1053" s="1">
        <v>86.182624000000004</v>
      </c>
      <c r="C1053" s="1">
        <v>82.721806999999998</v>
      </c>
      <c r="D1053" s="1">
        <v>26.498304999999998</v>
      </c>
      <c r="E1053" s="1">
        <v>28.889999</v>
      </c>
      <c r="F1053" s="1">
        <v>302.12340999999998</v>
      </c>
      <c r="G1053" s="1">
        <v>49.906902000000002</v>
      </c>
      <c r="H1053" s="1">
        <v>49.0747</v>
      </c>
      <c r="I1053" s="1">
        <v>114.199997</v>
      </c>
      <c r="J1053" s="1">
        <v>26.848034999999999</v>
      </c>
      <c r="K1053" s="1">
        <v>32.275896000000003</v>
      </c>
      <c r="L1053" s="45">
        <v>17824.289059999999</v>
      </c>
      <c r="M1053" s="11">
        <f t="shared" si="182"/>
        <v>0.73269503419053295</v>
      </c>
      <c r="N1053" s="11">
        <f t="shared" si="183"/>
        <v>0.28287317053441163</v>
      </c>
      <c r="O1053" s="11">
        <f t="shared" si="184"/>
        <v>0.73467860044771971</v>
      </c>
      <c r="P1053" s="11">
        <f t="shared" si="185"/>
        <v>0.13874646674235458</v>
      </c>
      <c r="Q1053" s="11">
        <f t="shared" si="186"/>
        <v>-1.6472064433543543E-2</v>
      </c>
      <c r="R1053" s="11">
        <f t="shared" si="187"/>
        <v>0.70928290018137474</v>
      </c>
      <c r="S1053" s="11">
        <f t="shared" si="188"/>
        <v>0.23364216933713178</v>
      </c>
      <c r="T1053" s="11">
        <f t="shared" si="189"/>
        <v>2.7255546051192514E-2</v>
      </c>
      <c r="U1053" s="11">
        <f t="shared" si="190"/>
        <v>0.18475358101982042</v>
      </c>
      <c r="V1053" s="11">
        <f t="shared" si="191"/>
        <v>0.49972531742530246</v>
      </c>
      <c r="W1053" s="11">
        <f t="shared" si="192"/>
        <v>0.18475358101982042</v>
      </c>
    </row>
    <row r="1054" spans="1:23" x14ac:dyDescent="0.2">
      <c r="A1054" s="30">
        <v>40309</v>
      </c>
      <c r="B1054" s="1">
        <v>49.739061</v>
      </c>
      <c r="C1054" s="1">
        <v>64.481672000000003</v>
      </c>
      <c r="D1054" s="1">
        <v>15.275627999999999</v>
      </c>
      <c r="E1054" s="1">
        <v>25.370000999999998</v>
      </c>
      <c r="F1054" s="1">
        <v>307.18335400000001</v>
      </c>
      <c r="G1054" s="1">
        <v>29.197566999999999</v>
      </c>
      <c r="H1054" s="1">
        <v>39.780335999999998</v>
      </c>
      <c r="I1054" s="1">
        <v>111.16999800000001</v>
      </c>
      <c r="J1054" s="1">
        <v>22.661282</v>
      </c>
      <c r="K1054" s="1">
        <v>21.521204999999998</v>
      </c>
      <c r="L1054" s="45">
        <v>16817.939450000002</v>
      </c>
      <c r="M1054" s="11">
        <f t="shared" si="182"/>
        <v>0.30909532067755885</v>
      </c>
      <c r="N1054" s="11">
        <f t="shared" si="183"/>
        <v>0.1971056488517533</v>
      </c>
      <c r="O1054" s="11">
        <f t="shared" si="184"/>
        <v>-0.38947404601997415</v>
      </c>
      <c r="P1054" s="11">
        <f t="shared" si="185"/>
        <v>0.20123105107807526</v>
      </c>
      <c r="Q1054" s="11">
        <f t="shared" si="186"/>
        <v>-7.9612434913844954E-4</v>
      </c>
      <c r="R1054" s="11">
        <f t="shared" si="187"/>
        <v>-5.8390430695211548E-2</v>
      </c>
      <c r="S1054" s="11">
        <f t="shared" si="188"/>
        <v>0.12704171529200514</v>
      </c>
      <c r="T1054" s="11">
        <f t="shared" si="189"/>
        <v>8.2473235125800626E-2</v>
      </c>
      <c r="U1054" s="11">
        <f t="shared" si="190"/>
        <v>8.9990351774243749E-2</v>
      </c>
      <c r="V1054" s="11">
        <f t="shared" si="191"/>
        <v>-5.3365010986861083E-2</v>
      </c>
      <c r="W1054" s="11">
        <f t="shared" si="192"/>
        <v>8.9990351774243749E-2</v>
      </c>
    </row>
    <row r="1055" spans="1:23" x14ac:dyDescent="0.2">
      <c r="A1055" s="30">
        <v>40308</v>
      </c>
      <c r="B1055" s="1">
        <v>37.994987999999999</v>
      </c>
      <c r="C1055" s="1">
        <v>53.864646</v>
      </c>
      <c r="D1055" s="1">
        <v>25.020440000000001</v>
      </c>
      <c r="E1055" s="1">
        <v>21.120000999999998</v>
      </c>
      <c r="F1055" s="1">
        <v>307.42810500000002</v>
      </c>
      <c r="G1055" s="1">
        <v>31.008146</v>
      </c>
      <c r="H1055" s="1">
        <v>35.296241000000002</v>
      </c>
      <c r="I1055" s="1">
        <v>102.699997</v>
      </c>
      <c r="J1055" s="1">
        <v>20.790351000000001</v>
      </c>
      <c r="K1055" s="1">
        <v>22.734428000000001</v>
      </c>
      <c r="L1055" s="45">
        <v>16677.900389999999</v>
      </c>
      <c r="M1055" s="11">
        <f t="shared" si="182"/>
        <v>-0.4182359232532975</v>
      </c>
      <c r="N1055" s="11">
        <f t="shared" si="183"/>
        <v>-0.32003422712548668</v>
      </c>
      <c r="O1055" s="11">
        <f t="shared" si="184"/>
        <v>-0.12865514814534795</v>
      </c>
      <c r="P1055" s="11">
        <f t="shared" si="185"/>
        <v>-0.88330201421819021</v>
      </c>
      <c r="Q1055" s="11">
        <f t="shared" si="186"/>
        <v>9.430538907366337E-3</v>
      </c>
      <c r="R1055" s="11">
        <f t="shared" si="187"/>
        <v>-0.50362086289234931</v>
      </c>
      <c r="S1055" s="11">
        <f t="shared" si="188"/>
        <v>-0.44148149503129053</v>
      </c>
      <c r="T1055" s="11">
        <f t="shared" si="189"/>
        <v>-0.35408806918239</v>
      </c>
      <c r="U1055" s="11">
        <f t="shared" si="190"/>
        <v>-0.33819355483982916</v>
      </c>
      <c r="V1055" s="11">
        <f t="shared" si="191"/>
        <v>-0.40575434555191692</v>
      </c>
      <c r="W1055" s="11">
        <f t="shared" si="192"/>
        <v>-0.33819355483982916</v>
      </c>
    </row>
    <row r="1056" spans="1:23" x14ac:dyDescent="0.2">
      <c r="A1056" s="30">
        <v>40281</v>
      </c>
      <c r="B1056" s="1">
        <v>65.309959000000006</v>
      </c>
      <c r="C1056" s="1">
        <v>79.216701999999998</v>
      </c>
      <c r="D1056" s="1">
        <v>28.714739000000002</v>
      </c>
      <c r="E1056" s="1">
        <v>180.979996</v>
      </c>
      <c r="F1056" s="1">
        <v>304.55597799999998</v>
      </c>
      <c r="G1056" s="1">
        <v>62.468673000000003</v>
      </c>
      <c r="H1056" s="1">
        <v>63.196188999999997</v>
      </c>
      <c r="I1056" s="1">
        <v>159</v>
      </c>
      <c r="J1056" s="1">
        <v>31.414549000000001</v>
      </c>
      <c r="K1056" s="1">
        <v>38.257626000000002</v>
      </c>
      <c r="L1056" s="45">
        <v>17356.869139999999</v>
      </c>
      <c r="M1056" s="11">
        <f t="shared" si="182"/>
        <v>-0.25834056236921432</v>
      </c>
      <c r="N1056" s="11">
        <f t="shared" si="183"/>
        <v>-3.8945404791586813E-2</v>
      </c>
      <c r="O1056" s="11">
        <f t="shared" si="184"/>
        <v>8.8516469538453046E-2</v>
      </c>
      <c r="P1056" s="11">
        <f t="shared" si="185"/>
        <v>5.1557821768707486</v>
      </c>
      <c r="Q1056" s="11">
        <f t="shared" si="186"/>
        <v>1.4053604761447902E-2</v>
      </c>
      <c r="R1056" s="11">
        <f t="shared" si="187"/>
        <v>0.25979033876576607</v>
      </c>
      <c r="S1056" s="11">
        <f t="shared" si="188"/>
        <v>0.29179323733259022</v>
      </c>
      <c r="T1056" s="11">
        <f t="shared" si="189"/>
        <v>0.40459367680018588</v>
      </c>
      <c r="U1056" s="11">
        <f t="shared" si="190"/>
        <v>0.16307393283796756</v>
      </c>
      <c r="V1056" s="11">
        <f t="shared" si="191"/>
        <v>0.18104722046318145</v>
      </c>
      <c r="W1056" s="11">
        <f t="shared" si="192"/>
        <v>0.16307393283796756</v>
      </c>
    </row>
    <row r="1057" spans="1:23" x14ac:dyDescent="0.2">
      <c r="A1057" s="30">
        <v>40280</v>
      </c>
      <c r="B1057" s="1">
        <v>88.059229999999999</v>
      </c>
      <c r="C1057" s="1">
        <v>82.426849000000004</v>
      </c>
      <c r="D1057" s="1">
        <v>26.379701000000001</v>
      </c>
      <c r="E1057" s="1">
        <v>29.4</v>
      </c>
      <c r="F1057" s="1">
        <v>300.33518600000002</v>
      </c>
      <c r="G1057" s="1">
        <v>49.586562999999998</v>
      </c>
      <c r="H1057" s="1">
        <v>48.921287999999997</v>
      </c>
      <c r="I1057" s="1">
        <v>113.199997</v>
      </c>
      <c r="J1057" s="1">
        <v>27.009933</v>
      </c>
      <c r="K1057" s="1">
        <v>32.392969000000001</v>
      </c>
      <c r="L1057" s="45">
        <v>18132.699219999999</v>
      </c>
      <c r="M1057" s="11">
        <f t="shared" si="182"/>
        <v>0.79775265071310208</v>
      </c>
      <c r="N1057" s="11">
        <f t="shared" si="183"/>
        <v>0.29795683894690828</v>
      </c>
      <c r="O1057" s="11">
        <f t="shared" si="184"/>
        <v>0.79425601670921564</v>
      </c>
      <c r="P1057" s="11">
        <f t="shared" si="185"/>
        <v>0.24260355029585789</v>
      </c>
      <c r="Q1057" s="11">
        <f t="shared" si="186"/>
        <v>6.1412585204452252E-3</v>
      </c>
      <c r="R1057" s="11">
        <f t="shared" si="187"/>
        <v>0.79215648233306002</v>
      </c>
      <c r="S1057" s="11">
        <f t="shared" si="188"/>
        <v>0.26256953337334776</v>
      </c>
      <c r="T1057" s="11">
        <f t="shared" si="189"/>
        <v>2.8249624062117284E-2</v>
      </c>
      <c r="U1057" s="11">
        <f t="shared" si="190"/>
        <v>0.21776775808264359</v>
      </c>
      <c r="V1057" s="11">
        <f t="shared" si="191"/>
        <v>0.52319487621449445</v>
      </c>
      <c r="W1057" s="11">
        <f t="shared" si="192"/>
        <v>0.21776775808264359</v>
      </c>
    </row>
    <row r="1058" spans="1:23" x14ac:dyDescent="0.2">
      <c r="A1058" s="30">
        <v>40279</v>
      </c>
      <c r="B1058" s="1">
        <v>48.982951</v>
      </c>
      <c r="C1058" s="1">
        <v>63.505077</v>
      </c>
      <c r="D1058" s="1">
        <v>14.702306</v>
      </c>
      <c r="E1058" s="1">
        <v>23.66</v>
      </c>
      <c r="F1058" s="1">
        <v>298.50200799999999</v>
      </c>
      <c r="G1058" s="1">
        <v>27.668657</v>
      </c>
      <c r="H1058" s="1">
        <v>38.747401000000004</v>
      </c>
      <c r="I1058" s="1">
        <v>110.089996</v>
      </c>
      <c r="J1058" s="1">
        <v>22.179872</v>
      </c>
      <c r="K1058" s="1">
        <v>21.266463999999999</v>
      </c>
      <c r="L1058" s="45">
        <v>17712.660159999999</v>
      </c>
      <c r="M1058" s="11">
        <f t="shared" si="182"/>
        <v>0.33685046470767754</v>
      </c>
      <c r="N1058" s="11">
        <f t="shared" si="183"/>
        <v>0.19925975519343231</v>
      </c>
      <c r="O1058" s="11">
        <f t="shared" si="184"/>
        <v>-0.39770366088349407</v>
      </c>
      <c r="P1058" s="11">
        <f t="shared" si="185"/>
        <v>0.12720343020485947</v>
      </c>
      <c r="Q1058" s="11">
        <f t="shared" si="186"/>
        <v>2.5836187738548233E-3</v>
      </c>
      <c r="R1058" s="11">
        <f t="shared" si="187"/>
        <v>-8.911864346294196E-2</v>
      </c>
      <c r="S1058" s="11">
        <f t="shared" si="188"/>
        <v>0.1271097054698247</v>
      </c>
      <c r="T1058" s="11">
        <f t="shared" si="189"/>
        <v>0.14414877214561672</v>
      </c>
      <c r="U1058" s="11">
        <f t="shared" si="190"/>
        <v>8.6467169961527146E-2</v>
      </c>
      <c r="V1058" s="11">
        <f t="shared" si="191"/>
        <v>-3.2504474444067344E-2</v>
      </c>
      <c r="W1058" s="11">
        <f t="shared" si="192"/>
        <v>8.6467169961527146E-2</v>
      </c>
    </row>
    <row r="1059" spans="1:23" x14ac:dyDescent="0.2">
      <c r="A1059" s="30">
        <v>40278</v>
      </c>
      <c r="B1059" s="1">
        <v>36.640560999999998</v>
      </c>
      <c r="C1059" s="1">
        <v>52.953563000000003</v>
      </c>
      <c r="D1059" s="1">
        <v>24.410419000000001</v>
      </c>
      <c r="E1059" s="1">
        <v>20.99</v>
      </c>
      <c r="F1059" s="1">
        <v>297.73277999999999</v>
      </c>
      <c r="G1059" s="1">
        <v>30.375698</v>
      </c>
      <c r="H1059" s="1">
        <v>34.377665999999998</v>
      </c>
      <c r="I1059" s="1">
        <v>96.220000999999996</v>
      </c>
      <c r="J1059" s="1">
        <v>20.414673000000001</v>
      </c>
      <c r="K1059" s="1">
        <v>21.980943</v>
      </c>
      <c r="L1059" s="45">
        <v>17902.509770000001</v>
      </c>
      <c r="M1059" s="11">
        <f t="shared" si="182"/>
        <v>-0.61996953787177911</v>
      </c>
      <c r="N1059" s="11">
        <f t="shared" si="183"/>
        <v>-0.40232075369200682</v>
      </c>
      <c r="O1059" s="11">
        <f t="shared" si="184"/>
        <v>-0.45731962111822344</v>
      </c>
      <c r="P1059" s="11">
        <f t="shared" si="185"/>
        <v>-0.91775400876032265</v>
      </c>
      <c r="Q1059" s="11">
        <f t="shared" si="186"/>
        <v>-5.4063159874034872E-3</v>
      </c>
      <c r="R1059" s="11">
        <f t="shared" si="187"/>
        <v>-0.64539037991365422</v>
      </c>
      <c r="S1059" s="11">
        <f t="shared" si="188"/>
        <v>-0.50284416882446903</v>
      </c>
      <c r="T1059" s="11">
        <f t="shared" si="189"/>
        <v>-0.55546314468186386</v>
      </c>
      <c r="U1059" s="11">
        <f t="shared" si="190"/>
        <v>-0.53562862560658697</v>
      </c>
      <c r="V1059" s="11">
        <f t="shared" si="191"/>
        <v>-0.5570857695425504</v>
      </c>
      <c r="W1059" s="11">
        <f t="shared" si="192"/>
        <v>-0.53562862560658697</v>
      </c>
    </row>
    <row r="1060" spans="1:23" x14ac:dyDescent="0.2">
      <c r="A1060" s="30">
        <v>40251</v>
      </c>
      <c r="B1060" s="1">
        <v>96.4148</v>
      </c>
      <c r="C1060" s="1">
        <v>88.598630999999997</v>
      </c>
      <c r="D1060" s="1">
        <v>44.981208000000002</v>
      </c>
      <c r="E1060" s="1">
        <v>255.21000699999999</v>
      </c>
      <c r="F1060" s="1">
        <v>299.35116699999998</v>
      </c>
      <c r="G1060" s="1">
        <v>85.659542999999999</v>
      </c>
      <c r="H1060" s="1">
        <v>69.148673000000002</v>
      </c>
      <c r="I1060" s="1">
        <v>216.449997</v>
      </c>
      <c r="J1060" s="1">
        <v>43.961953999999999</v>
      </c>
      <c r="K1060" s="1">
        <v>49.627989999999997</v>
      </c>
      <c r="L1060" s="45">
        <v>18127.650389999999</v>
      </c>
      <c r="M1060" s="11">
        <f t="shared" si="182"/>
        <v>0.47510448684831053</v>
      </c>
      <c r="N1060" s="11">
        <f t="shared" si="183"/>
        <v>0.12916022317444731</v>
      </c>
      <c r="O1060" s="11">
        <f t="shared" si="184"/>
        <v>0.61346279093516531</v>
      </c>
      <c r="P1060" s="11">
        <f t="shared" si="185"/>
        <v>0.47256367171615787</v>
      </c>
      <c r="Q1060" s="11">
        <f t="shared" si="186"/>
        <v>-1.341674501077228E-2</v>
      </c>
      <c r="R1060" s="11">
        <f t="shared" si="187"/>
        <v>0.39865637161260392</v>
      </c>
      <c r="S1060" s="11">
        <f t="shared" si="188"/>
        <v>0.1066653323478195</v>
      </c>
      <c r="T1060" s="11">
        <f t="shared" si="189"/>
        <v>0.37796023837585624</v>
      </c>
      <c r="U1060" s="11">
        <f t="shared" si="190"/>
        <v>0.40024042550128347</v>
      </c>
      <c r="V1060" s="11">
        <f t="shared" si="191"/>
        <v>0.30669685961671078</v>
      </c>
      <c r="W1060" s="11">
        <f t="shared" si="192"/>
        <v>0.40024042550128347</v>
      </c>
    </row>
    <row r="1061" spans="1:23" x14ac:dyDescent="0.2">
      <c r="A1061" s="30">
        <v>40250</v>
      </c>
      <c r="B1061" s="1">
        <v>65.361335999999994</v>
      </c>
      <c r="C1061" s="1">
        <v>78.464179999999999</v>
      </c>
      <c r="D1061" s="1">
        <v>27.878677</v>
      </c>
      <c r="E1061" s="1">
        <v>173.30999800000001</v>
      </c>
      <c r="F1061" s="1">
        <v>303.42210399999999</v>
      </c>
      <c r="G1061" s="1">
        <v>61.244166</v>
      </c>
      <c r="H1061" s="1">
        <v>62.483815999999997</v>
      </c>
      <c r="I1061" s="1">
        <v>157.08000200000001</v>
      </c>
      <c r="J1061" s="1">
        <v>31.396004000000001</v>
      </c>
      <c r="K1061" s="1">
        <v>37.979726999999997</v>
      </c>
      <c r="L1061" s="45">
        <v>17613.679690000001</v>
      </c>
      <c r="M1061" s="11">
        <f t="shared" si="182"/>
        <v>-0.26289737728211138</v>
      </c>
      <c r="N1061" s="11">
        <f t="shared" si="183"/>
        <v>-4.2676889086714742E-2</v>
      </c>
      <c r="O1061" s="11">
        <f t="shared" si="184"/>
        <v>7.2902529953411843E-2</v>
      </c>
      <c r="P1061" s="11">
        <f t="shared" si="185"/>
        <v>4.915017198464751</v>
      </c>
      <c r="Q1061" s="11">
        <f t="shared" si="186"/>
        <v>-3.4778225185684297E-3</v>
      </c>
      <c r="R1061" s="11">
        <f t="shared" si="187"/>
        <v>0.23886224513822119</v>
      </c>
      <c r="S1061" s="11">
        <f t="shared" si="188"/>
        <v>0.29140558619092238</v>
      </c>
      <c r="T1061" s="11">
        <f t="shared" si="189"/>
        <v>0.40162400285535838</v>
      </c>
      <c r="U1061" s="11">
        <f t="shared" si="190"/>
        <v>0.16900510477164099</v>
      </c>
      <c r="V1061" s="11">
        <f t="shared" si="191"/>
        <v>0.19000238534841474</v>
      </c>
      <c r="W1061" s="11">
        <f t="shared" si="192"/>
        <v>0.16900510477164099</v>
      </c>
    </row>
    <row r="1062" spans="1:23" x14ac:dyDescent="0.2">
      <c r="A1062" s="30">
        <v>40249</v>
      </c>
      <c r="B1062" s="1">
        <v>88.673319000000006</v>
      </c>
      <c r="C1062" s="1">
        <v>81.962065999999993</v>
      </c>
      <c r="D1062" s="1">
        <v>25.984352000000001</v>
      </c>
      <c r="E1062" s="1">
        <v>29.299999</v>
      </c>
      <c r="F1062" s="1">
        <v>304.48103500000002</v>
      </c>
      <c r="G1062" s="1">
        <v>49.435816000000003</v>
      </c>
      <c r="H1062" s="1">
        <v>48.384346999999998</v>
      </c>
      <c r="I1062" s="1">
        <v>112.07</v>
      </c>
      <c r="J1062" s="1">
        <v>26.857029000000001</v>
      </c>
      <c r="K1062" s="1">
        <v>31.915673000000002</v>
      </c>
      <c r="L1062" s="45">
        <v>17778.150389999999</v>
      </c>
      <c r="M1062" s="11">
        <f t="shared" si="182"/>
        <v>0.80014105009440395</v>
      </c>
      <c r="N1062" s="11">
        <f t="shared" si="183"/>
        <v>0.32111266152214024</v>
      </c>
      <c r="O1062" s="11">
        <f t="shared" si="184"/>
        <v>0.78268301685375552</v>
      </c>
      <c r="P1062" s="11">
        <f t="shared" si="185"/>
        <v>0.23472393594605978</v>
      </c>
      <c r="Q1062" s="11">
        <f t="shared" si="186"/>
        <v>5.7749247474943033E-3</v>
      </c>
      <c r="R1062" s="11">
        <f t="shared" si="187"/>
        <v>0.83969339718572322</v>
      </c>
      <c r="S1062" s="11">
        <f t="shared" si="188"/>
        <v>0.27491874638315794</v>
      </c>
      <c r="T1062" s="11">
        <f t="shared" si="189"/>
        <v>6.5709354670621556E-2</v>
      </c>
      <c r="U1062" s="11">
        <f t="shared" si="190"/>
        <v>0.25085791751407371</v>
      </c>
      <c r="V1062" s="11">
        <f t="shared" si="191"/>
        <v>0.56743686773439728</v>
      </c>
      <c r="W1062" s="11">
        <f t="shared" si="192"/>
        <v>0.25085791751407371</v>
      </c>
    </row>
    <row r="1063" spans="1:23" x14ac:dyDescent="0.2">
      <c r="A1063" s="30">
        <v>40248</v>
      </c>
      <c r="B1063" s="1">
        <v>49.259095000000002</v>
      </c>
      <c r="C1063" s="1">
        <v>62.040179000000002</v>
      </c>
      <c r="D1063" s="1">
        <v>14.575979999999999</v>
      </c>
      <c r="E1063" s="1">
        <v>23.73</v>
      </c>
      <c r="F1063" s="1">
        <v>302.732776</v>
      </c>
      <c r="G1063" s="1">
        <v>26.871769</v>
      </c>
      <c r="H1063" s="1">
        <v>37.950926000000003</v>
      </c>
      <c r="I1063" s="1">
        <v>105.160004</v>
      </c>
      <c r="J1063" s="1">
        <v>21.470887000000001</v>
      </c>
      <c r="K1063" s="1">
        <v>20.361695999999998</v>
      </c>
      <c r="L1063" s="45">
        <v>17191.369139999999</v>
      </c>
      <c r="M1063" s="11">
        <f t="shared" si="182"/>
        <v>-0.54664594992639204</v>
      </c>
      <c r="N1063" s="11">
        <f t="shared" si="183"/>
        <v>-0.16078366077014727</v>
      </c>
      <c r="O1063" s="11">
        <f t="shared" si="184"/>
        <v>-0.37576760433273382</v>
      </c>
      <c r="P1063" s="11">
        <f t="shared" si="185"/>
        <v>-0.90414832439698567</v>
      </c>
      <c r="Q1063" s="11">
        <f t="shared" si="186"/>
        <v>-2.966700616845086E-2</v>
      </c>
      <c r="R1063" s="11">
        <f t="shared" si="187"/>
        <v>-0.73552935938699915</v>
      </c>
      <c r="S1063" s="11">
        <f t="shared" si="188"/>
        <v>-0.23384015000781377</v>
      </c>
      <c r="T1063" s="11">
        <f t="shared" si="189"/>
        <v>-0.29189948461044657</v>
      </c>
      <c r="U1063" s="11">
        <f t="shared" si="190"/>
        <v>-0.51891424663492514</v>
      </c>
      <c r="V1063" s="11">
        <f t="shared" si="191"/>
        <v>-0.59386373635702272</v>
      </c>
      <c r="W1063" s="11">
        <f t="shared" si="192"/>
        <v>-0.51891424663492514</v>
      </c>
    </row>
    <row r="1064" spans="1:23" x14ac:dyDescent="0.2">
      <c r="A1064" s="30">
        <v>40224</v>
      </c>
      <c r="B1064" s="1">
        <v>108.654803</v>
      </c>
      <c r="C1064" s="1">
        <v>73.926323999999994</v>
      </c>
      <c r="D1064" s="1">
        <v>23.350245999999999</v>
      </c>
      <c r="E1064" s="1">
        <v>247.570007</v>
      </c>
      <c r="F1064" s="1">
        <v>311.988542</v>
      </c>
      <c r="G1064" s="1">
        <v>101.605868</v>
      </c>
      <c r="H1064" s="1">
        <v>49.533952999999997</v>
      </c>
      <c r="I1064" s="1">
        <v>148.509995</v>
      </c>
      <c r="J1064" s="1">
        <v>44.630062000000002</v>
      </c>
      <c r="K1064" s="1">
        <v>50.135134000000001</v>
      </c>
      <c r="L1064" s="45">
        <v>16838.740229999999</v>
      </c>
      <c r="M1064" s="11">
        <f t="shared" si="182"/>
        <v>0.1237928862141997</v>
      </c>
      <c r="N1064" s="11">
        <f t="shared" si="183"/>
        <v>-0.16005951069198676</v>
      </c>
      <c r="O1064" s="11">
        <f t="shared" si="184"/>
        <v>-0.47564531774391272</v>
      </c>
      <c r="P1064" s="11">
        <f t="shared" si="185"/>
        <v>-1.531298635997913E-2</v>
      </c>
      <c r="Q1064" s="11">
        <f t="shared" si="186"/>
        <v>-4.0567766842910191E-2</v>
      </c>
      <c r="R1064" s="11">
        <f t="shared" si="187"/>
        <v>0.20884652755748556</v>
      </c>
      <c r="S1064" s="11">
        <f t="shared" si="188"/>
        <v>-0.28289289682402208</v>
      </c>
      <c r="T1064" s="11">
        <f t="shared" si="189"/>
        <v>-0.3086126958759865</v>
      </c>
      <c r="U1064" s="11">
        <f t="shared" si="190"/>
        <v>2.2518609904491393E-2</v>
      </c>
      <c r="V1064" s="11">
        <f t="shared" si="191"/>
        <v>2.3976696979236989E-2</v>
      </c>
      <c r="W1064" s="11">
        <f t="shared" si="192"/>
        <v>2.2518609904491393E-2</v>
      </c>
    </row>
    <row r="1065" spans="1:23" x14ac:dyDescent="0.2">
      <c r="A1065" s="30">
        <v>40223</v>
      </c>
      <c r="B1065" s="1">
        <v>96.685789999999997</v>
      </c>
      <c r="C1065" s="1">
        <v>88.013763999999995</v>
      </c>
      <c r="D1065" s="1">
        <v>44.531396000000001</v>
      </c>
      <c r="E1065" s="1">
        <v>251.41999799999999</v>
      </c>
      <c r="F1065" s="1">
        <v>325.180384</v>
      </c>
      <c r="G1065" s="1">
        <v>84.051917000000003</v>
      </c>
      <c r="H1065" s="1">
        <v>69.074692999999996</v>
      </c>
      <c r="I1065" s="1">
        <v>214.800003</v>
      </c>
      <c r="J1065" s="1">
        <v>43.647188</v>
      </c>
      <c r="K1065" s="1">
        <v>48.961205999999997</v>
      </c>
      <c r="L1065" s="45">
        <v>16533.060549999998</v>
      </c>
      <c r="M1065" s="11">
        <f t="shared" si="182"/>
        <v>0.46066774261336607</v>
      </c>
      <c r="N1065" s="11">
        <f t="shared" si="183"/>
        <v>0.11414830232947293</v>
      </c>
      <c r="O1065" s="11">
        <f t="shared" si="184"/>
        <v>0.63887044772735768</v>
      </c>
      <c r="P1065" s="11">
        <f t="shared" si="185"/>
        <v>0.38944460993829133</v>
      </c>
      <c r="Q1065" s="11">
        <f t="shared" si="186"/>
        <v>2.3665066604526164E-2</v>
      </c>
      <c r="R1065" s="11">
        <f t="shared" si="187"/>
        <v>0.35421531915943949</v>
      </c>
      <c r="S1065" s="11">
        <f t="shared" si="188"/>
        <v>0.10249607177666786</v>
      </c>
      <c r="T1065" s="11">
        <f t="shared" si="189"/>
        <v>0.34300362832307596</v>
      </c>
      <c r="U1065" s="11">
        <f t="shared" si="190"/>
        <v>0.38775572755579391</v>
      </c>
      <c r="V1065" s="11">
        <f t="shared" si="191"/>
        <v>0.28101709205189285</v>
      </c>
      <c r="W1065" s="11">
        <f t="shared" si="192"/>
        <v>0.38775572755579391</v>
      </c>
    </row>
    <row r="1066" spans="1:23" x14ac:dyDescent="0.2">
      <c r="A1066" s="30">
        <v>40222</v>
      </c>
      <c r="B1066" s="1">
        <v>66.192869999999999</v>
      </c>
      <c r="C1066" s="1">
        <v>78.996453000000002</v>
      </c>
      <c r="D1066" s="1">
        <v>27.172004999999999</v>
      </c>
      <c r="E1066" s="1">
        <v>180.949997</v>
      </c>
      <c r="F1066" s="1">
        <v>317.662871</v>
      </c>
      <c r="G1066" s="1">
        <v>62.066878000000003</v>
      </c>
      <c r="H1066" s="1">
        <v>62.653005999999998</v>
      </c>
      <c r="I1066" s="1">
        <v>159.94000199999999</v>
      </c>
      <c r="J1066" s="1">
        <v>31.451636000000001</v>
      </c>
      <c r="K1066" s="1">
        <v>38.220571999999997</v>
      </c>
      <c r="L1066" s="45">
        <v>16846.130860000001</v>
      </c>
      <c r="M1066" s="11">
        <f t="shared" si="182"/>
        <v>-0.24207395619908711</v>
      </c>
      <c r="N1066" s="11">
        <f t="shared" si="183"/>
        <v>-3.6392961273724156E-2</v>
      </c>
      <c r="O1066" s="11">
        <f t="shared" si="184"/>
        <v>5.9407475831540379E-2</v>
      </c>
      <c r="P1066" s="11">
        <f t="shared" si="185"/>
        <v>5.0721477540989177</v>
      </c>
      <c r="Q1066" s="11">
        <f t="shared" si="186"/>
        <v>1.4516735874567699E-2</v>
      </c>
      <c r="R1066" s="11">
        <f t="shared" si="187"/>
        <v>0.27568381592315183</v>
      </c>
      <c r="S1066" s="11">
        <f t="shared" si="188"/>
        <v>0.28135977060404338</v>
      </c>
      <c r="T1066" s="11">
        <f t="shared" si="189"/>
        <v>0.42371379468448622</v>
      </c>
      <c r="U1066" s="11">
        <f t="shared" si="190"/>
        <v>0.17897321984491454</v>
      </c>
      <c r="V1066" s="11">
        <f t="shared" si="191"/>
        <v>0.21887205380279662</v>
      </c>
      <c r="W1066" s="11">
        <f t="shared" si="192"/>
        <v>0.17897321984491454</v>
      </c>
    </row>
    <row r="1067" spans="1:23" x14ac:dyDescent="0.2">
      <c r="A1067" s="30">
        <v>40221</v>
      </c>
      <c r="B1067" s="1">
        <v>87.334207000000006</v>
      </c>
      <c r="C1067" s="1">
        <v>81.979945999999998</v>
      </c>
      <c r="D1067" s="1">
        <v>25.648304</v>
      </c>
      <c r="E1067" s="1">
        <v>29.799999</v>
      </c>
      <c r="F1067" s="1">
        <v>313.11742800000002</v>
      </c>
      <c r="G1067" s="1">
        <v>48.65381</v>
      </c>
      <c r="H1067" s="1">
        <v>48.895718000000002</v>
      </c>
      <c r="I1067" s="1">
        <v>112.339996</v>
      </c>
      <c r="J1067" s="1">
        <v>26.677142</v>
      </c>
      <c r="K1067" s="1">
        <v>31.357329</v>
      </c>
      <c r="L1067" s="45">
        <v>16912.109380000002</v>
      </c>
      <c r="M1067" s="11">
        <f t="shared" si="182"/>
        <v>-0.19035520408958739</v>
      </c>
      <c r="N1067" s="11">
        <f t="shared" si="183"/>
        <v>0.13619304728118453</v>
      </c>
      <c r="O1067" s="11">
        <f t="shared" si="184"/>
        <v>0.14908281223574105</v>
      </c>
      <c r="P1067" s="11">
        <f t="shared" si="185"/>
        <v>-0.87577122570095001</v>
      </c>
      <c r="Q1067" s="11">
        <f t="shared" si="186"/>
        <v>-6.3090657629345515E-3</v>
      </c>
      <c r="R1067" s="11">
        <f t="shared" si="187"/>
        <v>-0.51961246019994811</v>
      </c>
      <c r="S1067" s="11">
        <f t="shared" si="188"/>
        <v>4.921979921109787E-2</v>
      </c>
      <c r="T1067" s="11">
        <f t="shared" si="189"/>
        <v>-0.18316006095513748</v>
      </c>
      <c r="U1067" s="11">
        <f t="shared" si="190"/>
        <v>-0.38939745841277973</v>
      </c>
      <c r="V1067" s="11">
        <f t="shared" si="191"/>
        <v>-0.37673245024938296</v>
      </c>
      <c r="W1067" s="11">
        <f t="shared" si="192"/>
        <v>-0.38939745841277973</v>
      </c>
    </row>
    <row r="1068" spans="1:23" x14ac:dyDescent="0.2">
      <c r="A1068" s="30">
        <v>40193</v>
      </c>
      <c r="B1068" s="1">
        <v>107.867311</v>
      </c>
      <c r="C1068" s="1">
        <v>72.153183999999996</v>
      </c>
      <c r="D1068" s="1">
        <v>22.320675000000001</v>
      </c>
      <c r="E1068" s="1">
        <v>239.88000500000001</v>
      </c>
      <c r="F1068" s="1">
        <v>315.10544900000002</v>
      </c>
      <c r="G1068" s="1">
        <v>101.280333</v>
      </c>
      <c r="H1068" s="1">
        <v>46.601978000000003</v>
      </c>
      <c r="I1068" s="1">
        <v>137.529999</v>
      </c>
      <c r="J1068" s="1">
        <v>43.689864</v>
      </c>
      <c r="K1068" s="1">
        <v>50.311185000000002</v>
      </c>
      <c r="L1068" s="45">
        <v>17060.679690000001</v>
      </c>
      <c r="M1068" s="11">
        <f t="shared" si="182"/>
        <v>0.12374712407013</v>
      </c>
      <c r="N1068" s="11">
        <f t="shared" si="183"/>
        <v>-0.17632121721634841</v>
      </c>
      <c r="O1068" s="11">
        <f t="shared" si="184"/>
        <v>-0.49365078382053562</v>
      </c>
      <c r="P1068" s="11">
        <f t="shared" si="185"/>
        <v>-1.4985014673138952E-3</v>
      </c>
      <c r="Q1068" s="11">
        <f t="shared" si="186"/>
        <v>-2.3405142720018812E-3</v>
      </c>
      <c r="R1068" s="11">
        <f t="shared" si="187"/>
        <v>0.19533265911190889</v>
      </c>
      <c r="S1068" s="11">
        <f t="shared" si="188"/>
        <v>-0.32812791048114032</v>
      </c>
      <c r="T1068" s="11">
        <f t="shared" si="189"/>
        <v>-0.35136537448174965</v>
      </c>
      <c r="U1068" s="11">
        <f t="shared" si="190"/>
        <v>-2.0754109450945579E-3</v>
      </c>
      <c r="V1068" s="11">
        <f t="shared" si="191"/>
        <v>3.0378956302925975E-2</v>
      </c>
      <c r="W1068" s="11">
        <f t="shared" si="192"/>
        <v>-2.0754109450945579E-3</v>
      </c>
    </row>
    <row r="1069" spans="1:23" x14ac:dyDescent="0.2">
      <c r="A1069" s="30">
        <v>40192</v>
      </c>
      <c r="B1069" s="1">
        <v>95.988954000000007</v>
      </c>
      <c r="C1069" s="1">
        <v>87.598692</v>
      </c>
      <c r="D1069" s="1">
        <v>44.081583000000002</v>
      </c>
      <c r="E1069" s="1">
        <v>240.240005</v>
      </c>
      <c r="F1069" s="1">
        <v>315.84468800000002</v>
      </c>
      <c r="G1069" s="1">
        <v>84.729830000000007</v>
      </c>
      <c r="H1069" s="1">
        <v>69.361384000000001</v>
      </c>
      <c r="I1069" s="1">
        <v>212.029999</v>
      </c>
      <c r="J1069" s="1">
        <v>43.780726999999999</v>
      </c>
      <c r="K1069" s="1">
        <v>48.827846000000001</v>
      </c>
      <c r="L1069" s="45">
        <v>16915.070309999999</v>
      </c>
      <c r="M1069" s="11">
        <f t="shared" si="182"/>
        <v>0.45489528413873437</v>
      </c>
      <c r="N1069" s="11">
        <f t="shared" si="183"/>
        <v>0.10992553694875018</v>
      </c>
      <c r="O1069" s="11">
        <f t="shared" si="184"/>
        <v>0.61168964637369516</v>
      </c>
      <c r="P1069" s="11">
        <f t="shared" si="185"/>
        <v>0.24476686528497416</v>
      </c>
      <c r="Q1069" s="11">
        <f t="shared" si="186"/>
        <v>-4.4556786978069418E-3</v>
      </c>
      <c r="R1069" s="11">
        <f t="shared" si="187"/>
        <v>0.3661903662473005</v>
      </c>
      <c r="S1069" s="11">
        <f t="shared" si="188"/>
        <v>0.11212993035633723</v>
      </c>
      <c r="T1069" s="11">
        <f t="shared" si="189"/>
        <v>0.336548161475972</v>
      </c>
      <c r="U1069" s="11">
        <f t="shared" si="190"/>
        <v>0.40609555747663806</v>
      </c>
      <c r="V1069" s="11">
        <f t="shared" si="191"/>
        <v>0.2704457908115474</v>
      </c>
      <c r="W1069" s="11">
        <f t="shared" si="192"/>
        <v>0.40609555747663806</v>
      </c>
    </row>
    <row r="1070" spans="1:23" x14ac:dyDescent="0.2">
      <c r="A1070" s="30">
        <v>40191</v>
      </c>
      <c r="B1070" s="1">
        <v>65.976538000000005</v>
      </c>
      <c r="C1070" s="1">
        <v>78.923034999999999</v>
      </c>
      <c r="D1070" s="1">
        <v>27.351161000000001</v>
      </c>
      <c r="E1070" s="1">
        <v>193</v>
      </c>
      <c r="F1070" s="1">
        <v>317.25828899999999</v>
      </c>
      <c r="G1070" s="1">
        <v>62.019050999999997</v>
      </c>
      <c r="H1070" s="1">
        <v>62.368057999999998</v>
      </c>
      <c r="I1070" s="1">
        <v>158.63999899999999</v>
      </c>
      <c r="J1070" s="1">
        <v>31.136381</v>
      </c>
      <c r="K1070" s="1">
        <v>38.433632000000003</v>
      </c>
      <c r="L1070" s="45">
        <v>16851.839840000001</v>
      </c>
      <c r="M1070" s="11">
        <f t="shared" si="182"/>
        <v>-0.24235132012338712</v>
      </c>
      <c r="N1070" s="11">
        <f t="shared" si="183"/>
        <v>-3.8127503215908964E-2</v>
      </c>
      <c r="O1070" s="11">
        <f t="shared" si="184"/>
        <v>5.7832107860105397E-2</v>
      </c>
      <c r="P1070" s="11">
        <f t="shared" si="185"/>
        <v>5.6186556927297664</v>
      </c>
      <c r="Q1070" s="11">
        <f t="shared" si="186"/>
        <v>-1.1624247544431809E-2</v>
      </c>
      <c r="R1070" s="11">
        <f t="shared" si="187"/>
        <v>0.2641741684416572</v>
      </c>
      <c r="S1070" s="11">
        <f t="shared" si="188"/>
        <v>0.27464337180136189</v>
      </c>
      <c r="T1070" s="11">
        <f t="shared" si="189"/>
        <v>0.40675714481042324</v>
      </c>
      <c r="U1070" s="11">
        <f t="shared" si="190"/>
        <v>0.17388404621146702</v>
      </c>
      <c r="V1070" s="11">
        <f t="shared" si="191"/>
        <v>0.22990519072705218</v>
      </c>
      <c r="W1070" s="11">
        <f t="shared" si="192"/>
        <v>0.17388404621146702</v>
      </c>
    </row>
    <row r="1071" spans="1:23" x14ac:dyDescent="0.2">
      <c r="A1071" s="30">
        <v>40190</v>
      </c>
      <c r="B1071" s="1">
        <v>87.080647999999997</v>
      </c>
      <c r="C1071" s="1">
        <v>82.051451999999998</v>
      </c>
      <c r="D1071" s="1">
        <v>25.855861999999998</v>
      </c>
      <c r="E1071" s="1">
        <v>29.16</v>
      </c>
      <c r="F1071" s="1">
        <v>320.98955100000001</v>
      </c>
      <c r="G1071" s="1">
        <v>49.058945000000001</v>
      </c>
      <c r="H1071" s="1">
        <v>48.929810000000003</v>
      </c>
      <c r="I1071" s="1">
        <v>112.769997</v>
      </c>
      <c r="J1071" s="1">
        <v>26.524239000000001</v>
      </c>
      <c r="K1071" s="1">
        <v>31.249264</v>
      </c>
      <c r="L1071" s="45">
        <v>16924.279299999998</v>
      </c>
      <c r="M1071" s="11">
        <f t="shared" si="182"/>
        <v>1.3439793744270307</v>
      </c>
      <c r="N1071" s="11">
        <f t="shared" si="183"/>
        <v>0.54082653279997328</v>
      </c>
      <c r="O1071" s="11">
        <f t="shared" si="184"/>
        <v>6.0042051784330752E-2</v>
      </c>
      <c r="P1071" s="11">
        <f t="shared" si="185"/>
        <v>0.41553398058252422</v>
      </c>
      <c r="Q1071" s="11">
        <f t="shared" si="186"/>
        <v>-6.6468690410314002E-3</v>
      </c>
      <c r="R1071" s="11">
        <f t="shared" si="187"/>
        <v>0.60538360903428279</v>
      </c>
      <c r="S1071" s="11">
        <f t="shared" si="188"/>
        <v>0.4085428672528546</v>
      </c>
      <c r="T1071" s="11">
        <f t="shared" si="189"/>
        <v>0.14139669611143635</v>
      </c>
      <c r="U1071" s="11">
        <f t="shared" si="190"/>
        <v>0.27422582975258791</v>
      </c>
      <c r="V1071" s="11">
        <f t="shared" si="191"/>
        <v>0.41164094091856684</v>
      </c>
      <c r="W1071" s="11">
        <f t="shared" si="192"/>
        <v>0.27422582975258791</v>
      </c>
    </row>
    <row r="1072" spans="1:23" x14ac:dyDescent="0.2">
      <c r="A1072" s="30">
        <v>40188</v>
      </c>
      <c r="B1072" s="1">
        <v>37.150773999999998</v>
      </c>
      <c r="C1072" s="1">
        <v>53.251582999999997</v>
      </c>
      <c r="D1072" s="1">
        <v>24.391355000000001</v>
      </c>
      <c r="E1072" s="1">
        <v>20.6</v>
      </c>
      <c r="F1072" s="1">
        <v>323.13740300000001</v>
      </c>
      <c r="G1072" s="1">
        <v>30.559017000000001</v>
      </c>
      <c r="H1072" s="1">
        <v>34.737892000000002</v>
      </c>
      <c r="I1072" s="1">
        <v>98.800003000000004</v>
      </c>
      <c r="J1072" s="1">
        <v>20.815964000000001</v>
      </c>
      <c r="K1072" s="1">
        <v>22.136835999999999</v>
      </c>
      <c r="L1072" s="45">
        <v>16743.630860000001</v>
      </c>
      <c r="M1072" s="11">
        <f t="shared" si="182"/>
        <v>-0.62240990661929096</v>
      </c>
      <c r="N1072" s="11">
        <f t="shared" si="183"/>
        <v>-0.41062900595038943</v>
      </c>
      <c r="O1072" s="11">
        <f t="shared" si="184"/>
        <v>-0.48367444525023073</v>
      </c>
      <c r="P1072" s="11">
        <f t="shared" si="185"/>
        <v>-0.92621776821413604</v>
      </c>
      <c r="Q1072" s="11">
        <f t="shared" si="186"/>
        <v>8.8577794259259157E-3</v>
      </c>
      <c r="R1072" s="11">
        <f t="shared" si="187"/>
        <v>-0.64810403328241462</v>
      </c>
      <c r="S1072" s="11">
        <f t="shared" si="188"/>
        <v>-0.52120011018303347</v>
      </c>
      <c r="T1072" s="11">
        <f t="shared" si="189"/>
        <v>-0.54670581837520316</v>
      </c>
      <c r="U1072" s="11">
        <f t="shared" si="190"/>
        <v>-0.53268538667230603</v>
      </c>
      <c r="V1072" s="11">
        <f t="shared" si="191"/>
        <v>-0.55049345065303612</v>
      </c>
      <c r="W1072" s="11">
        <f t="shared" si="192"/>
        <v>-0.53268538667230603</v>
      </c>
    </row>
    <row r="1073" spans="1:23" x14ac:dyDescent="0.2">
      <c r="A1073" s="30">
        <v>40161</v>
      </c>
      <c r="B1073" s="1">
        <v>98.389165000000006</v>
      </c>
      <c r="C1073" s="1">
        <v>90.353246999999996</v>
      </c>
      <c r="D1073" s="1">
        <v>47.240262999999999</v>
      </c>
      <c r="E1073" s="1">
        <v>279.20001200000002</v>
      </c>
      <c r="F1073" s="1">
        <v>320.300254</v>
      </c>
      <c r="G1073" s="1">
        <v>86.841054999999997</v>
      </c>
      <c r="H1073" s="1">
        <v>72.552004999999994</v>
      </c>
      <c r="I1073" s="1">
        <v>217.96000699999999</v>
      </c>
      <c r="J1073" s="1">
        <v>44.543790000000001</v>
      </c>
      <c r="K1073" s="1">
        <v>49.246971000000002</v>
      </c>
      <c r="L1073" s="45">
        <v>16808.490229999999</v>
      </c>
      <c r="M1073" s="11">
        <f t="shared" si="182"/>
        <v>0.53944985206197904</v>
      </c>
      <c r="N1073" s="11">
        <f t="shared" si="183"/>
        <v>0.11906281566175347</v>
      </c>
      <c r="O1073" s="11">
        <f t="shared" si="184"/>
        <v>0.83537461286982051</v>
      </c>
      <c r="P1073" s="11">
        <f t="shared" si="185"/>
        <v>0.6928395310124098</v>
      </c>
      <c r="Q1073" s="11">
        <f t="shared" si="186"/>
        <v>-1.1057761035311531E-2</v>
      </c>
      <c r="R1073" s="11">
        <f t="shared" si="187"/>
        <v>0.38612065392049177</v>
      </c>
      <c r="S1073" s="11">
        <f t="shared" si="188"/>
        <v>0.18459849963929109</v>
      </c>
      <c r="T1073" s="11">
        <f t="shared" si="189"/>
        <v>0.50837375086505188</v>
      </c>
      <c r="U1073" s="11">
        <f t="shared" si="190"/>
        <v>0.46955159462143703</v>
      </c>
      <c r="V1073" s="11">
        <f t="shared" si="191"/>
        <v>0.25800413810470402</v>
      </c>
      <c r="W1073" s="11">
        <f t="shared" si="192"/>
        <v>0.46955159462143703</v>
      </c>
    </row>
    <row r="1074" spans="1:23" x14ac:dyDescent="0.2">
      <c r="A1074" s="30">
        <v>40160</v>
      </c>
      <c r="B1074" s="1">
        <v>63.911900000000003</v>
      </c>
      <c r="C1074" s="1">
        <v>80.740103000000005</v>
      </c>
      <c r="D1074" s="1">
        <v>25.738758000000001</v>
      </c>
      <c r="E1074" s="1">
        <v>164.929993</v>
      </c>
      <c r="F1074" s="1">
        <v>323.88166000000001</v>
      </c>
      <c r="G1074" s="1">
        <v>62.65043</v>
      </c>
      <c r="H1074" s="1">
        <v>61.246071999999998</v>
      </c>
      <c r="I1074" s="1">
        <v>144.5</v>
      </c>
      <c r="J1074" s="1">
        <v>30.311143999999999</v>
      </c>
      <c r="K1074" s="1">
        <v>39.146906999999999</v>
      </c>
      <c r="L1074" s="45">
        <v>16675.5</v>
      </c>
      <c r="M1074" s="11">
        <f t="shared" si="182"/>
        <v>-0.27745690389188393</v>
      </c>
      <c r="N1074" s="11">
        <f t="shared" si="183"/>
        <v>8.7420366920516468E-3</v>
      </c>
      <c r="O1074" s="11">
        <f t="shared" si="184"/>
        <v>9.8798209376240509E-2</v>
      </c>
      <c r="P1074" s="11">
        <f t="shared" si="185"/>
        <v>4.8320363213565658</v>
      </c>
      <c r="Q1074" s="11">
        <f t="shared" si="186"/>
        <v>-1.1208396672191645E-2</v>
      </c>
      <c r="R1074" s="11">
        <f t="shared" si="187"/>
        <v>0.28618333248409544</v>
      </c>
      <c r="S1074" s="11">
        <f t="shared" si="188"/>
        <v>0.27097335472634532</v>
      </c>
      <c r="T1074" s="11">
        <f t="shared" si="189"/>
        <v>0.34933238768633434</v>
      </c>
      <c r="U1074" s="11">
        <f t="shared" si="190"/>
        <v>9.4877506758563435E-2</v>
      </c>
      <c r="V1074" s="11">
        <f t="shared" si="191"/>
        <v>0.26623212227664594</v>
      </c>
      <c r="W1074" s="11">
        <f t="shared" si="192"/>
        <v>9.4877506758563435E-2</v>
      </c>
    </row>
    <row r="1075" spans="1:23" x14ac:dyDescent="0.2">
      <c r="A1075" s="30">
        <v>40159</v>
      </c>
      <c r="B1075" s="1">
        <v>88.454100999999994</v>
      </c>
      <c r="C1075" s="1">
        <v>80.040386999999996</v>
      </c>
      <c r="D1075" s="1">
        <v>23.424462999999999</v>
      </c>
      <c r="E1075" s="1">
        <v>28.280000999999999</v>
      </c>
      <c r="F1075" s="1">
        <v>327.55300399999999</v>
      </c>
      <c r="G1075" s="1">
        <v>48.710341999999997</v>
      </c>
      <c r="H1075" s="1">
        <v>48.188321000000002</v>
      </c>
      <c r="I1075" s="1">
        <v>107.089996</v>
      </c>
      <c r="J1075" s="1">
        <v>27.684507</v>
      </c>
      <c r="K1075" s="1">
        <v>30.916059000000001</v>
      </c>
      <c r="L1075" s="45">
        <v>16491.310549999998</v>
      </c>
      <c r="M1075" s="11">
        <f t="shared" si="182"/>
        <v>0.77045263361083594</v>
      </c>
      <c r="N1075" s="11">
        <f t="shared" si="183"/>
        <v>0.27774664753163569</v>
      </c>
      <c r="O1075" s="11">
        <f t="shared" si="184"/>
        <v>0.59747435730615917</v>
      </c>
      <c r="P1075" s="11">
        <f t="shared" si="185"/>
        <v>0.23601408374187405</v>
      </c>
      <c r="Q1075" s="11">
        <f t="shared" si="186"/>
        <v>1.3508043128231728E-2</v>
      </c>
      <c r="R1075" s="11">
        <f t="shared" si="187"/>
        <v>0.68003118469166046</v>
      </c>
      <c r="S1075" s="11">
        <f t="shared" si="188"/>
        <v>0.20551475547436349</v>
      </c>
      <c r="T1075" s="11">
        <f t="shared" si="189"/>
        <v>-0.2575053805035119</v>
      </c>
      <c r="U1075" s="11">
        <f t="shared" si="190"/>
        <v>0.22166552624869151</v>
      </c>
      <c r="V1075" s="11">
        <f t="shared" si="191"/>
        <v>0.46038233923271688</v>
      </c>
      <c r="W1075" s="11">
        <f t="shared" si="192"/>
        <v>0.22166552624869151</v>
      </c>
    </row>
    <row r="1076" spans="1:23" x14ac:dyDescent="0.2">
      <c r="A1076" s="30">
        <v>40158</v>
      </c>
      <c r="B1076" s="1">
        <v>49.961292</v>
      </c>
      <c r="C1076" s="1">
        <v>62.641829000000001</v>
      </c>
      <c r="D1076" s="1">
        <v>14.663436000000001</v>
      </c>
      <c r="E1076" s="1">
        <v>22.879999000000002</v>
      </c>
      <c r="F1076" s="1">
        <v>323.18737499999997</v>
      </c>
      <c r="G1076" s="1">
        <v>28.993713</v>
      </c>
      <c r="H1076" s="1">
        <v>39.973232000000003</v>
      </c>
      <c r="I1076" s="1">
        <v>144.229996</v>
      </c>
      <c r="J1076" s="1">
        <v>22.661282</v>
      </c>
      <c r="K1076" s="1">
        <v>21.169839</v>
      </c>
      <c r="L1076" s="45">
        <v>16717.16992</v>
      </c>
      <c r="M1076" s="11">
        <f t="shared" si="182"/>
        <v>-0.55560314088304108</v>
      </c>
      <c r="N1076" s="11">
        <f t="shared" si="183"/>
        <v>-0.11545905924926747</v>
      </c>
      <c r="O1076" s="11">
        <f t="shared" si="184"/>
        <v>-0.429199951154702</v>
      </c>
      <c r="P1076" s="11">
        <f t="shared" si="185"/>
        <v>-0.9085677807591156</v>
      </c>
      <c r="Q1076" s="11">
        <f t="shared" si="186"/>
        <v>-3.5574450499739063E-3</v>
      </c>
      <c r="R1076" s="11">
        <f t="shared" si="187"/>
        <v>-0.7186874595762035</v>
      </c>
      <c r="S1076" s="11">
        <f t="shared" si="188"/>
        <v>-0.12775257513120986</v>
      </c>
      <c r="T1076" s="11">
        <f t="shared" si="189"/>
        <v>1.3885787779530645E-3</v>
      </c>
      <c r="U1076" s="11">
        <f t="shared" si="190"/>
        <v>-0.46783478073614537</v>
      </c>
      <c r="V1076" s="11">
        <f t="shared" si="191"/>
        <v>-0.58865793647217501</v>
      </c>
      <c r="W1076" s="11">
        <f t="shared" si="192"/>
        <v>-0.46783478073614537</v>
      </c>
    </row>
    <row r="1077" spans="1:23" x14ac:dyDescent="0.2">
      <c r="A1077" s="30">
        <v>40132</v>
      </c>
      <c r="B1077" s="1">
        <v>112.424944</v>
      </c>
      <c r="C1077" s="1">
        <v>70.818461999999997</v>
      </c>
      <c r="D1077" s="1">
        <v>25.689268999999999</v>
      </c>
      <c r="E1077" s="1">
        <v>250.240005</v>
      </c>
      <c r="F1077" s="1">
        <v>324.34120100000001</v>
      </c>
      <c r="G1077" s="1">
        <v>103.065839</v>
      </c>
      <c r="H1077" s="1">
        <v>45.827858999999997</v>
      </c>
      <c r="I1077" s="1">
        <v>144.029999</v>
      </c>
      <c r="J1077" s="1">
        <v>42.583170000000003</v>
      </c>
      <c r="K1077" s="1">
        <v>51.465291000000001</v>
      </c>
      <c r="L1077" s="45">
        <v>16606.269530000001</v>
      </c>
      <c r="M1077" s="11">
        <f t="shared" si="182"/>
        <v>0.14524683058575483</v>
      </c>
      <c r="N1077" s="11">
        <f t="shared" si="183"/>
        <v>-0.22630190586889742</v>
      </c>
      <c r="O1077" s="11">
        <f t="shared" si="184"/>
        <v>-0.45527763628635254</v>
      </c>
      <c r="P1077" s="11">
        <f t="shared" si="185"/>
        <v>-0.10727406519406424</v>
      </c>
      <c r="Q1077" s="11">
        <f t="shared" si="186"/>
        <v>1.0488724454687182E-2</v>
      </c>
      <c r="R1077" s="11">
        <f t="shared" si="187"/>
        <v>0.18287564190407957</v>
      </c>
      <c r="S1077" s="11">
        <f t="shared" si="188"/>
        <v>-0.37574504590776725</v>
      </c>
      <c r="T1077" s="11">
        <f t="shared" si="189"/>
        <v>-0.34537770938318857</v>
      </c>
      <c r="U1077" s="11">
        <f t="shared" si="190"/>
        <v>-5.0117558719745658E-2</v>
      </c>
      <c r="V1077" s="11">
        <f t="shared" si="191"/>
        <v>4.7273045828848836E-2</v>
      </c>
      <c r="W1077" s="11">
        <f t="shared" si="192"/>
        <v>-5.0117558719745658E-2</v>
      </c>
    </row>
    <row r="1078" spans="1:23" x14ac:dyDescent="0.2">
      <c r="A1078" s="30">
        <v>40131</v>
      </c>
      <c r="B1078" s="1">
        <v>98.166561999999999</v>
      </c>
      <c r="C1078" s="1">
        <v>91.532424000000006</v>
      </c>
      <c r="D1078" s="1">
        <v>47.160297999999997</v>
      </c>
      <c r="E1078" s="1">
        <v>280.30999800000001</v>
      </c>
      <c r="F1078" s="1">
        <v>320.97458699999999</v>
      </c>
      <c r="G1078" s="1">
        <v>87.131592999999995</v>
      </c>
      <c r="H1078" s="1">
        <v>73.412087</v>
      </c>
      <c r="I1078" s="1">
        <v>220.020004</v>
      </c>
      <c r="J1078" s="1">
        <v>44.829937000000001</v>
      </c>
      <c r="K1078" s="1">
        <v>49.142189999999999</v>
      </c>
      <c r="L1078" s="45">
        <v>16943.099610000001</v>
      </c>
      <c r="M1078" s="11">
        <f t="shared" si="182"/>
        <v>0.55232139633804089</v>
      </c>
      <c r="N1078" s="11">
        <f t="shared" si="183"/>
        <v>0.12269323650862485</v>
      </c>
      <c r="O1078" s="11">
        <f t="shared" si="184"/>
        <v>0.79071992979328654</v>
      </c>
      <c r="P1078" s="11">
        <f t="shared" si="185"/>
        <v>0.71422450552288397</v>
      </c>
      <c r="Q1078" s="11">
        <f t="shared" si="186"/>
        <v>-5.3556264854086599E-3</v>
      </c>
      <c r="R1078" s="11">
        <f t="shared" si="187"/>
        <v>0.42447211096286086</v>
      </c>
      <c r="S1078" s="11">
        <f t="shared" si="188"/>
        <v>0.19205551764826101</v>
      </c>
      <c r="T1078" s="11">
        <f t="shared" si="189"/>
        <v>0.49358500432536823</v>
      </c>
      <c r="U1078" s="11">
        <f t="shared" si="190"/>
        <v>0.4767331033891189</v>
      </c>
      <c r="V1078" s="11">
        <f t="shared" si="191"/>
        <v>0.24823856723229198</v>
      </c>
      <c r="W1078" s="11">
        <f t="shared" si="192"/>
        <v>0.4767331033891189</v>
      </c>
    </row>
    <row r="1079" spans="1:23" x14ac:dyDescent="0.2">
      <c r="A1079" s="30">
        <v>40130</v>
      </c>
      <c r="B1079" s="1">
        <v>63.238554999999998</v>
      </c>
      <c r="C1079" s="1">
        <v>81.529326999999995</v>
      </c>
      <c r="D1079" s="1">
        <v>26.335943</v>
      </c>
      <c r="E1079" s="1">
        <v>163.520004</v>
      </c>
      <c r="F1079" s="1">
        <v>322.70286299999998</v>
      </c>
      <c r="G1079" s="1">
        <v>61.167636999999999</v>
      </c>
      <c r="H1079" s="1">
        <v>61.584453000000003</v>
      </c>
      <c r="I1079" s="1">
        <v>147.30999800000001</v>
      </c>
      <c r="J1079" s="1">
        <v>30.357507999999999</v>
      </c>
      <c r="K1079" s="1">
        <v>39.369228999999997</v>
      </c>
      <c r="L1079" s="45">
        <v>16722.339840000001</v>
      </c>
      <c r="M1079" s="11">
        <f t="shared" si="182"/>
        <v>-0.27511247332862465</v>
      </c>
      <c r="N1079" s="11">
        <f t="shared" si="183"/>
        <v>1.7806759258925053E-2</v>
      </c>
      <c r="O1079" s="11">
        <f t="shared" si="184"/>
        <v>0.17693149395679497</v>
      </c>
      <c r="P1079" s="11">
        <f t="shared" si="185"/>
        <v>4.8820147439573649</v>
      </c>
      <c r="Q1079" s="11">
        <f t="shared" si="186"/>
        <v>9.4847208382204951E-3</v>
      </c>
      <c r="R1079" s="11">
        <f t="shared" si="187"/>
        <v>0.25915199249510668</v>
      </c>
      <c r="S1079" s="11">
        <f t="shared" si="188"/>
        <v>0.28184963063628055</v>
      </c>
      <c r="T1079" s="11">
        <f t="shared" si="189"/>
        <v>0.3414989589563604</v>
      </c>
      <c r="U1079" s="11">
        <f t="shared" si="190"/>
        <v>9.6196107527177555E-2</v>
      </c>
      <c r="V1079" s="11">
        <f t="shared" si="191"/>
        <v>0.28013531526136193</v>
      </c>
      <c r="W1079" s="11">
        <f t="shared" si="192"/>
        <v>9.6196107527177555E-2</v>
      </c>
    </row>
    <row r="1080" spans="1:23" x14ac:dyDescent="0.2">
      <c r="A1080" s="30">
        <v>40129</v>
      </c>
      <c r="B1080" s="1">
        <v>87.239126999999996</v>
      </c>
      <c r="C1080" s="1">
        <v>80.102952999999999</v>
      </c>
      <c r="D1080" s="1">
        <v>22.376785000000002</v>
      </c>
      <c r="E1080" s="1">
        <v>27.799999</v>
      </c>
      <c r="F1080" s="1">
        <v>319.67087400000003</v>
      </c>
      <c r="G1080" s="1">
        <v>48.578437999999998</v>
      </c>
      <c r="H1080" s="1">
        <v>48.043430000000001</v>
      </c>
      <c r="I1080" s="1">
        <v>109.80999799999999</v>
      </c>
      <c r="J1080" s="1">
        <v>27.693501000000001</v>
      </c>
      <c r="K1080" s="1">
        <v>30.753958999999998</v>
      </c>
      <c r="L1080" s="45">
        <v>16947.08008</v>
      </c>
      <c r="M1080" s="11">
        <f t="shared" si="182"/>
        <v>-0.21271841225048405</v>
      </c>
      <c r="N1080" s="11">
        <f t="shared" si="183"/>
        <v>0.13375429687299301</v>
      </c>
      <c r="O1080" s="11">
        <f t="shared" si="184"/>
        <v>-0.13866359815431961</v>
      </c>
      <c r="P1080" s="11">
        <f t="shared" si="185"/>
        <v>-0.88811977041403367</v>
      </c>
      <c r="Q1080" s="11">
        <f t="shared" si="186"/>
        <v>1.0244825355244958E-2</v>
      </c>
      <c r="R1080" s="11">
        <f t="shared" si="187"/>
        <v>-0.52002941253159318</v>
      </c>
      <c r="S1080" s="11">
        <f t="shared" si="188"/>
        <v>2.5183639126297841E-2</v>
      </c>
      <c r="T1080" s="11">
        <f t="shared" si="189"/>
        <v>-0.25172062691652475</v>
      </c>
      <c r="U1080" s="11">
        <f t="shared" si="190"/>
        <v>-0.34680657689462702</v>
      </c>
      <c r="V1080" s="11">
        <f t="shared" si="191"/>
        <v>-0.40175088378712387</v>
      </c>
      <c r="W1080" s="11">
        <f t="shared" si="192"/>
        <v>-0.34680657689462702</v>
      </c>
    </row>
    <row r="1081" spans="1:23" x14ac:dyDescent="0.2">
      <c r="A1081" s="30">
        <v>40101</v>
      </c>
      <c r="B1081" s="1">
        <v>110.81057699999999</v>
      </c>
      <c r="C1081" s="1">
        <v>70.652833000000001</v>
      </c>
      <c r="D1081" s="1">
        <v>25.979147000000001</v>
      </c>
      <c r="E1081" s="1">
        <v>248.479996</v>
      </c>
      <c r="F1081" s="1">
        <v>316.42911299999997</v>
      </c>
      <c r="G1081" s="1">
        <v>101.211281</v>
      </c>
      <c r="H1081" s="1">
        <v>46.863242999999997</v>
      </c>
      <c r="I1081" s="1">
        <v>146.75</v>
      </c>
      <c r="J1081" s="1">
        <v>42.397091000000003</v>
      </c>
      <c r="K1081" s="1">
        <v>51.406610000000001</v>
      </c>
      <c r="L1081" s="45">
        <v>16976.240229999999</v>
      </c>
      <c r="M1081" s="11">
        <f t="shared" si="182"/>
        <v>0.13360743690892618</v>
      </c>
      <c r="N1081" s="11">
        <f t="shared" si="183"/>
        <v>-0.22635729922822356</v>
      </c>
      <c r="O1081" s="11">
        <f t="shared" si="184"/>
        <v>-0.44596034784169414</v>
      </c>
      <c r="P1081" s="11">
        <f t="shared" si="185"/>
        <v>-0.11604414551310971</v>
      </c>
      <c r="Q1081" s="11">
        <f t="shared" si="186"/>
        <v>-7.7288032838729315E-4</v>
      </c>
      <c r="R1081" s="11">
        <f t="shared" si="187"/>
        <v>0.16743022550138709</v>
      </c>
      <c r="S1081" s="11">
        <f t="shared" si="188"/>
        <v>-0.35848953109842863</v>
      </c>
      <c r="T1081" s="11">
        <f t="shared" si="189"/>
        <v>-0.33500994809257578</v>
      </c>
      <c r="U1081" s="11">
        <f t="shared" si="190"/>
        <v>-5.103783630734382E-2</v>
      </c>
      <c r="V1081" s="11">
        <f t="shared" si="191"/>
        <v>4.7500249156855467E-2</v>
      </c>
      <c r="W1081" s="11">
        <f t="shared" si="192"/>
        <v>-5.103783630734382E-2</v>
      </c>
    </row>
    <row r="1082" spans="1:23" x14ac:dyDescent="0.2">
      <c r="A1082" s="30">
        <v>40100</v>
      </c>
      <c r="B1082" s="1">
        <v>97.750397000000007</v>
      </c>
      <c r="C1082" s="1">
        <v>91.324888000000001</v>
      </c>
      <c r="D1082" s="1">
        <v>46.890411</v>
      </c>
      <c r="E1082" s="1">
        <v>281.10000600000001</v>
      </c>
      <c r="F1082" s="1">
        <v>316.67386399999998</v>
      </c>
      <c r="G1082" s="1">
        <v>86.695785999999998</v>
      </c>
      <c r="H1082" s="1">
        <v>73.051407999999995</v>
      </c>
      <c r="I1082" s="1">
        <v>220.679993</v>
      </c>
      <c r="J1082" s="1">
        <v>44.677325000000003</v>
      </c>
      <c r="K1082" s="1">
        <v>49.075510999999999</v>
      </c>
      <c r="L1082" s="45">
        <v>16956.070309999999</v>
      </c>
      <c r="M1082" s="11">
        <f t="shared" si="182"/>
        <v>0.46158473748691553</v>
      </c>
      <c r="N1082" s="11">
        <f t="shared" si="183"/>
        <v>0.13315780005738942</v>
      </c>
      <c r="O1082" s="11">
        <f t="shared" si="184"/>
        <v>0.76910593135385863</v>
      </c>
      <c r="P1082" s="11">
        <f t="shared" si="185"/>
        <v>0.68960758819521528</v>
      </c>
      <c r="Q1082" s="11">
        <f t="shared" si="186"/>
        <v>1.430308771302724E-2</v>
      </c>
      <c r="R1082" s="11">
        <f t="shared" si="187"/>
        <v>0.44238712663982604</v>
      </c>
      <c r="S1082" s="11">
        <f t="shared" si="188"/>
        <v>0.19483707520578308</v>
      </c>
      <c r="T1082" s="11">
        <f t="shared" si="189"/>
        <v>0.56955891595054409</v>
      </c>
      <c r="U1082" s="11">
        <f t="shared" si="190"/>
        <v>0.48760903640082276</v>
      </c>
      <c r="V1082" s="11">
        <f t="shared" si="191"/>
        <v>0.24801311133791137</v>
      </c>
      <c r="W1082" s="11">
        <f t="shared" si="192"/>
        <v>0.48760903640082276</v>
      </c>
    </row>
    <row r="1083" spans="1:23" x14ac:dyDescent="0.2">
      <c r="A1083" s="30">
        <v>40099</v>
      </c>
      <c r="B1083" s="1">
        <v>66.879733000000002</v>
      </c>
      <c r="C1083" s="1">
        <v>80.593266</v>
      </c>
      <c r="D1083" s="1">
        <v>26.505146</v>
      </c>
      <c r="E1083" s="1">
        <v>166.36999499999999</v>
      </c>
      <c r="F1083" s="1">
        <v>312.20832100000001</v>
      </c>
      <c r="G1083" s="1">
        <v>60.105767999999998</v>
      </c>
      <c r="H1083" s="1">
        <v>61.139220999999999</v>
      </c>
      <c r="I1083" s="1">
        <v>140.60000600000001</v>
      </c>
      <c r="J1083" s="1">
        <v>30.032975</v>
      </c>
      <c r="K1083" s="1">
        <v>39.322913</v>
      </c>
      <c r="L1083" s="45">
        <v>16651.800780000001</v>
      </c>
      <c r="M1083" s="11">
        <f t="shared" si="182"/>
        <v>-0.23586153385527964</v>
      </c>
      <c r="N1083" s="11">
        <f t="shared" si="183"/>
        <v>7.6951958968722867E-3</v>
      </c>
      <c r="O1083" s="11">
        <f t="shared" si="184"/>
        <v>0.21508482946180085</v>
      </c>
      <c r="P1083" s="11">
        <f t="shared" si="185"/>
        <v>5.0785527556246706</v>
      </c>
      <c r="Q1083" s="11">
        <f t="shared" si="186"/>
        <v>6.2949549564150775E-3</v>
      </c>
      <c r="R1083" s="11">
        <f t="shared" si="187"/>
        <v>0.23825377155784011</v>
      </c>
      <c r="S1083" s="11">
        <f t="shared" si="188"/>
        <v>0.27688616335449989</v>
      </c>
      <c r="T1083" s="11">
        <f t="shared" si="189"/>
        <v>0.28801759662815707</v>
      </c>
      <c r="U1083" s="11">
        <f t="shared" si="190"/>
        <v>8.6948535931617776E-2</v>
      </c>
      <c r="V1083" s="11">
        <f t="shared" si="191"/>
        <v>0.26236462286825613</v>
      </c>
      <c r="W1083" s="11">
        <f t="shared" si="192"/>
        <v>8.6948535931617776E-2</v>
      </c>
    </row>
    <row r="1084" spans="1:23" x14ac:dyDescent="0.2">
      <c r="A1084" s="30">
        <v>40098</v>
      </c>
      <c r="B1084" s="1">
        <v>87.523054999999999</v>
      </c>
      <c r="C1084" s="1">
        <v>79.977821000000006</v>
      </c>
      <c r="D1084" s="1">
        <v>21.813412</v>
      </c>
      <c r="E1084" s="1">
        <v>27.370000999999998</v>
      </c>
      <c r="F1084" s="1">
        <v>310.25527799999998</v>
      </c>
      <c r="G1084" s="1">
        <v>48.540751</v>
      </c>
      <c r="H1084" s="1">
        <v>47.881497000000003</v>
      </c>
      <c r="I1084" s="1">
        <v>109.160004</v>
      </c>
      <c r="J1084" s="1">
        <v>27.63054</v>
      </c>
      <c r="K1084" s="1">
        <v>31.150202</v>
      </c>
      <c r="L1084" s="45">
        <v>17068.710940000001</v>
      </c>
      <c r="M1084" s="11">
        <f t="shared" si="182"/>
        <v>1.5268039153700359</v>
      </c>
      <c r="N1084" s="11">
        <f t="shared" si="183"/>
        <v>0.53477070950575722</v>
      </c>
      <c r="O1084" s="11">
        <f t="shared" si="184"/>
        <v>5.9503655672548117E-3</v>
      </c>
      <c r="P1084" s="11">
        <f t="shared" si="185"/>
        <v>0.35696584035696555</v>
      </c>
      <c r="Q1084" s="11">
        <f t="shared" si="186"/>
        <v>8.3442651646603583E-3</v>
      </c>
      <c r="R1084" s="11">
        <f t="shared" si="187"/>
        <v>0.5507507271307821</v>
      </c>
      <c r="S1084" s="11">
        <f t="shared" si="188"/>
        <v>0.45666134470523967</v>
      </c>
      <c r="T1084" s="11">
        <f t="shared" si="189"/>
        <v>0.29443853208968274</v>
      </c>
      <c r="U1084" s="11">
        <f t="shared" si="190"/>
        <v>0.35686969257263157</v>
      </c>
      <c r="V1084" s="11">
        <f t="shared" si="191"/>
        <v>0.39678291815967892</v>
      </c>
      <c r="W1084" s="11">
        <f t="shared" si="192"/>
        <v>0.35686969257263157</v>
      </c>
    </row>
    <row r="1085" spans="1:23" x14ac:dyDescent="0.2">
      <c r="A1085" s="30">
        <v>40096</v>
      </c>
      <c r="B1085" s="1">
        <v>34.63785</v>
      </c>
      <c r="C1085" s="1">
        <v>52.110599000000001</v>
      </c>
      <c r="D1085" s="1">
        <v>21.684381999999999</v>
      </c>
      <c r="E1085" s="1">
        <v>20.170000000000002</v>
      </c>
      <c r="F1085" s="1">
        <v>307.68784900000003</v>
      </c>
      <c r="G1085" s="1">
        <v>31.301452999999999</v>
      </c>
      <c r="H1085" s="1">
        <v>32.870713000000002</v>
      </c>
      <c r="I1085" s="1">
        <v>84.330001999999993</v>
      </c>
      <c r="J1085" s="1">
        <v>20.363444000000001</v>
      </c>
      <c r="K1085" s="1">
        <v>22.301390999999999</v>
      </c>
      <c r="L1085" s="45">
        <v>16399.66992</v>
      </c>
      <c r="M1085" s="11">
        <f t="shared" si="182"/>
        <v>-0.68054633877201298</v>
      </c>
      <c r="N1085" s="11">
        <f t="shared" si="183"/>
        <v>-0.25711469515451046</v>
      </c>
      <c r="O1085" s="11">
        <f t="shared" si="184"/>
        <v>-0.14322900882856837</v>
      </c>
      <c r="P1085" s="11">
        <f t="shared" si="185"/>
        <v>-0.91896669609149173</v>
      </c>
      <c r="Q1085" s="11">
        <f t="shared" si="186"/>
        <v>-2.897489516901719E-3</v>
      </c>
      <c r="R1085" s="11">
        <f t="shared" si="187"/>
        <v>-0.68863763654110377</v>
      </c>
      <c r="S1085" s="11">
        <f t="shared" si="188"/>
        <v>-0.29008013799834365</v>
      </c>
      <c r="T1085" s="11">
        <f t="shared" si="189"/>
        <v>-0.43821196830183229</v>
      </c>
      <c r="U1085" s="11">
        <f t="shared" si="190"/>
        <v>-0.51724375164571057</v>
      </c>
      <c r="V1085" s="11">
        <f t="shared" si="191"/>
        <v>-0.56310097540733195</v>
      </c>
      <c r="W1085" s="11">
        <f t="shared" si="192"/>
        <v>-0.51724375164571057</v>
      </c>
    </row>
    <row r="1086" spans="1:23" x14ac:dyDescent="0.2">
      <c r="A1086" s="30">
        <v>40071</v>
      </c>
      <c r="B1086" s="1">
        <v>108.42840200000001</v>
      </c>
      <c r="C1086" s="1">
        <v>70.146224000000004</v>
      </c>
      <c r="D1086" s="1">
        <v>25.309425999999998</v>
      </c>
      <c r="E1086" s="1">
        <v>248.91000399999999</v>
      </c>
      <c r="F1086" s="1">
        <v>308.58196199999998</v>
      </c>
      <c r="G1086" s="1">
        <v>100.530625</v>
      </c>
      <c r="H1086" s="1">
        <v>46.302005000000001</v>
      </c>
      <c r="I1086" s="1">
        <v>150.11000100000001</v>
      </c>
      <c r="J1086" s="1">
        <v>42.181626999999999</v>
      </c>
      <c r="K1086" s="1">
        <v>51.044725999999997</v>
      </c>
      <c r="L1086" s="45">
        <v>17071.220700000002</v>
      </c>
      <c r="M1086" s="11">
        <f t="shared" si="182"/>
        <v>0.14331040362741909</v>
      </c>
      <c r="N1086" s="11">
        <f t="shared" si="183"/>
        <v>-0.23647897743673385</v>
      </c>
      <c r="O1086" s="11">
        <f t="shared" si="184"/>
        <v>-0.4632181343490922</v>
      </c>
      <c r="P1086" s="11">
        <f t="shared" si="185"/>
        <v>-0.10618358888243506</v>
      </c>
      <c r="Q1086" s="11">
        <f t="shared" si="186"/>
        <v>2.0870941484448569E-2</v>
      </c>
      <c r="R1086" s="11">
        <f t="shared" si="187"/>
        <v>0.15854377680203435</v>
      </c>
      <c r="S1086" s="11">
        <f t="shared" si="188"/>
        <v>-0.36593150132811736</v>
      </c>
      <c r="T1086" s="11">
        <f t="shared" si="189"/>
        <v>-0.32147537081725563</v>
      </c>
      <c r="U1086" s="11">
        <f t="shared" si="190"/>
        <v>-5.4245175620098562E-2</v>
      </c>
      <c r="V1086" s="11">
        <f t="shared" si="191"/>
        <v>4.9291236914726255E-2</v>
      </c>
      <c r="W1086" s="11">
        <f t="shared" si="192"/>
        <v>-5.4245175620098562E-2</v>
      </c>
    </row>
    <row r="1087" spans="1:23" x14ac:dyDescent="0.2">
      <c r="A1087" s="30">
        <v>40070</v>
      </c>
      <c r="B1087" s="1">
        <v>94.837238999999997</v>
      </c>
      <c r="C1087" s="1">
        <v>91.872027000000003</v>
      </c>
      <c r="D1087" s="1">
        <v>47.150300000000001</v>
      </c>
      <c r="E1087" s="1">
        <v>278.48001099999999</v>
      </c>
      <c r="F1087" s="1">
        <v>302.273235</v>
      </c>
      <c r="G1087" s="1">
        <v>86.773263999999998</v>
      </c>
      <c r="H1087" s="1">
        <v>73.023663999999997</v>
      </c>
      <c r="I1087" s="1">
        <v>221.229996</v>
      </c>
      <c r="J1087" s="1">
        <v>44.601016999999999</v>
      </c>
      <c r="K1087" s="1">
        <v>48.646861999999999</v>
      </c>
      <c r="L1087" s="45">
        <v>17673.019530000001</v>
      </c>
      <c r="M1087" s="11">
        <f t="shared" si="182"/>
        <v>0.3857255360341576</v>
      </c>
      <c r="N1087" s="11">
        <f t="shared" si="183"/>
        <v>0.13709809413840657</v>
      </c>
      <c r="O1087" s="11">
        <f t="shared" si="184"/>
        <v>0.88434382809586332</v>
      </c>
      <c r="P1087" s="11">
        <f t="shared" si="185"/>
        <v>0.73291858244403074</v>
      </c>
      <c r="Q1087" s="11">
        <f t="shared" si="186"/>
        <v>8.1631827275330249E-3</v>
      </c>
      <c r="R1087" s="11">
        <f t="shared" si="187"/>
        <v>0.47274193340065795</v>
      </c>
      <c r="S1087" s="11">
        <f t="shared" si="188"/>
        <v>0.19074135633147971</v>
      </c>
      <c r="T1087" s="11">
        <f t="shared" si="189"/>
        <v>0.61978322419412457</v>
      </c>
      <c r="U1087" s="11">
        <f t="shared" si="190"/>
        <v>0.51931012766069928</v>
      </c>
      <c r="V1087" s="11">
        <f t="shared" si="191"/>
        <v>0.2587588551246911</v>
      </c>
      <c r="W1087" s="11">
        <f t="shared" si="192"/>
        <v>0.51931012766069928</v>
      </c>
    </row>
    <row r="1088" spans="1:23" x14ac:dyDescent="0.2">
      <c r="A1088" s="30">
        <v>40069</v>
      </c>
      <c r="B1088" s="1">
        <v>68.438688999999997</v>
      </c>
      <c r="C1088" s="1">
        <v>80.795164</v>
      </c>
      <c r="D1088" s="1">
        <v>25.022131999999999</v>
      </c>
      <c r="E1088" s="1">
        <v>160.699997</v>
      </c>
      <c r="F1088" s="1">
        <v>299.82570299999998</v>
      </c>
      <c r="G1088" s="1">
        <v>58.919530999999999</v>
      </c>
      <c r="H1088" s="1">
        <v>61.326217999999997</v>
      </c>
      <c r="I1088" s="1">
        <v>136.58000200000001</v>
      </c>
      <c r="J1088" s="1">
        <v>29.356097999999999</v>
      </c>
      <c r="K1088" s="1">
        <v>38.646689000000002</v>
      </c>
      <c r="L1088" s="45">
        <v>17849.08008</v>
      </c>
      <c r="M1088" s="11">
        <f t="shared" si="182"/>
        <v>0.37876133407747026</v>
      </c>
      <c r="N1088" s="11">
        <f t="shared" si="183"/>
        <v>0.30487139423921339</v>
      </c>
      <c r="O1088" s="11">
        <f t="shared" si="184"/>
        <v>0.67752655237261616</v>
      </c>
      <c r="P1088" s="11">
        <f t="shared" si="185"/>
        <v>5.9960820198555513</v>
      </c>
      <c r="Q1088" s="11">
        <f t="shared" si="186"/>
        <v>-1.1348267493997755E-2</v>
      </c>
      <c r="R1088" s="11">
        <f t="shared" si="187"/>
        <v>1.0485156835080658</v>
      </c>
      <c r="S1088" s="11">
        <f t="shared" si="188"/>
        <v>0.53442115565076742</v>
      </c>
      <c r="T1088" s="11">
        <f t="shared" si="189"/>
        <v>-4.9084472286970993E-2</v>
      </c>
      <c r="U1088" s="11">
        <f t="shared" si="190"/>
        <v>0.30297885644679434</v>
      </c>
      <c r="V1088" s="11">
        <f t="shared" si="191"/>
        <v>0.87057217839943424</v>
      </c>
      <c r="W1088" s="11">
        <f t="shared" si="192"/>
        <v>0.30297885644679434</v>
      </c>
    </row>
    <row r="1089" spans="1:23" x14ac:dyDescent="0.2">
      <c r="A1089" s="30">
        <v>40067</v>
      </c>
      <c r="B1089" s="1">
        <v>49.637807000000002</v>
      </c>
      <c r="C1089" s="1">
        <v>61.918104999999997</v>
      </c>
      <c r="D1089" s="1">
        <v>14.916086999999999</v>
      </c>
      <c r="E1089" s="1">
        <v>22.969999000000001</v>
      </c>
      <c r="F1089" s="1">
        <v>303.26726100000002</v>
      </c>
      <c r="G1089" s="1">
        <v>28.762060000000002</v>
      </c>
      <c r="H1089" s="1">
        <v>39.967005</v>
      </c>
      <c r="I1089" s="1">
        <v>143.63000500000001</v>
      </c>
      <c r="J1089" s="1">
        <v>22.529987999999999</v>
      </c>
      <c r="K1089" s="1">
        <v>20.660357000000001</v>
      </c>
      <c r="L1089" s="45">
        <v>17511.570309999999</v>
      </c>
      <c r="M1089" s="11">
        <f t="shared" si="182"/>
        <v>0.43490319178889236</v>
      </c>
      <c r="N1089" s="11">
        <f t="shared" si="183"/>
        <v>0.19112503509809664</v>
      </c>
      <c r="O1089" s="11">
        <f t="shared" si="184"/>
        <v>-0.30878545888829023</v>
      </c>
      <c r="P1089" s="11">
        <f t="shared" si="185"/>
        <v>0.10912603134360377</v>
      </c>
      <c r="Q1089" s="11">
        <f t="shared" si="186"/>
        <v>5.6034128670257033E-4</v>
      </c>
      <c r="R1089" s="11">
        <f t="shared" si="187"/>
        <v>-7.9239676754320532E-2</v>
      </c>
      <c r="S1089" s="11">
        <f t="shared" si="188"/>
        <v>0.21632916912010058</v>
      </c>
      <c r="T1089" s="11">
        <f t="shared" si="189"/>
        <v>0.7133484620458439</v>
      </c>
      <c r="U1089" s="11">
        <f t="shared" si="190"/>
        <v>9.9020909896139875E-2</v>
      </c>
      <c r="V1089" s="11">
        <f t="shared" si="191"/>
        <v>-7.1420715688543357E-2</v>
      </c>
      <c r="W1089" s="11">
        <f t="shared" si="192"/>
        <v>9.9020909896139875E-2</v>
      </c>
    </row>
    <row r="1090" spans="1:23" x14ac:dyDescent="0.2">
      <c r="A1090" s="30">
        <v>40066</v>
      </c>
      <c r="B1090" s="1">
        <v>34.593139999999998</v>
      </c>
      <c r="C1090" s="1">
        <v>51.982875999999997</v>
      </c>
      <c r="D1090" s="1">
        <v>21.579533000000001</v>
      </c>
      <c r="E1090" s="1">
        <v>20.709999</v>
      </c>
      <c r="F1090" s="1">
        <v>303.09742299999999</v>
      </c>
      <c r="G1090" s="1">
        <v>31.237293000000001</v>
      </c>
      <c r="H1090" s="1">
        <v>32.858708</v>
      </c>
      <c r="I1090" s="1">
        <v>83.830001999999993</v>
      </c>
      <c r="J1090" s="1">
        <v>20.500053999999999</v>
      </c>
      <c r="K1090" s="1">
        <v>22.249427000000001</v>
      </c>
      <c r="L1090" s="45">
        <v>17554.279299999998</v>
      </c>
      <c r="M1090" s="11">
        <f t="shared" si="182"/>
        <v>-0.68709462917331432</v>
      </c>
      <c r="N1090" s="11">
        <f t="shared" si="183"/>
        <v>-0.2740592744871061</v>
      </c>
      <c r="O1090" s="11">
        <f t="shared" si="184"/>
        <v>-0.13054577644607201</v>
      </c>
      <c r="P1090" s="11">
        <f t="shared" si="185"/>
        <v>-0.91654914305958934</v>
      </c>
      <c r="Q1090" s="11">
        <f t="shared" si="186"/>
        <v>3.041525080851315E-3</v>
      </c>
      <c r="R1090" s="11">
        <f t="shared" si="187"/>
        <v>-0.69554948139513573</v>
      </c>
      <c r="S1090" s="11">
        <f t="shared" si="188"/>
        <v>-0.29927242595538983</v>
      </c>
      <c r="T1090" s="11">
        <f t="shared" si="189"/>
        <v>-0.43426909191445306</v>
      </c>
      <c r="U1090" s="11">
        <f t="shared" si="190"/>
        <v>-0.52308500931482316</v>
      </c>
      <c r="V1090" s="11">
        <f t="shared" si="191"/>
        <v>-0.57021293397224704</v>
      </c>
      <c r="W1090" s="11">
        <f t="shared" si="192"/>
        <v>-0.52308500931482316</v>
      </c>
    </row>
    <row r="1091" spans="1:23" x14ac:dyDescent="0.2">
      <c r="A1091" s="30">
        <v>40040</v>
      </c>
      <c r="B1091" s="1">
        <v>110.554638</v>
      </c>
      <c r="C1091" s="1">
        <v>71.607603999999995</v>
      </c>
      <c r="D1091" s="1">
        <v>24.819631000000001</v>
      </c>
      <c r="E1091" s="1">
        <v>248.16999799999999</v>
      </c>
      <c r="F1091" s="1">
        <v>302.17833999999999</v>
      </c>
      <c r="G1091" s="1">
        <v>102.6022</v>
      </c>
      <c r="H1091" s="1">
        <v>46.892271999999998</v>
      </c>
      <c r="I1091" s="1">
        <v>148.179993</v>
      </c>
      <c r="J1091" s="1">
        <v>42.984712999999999</v>
      </c>
      <c r="K1091" s="1">
        <v>51.768489000000002</v>
      </c>
      <c r="L1091" s="45">
        <v>17884.880860000001</v>
      </c>
      <c r="M1091" s="11">
        <f t="shared" si="182"/>
        <v>0.16134508603772169</v>
      </c>
      <c r="N1091" s="11">
        <f t="shared" si="183"/>
        <v>-0.22360165149281708</v>
      </c>
      <c r="O1091" s="11">
        <f t="shared" si="184"/>
        <v>-0.48119516684934149</v>
      </c>
      <c r="P1091" s="11">
        <f t="shared" si="185"/>
        <v>-0.12030764171640362</v>
      </c>
      <c r="Q1091" s="11">
        <f t="shared" si="186"/>
        <v>-1.5124136433036672E-2</v>
      </c>
      <c r="R1091" s="11">
        <f t="shared" si="187"/>
        <v>0.16988276429753069</v>
      </c>
      <c r="S1091" s="11">
        <f t="shared" si="188"/>
        <v>-0.35841704896512927</v>
      </c>
      <c r="T1091" s="11">
        <f t="shared" si="189"/>
        <v>-0.34276595227817941</v>
      </c>
      <c r="U1091" s="11">
        <f t="shared" si="190"/>
        <v>-3.0224791040079135E-2</v>
      </c>
      <c r="V1091" s="11">
        <f t="shared" si="191"/>
        <v>5.5898904386736392E-2</v>
      </c>
      <c r="W1091" s="11">
        <f t="shared" si="192"/>
        <v>-3.0224791040079135E-2</v>
      </c>
    </row>
    <row r="1092" spans="1:23" x14ac:dyDescent="0.2">
      <c r="A1092" s="30">
        <v>40039</v>
      </c>
      <c r="B1092" s="1">
        <v>95.195338000000007</v>
      </c>
      <c r="C1092" s="1">
        <v>92.230495000000005</v>
      </c>
      <c r="D1092" s="1">
        <v>47.840015000000001</v>
      </c>
      <c r="E1092" s="1">
        <v>282.10998499999999</v>
      </c>
      <c r="F1092" s="1">
        <v>306.81870800000002</v>
      </c>
      <c r="G1092" s="1">
        <v>87.702976000000007</v>
      </c>
      <c r="H1092" s="1">
        <v>73.088401000000005</v>
      </c>
      <c r="I1092" s="1">
        <v>225.46000699999999</v>
      </c>
      <c r="J1092" s="1">
        <v>44.324409000000003</v>
      </c>
      <c r="K1092" s="1">
        <v>49.027884</v>
      </c>
      <c r="L1092" s="45">
        <v>16974.310549999998</v>
      </c>
      <c r="M1092" s="11">
        <f t="shared" ref="M1092:M1155" si="193">B1092/B1093-1</f>
        <v>0.88454919830874834</v>
      </c>
      <c r="N1092" s="11">
        <f t="shared" ref="N1092:N1155" si="194">C1092/C1093-1</f>
        <v>0.45253209491265944</v>
      </c>
      <c r="O1092" s="11">
        <f t="shared" ref="O1092:O1155" si="195">D1092/D1093-1</f>
        <v>1.9113954440570429</v>
      </c>
      <c r="P1092" s="11">
        <f t="shared" ref="P1092:P1155" si="196">E1092/E1093-1</f>
        <v>10.948749388024169</v>
      </c>
      <c r="Q1092" s="11">
        <f t="shared" ref="Q1092:Q1155" si="197">F1092/F1093-1</f>
        <v>-1.1267632739361599E-2</v>
      </c>
      <c r="R1092" s="11">
        <f t="shared" ref="R1092:R1155" si="198">G1092/G1093-1</f>
        <v>1.9624101486228236</v>
      </c>
      <c r="S1092" s="11">
        <f t="shared" ref="S1092:S1155" si="199">H1092/H1093-1</f>
        <v>0.78291732198056829</v>
      </c>
      <c r="T1092" s="11">
        <f t="shared" ref="T1092:T1155" si="200">I1092/I1093-1</f>
        <v>0.53363726731641603</v>
      </c>
      <c r="U1092" s="11">
        <f t="shared" ref="U1092:U1155" si="201">J1092/J1093-1</f>
        <v>0.93133602566399643</v>
      </c>
      <c r="V1092" s="11">
        <f t="shared" ref="V1092:V1155" si="202">K1092/K1093-1</f>
        <v>1.2874564294926558</v>
      </c>
      <c r="W1092" s="11">
        <f t="shared" ref="W1092:W1155" si="203">J1092/J1093-1</f>
        <v>0.93133602566399643</v>
      </c>
    </row>
    <row r="1093" spans="1:23" x14ac:dyDescent="0.2">
      <c r="A1093" s="30">
        <v>40036</v>
      </c>
      <c r="B1093" s="1">
        <v>50.513585999999997</v>
      </c>
      <c r="C1093" s="1">
        <v>63.496355999999999</v>
      </c>
      <c r="D1093" s="1">
        <v>16.431988</v>
      </c>
      <c r="E1093" s="1">
        <v>23.610001</v>
      </c>
      <c r="F1093" s="1">
        <v>310.315226</v>
      </c>
      <c r="G1093" s="1">
        <v>29.605277999999998</v>
      </c>
      <c r="H1093" s="1">
        <v>40.993713</v>
      </c>
      <c r="I1093" s="1">
        <v>147.009995</v>
      </c>
      <c r="J1093" s="1">
        <v>22.950127999999999</v>
      </c>
      <c r="K1093" s="1">
        <v>21.433363</v>
      </c>
      <c r="L1093" s="45">
        <v>17013.869139999999</v>
      </c>
      <c r="M1093" s="11">
        <f t="shared" si="193"/>
        <v>0.46105279270061117</v>
      </c>
      <c r="N1093" s="11">
        <f t="shared" si="194"/>
        <v>0.22751804110437956</v>
      </c>
      <c r="O1093" s="11">
        <f t="shared" si="195"/>
        <v>-0.23887449502792268</v>
      </c>
      <c r="P1093" s="11">
        <f t="shared" si="196"/>
        <v>0.12966511961722493</v>
      </c>
      <c r="Q1093" s="11">
        <f t="shared" si="197"/>
        <v>-1.8476620538454558E-3</v>
      </c>
      <c r="R1093" s="11">
        <f t="shared" si="198"/>
        <v>-4.5523999341013144E-2</v>
      </c>
      <c r="S1093" s="11">
        <f t="shared" si="199"/>
        <v>0.25699183992127206</v>
      </c>
      <c r="T1093" s="11">
        <f t="shared" si="200"/>
        <v>0.74616927791497134</v>
      </c>
      <c r="U1093" s="11">
        <f t="shared" si="201"/>
        <v>0.12325812146576376</v>
      </c>
      <c r="V1093" s="11">
        <f t="shared" si="202"/>
        <v>-1.8725439651217313E-2</v>
      </c>
      <c r="W1093" s="11">
        <f t="shared" si="203"/>
        <v>0.12325812146576376</v>
      </c>
    </row>
    <row r="1094" spans="1:23" x14ac:dyDescent="0.2">
      <c r="A1094" s="30">
        <v>40035</v>
      </c>
      <c r="B1094" s="1">
        <v>34.573416000000002</v>
      </c>
      <c r="C1094" s="1">
        <v>51.727432</v>
      </c>
      <c r="D1094" s="1">
        <v>21.589065000000002</v>
      </c>
      <c r="E1094" s="1">
        <v>20.9</v>
      </c>
      <c r="F1094" s="1">
        <v>310.88964499999997</v>
      </c>
      <c r="G1094" s="1">
        <v>31.017309999999998</v>
      </c>
      <c r="H1094" s="1">
        <v>32.612552999999998</v>
      </c>
      <c r="I1094" s="1">
        <v>84.190002000000007</v>
      </c>
      <c r="J1094" s="1">
        <v>20.431749</v>
      </c>
      <c r="K1094" s="1">
        <v>21.842371</v>
      </c>
      <c r="L1094" s="45">
        <v>17137.359380000002</v>
      </c>
      <c r="M1094" s="11">
        <f t="shared" si="193"/>
        <v>-0.61525483910566725</v>
      </c>
      <c r="N1094" s="11">
        <f t="shared" si="194"/>
        <v>-0.35639256159904564</v>
      </c>
      <c r="O1094" s="11">
        <f t="shared" si="195"/>
        <v>-2.6603725162666514E-2</v>
      </c>
      <c r="P1094" s="11">
        <f t="shared" si="196"/>
        <v>-0.28790459965928461</v>
      </c>
      <c r="Q1094" s="11">
        <f t="shared" si="197"/>
        <v>6.712525476884279E-3</v>
      </c>
      <c r="R1094" s="11">
        <f t="shared" si="198"/>
        <v>-0.36372177501326719</v>
      </c>
      <c r="S1094" s="11">
        <f t="shared" si="199"/>
        <v>-0.32442187593089289</v>
      </c>
      <c r="T1094" s="11">
        <f t="shared" si="200"/>
        <v>-0.2317729256966119</v>
      </c>
      <c r="U1094" s="11">
        <f t="shared" si="201"/>
        <v>-0.26603268766742305</v>
      </c>
      <c r="V1094" s="11">
        <f t="shared" si="202"/>
        <v>-0.30701884520119815</v>
      </c>
      <c r="W1094" s="11">
        <f t="shared" si="203"/>
        <v>-0.26603268766742305</v>
      </c>
    </row>
    <row r="1095" spans="1:23" x14ac:dyDescent="0.2">
      <c r="A1095" s="30">
        <v>40006</v>
      </c>
      <c r="B1095" s="1">
        <v>89.860561000000004</v>
      </c>
      <c r="C1095" s="1">
        <v>80.371091000000007</v>
      </c>
      <c r="D1095" s="1">
        <v>22.179112</v>
      </c>
      <c r="E1095" s="1">
        <v>29.35</v>
      </c>
      <c r="F1095" s="1">
        <v>308.81670500000001</v>
      </c>
      <c r="G1095" s="1">
        <v>48.74803</v>
      </c>
      <c r="H1095" s="1">
        <v>48.273547999999998</v>
      </c>
      <c r="I1095" s="1">
        <v>109.589996</v>
      </c>
      <c r="J1095" s="1">
        <v>27.837409999999998</v>
      </c>
      <c r="K1095" s="1">
        <v>31.51943</v>
      </c>
      <c r="L1095" s="45">
        <v>17210.060549999998</v>
      </c>
      <c r="M1095" s="11">
        <f t="shared" si="193"/>
        <v>0.7799115829588219</v>
      </c>
      <c r="N1095" s="11">
        <f t="shared" si="194"/>
        <v>0.2514945829955042</v>
      </c>
      <c r="O1095" s="11">
        <f t="shared" si="195"/>
        <v>0.33475488213064786</v>
      </c>
      <c r="P1095" s="11">
        <f t="shared" si="196"/>
        <v>0.2311241610738255</v>
      </c>
      <c r="Q1095" s="11">
        <f t="shared" si="197"/>
        <v>-2.263743180673794E-4</v>
      </c>
      <c r="R1095" s="11">
        <f t="shared" si="198"/>
        <v>0.61228461694290215</v>
      </c>
      <c r="S1095" s="11">
        <f t="shared" si="199"/>
        <v>0.15256622918767482</v>
      </c>
      <c r="T1095" s="11">
        <f t="shared" si="200"/>
        <v>-0.2496405768646236</v>
      </c>
      <c r="U1095" s="11">
        <f t="shared" si="201"/>
        <v>0.22321571851890654</v>
      </c>
      <c r="V1095" s="11">
        <f t="shared" si="202"/>
        <v>0.43758418366090357</v>
      </c>
      <c r="W1095" s="11">
        <f t="shared" si="203"/>
        <v>0.22321571851890654</v>
      </c>
    </row>
    <row r="1096" spans="1:23" x14ac:dyDescent="0.2">
      <c r="A1096" s="30">
        <v>40005</v>
      </c>
      <c r="B1096" s="1">
        <v>50.485968999999997</v>
      </c>
      <c r="C1096" s="1">
        <v>64.220087000000007</v>
      </c>
      <c r="D1096" s="1">
        <v>16.616617999999999</v>
      </c>
      <c r="E1096" s="1">
        <v>23.84</v>
      </c>
      <c r="F1096" s="1">
        <v>308.88662900000003</v>
      </c>
      <c r="G1096" s="1">
        <v>30.235375000000001</v>
      </c>
      <c r="H1096" s="1">
        <v>41.883535000000002</v>
      </c>
      <c r="I1096" s="1">
        <v>146.050003</v>
      </c>
      <c r="J1096" s="1">
        <v>22.757563999999999</v>
      </c>
      <c r="K1096" s="1">
        <v>21.925276</v>
      </c>
      <c r="L1096" s="45">
        <v>17172.679690000001</v>
      </c>
      <c r="M1096" s="11">
        <f t="shared" si="193"/>
        <v>0.48919735410828724</v>
      </c>
      <c r="N1096" s="11">
        <f t="shared" si="194"/>
        <v>0.24561007899294651</v>
      </c>
      <c r="O1096" s="11">
        <f t="shared" si="195"/>
        <v>-0.22622304110881808</v>
      </c>
      <c r="P1096" s="11">
        <f t="shared" si="196"/>
        <v>0.16066206618003576</v>
      </c>
      <c r="Q1096" s="11">
        <f t="shared" si="197"/>
        <v>1.4902082040015197E-2</v>
      </c>
      <c r="R1096" s="11">
        <f t="shared" si="198"/>
        <v>-2.5209632943669069E-2</v>
      </c>
      <c r="S1096" s="11">
        <f t="shared" si="199"/>
        <v>0.30007262782223565</v>
      </c>
      <c r="T1096" s="11">
        <f t="shared" si="200"/>
        <v>0.77525231950597973</v>
      </c>
      <c r="U1096" s="11">
        <f t="shared" si="201"/>
        <v>0.11243878304354271</v>
      </c>
      <c r="V1096" s="11">
        <f t="shared" si="202"/>
        <v>1.5879773242735373E-2</v>
      </c>
      <c r="W1096" s="11">
        <f t="shared" si="203"/>
        <v>0.11243878304354271</v>
      </c>
    </row>
    <row r="1097" spans="1:23" x14ac:dyDescent="0.2">
      <c r="A1097" s="30">
        <v>40004</v>
      </c>
      <c r="B1097" s="1">
        <v>33.901463</v>
      </c>
      <c r="C1097" s="1">
        <v>51.557135000000002</v>
      </c>
      <c r="D1097" s="1">
        <v>21.474686999999999</v>
      </c>
      <c r="E1097" s="1">
        <v>20.540001</v>
      </c>
      <c r="F1097" s="1">
        <v>304.35116299999999</v>
      </c>
      <c r="G1097" s="1">
        <v>31.017309999999998</v>
      </c>
      <c r="H1097" s="1">
        <v>32.216304000000001</v>
      </c>
      <c r="I1097" s="1">
        <v>82.269997000000004</v>
      </c>
      <c r="J1097" s="1">
        <v>20.457363000000001</v>
      </c>
      <c r="K1097" s="1">
        <v>21.582550000000001</v>
      </c>
      <c r="L1097" s="45">
        <v>18024.16992</v>
      </c>
      <c r="M1097" s="11">
        <f t="shared" si="193"/>
        <v>-0.49674049620225447</v>
      </c>
      <c r="N1097" s="11">
        <f t="shared" si="194"/>
        <v>-0.35610060885094641</v>
      </c>
      <c r="O1097" s="11">
        <f t="shared" si="195"/>
        <v>-0.11646829187853225</v>
      </c>
      <c r="P1097" s="11">
        <f t="shared" si="196"/>
        <v>-0.87698388406909089</v>
      </c>
      <c r="Q1097" s="11">
        <f t="shared" si="197"/>
        <v>-9.6742485131562361E-4</v>
      </c>
      <c r="R1097" s="11">
        <f t="shared" si="198"/>
        <v>-0.47184983678114589</v>
      </c>
      <c r="S1097" s="11">
        <f t="shared" si="199"/>
        <v>-0.46951234753687332</v>
      </c>
      <c r="T1097" s="11">
        <f t="shared" si="200"/>
        <v>-0.3936021359711378</v>
      </c>
      <c r="U1097" s="11">
        <f t="shared" si="201"/>
        <v>-0.29172128028705946</v>
      </c>
      <c r="V1097" s="11">
        <f t="shared" si="202"/>
        <v>-0.43763298454108568</v>
      </c>
      <c r="W1097" s="11">
        <f t="shared" si="203"/>
        <v>-0.29172128028705946</v>
      </c>
    </row>
    <row r="1098" spans="1:23" x14ac:dyDescent="0.2">
      <c r="A1098" s="30">
        <v>39977</v>
      </c>
      <c r="B1098" s="1">
        <v>67.363781000000003</v>
      </c>
      <c r="C1098" s="1">
        <v>80.070171999999999</v>
      </c>
      <c r="D1098" s="1">
        <v>24.305508</v>
      </c>
      <c r="E1098" s="1">
        <v>166.970001</v>
      </c>
      <c r="F1098" s="1">
        <v>304.64588500000002</v>
      </c>
      <c r="G1098" s="1">
        <v>58.728203000000001</v>
      </c>
      <c r="H1098" s="1">
        <v>60.729602</v>
      </c>
      <c r="I1098" s="1">
        <v>135.66999799999999</v>
      </c>
      <c r="J1098" s="1">
        <v>28.883209999999998</v>
      </c>
      <c r="K1098" s="1">
        <v>38.378050999999999</v>
      </c>
      <c r="L1098" s="45">
        <v>17280.83008</v>
      </c>
      <c r="M1098" s="11">
        <f t="shared" si="193"/>
        <v>-0.24572966542643038</v>
      </c>
      <c r="N1098" s="11">
        <f t="shared" si="194"/>
        <v>6.6673622509048069E-3</v>
      </c>
      <c r="O1098" s="11">
        <f t="shared" si="195"/>
        <v>0.14966853059965324</v>
      </c>
      <c r="P1098" s="11">
        <f t="shared" si="196"/>
        <v>4.848336492060823</v>
      </c>
      <c r="Q1098" s="11">
        <f t="shared" si="197"/>
        <v>6.2530429326326242E-3</v>
      </c>
      <c r="R1098" s="11">
        <f t="shared" si="198"/>
        <v>0.20194216301646484</v>
      </c>
      <c r="S1098" s="11">
        <f t="shared" si="199"/>
        <v>0.27719755656394462</v>
      </c>
      <c r="T1098" s="11">
        <f t="shared" si="200"/>
        <v>0.20338833073245222</v>
      </c>
      <c r="U1098" s="11">
        <f t="shared" si="201"/>
        <v>2.4329665283573165E-2</v>
      </c>
      <c r="V1098" s="11">
        <f t="shared" si="202"/>
        <v>0.22319151846030927</v>
      </c>
      <c r="W1098" s="11">
        <f t="shared" si="203"/>
        <v>2.4329665283573165E-2</v>
      </c>
    </row>
    <row r="1099" spans="1:23" x14ac:dyDescent="0.2">
      <c r="A1099" s="30">
        <v>39976</v>
      </c>
      <c r="B1099" s="1">
        <v>89.309864000000005</v>
      </c>
      <c r="C1099" s="1">
        <v>79.539850999999999</v>
      </c>
      <c r="D1099" s="1">
        <v>21.141317999999998</v>
      </c>
      <c r="E1099" s="1">
        <v>28.549999</v>
      </c>
      <c r="F1099" s="1">
        <v>302.75275900000003</v>
      </c>
      <c r="G1099" s="1">
        <v>48.861089</v>
      </c>
      <c r="H1099" s="1">
        <v>47.549106000000002</v>
      </c>
      <c r="I1099" s="1">
        <v>112.739998</v>
      </c>
      <c r="J1099" s="1">
        <v>28.197182000000002</v>
      </c>
      <c r="K1099" s="1">
        <v>31.375340999999999</v>
      </c>
      <c r="L1099" s="45">
        <v>17387.210940000001</v>
      </c>
      <c r="M1099" s="11">
        <f t="shared" si="193"/>
        <v>0.78852250233483567</v>
      </c>
      <c r="N1099" s="11">
        <f t="shared" si="194"/>
        <v>0.28206997919848042</v>
      </c>
      <c r="O1099" s="11">
        <f t="shared" si="195"/>
        <v>0.3331082198212636</v>
      </c>
      <c r="P1099" s="11">
        <f t="shared" si="196"/>
        <v>0.24455090477110275</v>
      </c>
      <c r="Q1099" s="11">
        <f t="shared" si="197"/>
        <v>-3.0101902395971436E-3</v>
      </c>
      <c r="R1099" s="11">
        <f t="shared" si="198"/>
        <v>0.66029161967963756</v>
      </c>
      <c r="S1099" s="11">
        <f t="shared" si="199"/>
        <v>0.16308977832535221</v>
      </c>
      <c r="T1099" s="11">
        <f t="shared" si="200"/>
        <v>-0.21265453994476513</v>
      </c>
      <c r="U1099" s="11">
        <f t="shared" si="201"/>
        <v>0.26282396015311615</v>
      </c>
      <c r="V1099" s="11">
        <f t="shared" si="202"/>
        <v>0.49323020804956297</v>
      </c>
      <c r="W1099" s="11">
        <f t="shared" si="203"/>
        <v>0.26282396015311615</v>
      </c>
    </row>
    <row r="1100" spans="1:23" x14ac:dyDescent="0.2">
      <c r="A1100" s="30">
        <v>39975</v>
      </c>
      <c r="B1100" s="1">
        <v>49.934995999999998</v>
      </c>
      <c r="C1100" s="1">
        <v>62.040179000000002</v>
      </c>
      <c r="D1100" s="1">
        <v>15.858665999999999</v>
      </c>
      <c r="E1100" s="1">
        <v>22.940000999999999</v>
      </c>
      <c r="F1100" s="1">
        <v>303.666854</v>
      </c>
      <c r="G1100" s="1">
        <v>29.429220999999998</v>
      </c>
      <c r="H1100" s="1">
        <v>40.881715999999997</v>
      </c>
      <c r="I1100" s="1">
        <v>143.19000199999999</v>
      </c>
      <c r="J1100" s="1">
        <v>22.328672000000001</v>
      </c>
      <c r="K1100" s="1">
        <v>21.011724000000001</v>
      </c>
      <c r="L1100" s="45">
        <v>17584.519530000001</v>
      </c>
      <c r="M1100" s="11">
        <f t="shared" si="193"/>
        <v>-0.47868011880519301</v>
      </c>
      <c r="N1100" s="11">
        <f t="shared" si="194"/>
        <v>-0.33743296747827289</v>
      </c>
      <c r="O1100" s="11">
        <f t="shared" si="195"/>
        <v>-0.66655547409844296</v>
      </c>
      <c r="P1100" s="11">
        <f t="shared" si="196"/>
        <v>-0.91730055243697217</v>
      </c>
      <c r="Q1100" s="11">
        <f t="shared" si="197"/>
        <v>-9.8696803232659613E-3</v>
      </c>
      <c r="R1100" s="11">
        <f t="shared" si="198"/>
        <v>-0.66584660854227007</v>
      </c>
      <c r="S1100" s="11">
        <f t="shared" si="199"/>
        <v>-0.44984286056139355</v>
      </c>
      <c r="T1100" s="11">
        <f t="shared" si="200"/>
        <v>-0.368372281010661</v>
      </c>
      <c r="U1100" s="11">
        <f t="shared" si="201"/>
        <v>-0.49009962579809974</v>
      </c>
      <c r="V1100" s="11">
        <f t="shared" si="202"/>
        <v>-0.57292674471431981</v>
      </c>
      <c r="W1100" s="11">
        <f t="shared" si="203"/>
        <v>-0.49009962579809974</v>
      </c>
    </row>
    <row r="1101" spans="1:23" x14ac:dyDescent="0.2">
      <c r="A1101" s="30">
        <v>39947</v>
      </c>
      <c r="B1101" s="1">
        <v>95.785712000000004</v>
      </c>
      <c r="C1101" s="1">
        <v>93.636078999999995</v>
      </c>
      <c r="D1101" s="1">
        <v>47.560133</v>
      </c>
      <c r="E1101" s="1">
        <v>277.39001500000001</v>
      </c>
      <c r="F1101" s="1">
        <v>306.69382400000001</v>
      </c>
      <c r="G1101" s="1">
        <v>88.070993000000001</v>
      </c>
      <c r="H1101" s="1">
        <v>74.309162000000001</v>
      </c>
      <c r="I1101" s="1">
        <v>226.699997</v>
      </c>
      <c r="J1101" s="1">
        <v>43.790264000000001</v>
      </c>
      <c r="K1101" s="1">
        <v>49.199344000000004</v>
      </c>
      <c r="L1101" s="45">
        <v>17366.240229999999</v>
      </c>
      <c r="M1101" s="11">
        <f t="shared" si="193"/>
        <v>0.43038660948866192</v>
      </c>
      <c r="N1101" s="11">
        <f t="shared" si="194"/>
        <v>0.16808645928263566</v>
      </c>
      <c r="O1101" s="11">
        <f t="shared" si="195"/>
        <v>1.0001744049634467</v>
      </c>
      <c r="P1101" s="11">
        <f t="shared" si="196"/>
        <v>0.63237819353055591</v>
      </c>
      <c r="Q1101" s="11">
        <f t="shared" si="197"/>
        <v>1.5480226743321834E-2</v>
      </c>
      <c r="R1101" s="11">
        <f t="shared" si="198"/>
        <v>0.50183887498581448</v>
      </c>
      <c r="S1101" s="11">
        <f t="shared" si="199"/>
        <v>0.23137072180017393</v>
      </c>
      <c r="T1101" s="11">
        <f t="shared" si="200"/>
        <v>0.70463935992783822</v>
      </c>
      <c r="U1101" s="11">
        <f t="shared" si="201"/>
        <v>0.51223109238198239</v>
      </c>
      <c r="V1101" s="11">
        <f t="shared" si="202"/>
        <v>0.27001048882606926</v>
      </c>
      <c r="W1101" s="11">
        <f t="shared" si="203"/>
        <v>0.51223109238198239</v>
      </c>
    </row>
    <row r="1102" spans="1:23" x14ac:dyDescent="0.2">
      <c r="A1102" s="30">
        <v>39946</v>
      </c>
      <c r="B1102" s="1">
        <v>66.964911000000001</v>
      </c>
      <c r="C1102" s="1">
        <v>80.161941999999996</v>
      </c>
      <c r="D1102" s="1">
        <v>23.777992999999999</v>
      </c>
      <c r="E1102" s="1">
        <v>169.929993</v>
      </c>
      <c r="F1102" s="1">
        <v>302.01850899999999</v>
      </c>
      <c r="G1102" s="1">
        <v>58.642105000000001</v>
      </c>
      <c r="H1102" s="1">
        <v>60.346702000000001</v>
      </c>
      <c r="I1102" s="1">
        <v>132.990005</v>
      </c>
      <c r="J1102" s="1">
        <v>28.957388999999999</v>
      </c>
      <c r="K1102" s="1">
        <v>38.739320999999997</v>
      </c>
      <c r="L1102" s="45">
        <v>17729.210940000001</v>
      </c>
      <c r="M1102" s="11">
        <f t="shared" si="193"/>
        <v>-0.24343871024617625</v>
      </c>
      <c r="N1102" s="11">
        <f t="shared" si="194"/>
        <v>2.6978110048620829E-2</v>
      </c>
      <c r="O1102" s="11">
        <f t="shared" si="195"/>
        <v>0.16108544186033114</v>
      </c>
      <c r="P1102" s="11">
        <f t="shared" si="196"/>
        <v>5.0819608775246641</v>
      </c>
      <c r="Q1102" s="11">
        <f t="shared" si="197"/>
        <v>-3.0996584360027946E-3</v>
      </c>
      <c r="R1102" s="11">
        <f t="shared" si="198"/>
        <v>0.22546439912343996</v>
      </c>
      <c r="S1102" s="11">
        <f t="shared" si="199"/>
        <v>0.29042450550625465</v>
      </c>
      <c r="T1102" s="11">
        <f t="shared" si="200"/>
        <v>0.18804719156606753</v>
      </c>
      <c r="U1102" s="11">
        <f t="shared" si="201"/>
        <v>5.9401412767457584E-2</v>
      </c>
      <c r="V1102" s="11">
        <f t="shared" si="202"/>
        <v>0.27458240079468998</v>
      </c>
      <c r="W1102" s="11">
        <f t="shared" si="203"/>
        <v>5.9401412767457584E-2</v>
      </c>
    </row>
    <row r="1103" spans="1:23" x14ac:dyDescent="0.2">
      <c r="A1103" s="30">
        <v>39945</v>
      </c>
      <c r="B1103" s="1">
        <v>88.512208999999999</v>
      </c>
      <c r="C1103" s="1">
        <v>78.056134999999998</v>
      </c>
      <c r="D1103" s="1">
        <v>20.479106999999999</v>
      </c>
      <c r="E1103" s="1">
        <v>27.940000999999999</v>
      </c>
      <c r="F1103" s="1">
        <v>302.95757400000002</v>
      </c>
      <c r="G1103" s="1">
        <v>47.852964999999998</v>
      </c>
      <c r="H1103" s="1">
        <v>46.765000000000001</v>
      </c>
      <c r="I1103" s="1">
        <v>111.94000200000001</v>
      </c>
      <c r="J1103" s="1">
        <v>27.333727</v>
      </c>
      <c r="K1103" s="1">
        <v>30.393736000000001</v>
      </c>
      <c r="L1103" s="45">
        <v>17678.699219999999</v>
      </c>
      <c r="M1103" s="11">
        <f t="shared" si="193"/>
        <v>-0.17710636894942722</v>
      </c>
      <c r="N1103" s="11">
        <f t="shared" si="194"/>
        <v>0.10569899473584154</v>
      </c>
      <c r="O1103" s="11">
        <f t="shared" si="195"/>
        <v>-0.15164958120192218</v>
      </c>
      <c r="P1103" s="11">
        <f t="shared" si="196"/>
        <v>-0.88451204146482165</v>
      </c>
      <c r="Q1103" s="11">
        <f t="shared" si="197"/>
        <v>1.5853183396283832E-3</v>
      </c>
      <c r="R1103" s="11">
        <f t="shared" si="198"/>
        <v>-0.51956468410207823</v>
      </c>
      <c r="S1103" s="11">
        <f t="shared" si="199"/>
        <v>2.3908285842876742E-2</v>
      </c>
      <c r="T1103" s="11">
        <f t="shared" si="200"/>
        <v>-0.23328765753424652</v>
      </c>
      <c r="U1103" s="11">
        <f t="shared" si="201"/>
        <v>-0.34500368981265683</v>
      </c>
      <c r="V1103" s="11">
        <f t="shared" si="202"/>
        <v>-0.3941183760724396</v>
      </c>
      <c r="W1103" s="11">
        <f t="shared" si="203"/>
        <v>-0.34500368981265683</v>
      </c>
    </row>
    <row r="1104" spans="1:23" x14ac:dyDescent="0.2">
      <c r="A1104" s="30">
        <v>39918</v>
      </c>
      <c r="B1104" s="1">
        <v>107.562151</v>
      </c>
      <c r="C1104" s="1">
        <v>70.594380000000001</v>
      </c>
      <c r="D1104" s="1">
        <v>24.139914999999998</v>
      </c>
      <c r="E1104" s="1">
        <v>241.929993</v>
      </c>
      <c r="F1104" s="1">
        <v>302.47805</v>
      </c>
      <c r="G1104" s="1">
        <v>99.603346000000002</v>
      </c>
      <c r="H1104" s="1">
        <v>45.673036000000003</v>
      </c>
      <c r="I1104" s="1">
        <v>146</v>
      </c>
      <c r="J1104" s="1">
        <v>41.731116</v>
      </c>
      <c r="K1104" s="1">
        <v>50.164479</v>
      </c>
      <c r="L1104" s="45">
        <v>17164.949219999999</v>
      </c>
      <c r="M1104" s="11">
        <f t="shared" si="193"/>
        <v>0.13267358768058246</v>
      </c>
      <c r="N1104" s="11">
        <f t="shared" si="194"/>
        <v>-0.23917869160002569</v>
      </c>
      <c r="O1104" s="11">
        <f t="shared" si="195"/>
        <v>-0.49896266849852433</v>
      </c>
      <c r="P1104" s="11">
        <f t="shared" si="196"/>
        <v>-0.15420925259445084</v>
      </c>
      <c r="Q1104" s="11">
        <f t="shared" si="197"/>
        <v>-6.8879730137336725E-3</v>
      </c>
      <c r="R1104" s="11">
        <f t="shared" si="198"/>
        <v>0.14098109714431195</v>
      </c>
      <c r="S1104" s="11">
        <f t="shared" si="199"/>
        <v>-0.3815159805538908</v>
      </c>
      <c r="T1104" s="11">
        <f t="shared" si="200"/>
        <v>-0.3487957093951255</v>
      </c>
      <c r="U1104" s="11">
        <f t="shared" si="201"/>
        <v>-3.3336781693810824E-2</v>
      </c>
      <c r="V1104" s="11">
        <f t="shared" si="202"/>
        <v>2.1198584666964893E-2</v>
      </c>
      <c r="W1104" s="11">
        <f t="shared" si="203"/>
        <v>-3.3336781693810824E-2</v>
      </c>
    </row>
    <row r="1105" spans="1:23" x14ac:dyDescent="0.2">
      <c r="A1105" s="30">
        <v>39917</v>
      </c>
      <c r="B1105" s="1">
        <v>94.963060999999996</v>
      </c>
      <c r="C1105" s="1">
        <v>92.78707</v>
      </c>
      <c r="D1105" s="1">
        <v>48.179873000000001</v>
      </c>
      <c r="E1105" s="1">
        <v>286.040009</v>
      </c>
      <c r="F1105" s="1">
        <v>304.57596100000001</v>
      </c>
      <c r="G1105" s="1">
        <v>87.296227999999999</v>
      </c>
      <c r="H1105" s="1">
        <v>73.846751999999995</v>
      </c>
      <c r="I1105" s="1">
        <v>224.199997</v>
      </c>
      <c r="J1105" s="1">
        <v>43.170273999999999</v>
      </c>
      <c r="K1105" s="1">
        <v>49.123137999999997</v>
      </c>
      <c r="L1105" s="45">
        <v>17068.869139999999</v>
      </c>
      <c r="M1105" s="11">
        <f t="shared" si="193"/>
        <v>0.40837636879952455</v>
      </c>
      <c r="N1105" s="11">
        <f t="shared" si="194"/>
        <v>0.15208761913569324</v>
      </c>
      <c r="O1105" s="11">
        <f t="shared" si="195"/>
        <v>1.0598648848204149</v>
      </c>
      <c r="P1105" s="11">
        <f t="shared" si="196"/>
        <v>0.6764741377468686</v>
      </c>
      <c r="Q1105" s="11">
        <f t="shared" si="197"/>
        <v>-3.9855560228224673E-3</v>
      </c>
      <c r="R1105" s="11">
        <f t="shared" si="198"/>
        <v>0.49325546219844352</v>
      </c>
      <c r="S1105" s="11">
        <f t="shared" si="199"/>
        <v>0.22569749902562286</v>
      </c>
      <c r="T1105" s="11">
        <f t="shared" si="200"/>
        <v>0.66703835723703042</v>
      </c>
      <c r="U1105" s="11">
        <f t="shared" si="201"/>
        <v>0.49225410274807713</v>
      </c>
      <c r="V1105" s="11">
        <f t="shared" si="202"/>
        <v>0.27782101940608306</v>
      </c>
      <c r="W1105" s="11">
        <f t="shared" si="203"/>
        <v>0.49225410274807713</v>
      </c>
    </row>
    <row r="1106" spans="1:23" x14ac:dyDescent="0.2">
      <c r="A1106" s="30">
        <v>39916</v>
      </c>
      <c r="B1106" s="1">
        <v>67.427332000000007</v>
      </c>
      <c r="C1106" s="1">
        <v>80.538206000000002</v>
      </c>
      <c r="D1106" s="1">
        <v>23.389821999999999</v>
      </c>
      <c r="E1106" s="1">
        <v>170.61999499999999</v>
      </c>
      <c r="F1106" s="1">
        <v>305.79472299999998</v>
      </c>
      <c r="G1106" s="1">
        <v>58.460343999999999</v>
      </c>
      <c r="H1106" s="1">
        <v>60.248758000000002</v>
      </c>
      <c r="I1106" s="1">
        <v>134.490005</v>
      </c>
      <c r="J1106" s="1">
        <v>28.929573000000001</v>
      </c>
      <c r="K1106" s="1">
        <v>38.442894000000003</v>
      </c>
      <c r="L1106" s="45">
        <v>17687.820309999999</v>
      </c>
      <c r="M1106" s="11">
        <f t="shared" si="193"/>
        <v>-0.24356397576069022</v>
      </c>
      <c r="N1106" s="11">
        <f t="shared" si="194"/>
        <v>3.4285637452823092E-2</v>
      </c>
      <c r="O1106" s="11">
        <f t="shared" si="195"/>
        <v>0.13337898218691668</v>
      </c>
      <c r="P1106" s="11">
        <f t="shared" si="196"/>
        <v>5.0632551905918683</v>
      </c>
      <c r="Q1106" s="11">
        <f t="shared" si="197"/>
        <v>1.0381024761846325E-2</v>
      </c>
      <c r="R1106" s="11">
        <f t="shared" si="198"/>
        <v>0.24946480218947009</v>
      </c>
      <c r="S1106" s="11">
        <f t="shared" si="199"/>
        <v>0.25761738900097519</v>
      </c>
      <c r="T1106" s="11">
        <f t="shared" si="200"/>
        <v>0.1744826010919116</v>
      </c>
      <c r="U1106" s="11">
        <f t="shared" si="201"/>
        <v>5.8383768887426246E-2</v>
      </c>
      <c r="V1106" s="11">
        <f t="shared" si="202"/>
        <v>0.26295848487666862</v>
      </c>
      <c r="W1106" s="11">
        <f t="shared" si="203"/>
        <v>5.8383768887426246E-2</v>
      </c>
    </row>
    <row r="1107" spans="1:23" x14ac:dyDescent="0.2">
      <c r="A1107" s="30">
        <v>39915</v>
      </c>
      <c r="B1107" s="1">
        <v>89.138182</v>
      </c>
      <c r="C1107" s="1">
        <v>77.868437</v>
      </c>
      <c r="D1107" s="1">
        <v>20.637246999999999</v>
      </c>
      <c r="E1107" s="1">
        <v>28.139999</v>
      </c>
      <c r="F1107" s="1">
        <v>302.65287599999999</v>
      </c>
      <c r="G1107" s="1">
        <v>46.788308000000001</v>
      </c>
      <c r="H1107" s="1">
        <v>47.907065000000003</v>
      </c>
      <c r="I1107" s="1">
        <v>114.510002</v>
      </c>
      <c r="J1107" s="1">
        <v>27.333727</v>
      </c>
      <c r="K1107" s="1">
        <v>30.438763000000002</v>
      </c>
      <c r="L1107" s="45">
        <v>17416.849610000001</v>
      </c>
      <c r="M1107" s="11">
        <f t="shared" si="193"/>
        <v>-0.17954612991039209</v>
      </c>
      <c r="N1107" s="11">
        <f t="shared" si="194"/>
        <v>8.3158819364069103E-2</v>
      </c>
      <c r="O1107" s="11">
        <f t="shared" si="195"/>
        <v>-0.17614251122825231</v>
      </c>
      <c r="P1107" s="11">
        <f t="shared" si="196"/>
        <v>-0.8854094628909629</v>
      </c>
      <c r="Q1107" s="11">
        <f t="shared" si="197"/>
        <v>-9.0765726190883411E-3</v>
      </c>
      <c r="R1107" s="11">
        <f t="shared" si="198"/>
        <v>-0.53495156229572949</v>
      </c>
      <c r="S1107" s="11">
        <f t="shared" si="199"/>
        <v>2.7578234521018041E-2</v>
      </c>
      <c r="T1107" s="11">
        <f t="shared" si="200"/>
        <v>-0.23188891559043578</v>
      </c>
      <c r="U1107" s="11">
        <f t="shared" si="201"/>
        <v>-0.35840475398329852</v>
      </c>
      <c r="V1107" s="11">
        <f t="shared" si="202"/>
        <v>-0.40641413918137703</v>
      </c>
      <c r="W1107" s="11">
        <f t="shared" si="203"/>
        <v>-0.35840475398329852</v>
      </c>
    </row>
    <row r="1108" spans="1:23" x14ac:dyDescent="0.2">
      <c r="A1108" s="30">
        <v>39887</v>
      </c>
      <c r="B1108" s="1">
        <v>108.644965</v>
      </c>
      <c r="C1108" s="1">
        <v>71.890137999999993</v>
      </c>
      <c r="D1108" s="1">
        <v>25.049534999999999</v>
      </c>
      <c r="E1108" s="1">
        <v>245.570007</v>
      </c>
      <c r="F1108" s="1">
        <v>305.42508900000001</v>
      </c>
      <c r="G1108" s="1">
        <v>100.609537</v>
      </c>
      <c r="H1108" s="1">
        <v>46.621330999999998</v>
      </c>
      <c r="I1108" s="1">
        <v>149.08000200000001</v>
      </c>
      <c r="J1108" s="1">
        <v>42.602758000000001</v>
      </c>
      <c r="K1108" s="1">
        <v>51.279460999999998</v>
      </c>
      <c r="L1108" s="45">
        <v>17814.939450000002</v>
      </c>
      <c r="M1108" s="11">
        <f t="shared" si="193"/>
        <v>0.13459413243220486</v>
      </c>
      <c r="N1108" s="11">
        <f t="shared" si="194"/>
        <v>-0.23107691295375254</v>
      </c>
      <c r="O1108" s="11">
        <f t="shared" si="195"/>
        <v>-0.47965116828582632</v>
      </c>
      <c r="P1108" s="11">
        <f t="shared" si="196"/>
        <v>-0.12667589440111027</v>
      </c>
      <c r="Q1108" s="11">
        <f t="shared" si="197"/>
        <v>2.6399205144529425E-3</v>
      </c>
      <c r="R1108" s="11">
        <f t="shared" si="198"/>
        <v>0.14236860029499154</v>
      </c>
      <c r="S1108" s="11">
        <f t="shared" si="199"/>
        <v>-0.37686858403977719</v>
      </c>
      <c r="T1108" s="11">
        <f t="shared" si="200"/>
        <v>-0.3445592263516275</v>
      </c>
      <c r="U1108" s="11">
        <f t="shared" si="201"/>
        <v>-6.5611224069250795E-3</v>
      </c>
      <c r="V1108" s="11">
        <f t="shared" si="202"/>
        <v>4.430128188718796E-2</v>
      </c>
      <c r="W1108" s="11">
        <f t="shared" si="203"/>
        <v>-6.5611224069250795E-3</v>
      </c>
    </row>
    <row r="1109" spans="1:23" x14ac:dyDescent="0.2">
      <c r="A1109" s="30">
        <v>39886</v>
      </c>
      <c r="B1109" s="1">
        <v>95.756677999999994</v>
      </c>
      <c r="C1109" s="1">
        <v>93.494575999999995</v>
      </c>
      <c r="D1109" s="1">
        <v>48.139888999999997</v>
      </c>
      <c r="E1109" s="1">
        <v>281.19000199999999</v>
      </c>
      <c r="F1109" s="1">
        <v>304.62091400000003</v>
      </c>
      <c r="G1109" s="1">
        <v>88.070993000000001</v>
      </c>
      <c r="H1109" s="1">
        <v>74.817814999999996</v>
      </c>
      <c r="I1109" s="1">
        <v>227.449997</v>
      </c>
      <c r="J1109" s="1">
        <v>42.884126000000002</v>
      </c>
      <c r="K1109" s="1">
        <v>49.104087</v>
      </c>
      <c r="L1109" s="45">
        <v>17180.839840000001</v>
      </c>
      <c r="M1109" s="11">
        <f t="shared" si="193"/>
        <v>0.44953296201840587</v>
      </c>
      <c r="N1109" s="11">
        <f t="shared" si="194"/>
        <v>0.16899780018110389</v>
      </c>
      <c r="O1109" s="11">
        <f t="shared" si="195"/>
        <v>1.1679361326524176</v>
      </c>
      <c r="P1109" s="11">
        <f t="shared" si="196"/>
        <v>0.66443707038668087</v>
      </c>
      <c r="Q1109" s="11">
        <f t="shared" si="197"/>
        <v>5.0761306425854968E-3</v>
      </c>
      <c r="R1109" s="11">
        <f t="shared" si="198"/>
        <v>0.51095884878689235</v>
      </c>
      <c r="S1109" s="11">
        <f t="shared" si="199"/>
        <v>0.25799087978737334</v>
      </c>
      <c r="T1109" s="11">
        <f t="shared" si="200"/>
        <v>0.67033854990583164</v>
      </c>
      <c r="U1109" s="11">
        <f t="shared" si="201"/>
        <v>0.45074419264245758</v>
      </c>
      <c r="V1109" s="11">
        <f t="shared" si="202"/>
        <v>0.28072013881120506</v>
      </c>
      <c r="W1109" s="11">
        <f t="shared" si="203"/>
        <v>0.45074419264245758</v>
      </c>
    </row>
    <row r="1110" spans="1:23" x14ac:dyDescent="0.2">
      <c r="A1110" s="30">
        <v>39885</v>
      </c>
      <c r="B1110" s="1">
        <v>66.060366000000002</v>
      </c>
      <c r="C1110" s="1">
        <v>79.978402000000003</v>
      </c>
      <c r="D1110" s="1">
        <v>22.205400000000001</v>
      </c>
      <c r="E1110" s="1">
        <v>168.94000199999999</v>
      </c>
      <c r="F1110" s="1">
        <v>303.08242799999999</v>
      </c>
      <c r="G1110" s="1">
        <v>58.288148</v>
      </c>
      <c r="H1110" s="1">
        <v>59.474052</v>
      </c>
      <c r="I1110" s="1">
        <v>136.16999799999999</v>
      </c>
      <c r="J1110" s="1">
        <v>29.560088</v>
      </c>
      <c r="K1110" s="1">
        <v>38.340997000000002</v>
      </c>
      <c r="L1110" s="45">
        <v>17672.599610000001</v>
      </c>
      <c r="M1110" s="11">
        <f t="shared" si="193"/>
        <v>0.94137029537700156</v>
      </c>
      <c r="N1110" s="11">
        <f t="shared" si="194"/>
        <v>0.53177839079079048</v>
      </c>
      <c r="O1110" s="11">
        <f t="shared" si="195"/>
        <v>2.7187908997185373E-2</v>
      </c>
      <c r="P1110" s="11">
        <f t="shared" si="196"/>
        <v>7.0256536829289153</v>
      </c>
      <c r="Q1110" s="11">
        <f t="shared" si="197"/>
        <v>-3.8089671022378813E-3</v>
      </c>
      <c r="R1110" s="11">
        <f t="shared" si="198"/>
        <v>0.83422520608233186</v>
      </c>
      <c r="S1110" s="11">
        <f t="shared" si="199"/>
        <v>0.79947226741355681</v>
      </c>
      <c r="T1110" s="11">
        <f t="shared" si="200"/>
        <v>0.61530240989433871</v>
      </c>
      <c r="U1110" s="11">
        <f t="shared" si="201"/>
        <v>0.42532970174293294</v>
      </c>
      <c r="V1110" s="11">
        <f t="shared" si="202"/>
        <v>0.71323195529733718</v>
      </c>
      <c r="W1110" s="11">
        <f t="shared" si="203"/>
        <v>0.42532970174293294</v>
      </c>
    </row>
    <row r="1111" spans="1:23" x14ac:dyDescent="0.2">
      <c r="A1111" s="30">
        <v>39882</v>
      </c>
      <c r="B1111" s="1">
        <v>34.027700000000003</v>
      </c>
      <c r="C1111" s="1">
        <v>52.212775999999998</v>
      </c>
      <c r="D1111" s="1">
        <v>21.617660999999998</v>
      </c>
      <c r="E1111" s="1">
        <v>21.049999</v>
      </c>
      <c r="F1111" s="1">
        <v>304.24127299999998</v>
      </c>
      <c r="G1111" s="1">
        <v>31.778075999999999</v>
      </c>
      <c r="H1111" s="1">
        <v>33.050829999999998</v>
      </c>
      <c r="I1111" s="1">
        <v>84.300003000000004</v>
      </c>
      <c r="J1111" s="1">
        <v>20.739122999999999</v>
      </c>
      <c r="K1111" s="1">
        <v>22.379338000000001</v>
      </c>
      <c r="L1111" s="45">
        <v>18053.710940000001</v>
      </c>
      <c r="M1111" s="11">
        <f t="shared" si="193"/>
        <v>-0.69229139563630837</v>
      </c>
      <c r="N1111" s="11">
        <f t="shared" si="194"/>
        <v>-0.26816036524943698</v>
      </c>
      <c r="O1111" s="11">
        <f t="shared" si="195"/>
        <v>-0.11402324264381458</v>
      </c>
      <c r="P1111" s="11">
        <f t="shared" si="196"/>
        <v>-0.91501474088566559</v>
      </c>
      <c r="Q1111" s="11">
        <f t="shared" si="197"/>
        <v>2.1397530724057257E-2</v>
      </c>
      <c r="R1111" s="11">
        <f t="shared" si="198"/>
        <v>-0.68383450422467651</v>
      </c>
      <c r="S1111" s="11">
        <f t="shared" si="199"/>
        <v>-0.29122631409667643</v>
      </c>
      <c r="T1111" s="11">
        <f t="shared" si="200"/>
        <v>-0.43098206942890593</v>
      </c>
      <c r="U1111" s="11">
        <f t="shared" si="201"/>
        <v>-0.51162587961982542</v>
      </c>
      <c r="V1111" s="11">
        <f t="shared" si="202"/>
        <v>-0.55988739077047511</v>
      </c>
      <c r="W1111" s="11">
        <f t="shared" si="203"/>
        <v>-0.51162587961982542</v>
      </c>
    </row>
    <row r="1112" spans="1:23" x14ac:dyDescent="0.2">
      <c r="A1112" s="30">
        <v>39859</v>
      </c>
      <c r="B1112" s="1">
        <v>110.58416800000001</v>
      </c>
      <c r="C1112" s="1">
        <v>71.344559000000004</v>
      </c>
      <c r="D1112" s="1">
        <v>24.399806000000002</v>
      </c>
      <c r="E1112" s="1">
        <v>247.69000199999999</v>
      </c>
      <c r="F1112" s="1">
        <v>297.86764099999999</v>
      </c>
      <c r="G1112" s="1">
        <v>100.510892</v>
      </c>
      <c r="H1112" s="1">
        <v>46.631005999999999</v>
      </c>
      <c r="I1112" s="1">
        <v>148.14999399999999</v>
      </c>
      <c r="J1112" s="1">
        <v>42.465646999999997</v>
      </c>
      <c r="K1112" s="1">
        <v>50.849117999999997</v>
      </c>
      <c r="L1112" s="45">
        <v>17880.849610000001</v>
      </c>
      <c r="M1112" s="11">
        <f t="shared" si="193"/>
        <v>0.10610273130561554</v>
      </c>
      <c r="N1112" s="11">
        <f t="shared" si="194"/>
        <v>-0.23210862305854763</v>
      </c>
      <c r="O1112" s="11">
        <f t="shared" si="195"/>
        <v>-0.49482617140907881</v>
      </c>
      <c r="P1112" s="11">
        <f t="shared" si="196"/>
        <v>-0.12822044784282083</v>
      </c>
      <c r="Q1112" s="11">
        <f t="shared" si="197"/>
        <v>1.9175880882944751E-2</v>
      </c>
      <c r="R1112" s="11">
        <f t="shared" si="198"/>
        <v>0.14300816929152882</v>
      </c>
      <c r="S1112" s="11">
        <f t="shared" si="199"/>
        <v>-0.37145607880247589</v>
      </c>
      <c r="T1112" s="11">
        <f t="shared" si="200"/>
        <v>-0.34096978637495845</v>
      </c>
      <c r="U1112" s="11">
        <f t="shared" si="201"/>
        <v>-1.2613384098934866E-2</v>
      </c>
      <c r="V1112" s="11">
        <f t="shared" si="202"/>
        <v>3.513578468867351E-2</v>
      </c>
      <c r="W1112" s="11">
        <f t="shared" si="203"/>
        <v>-1.2613384098934866E-2</v>
      </c>
    </row>
    <row r="1113" spans="1:23" x14ac:dyDescent="0.2">
      <c r="A1113" s="30">
        <v>39858</v>
      </c>
      <c r="B1113" s="1">
        <v>99.976399000000001</v>
      </c>
      <c r="C1113" s="1">
        <v>92.909701999999996</v>
      </c>
      <c r="D1113" s="1">
        <v>48.299821999999999</v>
      </c>
      <c r="E1113" s="1">
        <v>284.11999500000002</v>
      </c>
      <c r="F1113" s="1">
        <v>292.26323600000001</v>
      </c>
      <c r="G1113" s="1">
        <v>87.935410000000005</v>
      </c>
      <c r="H1113" s="1">
        <v>74.188937999999993</v>
      </c>
      <c r="I1113" s="1">
        <v>224.800003</v>
      </c>
      <c r="J1113" s="1">
        <v>43.008125</v>
      </c>
      <c r="K1113" s="1">
        <v>49.123137999999997</v>
      </c>
      <c r="L1113" s="45">
        <v>18039.369139999999</v>
      </c>
      <c r="M1113" s="11">
        <f t="shared" si="193"/>
        <v>1.0325871150885853</v>
      </c>
      <c r="N1113" s="11">
        <f t="shared" si="194"/>
        <v>0.47702144848370009</v>
      </c>
      <c r="O1113" s="11">
        <f t="shared" si="195"/>
        <v>2.1007408743672107</v>
      </c>
      <c r="P1113" s="11">
        <f t="shared" si="196"/>
        <v>11.315561118335502</v>
      </c>
      <c r="Q1113" s="11">
        <f t="shared" si="197"/>
        <v>7.3688008521557435E-3</v>
      </c>
      <c r="R1113" s="11">
        <f t="shared" si="198"/>
        <v>1.9235937051216663</v>
      </c>
      <c r="S1113" s="11">
        <f t="shared" si="199"/>
        <v>0.7945097519782216</v>
      </c>
      <c r="T1113" s="11">
        <f t="shared" si="200"/>
        <v>0.6005696532695548</v>
      </c>
      <c r="U1113" s="11">
        <f t="shared" si="201"/>
        <v>0.90448867386501175</v>
      </c>
      <c r="V1113" s="11">
        <f t="shared" si="202"/>
        <v>1.3108418081915896</v>
      </c>
      <c r="W1113" s="11">
        <f t="shared" si="203"/>
        <v>0.90448867386501175</v>
      </c>
    </row>
    <row r="1114" spans="1:23" x14ac:dyDescent="0.2">
      <c r="A1114" s="30">
        <v>39855</v>
      </c>
      <c r="B1114" s="1">
        <v>49.186771999999998</v>
      </c>
      <c r="C1114" s="1">
        <v>62.903421000000002</v>
      </c>
      <c r="D1114" s="1">
        <v>15.576865</v>
      </c>
      <c r="E1114" s="1">
        <v>23.07</v>
      </c>
      <c r="F1114" s="1">
        <v>290.12536</v>
      </c>
      <c r="G1114" s="1">
        <v>30.077849000000001</v>
      </c>
      <c r="H1114" s="1">
        <v>41.342176000000002</v>
      </c>
      <c r="I1114" s="1">
        <v>140.449997</v>
      </c>
      <c r="J1114" s="1">
        <v>22.582505000000001</v>
      </c>
      <c r="K1114" s="1">
        <v>21.257681000000002</v>
      </c>
      <c r="L1114" s="45">
        <v>17515.41992</v>
      </c>
      <c r="M1114" s="11">
        <f t="shared" si="193"/>
        <v>0.48332481498990387</v>
      </c>
      <c r="N1114" s="11">
        <f t="shared" si="194"/>
        <v>0.20988145499162636</v>
      </c>
      <c r="O1114" s="11">
        <f t="shared" si="195"/>
        <v>-0.27173146748105781</v>
      </c>
      <c r="P1114" s="11">
        <f t="shared" si="196"/>
        <v>9.5441647456868228E-2</v>
      </c>
      <c r="Q1114" s="11">
        <f t="shared" si="197"/>
        <v>1.2410991372850955E-3</v>
      </c>
      <c r="R1114" s="11">
        <f t="shared" si="198"/>
        <v>-3.2290041870926878E-2</v>
      </c>
      <c r="S1114" s="11">
        <f t="shared" si="199"/>
        <v>0.26511497190576638</v>
      </c>
      <c r="T1114" s="11">
        <f t="shared" si="200"/>
        <v>0.7001573090405846</v>
      </c>
      <c r="U1114" s="11">
        <f t="shared" si="201"/>
        <v>0.104803660300677</v>
      </c>
      <c r="V1114" s="11">
        <f t="shared" si="202"/>
        <v>-2.2115751344288892E-2</v>
      </c>
      <c r="W1114" s="11">
        <f t="shared" si="203"/>
        <v>0.104803660300677</v>
      </c>
    </row>
    <row r="1115" spans="1:23" x14ac:dyDescent="0.2">
      <c r="A1115" s="30">
        <v>39854</v>
      </c>
      <c r="B1115" s="1">
        <v>33.159812000000002</v>
      </c>
      <c r="C1115" s="1">
        <v>51.991391999999998</v>
      </c>
      <c r="D1115" s="1">
        <v>21.388902999999999</v>
      </c>
      <c r="E1115" s="1">
        <v>21.059999000000001</v>
      </c>
      <c r="F1115" s="1">
        <v>289.76573200000001</v>
      </c>
      <c r="G1115" s="1">
        <v>31.081471000000001</v>
      </c>
      <c r="H1115" s="1">
        <v>32.678592000000002</v>
      </c>
      <c r="I1115" s="1">
        <v>82.610000999999997</v>
      </c>
      <c r="J1115" s="1">
        <v>20.440287999999999</v>
      </c>
      <c r="K1115" s="1">
        <v>21.738443</v>
      </c>
      <c r="L1115" s="45">
        <v>18086.449219999999</v>
      </c>
      <c r="M1115" s="11">
        <f t="shared" si="193"/>
        <v>-0.68727891904120231</v>
      </c>
      <c r="N1115" s="11">
        <f t="shared" si="194"/>
        <v>-0.25963675724341451</v>
      </c>
      <c r="O1115" s="11">
        <f t="shared" si="195"/>
        <v>-0.11725086346909641</v>
      </c>
      <c r="P1115" s="11">
        <f t="shared" si="196"/>
        <v>-0.91174622403414862</v>
      </c>
      <c r="Q1115" s="11">
        <f t="shared" si="197"/>
        <v>4.1890760938019245E-3</v>
      </c>
      <c r="R1115" s="11">
        <f t="shared" si="198"/>
        <v>-0.68336912274619499</v>
      </c>
      <c r="S1115" s="11">
        <f t="shared" si="199"/>
        <v>-0.29275141552120854</v>
      </c>
      <c r="T1115" s="11">
        <f t="shared" si="200"/>
        <v>-0.42460126090263406</v>
      </c>
      <c r="U1115" s="11">
        <f t="shared" si="201"/>
        <v>-0.50093797434945231</v>
      </c>
      <c r="V1115" s="11">
        <f t="shared" si="202"/>
        <v>-0.5641070855056769</v>
      </c>
      <c r="W1115" s="11">
        <f t="shared" si="203"/>
        <v>-0.50093797434945231</v>
      </c>
    </row>
    <row r="1116" spans="1:23" x14ac:dyDescent="0.2">
      <c r="A1116" s="30">
        <v>39828</v>
      </c>
      <c r="B1116" s="1">
        <v>106.036382</v>
      </c>
      <c r="C1116" s="1">
        <v>70.224166999999994</v>
      </c>
      <c r="D1116" s="1">
        <v>24.229876999999998</v>
      </c>
      <c r="E1116" s="1">
        <v>238.63000500000001</v>
      </c>
      <c r="F1116" s="1">
        <v>288.55694499999998</v>
      </c>
      <c r="G1116" s="1">
        <v>98.163107999999994</v>
      </c>
      <c r="H1116" s="1">
        <v>46.205241999999998</v>
      </c>
      <c r="I1116" s="1">
        <v>143.570007</v>
      </c>
      <c r="J1116" s="1">
        <v>40.957410000000003</v>
      </c>
      <c r="K1116" s="1">
        <v>49.871062999999999</v>
      </c>
      <c r="L1116" s="45">
        <v>17540.470700000002</v>
      </c>
      <c r="M1116" s="11">
        <f t="shared" si="193"/>
        <v>1.116299199273552</v>
      </c>
      <c r="N1116" s="11">
        <f t="shared" si="194"/>
        <v>9.5873007996027493E-2</v>
      </c>
      <c r="O1116" s="11">
        <f t="shared" si="195"/>
        <v>0.50663038879593558</v>
      </c>
      <c r="P1116" s="11">
        <f t="shared" si="196"/>
        <v>8.9429168749999999</v>
      </c>
      <c r="Q1116" s="11">
        <f t="shared" si="197"/>
        <v>-3.9483874942478625E-3</v>
      </c>
      <c r="R1116" s="11">
        <f t="shared" si="198"/>
        <v>2.1736840604437053</v>
      </c>
      <c r="S1116" s="11">
        <f t="shared" si="199"/>
        <v>9.2471810390919007E-2</v>
      </c>
      <c r="T1116" s="11">
        <f t="shared" si="200"/>
        <v>-4.989854008794703E-3</v>
      </c>
      <c r="U1116" s="11">
        <f t="shared" si="201"/>
        <v>0.78530762804355159</v>
      </c>
      <c r="V1116" s="11">
        <f t="shared" si="202"/>
        <v>1.2502505476718753</v>
      </c>
      <c r="W1116" s="11">
        <f t="shared" si="203"/>
        <v>0.78530762804355159</v>
      </c>
    </row>
    <row r="1117" spans="1:23" x14ac:dyDescent="0.2">
      <c r="A1117" s="30">
        <v>39824</v>
      </c>
      <c r="B1117" s="1">
        <v>50.104627000000001</v>
      </c>
      <c r="C1117" s="1">
        <v>64.080569999999994</v>
      </c>
      <c r="D1117" s="1">
        <v>16.082163999999999</v>
      </c>
      <c r="E1117" s="1">
        <v>24</v>
      </c>
      <c r="F1117" s="1">
        <v>289.70079600000003</v>
      </c>
      <c r="G1117" s="1">
        <v>30.930333999999998</v>
      </c>
      <c r="H1117" s="1">
        <v>42.294218999999998</v>
      </c>
      <c r="I1117" s="1">
        <v>144.28999300000001</v>
      </c>
      <c r="J1117" s="1">
        <v>22.941374</v>
      </c>
      <c r="K1117" s="1">
        <v>22.162448999999999</v>
      </c>
      <c r="L1117" s="45">
        <v>17731.91992</v>
      </c>
      <c r="M1117" s="11">
        <f t="shared" si="193"/>
        <v>0.52211084093353954</v>
      </c>
      <c r="N1117" s="11">
        <f t="shared" si="194"/>
        <v>0.23555797797490952</v>
      </c>
      <c r="O1117" s="11">
        <f t="shared" si="195"/>
        <v>-0.22956726093785851</v>
      </c>
      <c r="P1117" s="11">
        <f t="shared" si="196"/>
        <v>0.17359407464087662</v>
      </c>
      <c r="Q1117" s="11">
        <f t="shared" si="197"/>
        <v>2.09118037456133E-2</v>
      </c>
      <c r="R1117" s="11">
        <f t="shared" si="198"/>
        <v>7.0161210372772231E-3</v>
      </c>
      <c r="S1117" s="11">
        <f t="shared" si="199"/>
        <v>0.30310674765724532</v>
      </c>
      <c r="T1117" s="11">
        <f t="shared" si="200"/>
        <v>0.76307429193911513</v>
      </c>
      <c r="U1117" s="11">
        <f t="shared" si="201"/>
        <v>0.12423911359202089</v>
      </c>
      <c r="V1117" s="11">
        <f t="shared" si="202"/>
        <v>3.7695557191940843E-2</v>
      </c>
      <c r="W1117" s="11">
        <f t="shared" si="203"/>
        <v>0.12423911359202089</v>
      </c>
    </row>
    <row r="1118" spans="1:23" x14ac:dyDescent="0.2">
      <c r="A1118" s="30">
        <v>39823</v>
      </c>
      <c r="B1118" s="1">
        <v>32.917856999999998</v>
      </c>
      <c r="C1118" s="1">
        <v>51.863669000000002</v>
      </c>
      <c r="D1118" s="1">
        <v>20.874196000000001</v>
      </c>
      <c r="E1118" s="1">
        <v>20.450001</v>
      </c>
      <c r="F1118" s="1">
        <v>283.76672200000002</v>
      </c>
      <c r="G1118" s="1">
        <v>30.714835000000001</v>
      </c>
      <c r="H1118" s="1">
        <v>32.456449999999997</v>
      </c>
      <c r="I1118" s="1">
        <v>81.839995999999999</v>
      </c>
      <c r="J1118" s="1">
        <v>20.406134000000002</v>
      </c>
      <c r="K1118" s="1">
        <v>21.357371000000001</v>
      </c>
      <c r="L1118" s="45">
        <v>16674.740229999999</v>
      </c>
      <c r="M1118" s="11">
        <f t="shared" si="193"/>
        <v>-0.70981847276229293</v>
      </c>
      <c r="N1118" s="11">
        <f t="shared" si="194"/>
        <v>-0.32435226171735987</v>
      </c>
      <c r="O1118" s="11">
        <f t="shared" si="195"/>
        <v>-0.23923803811996103</v>
      </c>
      <c r="P1118" s="11">
        <f t="shared" si="196"/>
        <v>-0.91413695607454304</v>
      </c>
      <c r="Q1118" s="11">
        <f t="shared" si="197"/>
        <v>-2.4408122985192238E-3</v>
      </c>
      <c r="R1118" s="11">
        <f t="shared" si="198"/>
        <v>-0.70897959349967876</v>
      </c>
      <c r="S1118" s="11">
        <f t="shared" si="199"/>
        <v>-0.34921322481610317</v>
      </c>
      <c r="T1118" s="11">
        <f t="shared" si="200"/>
        <v>-0.49110811815845778</v>
      </c>
      <c r="U1118" s="11">
        <f t="shared" si="201"/>
        <v>-0.55127730322024915</v>
      </c>
      <c r="V1118" s="11">
        <f t="shared" si="202"/>
        <v>-0.61501131286829325</v>
      </c>
      <c r="W1118" s="11">
        <f t="shared" si="203"/>
        <v>-0.55127730322024915</v>
      </c>
    </row>
    <row r="1119" spans="1:23" x14ac:dyDescent="0.2">
      <c r="A1119" s="30">
        <v>39797</v>
      </c>
      <c r="B1119" s="1">
        <v>113.438844</v>
      </c>
      <c r="C1119" s="1">
        <v>76.761403999999999</v>
      </c>
      <c r="D1119" s="1">
        <v>27.438538000000001</v>
      </c>
      <c r="E1119" s="1">
        <v>238.16999799999999</v>
      </c>
      <c r="F1119" s="1">
        <v>284.46103799999997</v>
      </c>
      <c r="G1119" s="1">
        <v>105.54186</v>
      </c>
      <c r="H1119" s="1">
        <v>49.872633</v>
      </c>
      <c r="I1119" s="1">
        <v>160.820007</v>
      </c>
      <c r="J1119" s="1">
        <v>45.476045999999997</v>
      </c>
      <c r="K1119" s="1">
        <v>55.475321000000001</v>
      </c>
      <c r="L1119" s="45">
        <v>16433.089840000001</v>
      </c>
      <c r="M1119" s="11">
        <f t="shared" si="193"/>
        <v>0.22131906063629936</v>
      </c>
      <c r="N1119" s="11">
        <f t="shared" si="194"/>
        <v>-0.17380636954362416</v>
      </c>
      <c r="O1119" s="11">
        <f t="shared" si="195"/>
        <v>-0.34392923354609262</v>
      </c>
      <c r="P1119" s="11">
        <f t="shared" si="196"/>
        <v>-8.3820563757443733E-2</v>
      </c>
      <c r="Q1119" s="11">
        <f t="shared" si="197"/>
        <v>-1.9692556085367241E-2</v>
      </c>
      <c r="R1119" s="11">
        <f t="shared" si="198"/>
        <v>0.24962737689495818</v>
      </c>
      <c r="S1119" s="11">
        <f t="shared" si="199"/>
        <v>-0.32943366328017842</v>
      </c>
      <c r="T1119" s="11">
        <f t="shared" si="200"/>
        <v>-0.25601404504045067</v>
      </c>
      <c r="U1119" s="11">
        <f t="shared" si="201"/>
        <v>0.10237052328779606</v>
      </c>
      <c r="V1119" s="11">
        <f t="shared" si="202"/>
        <v>0.16991947035885158</v>
      </c>
      <c r="W1119" s="11">
        <f t="shared" si="203"/>
        <v>0.10237052328779606</v>
      </c>
    </row>
    <row r="1120" spans="1:23" x14ac:dyDescent="0.2">
      <c r="A1120" s="30">
        <v>39796</v>
      </c>
      <c r="B1120" s="1">
        <v>92.882234999999994</v>
      </c>
      <c r="C1120" s="1">
        <v>92.909701999999996</v>
      </c>
      <c r="D1120" s="1">
        <v>41.822527999999998</v>
      </c>
      <c r="E1120" s="1">
        <v>259.959991</v>
      </c>
      <c r="F1120" s="1">
        <v>290.17533200000003</v>
      </c>
      <c r="G1120" s="1">
        <v>84.458664999999996</v>
      </c>
      <c r="H1120" s="1">
        <v>74.373898999999994</v>
      </c>
      <c r="I1120" s="1">
        <v>216.16000399999999</v>
      </c>
      <c r="J1120" s="1">
        <v>41.252958999999997</v>
      </c>
      <c r="K1120" s="1">
        <v>47.418067999999998</v>
      </c>
      <c r="L1120" s="45">
        <v>17683.58008</v>
      </c>
      <c r="M1120" s="11">
        <f t="shared" si="193"/>
        <v>0.46985944380008626</v>
      </c>
      <c r="N1120" s="11">
        <f t="shared" si="194"/>
        <v>0.12627479265646113</v>
      </c>
      <c r="O1120" s="11">
        <f t="shared" si="195"/>
        <v>0.81353188529267273</v>
      </c>
      <c r="P1120" s="11">
        <f t="shared" si="196"/>
        <v>0.76387557457336208</v>
      </c>
      <c r="Q1120" s="11">
        <f t="shared" si="197"/>
        <v>-7.8391100406837166E-3</v>
      </c>
      <c r="R1120" s="11">
        <f t="shared" si="198"/>
        <v>0.38098965905923254</v>
      </c>
      <c r="S1120" s="11">
        <f t="shared" si="199"/>
        <v>0.26358081082059104</v>
      </c>
      <c r="T1120" s="11">
        <f t="shared" si="200"/>
        <v>0.58092598788637417</v>
      </c>
      <c r="U1120" s="11">
        <f t="shared" si="201"/>
        <v>0.36306810338167961</v>
      </c>
      <c r="V1120" s="11">
        <f t="shared" si="202"/>
        <v>0.18492843560283756</v>
      </c>
      <c r="W1120" s="11">
        <f t="shared" si="203"/>
        <v>0.36306810338167961</v>
      </c>
    </row>
    <row r="1121" spans="1:23" x14ac:dyDescent="0.2">
      <c r="A1121" s="30">
        <v>39795</v>
      </c>
      <c r="B1121" s="1">
        <v>63.191236000000004</v>
      </c>
      <c r="C1121" s="1">
        <v>82.492925</v>
      </c>
      <c r="D1121" s="1">
        <v>23.061368999999999</v>
      </c>
      <c r="E1121" s="1">
        <v>147.38000500000001</v>
      </c>
      <c r="F1121" s="1">
        <v>292.46802100000002</v>
      </c>
      <c r="G1121" s="1">
        <v>61.158071999999997</v>
      </c>
      <c r="H1121" s="1">
        <v>58.859630000000003</v>
      </c>
      <c r="I1121" s="1">
        <v>136.729996</v>
      </c>
      <c r="J1121" s="1">
        <v>30.264782</v>
      </c>
      <c r="K1121" s="1">
        <v>40.017664000000003</v>
      </c>
      <c r="L1121" s="45">
        <v>18000.400389999999</v>
      </c>
      <c r="M1121" s="11">
        <f t="shared" si="193"/>
        <v>0.27470113291058218</v>
      </c>
      <c r="N1121" s="11">
        <f t="shared" si="194"/>
        <v>0.31397190815246301</v>
      </c>
      <c r="O1121" s="11">
        <f t="shared" si="195"/>
        <v>0.30325275629224335</v>
      </c>
      <c r="P1121" s="11">
        <f t="shared" si="196"/>
        <v>4.601672770873158</v>
      </c>
      <c r="Q1121" s="11">
        <f t="shared" si="197"/>
        <v>-8.0209005178766279E-4</v>
      </c>
      <c r="R1121" s="11">
        <f t="shared" si="198"/>
        <v>0.99461346068648182</v>
      </c>
      <c r="S1121" s="11">
        <f t="shared" si="199"/>
        <v>0.43212520833586798</v>
      </c>
      <c r="T1121" s="11">
        <f t="shared" si="200"/>
        <v>-8.9377279628795714E-2</v>
      </c>
      <c r="U1121" s="11">
        <f t="shared" si="201"/>
        <v>0.38625743386762368</v>
      </c>
      <c r="V1121" s="11">
        <f t="shared" si="202"/>
        <v>0.88796495974040623</v>
      </c>
      <c r="W1121" s="11">
        <f t="shared" si="203"/>
        <v>0.38625743386762368</v>
      </c>
    </row>
    <row r="1122" spans="1:23" x14ac:dyDescent="0.2">
      <c r="A1122" s="30">
        <v>39793</v>
      </c>
      <c r="B1122" s="1">
        <v>49.573374000000001</v>
      </c>
      <c r="C1122" s="1">
        <v>62.781345999999999</v>
      </c>
      <c r="D1122" s="1">
        <v>17.695239000000001</v>
      </c>
      <c r="E1122" s="1">
        <v>26.309999000000001</v>
      </c>
      <c r="F1122" s="1">
        <v>292.70279499999998</v>
      </c>
      <c r="G1122" s="1">
        <v>30.661615999999999</v>
      </c>
      <c r="H1122" s="1">
        <v>41.099499999999999</v>
      </c>
      <c r="I1122" s="1">
        <v>150.14999399999999</v>
      </c>
      <c r="J1122" s="1">
        <v>21.832007000000001</v>
      </c>
      <c r="K1122" s="1">
        <v>21.196190000000001</v>
      </c>
      <c r="L1122" s="45">
        <v>17766.550780000001</v>
      </c>
      <c r="M1122" s="11">
        <f t="shared" si="193"/>
        <v>0.49723968807464969</v>
      </c>
      <c r="N1122" s="11">
        <f t="shared" si="194"/>
        <v>0.22417392552962534</v>
      </c>
      <c r="O1122" s="11">
        <f t="shared" si="195"/>
        <v>-0.14996234328798286</v>
      </c>
      <c r="P1122" s="11">
        <f t="shared" si="196"/>
        <v>0.49488630681818169</v>
      </c>
      <c r="Q1122" s="11">
        <f t="shared" si="197"/>
        <v>-8.377507296627329E-2</v>
      </c>
      <c r="R1122" s="11">
        <f t="shared" si="198"/>
        <v>-1.5830112855804046E-2</v>
      </c>
      <c r="S1122" s="11">
        <f t="shared" si="199"/>
        <v>0.23678415356291471</v>
      </c>
      <c r="T1122" s="11">
        <f t="shared" si="200"/>
        <v>0.81669679814405804</v>
      </c>
      <c r="U1122" s="11">
        <f t="shared" si="201"/>
        <v>4.9669516716577933E-2</v>
      </c>
      <c r="V1122" s="11">
        <f t="shared" si="202"/>
        <v>-5.8696346983194481E-2</v>
      </c>
      <c r="W1122" s="11">
        <f t="shared" si="203"/>
        <v>4.9669516716577933E-2</v>
      </c>
    </row>
    <row r="1123" spans="1:23" x14ac:dyDescent="0.2">
      <c r="A1123" s="30">
        <v>39792</v>
      </c>
      <c r="B1123" s="1">
        <v>33.109845</v>
      </c>
      <c r="C1123" s="1">
        <v>51.284661999999997</v>
      </c>
      <c r="D1123" s="1">
        <v>20.817005999999999</v>
      </c>
      <c r="E1123" s="1">
        <v>17.600000000000001</v>
      </c>
      <c r="F1123" s="1">
        <v>319.46609000000001</v>
      </c>
      <c r="G1123" s="1">
        <v>31.154800000000002</v>
      </c>
      <c r="H1123" s="1">
        <v>33.230939999999997</v>
      </c>
      <c r="I1123" s="1">
        <v>82.650002000000001</v>
      </c>
      <c r="J1123" s="1">
        <v>20.798933999999999</v>
      </c>
      <c r="K1123" s="1">
        <v>22.517909</v>
      </c>
      <c r="L1123" s="45">
        <v>16867.509770000001</v>
      </c>
      <c r="M1123" s="11">
        <f t="shared" si="193"/>
        <v>-0.70362538122941465</v>
      </c>
      <c r="N1123" s="11">
        <f t="shared" si="194"/>
        <v>-0.32068681433091251</v>
      </c>
      <c r="O1123" s="11">
        <f t="shared" si="195"/>
        <v>-0.2682465347263443</v>
      </c>
      <c r="P1123" s="11">
        <f t="shared" si="196"/>
        <v>-0.92585415018439887</v>
      </c>
      <c r="Q1123" s="11">
        <f t="shared" si="197"/>
        <v>1.0522825989964346E-2</v>
      </c>
      <c r="R1123" s="11">
        <f t="shared" si="198"/>
        <v>-0.7075715345347704</v>
      </c>
      <c r="S1123" s="11">
        <f t="shared" si="199"/>
        <v>-0.31861242903942888</v>
      </c>
      <c r="T1123" s="11">
        <f t="shared" si="200"/>
        <v>-0.50785994393402467</v>
      </c>
      <c r="U1123" s="11">
        <f t="shared" si="201"/>
        <v>-0.53938769262332331</v>
      </c>
      <c r="V1123" s="11">
        <f t="shared" si="202"/>
        <v>-0.59756798761395113</v>
      </c>
      <c r="W1123" s="11">
        <f t="shared" si="203"/>
        <v>-0.53938769262332331</v>
      </c>
    </row>
    <row r="1124" spans="1:23" x14ac:dyDescent="0.2">
      <c r="A1124" s="30">
        <v>39767</v>
      </c>
      <c r="B1124" s="1">
        <v>111.716196</v>
      </c>
      <c r="C1124" s="1">
        <v>75.494872000000001</v>
      </c>
      <c r="D1124" s="1">
        <v>28.448114</v>
      </c>
      <c r="E1124" s="1">
        <v>237.36999499999999</v>
      </c>
      <c r="F1124" s="1">
        <v>316.13941</v>
      </c>
      <c r="G1124" s="1">
        <v>106.538192</v>
      </c>
      <c r="H1124" s="1">
        <v>48.769513000000003</v>
      </c>
      <c r="I1124" s="1">
        <v>167.94000199999999</v>
      </c>
      <c r="J1124" s="1">
        <v>45.154967999999997</v>
      </c>
      <c r="K1124" s="1">
        <v>55.954566999999997</v>
      </c>
      <c r="L1124" s="45">
        <v>16906.619139999999</v>
      </c>
      <c r="M1124" s="11">
        <f t="shared" si="193"/>
        <v>0.20252192029268645</v>
      </c>
      <c r="N1124" s="11">
        <f t="shared" si="194"/>
        <v>-0.18941350663468237</v>
      </c>
      <c r="O1124" s="11">
        <f t="shared" si="195"/>
        <v>-0.30771105511270047</v>
      </c>
      <c r="P1124" s="11">
        <f t="shared" si="196"/>
        <v>-8.4644498717756034E-2</v>
      </c>
      <c r="Q1124" s="11">
        <f t="shared" si="197"/>
        <v>6.8885619338407977E-3</v>
      </c>
      <c r="R1124" s="11">
        <f t="shared" si="198"/>
        <v>0.25724332367860892</v>
      </c>
      <c r="S1124" s="11">
        <f t="shared" si="199"/>
        <v>-0.34734968196997285</v>
      </c>
      <c r="T1124" s="11">
        <f t="shared" si="200"/>
        <v>-0.22956232185635972</v>
      </c>
      <c r="U1124" s="11">
        <f t="shared" si="201"/>
        <v>0.1026954384054477</v>
      </c>
      <c r="V1124" s="11">
        <f t="shared" si="202"/>
        <v>0.17742450584139013</v>
      </c>
      <c r="W1124" s="11">
        <f t="shared" si="203"/>
        <v>0.1026954384054477</v>
      </c>
    </row>
    <row r="1125" spans="1:23" x14ac:dyDescent="0.2">
      <c r="A1125" s="30">
        <v>39766</v>
      </c>
      <c r="B1125" s="1">
        <v>92.901588000000004</v>
      </c>
      <c r="C1125" s="1">
        <v>93.136109000000005</v>
      </c>
      <c r="D1125" s="1">
        <v>41.092832999999999</v>
      </c>
      <c r="E1125" s="1">
        <v>259.32000699999998</v>
      </c>
      <c r="F1125" s="1">
        <v>313.976563</v>
      </c>
      <c r="G1125" s="1">
        <v>84.739517000000006</v>
      </c>
      <c r="H1125" s="1">
        <v>74.725334000000004</v>
      </c>
      <c r="I1125" s="1">
        <v>217.979996</v>
      </c>
      <c r="J1125" s="1">
        <v>40.949627999999997</v>
      </c>
      <c r="K1125" s="1">
        <v>47.522849000000001</v>
      </c>
      <c r="L1125" s="45">
        <v>17083.800780000001</v>
      </c>
      <c r="M1125" s="11">
        <f t="shared" si="193"/>
        <v>0.89052042919656005</v>
      </c>
      <c r="N1125" s="11">
        <f t="shared" si="194"/>
        <v>0.49220420506100737</v>
      </c>
      <c r="O1125" s="11">
        <f t="shared" si="195"/>
        <v>1.2957782604284502</v>
      </c>
      <c r="P1125" s="11">
        <f t="shared" si="196"/>
        <v>9.2498030533518989</v>
      </c>
      <c r="Q1125" s="11">
        <f t="shared" si="197"/>
        <v>5.7441019836579343E-3</v>
      </c>
      <c r="R1125" s="11">
        <f t="shared" si="198"/>
        <v>1.847162128563173</v>
      </c>
      <c r="S1125" s="11">
        <f t="shared" si="199"/>
        <v>0.83286414101528883</v>
      </c>
      <c r="T1125" s="11">
        <f t="shared" si="200"/>
        <v>0.47134664075652966</v>
      </c>
      <c r="U1125" s="11">
        <f t="shared" si="201"/>
        <v>0.86896795382297332</v>
      </c>
      <c r="V1125" s="11">
        <f t="shared" si="202"/>
        <v>1.2272779828257727</v>
      </c>
      <c r="W1125" s="11">
        <f t="shared" si="203"/>
        <v>0.86896795382297332</v>
      </c>
    </row>
    <row r="1126" spans="1:23" x14ac:dyDescent="0.2">
      <c r="A1126" s="30">
        <v>39763</v>
      </c>
      <c r="B1126" s="1">
        <v>49.140748000000002</v>
      </c>
      <c r="C1126" s="1">
        <v>62.415123000000001</v>
      </c>
      <c r="D1126" s="1">
        <v>17.899304000000001</v>
      </c>
      <c r="E1126" s="1">
        <v>25.299999</v>
      </c>
      <c r="F1126" s="1">
        <v>312.18335000000002</v>
      </c>
      <c r="G1126" s="1">
        <v>29.762799999999999</v>
      </c>
      <c r="H1126" s="1">
        <v>40.769706999999997</v>
      </c>
      <c r="I1126" s="1">
        <v>148.14999399999999</v>
      </c>
      <c r="J1126" s="1">
        <v>21.910288999999999</v>
      </c>
      <c r="K1126" s="1">
        <v>21.336739000000001</v>
      </c>
      <c r="L1126" s="45">
        <v>16713.58008</v>
      </c>
      <c r="M1126" s="11">
        <f t="shared" si="193"/>
        <v>0.4936648631206475</v>
      </c>
      <c r="N1126" s="11">
        <f t="shared" si="194"/>
        <v>0.21380847503269051</v>
      </c>
      <c r="O1126" s="11">
        <f t="shared" si="195"/>
        <v>-0.1277791365135742</v>
      </c>
      <c r="P1126" s="11">
        <f t="shared" si="196"/>
        <v>0.41340776536312851</v>
      </c>
      <c r="Q1126" s="11">
        <f t="shared" si="197"/>
        <v>-7.385165261807991E-3</v>
      </c>
      <c r="R1126" s="11">
        <f t="shared" si="198"/>
        <v>-5.1100992315980198E-2</v>
      </c>
      <c r="S1126" s="11">
        <f t="shared" si="199"/>
        <v>0.22332371490525471</v>
      </c>
      <c r="T1126" s="11">
        <f t="shared" si="200"/>
        <v>0.7588743763905601</v>
      </c>
      <c r="U1126" s="11">
        <f t="shared" si="201"/>
        <v>3.7754635507346146E-2</v>
      </c>
      <c r="V1126" s="11">
        <f t="shared" si="202"/>
        <v>-6.3263193335631129E-2</v>
      </c>
      <c r="W1126" s="11">
        <f t="shared" si="203"/>
        <v>3.7754635507346146E-2</v>
      </c>
    </row>
    <row r="1127" spans="1:23" x14ac:dyDescent="0.2">
      <c r="A1127" s="30">
        <v>39762</v>
      </c>
      <c r="B1127" s="1">
        <v>32.899447000000002</v>
      </c>
      <c r="C1127" s="1">
        <v>51.420898999999999</v>
      </c>
      <c r="D1127" s="1">
        <v>20.521526999999999</v>
      </c>
      <c r="E1127" s="1">
        <v>17.899999999999999</v>
      </c>
      <c r="F1127" s="1">
        <v>314.50602900000001</v>
      </c>
      <c r="G1127" s="1">
        <v>31.365614000000001</v>
      </c>
      <c r="H1127" s="1">
        <v>33.326998000000003</v>
      </c>
      <c r="I1127" s="1">
        <v>84.230002999999996</v>
      </c>
      <c r="J1127" s="1">
        <v>21.113168999999999</v>
      </c>
      <c r="K1127" s="1">
        <v>22.777730999999999</v>
      </c>
      <c r="L1127" s="45">
        <v>17051.730469999999</v>
      </c>
      <c r="M1127" s="11">
        <f t="shared" si="193"/>
        <v>-0.72083347931838126</v>
      </c>
      <c r="N1127" s="11">
        <f t="shared" si="194"/>
        <v>-0.32350916630369397</v>
      </c>
      <c r="O1127" s="11">
        <f t="shared" si="195"/>
        <v>-0.32266246326162873</v>
      </c>
      <c r="P1127" s="11">
        <f t="shared" si="196"/>
        <v>-0.92576926236115642</v>
      </c>
      <c r="Q1127" s="11">
        <f t="shared" si="197"/>
        <v>5.8789732413273565E-3</v>
      </c>
      <c r="R1127" s="11">
        <f t="shared" si="198"/>
        <v>-0.71354972154363294</v>
      </c>
      <c r="S1127" s="11">
        <f t="shared" si="199"/>
        <v>-0.31392025561273762</v>
      </c>
      <c r="T1127" s="11">
        <f t="shared" si="200"/>
        <v>-0.52372066642734527</v>
      </c>
      <c r="U1127" s="11">
        <f t="shared" si="201"/>
        <v>-0.54151732295165278</v>
      </c>
      <c r="V1127" s="11">
        <f t="shared" si="202"/>
        <v>-0.59805337871112174</v>
      </c>
      <c r="W1127" s="11">
        <f t="shared" si="203"/>
        <v>-0.54151732295165278</v>
      </c>
    </row>
    <row r="1128" spans="1:23" x14ac:dyDescent="0.2">
      <c r="A1128" s="30">
        <v>39736</v>
      </c>
      <c r="B1128" s="1">
        <v>117.848827</v>
      </c>
      <c r="C1128" s="1">
        <v>76.011228000000003</v>
      </c>
      <c r="D1128" s="1">
        <v>30.297342</v>
      </c>
      <c r="E1128" s="1">
        <v>241.13999899999999</v>
      </c>
      <c r="F1128" s="1">
        <v>312.66786300000001</v>
      </c>
      <c r="G1128" s="1">
        <v>109.497586</v>
      </c>
      <c r="H1128" s="1">
        <v>48.575983000000001</v>
      </c>
      <c r="I1128" s="1">
        <v>176.85000600000001</v>
      </c>
      <c r="J1128" s="1">
        <v>46.050091000000002</v>
      </c>
      <c r="K1128" s="1">
        <v>56.668546999999997</v>
      </c>
      <c r="L1128" s="45">
        <v>16569.279299999998</v>
      </c>
      <c r="M1128" s="11">
        <f t="shared" si="193"/>
        <v>0.43537406622415364</v>
      </c>
      <c r="N1128" s="11">
        <f t="shared" si="194"/>
        <v>-3.841998497601351E-2</v>
      </c>
      <c r="O1128" s="11">
        <f t="shared" si="195"/>
        <v>0.45692595603765818</v>
      </c>
      <c r="P1128" s="11">
        <f t="shared" si="196"/>
        <v>7.0541079140244509</v>
      </c>
      <c r="Q1128" s="11">
        <f t="shared" si="197"/>
        <v>4.5254361718161107E-3</v>
      </c>
      <c r="R1128" s="11">
        <f t="shared" si="198"/>
        <v>1.3407479459537388</v>
      </c>
      <c r="S1128" s="11">
        <f t="shared" si="199"/>
        <v>-4.9781630156709999E-3</v>
      </c>
      <c r="T1128" s="11">
        <f t="shared" si="200"/>
        <v>0.3493820288323215</v>
      </c>
      <c r="U1128" s="11">
        <f t="shared" si="201"/>
        <v>0.69422356628315618</v>
      </c>
      <c r="V1128" s="11">
        <f t="shared" si="202"/>
        <v>0.86007196532818342</v>
      </c>
      <c r="W1128" s="11">
        <f t="shared" si="203"/>
        <v>0.69422356628315618</v>
      </c>
    </row>
    <row r="1129" spans="1:23" x14ac:dyDescent="0.2">
      <c r="A1129" s="30">
        <v>39733</v>
      </c>
      <c r="B1129" s="1">
        <v>82.103216000000003</v>
      </c>
      <c r="C1129" s="1">
        <v>79.048260999999997</v>
      </c>
      <c r="D1129" s="1">
        <v>20.795389</v>
      </c>
      <c r="E1129" s="1">
        <v>29.940000999999999</v>
      </c>
      <c r="F1129" s="1">
        <v>311.25927899999999</v>
      </c>
      <c r="G1129" s="1">
        <v>46.778888000000002</v>
      </c>
      <c r="H1129" s="1">
        <v>48.819012000000001</v>
      </c>
      <c r="I1129" s="1">
        <v>131.05999800000001</v>
      </c>
      <c r="J1129" s="1">
        <v>27.180645999999999</v>
      </c>
      <c r="K1129" s="1">
        <v>30.465782000000001</v>
      </c>
      <c r="L1129" s="45">
        <v>17079.570309999999</v>
      </c>
      <c r="M1129" s="11">
        <f t="shared" si="193"/>
        <v>0.71676222377781884</v>
      </c>
      <c r="N1129" s="11">
        <f t="shared" si="194"/>
        <v>0.33258133409144075</v>
      </c>
      <c r="O1129" s="11">
        <f t="shared" si="195"/>
        <v>0.20769377431131542</v>
      </c>
      <c r="P1129" s="11">
        <f t="shared" si="196"/>
        <v>0.25692699412258602</v>
      </c>
      <c r="Q1129" s="11">
        <f t="shared" si="197"/>
        <v>1.0924849884987875E-3</v>
      </c>
      <c r="R1129" s="11">
        <f t="shared" si="198"/>
        <v>0.60062619572921028</v>
      </c>
      <c r="S1129" s="11">
        <f t="shared" si="199"/>
        <v>0.25108977968124502</v>
      </c>
      <c r="T1129" s="11">
        <f t="shared" si="200"/>
        <v>-6.9109989940833394E-2</v>
      </c>
      <c r="U1129" s="11">
        <f t="shared" si="201"/>
        <v>0.29129202430915857</v>
      </c>
      <c r="V1129" s="11">
        <f t="shared" si="202"/>
        <v>0.51584855735621704</v>
      </c>
      <c r="W1129" s="11">
        <f t="shared" si="203"/>
        <v>0.29129202430915857</v>
      </c>
    </row>
    <row r="1130" spans="1:23" x14ac:dyDescent="0.2">
      <c r="A1130" s="30">
        <v>39732</v>
      </c>
      <c r="B1130" s="1">
        <v>47.824454000000003</v>
      </c>
      <c r="C1130" s="1">
        <v>59.319651999999998</v>
      </c>
      <c r="D1130" s="1">
        <v>17.219090999999999</v>
      </c>
      <c r="E1130" s="1">
        <v>23.82</v>
      </c>
      <c r="F1130" s="1">
        <v>310.91960399999999</v>
      </c>
      <c r="G1130" s="1">
        <v>29.225366999999999</v>
      </c>
      <c r="H1130" s="1">
        <v>39.021189999999997</v>
      </c>
      <c r="I1130" s="1">
        <v>140.78999300000001</v>
      </c>
      <c r="J1130" s="1">
        <v>21.049185999999999</v>
      </c>
      <c r="K1130" s="1">
        <v>20.09817</v>
      </c>
      <c r="L1130" s="45">
        <v>17069.58008</v>
      </c>
      <c r="M1130" s="11">
        <f t="shared" si="193"/>
        <v>0.40198916757888625</v>
      </c>
      <c r="N1130" s="11">
        <f t="shared" si="194"/>
        <v>0.13297280572372339</v>
      </c>
      <c r="O1130" s="11">
        <f t="shared" si="195"/>
        <v>-0.12601476717113802</v>
      </c>
      <c r="P1130" s="11">
        <f t="shared" si="196"/>
        <v>0.251707763967012</v>
      </c>
      <c r="Q1130" s="11">
        <f t="shared" si="197"/>
        <v>-4.2398707439881944E-2</v>
      </c>
      <c r="R1130" s="11">
        <f t="shared" si="198"/>
        <v>-9.6486739374276431E-2</v>
      </c>
      <c r="S1130" s="11">
        <f t="shared" si="199"/>
        <v>0.14285808844567338</v>
      </c>
      <c r="T1130" s="11">
        <f t="shared" si="200"/>
        <v>0.60225319441493608</v>
      </c>
      <c r="U1130" s="11">
        <f t="shared" si="201"/>
        <v>-1.1381621545255793E-2</v>
      </c>
      <c r="V1130" s="11">
        <f t="shared" si="202"/>
        <v>-0.16434713769071041</v>
      </c>
      <c r="W1130" s="11">
        <f t="shared" si="203"/>
        <v>-1.1381621545255793E-2</v>
      </c>
    </row>
    <row r="1131" spans="1:23" x14ac:dyDescent="0.2">
      <c r="A1131" s="30">
        <v>39731</v>
      </c>
      <c r="B1131" s="1">
        <v>34.111857000000001</v>
      </c>
      <c r="C1131" s="1">
        <v>52.357525000000003</v>
      </c>
      <c r="D1131" s="1">
        <v>19.701809999999998</v>
      </c>
      <c r="E1131" s="1">
        <v>19.030000999999999</v>
      </c>
      <c r="F1131" s="1">
        <v>324.68586499999998</v>
      </c>
      <c r="G1131" s="1">
        <v>32.346361999999999</v>
      </c>
      <c r="H1131" s="1">
        <v>34.143512999999999</v>
      </c>
      <c r="I1131" s="1">
        <v>87.870002999999997</v>
      </c>
      <c r="J1131" s="1">
        <v>21.291518</v>
      </c>
      <c r="K1131" s="1">
        <v>24.05086</v>
      </c>
      <c r="L1131" s="45">
        <v>16543.08008</v>
      </c>
      <c r="M1131" s="11">
        <f t="shared" si="193"/>
        <v>-0.44484534413914811</v>
      </c>
      <c r="N1131" s="11">
        <f t="shared" si="194"/>
        <v>-0.371115726350149</v>
      </c>
      <c r="O1131" s="11">
        <f t="shared" si="195"/>
        <v>-0.15587995350654038</v>
      </c>
      <c r="P1131" s="11">
        <f t="shared" si="196"/>
        <v>-0.87562090849673202</v>
      </c>
      <c r="Q1131" s="11">
        <f t="shared" si="197"/>
        <v>-1.3641662343098049E-2</v>
      </c>
      <c r="R1131" s="11">
        <f t="shared" si="198"/>
        <v>-0.47763901419605792</v>
      </c>
      <c r="S1131" s="11">
        <f t="shared" si="199"/>
        <v>-0.42625270101056345</v>
      </c>
      <c r="T1131" s="11">
        <f t="shared" si="200"/>
        <v>-0.36413632152635755</v>
      </c>
      <c r="U1131" s="11">
        <f t="shared" si="201"/>
        <v>-0.2928345868709703</v>
      </c>
      <c r="V1131" s="11">
        <f t="shared" si="202"/>
        <v>-0.39941096433595102</v>
      </c>
      <c r="W1131" s="11">
        <f t="shared" si="203"/>
        <v>-0.2928345868709703</v>
      </c>
    </row>
    <row r="1132" spans="1:23" x14ac:dyDescent="0.2">
      <c r="A1132" s="30">
        <v>39704</v>
      </c>
      <c r="B1132" s="1">
        <v>61.445683000000002</v>
      </c>
      <c r="C1132" s="1">
        <v>83.254626000000002</v>
      </c>
      <c r="D1132" s="1">
        <v>23.340057000000002</v>
      </c>
      <c r="E1132" s="1">
        <v>153</v>
      </c>
      <c r="F1132" s="1">
        <v>329.176378</v>
      </c>
      <c r="G1132" s="1">
        <v>61.923388000000003</v>
      </c>
      <c r="H1132" s="1">
        <v>59.509670999999997</v>
      </c>
      <c r="I1132" s="1">
        <v>138.19000199999999</v>
      </c>
      <c r="J1132" s="1">
        <v>30.108256999999998</v>
      </c>
      <c r="K1132" s="1">
        <v>40.045453000000002</v>
      </c>
      <c r="L1132" s="45">
        <v>16446.810549999998</v>
      </c>
      <c r="M1132" s="11">
        <f t="shared" si="193"/>
        <v>-0.25043491857785039</v>
      </c>
      <c r="N1132" s="11">
        <f t="shared" si="194"/>
        <v>5.6078562703790524E-2</v>
      </c>
      <c r="O1132" s="11">
        <f t="shared" si="195"/>
        <v>0.10658864303358184</v>
      </c>
      <c r="P1132" s="11">
        <f t="shared" si="196"/>
        <v>4.202312138728324</v>
      </c>
      <c r="Q1132" s="11">
        <f t="shared" si="197"/>
        <v>-1.3871474206469725E-2</v>
      </c>
      <c r="R1132" s="11">
        <f t="shared" si="198"/>
        <v>0.3155327470596041</v>
      </c>
      <c r="S1132" s="11">
        <f t="shared" si="199"/>
        <v>0.22304243177118033</v>
      </c>
      <c r="T1132" s="11">
        <f t="shared" si="200"/>
        <v>5.5368870393021741E-2</v>
      </c>
      <c r="U1132" s="11">
        <f t="shared" si="201"/>
        <v>0.10480392961620932</v>
      </c>
      <c r="V1132" s="11">
        <f t="shared" si="202"/>
        <v>0.31482910829623667</v>
      </c>
      <c r="W1132" s="11">
        <f t="shared" si="203"/>
        <v>0.10480392961620932</v>
      </c>
    </row>
    <row r="1133" spans="1:23" x14ac:dyDescent="0.2">
      <c r="A1133" s="30">
        <v>39703</v>
      </c>
      <c r="B1133" s="1">
        <v>81.975114000000005</v>
      </c>
      <c r="C1133" s="1">
        <v>78.833742999999998</v>
      </c>
      <c r="D1133" s="1">
        <v>21.091899999999999</v>
      </c>
      <c r="E1133" s="1">
        <v>29.41</v>
      </c>
      <c r="F1133" s="1">
        <v>333.80676999999997</v>
      </c>
      <c r="G1133" s="1">
        <v>47.070959000000002</v>
      </c>
      <c r="H1133" s="1">
        <v>48.657077999999998</v>
      </c>
      <c r="I1133" s="1">
        <v>130.94000199999999</v>
      </c>
      <c r="J1133" s="1">
        <v>27.252127000000002</v>
      </c>
      <c r="K1133" s="1">
        <v>30.456773999999999</v>
      </c>
      <c r="L1133" s="45">
        <v>16535.369139999999</v>
      </c>
      <c r="M1133" s="11">
        <f t="shared" si="193"/>
        <v>0.66678718620932198</v>
      </c>
      <c r="N1133" s="11">
        <f t="shared" si="194"/>
        <v>0.27033151806319844</v>
      </c>
      <c r="O1133" s="11">
        <f t="shared" si="195"/>
        <v>0.18221512247071336</v>
      </c>
      <c r="P1133" s="11">
        <f t="shared" si="196"/>
        <v>0.17358344667132664</v>
      </c>
      <c r="Q1133" s="11">
        <f t="shared" si="197"/>
        <v>4.3131758528800468E-3</v>
      </c>
      <c r="R1133" s="11">
        <f t="shared" si="198"/>
        <v>0.46394679167217534</v>
      </c>
      <c r="S1133" s="11">
        <f t="shared" si="199"/>
        <v>0.21120809655357009</v>
      </c>
      <c r="T1133" s="11">
        <f t="shared" si="200"/>
        <v>-8.8415462882313167E-2</v>
      </c>
      <c r="U1133" s="11">
        <f t="shared" si="201"/>
        <v>0.22484161562022664</v>
      </c>
      <c r="V1133" s="11">
        <f t="shared" si="202"/>
        <v>0.39920739322838683</v>
      </c>
      <c r="W1133" s="11">
        <f t="shared" si="203"/>
        <v>0.22484161562022664</v>
      </c>
    </row>
    <row r="1134" spans="1:23" x14ac:dyDescent="0.2">
      <c r="A1134" s="30">
        <v>39702</v>
      </c>
      <c r="B1134" s="1">
        <v>49.181511999999998</v>
      </c>
      <c r="C1134" s="1">
        <v>62.057614000000001</v>
      </c>
      <c r="D1134" s="1">
        <v>17.841000000000001</v>
      </c>
      <c r="E1134" s="1">
        <v>25.059999000000001</v>
      </c>
      <c r="F1134" s="1">
        <v>332.37318599999998</v>
      </c>
      <c r="G1134" s="1">
        <v>32.153463000000002</v>
      </c>
      <c r="H1134" s="1">
        <v>40.172351999999997</v>
      </c>
      <c r="I1134" s="1">
        <v>143.63999899999999</v>
      </c>
      <c r="J1134" s="1">
        <v>22.249510999999998</v>
      </c>
      <c r="K1134" s="1">
        <v>21.767161999999999</v>
      </c>
      <c r="L1134" s="45">
        <v>16550.970700000002</v>
      </c>
      <c r="M1134" s="11">
        <f t="shared" si="193"/>
        <v>0.42888256393268454</v>
      </c>
      <c r="N1134" s="11">
        <f t="shared" si="194"/>
        <v>0.17539704321161276</v>
      </c>
      <c r="O1134" s="11">
        <f t="shared" si="195"/>
        <v>-6.6911947679706318E-2</v>
      </c>
      <c r="P1134" s="11">
        <f t="shared" si="196"/>
        <v>0.27857137755102035</v>
      </c>
      <c r="Q1134" s="11">
        <f t="shared" si="197"/>
        <v>3.020589786525596E-2</v>
      </c>
      <c r="R1134" s="11">
        <f t="shared" si="198"/>
        <v>-2.2881909864661543E-3</v>
      </c>
      <c r="S1134" s="11">
        <f t="shared" si="199"/>
        <v>0.16754030401178754</v>
      </c>
      <c r="T1134" s="11">
        <f t="shared" si="200"/>
        <v>0.64047512883680047</v>
      </c>
      <c r="U1134" s="11">
        <f t="shared" si="201"/>
        <v>2.2959814680664881E-2</v>
      </c>
      <c r="V1134" s="11">
        <f t="shared" si="202"/>
        <v>-0.10970032499561433</v>
      </c>
      <c r="W1134" s="11">
        <f t="shared" si="203"/>
        <v>2.2959814680664881E-2</v>
      </c>
    </row>
    <row r="1135" spans="1:23" x14ac:dyDescent="0.2">
      <c r="A1135" s="30">
        <v>39701</v>
      </c>
      <c r="B1135" s="1">
        <v>34.419561999999999</v>
      </c>
      <c r="C1135" s="1">
        <v>52.797150000000002</v>
      </c>
      <c r="D1135" s="1">
        <v>19.120381999999999</v>
      </c>
      <c r="E1135" s="1">
        <v>19.600000000000001</v>
      </c>
      <c r="F1135" s="1">
        <v>322.62792000000002</v>
      </c>
      <c r="G1135" s="1">
        <v>32.227204999999998</v>
      </c>
      <c r="H1135" s="1">
        <v>34.407679000000002</v>
      </c>
      <c r="I1135" s="1">
        <v>87.559997999999993</v>
      </c>
      <c r="J1135" s="1">
        <v>21.750132000000001</v>
      </c>
      <c r="K1135" s="1">
        <v>24.449252999999999</v>
      </c>
      <c r="L1135" s="45">
        <v>16737.529299999998</v>
      </c>
      <c r="M1135" s="11">
        <f t="shared" si="193"/>
        <v>-0.62461681690510051</v>
      </c>
      <c r="N1135" s="11">
        <f t="shared" si="194"/>
        <v>-0.43494973189164965</v>
      </c>
      <c r="O1135" s="11">
        <f t="shared" si="195"/>
        <v>-0.49978114554264852</v>
      </c>
      <c r="P1135" s="11">
        <f t="shared" si="196"/>
        <v>-0.92100915002198147</v>
      </c>
      <c r="Q1135" s="11">
        <f t="shared" si="197"/>
        <v>5.4483322331857487E-3</v>
      </c>
      <c r="R1135" s="11">
        <f t="shared" si="198"/>
        <v>-0.61684464902410796</v>
      </c>
      <c r="S1135" s="11">
        <f t="shared" si="199"/>
        <v>-0.54254528724915385</v>
      </c>
      <c r="T1135" s="11">
        <f t="shared" si="200"/>
        <v>-0.59291459561884974</v>
      </c>
      <c r="U1135" s="11">
        <f t="shared" si="201"/>
        <v>-0.46885642038066866</v>
      </c>
      <c r="V1135" s="11">
        <f t="shared" si="202"/>
        <v>-0.48665821736966097</v>
      </c>
      <c r="W1135" s="11">
        <f t="shared" si="203"/>
        <v>-0.46885642038066866</v>
      </c>
    </row>
    <row r="1136" spans="1:23" x14ac:dyDescent="0.2">
      <c r="A1136" s="30">
        <v>39674</v>
      </c>
      <c r="B1136" s="1">
        <v>91.691806</v>
      </c>
      <c r="C1136" s="1">
        <v>93.437970000000007</v>
      </c>
      <c r="D1136" s="1">
        <v>38.224032999999999</v>
      </c>
      <c r="E1136" s="1">
        <v>248.13000500000001</v>
      </c>
      <c r="F1136" s="1">
        <v>320.879661</v>
      </c>
      <c r="G1136" s="1">
        <v>84.110022000000001</v>
      </c>
      <c r="H1136" s="1">
        <v>75.215486999999996</v>
      </c>
      <c r="I1136" s="1">
        <v>215.08999600000001</v>
      </c>
      <c r="J1136" s="1">
        <v>40.949627999999997</v>
      </c>
      <c r="K1136" s="1">
        <v>47.627631000000001</v>
      </c>
      <c r="L1136" s="45">
        <v>16945.91992</v>
      </c>
      <c r="M1136" s="11">
        <f t="shared" si="193"/>
        <v>0.47100743013373725</v>
      </c>
      <c r="N1136" s="11">
        <f t="shared" si="194"/>
        <v>0.1170211602283675</v>
      </c>
      <c r="O1136" s="11">
        <f t="shared" si="195"/>
        <v>0.62247941075659963</v>
      </c>
      <c r="P1136" s="11">
        <f t="shared" si="196"/>
        <v>0.61669280340611943</v>
      </c>
      <c r="Q1136" s="11">
        <f t="shared" si="197"/>
        <v>4.2206699514681922E-3</v>
      </c>
      <c r="R1136" s="11">
        <f t="shared" si="198"/>
        <v>0.33722013675890339</v>
      </c>
      <c r="S1136" s="11">
        <f t="shared" si="199"/>
        <v>0.25902230566660811</v>
      </c>
      <c r="T1136" s="11">
        <f t="shared" si="200"/>
        <v>0.58457336140513627</v>
      </c>
      <c r="U1136" s="11">
        <f t="shared" si="201"/>
        <v>0.3522227524392485</v>
      </c>
      <c r="V1136" s="11">
        <f t="shared" si="202"/>
        <v>0.18961444159360719</v>
      </c>
      <c r="W1136" s="11">
        <f t="shared" si="203"/>
        <v>0.3522227524392485</v>
      </c>
    </row>
    <row r="1137" spans="1:23" x14ac:dyDescent="0.2">
      <c r="A1137" s="30">
        <v>39673</v>
      </c>
      <c r="B1137" s="1">
        <v>62.332659999999997</v>
      </c>
      <c r="C1137" s="1">
        <v>83.649238999999994</v>
      </c>
      <c r="D1137" s="1">
        <v>23.559024999999998</v>
      </c>
      <c r="E1137" s="1">
        <v>153.479996</v>
      </c>
      <c r="F1137" s="1">
        <v>319.531026</v>
      </c>
      <c r="G1137" s="1">
        <v>62.899158999999997</v>
      </c>
      <c r="H1137" s="1">
        <v>59.741186999999996</v>
      </c>
      <c r="I1137" s="1">
        <v>135.740005</v>
      </c>
      <c r="J1137" s="1">
        <v>30.283197000000001</v>
      </c>
      <c r="K1137" s="1">
        <v>40.036191000000002</v>
      </c>
      <c r="L1137" s="45">
        <v>16937.259770000001</v>
      </c>
      <c r="M1137" s="11">
        <f t="shared" si="193"/>
        <v>-0.23527834698697259</v>
      </c>
      <c r="N1137" s="11">
        <f t="shared" si="194"/>
        <v>6.7012067078715987E-2</v>
      </c>
      <c r="O1137" s="11">
        <f t="shared" si="195"/>
        <v>7.7096559667904074E-2</v>
      </c>
      <c r="P1137" s="11">
        <f t="shared" si="196"/>
        <v>4.2760397387418356</v>
      </c>
      <c r="Q1137" s="11">
        <f t="shared" si="197"/>
        <v>-8.5898709727649791E-4</v>
      </c>
      <c r="R1137" s="11">
        <f t="shared" si="198"/>
        <v>0.32223552276741319</v>
      </c>
      <c r="S1137" s="11">
        <f t="shared" si="199"/>
        <v>0.22608246728698833</v>
      </c>
      <c r="T1137" s="11">
        <f t="shared" si="200"/>
        <v>3.4051960568234563E-2</v>
      </c>
      <c r="U1137" s="11">
        <f t="shared" si="201"/>
        <v>0.11745166000436158</v>
      </c>
      <c r="V1137" s="11">
        <f t="shared" si="202"/>
        <v>0.31452500517618853</v>
      </c>
      <c r="W1137" s="11">
        <f t="shared" si="203"/>
        <v>0.11745166000436158</v>
      </c>
    </row>
    <row r="1138" spans="1:23" x14ac:dyDescent="0.2">
      <c r="A1138" s="30">
        <v>39672</v>
      </c>
      <c r="B1138" s="1">
        <v>81.510259000000005</v>
      </c>
      <c r="C1138" s="1">
        <v>78.395775999999998</v>
      </c>
      <c r="D1138" s="1">
        <v>21.872713999999998</v>
      </c>
      <c r="E1138" s="1">
        <v>29.09</v>
      </c>
      <c r="F1138" s="1">
        <v>319.80573500000003</v>
      </c>
      <c r="G1138" s="1">
        <v>47.570314000000003</v>
      </c>
      <c r="H1138" s="1">
        <v>48.725259999999999</v>
      </c>
      <c r="I1138" s="1">
        <v>131.270004</v>
      </c>
      <c r="J1138" s="1">
        <v>27.10023</v>
      </c>
      <c r="K1138" s="1">
        <v>30.456773999999999</v>
      </c>
      <c r="L1138" s="45">
        <v>16921.460940000001</v>
      </c>
      <c r="M1138" s="11">
        <f t="shared" si="193"/>
        <v>0.75493330940895986</v>
      </c>
      <c r="N1138" s="11">
        <f t="shared" si="194"/>
        <v>0.28937102194655684</v>
      </c>
      <c r="O1138" s="11">
        <f t="shared" si="195"/>
        <v>0.31247802307130468</v>
      </c>
      <c r="P1138" s="11">
        <f t="shared" si="196"/>
        <v>0.23054150721410771</v>
      </c>
      <c r="Q1138" s="11">
        <f t="shared" si="197"/>
        <v>1.1229719674188399E-2</v>
      </c>
      <c r="R1138" s="11">
        <f t="shared" si="198"/>
        <v>0.55427980060260706</v>
      </c>
      <c r="S1138" s="11">
        <f t="shared" si="199"/>
        <v>0.26461843090356418</v>
      </c>
      <c r="T1138" s="11">
        <f t="shared" si="200"/>
        <v>6.2859871127478595E-3</v>
      </c>
      <c r="U1138" s="11">
        <f t="shared" si="201"/>
        <v>0.27274573400149871</v>
      </c>
      <c r="V1138" s="11">
        <f t="shared" si="202"/>
        <v>0.51209593879801241</v>
      </c>
      <c r="W1138" s="11">
        <f t="shared" si="203"/>
        <v>0.27274573400149871</v>
      </c>
    </row>
    <row r="1139" spans="1:23" x14ac:dyDescent="0.2">
      <c r="A1139" s="30">
        <v>39671</v>
      </c>
      <c r="B1139" s="1">
        <v>46.446356999999999</v>
      </c>
      <c r="C1139" s="1">
        <v>60.801564999999997</v>
      </c>
      <c r="D1139" s="1">
        <v>16.665203999999999</v>
      </c>
      <c r="E1139" s="1">
        <v>23.639999</v>
      </c>
      <c r="F1139" s="1">
        <v>316.25428799999997</v>
      </c>
      <c r="G1139" s="1">
        <v>30.606017000000001</v>
      </c>
      <c r="H1139" s="1">
        <v>38.529614000000002</v>
      </c>
      <c r="I1139" s="1">
        <v>130.449997</v>
      </c>
      <c r="J1139" s="1">
        <v>21.292729000000001</v>
      </c>
      <c r="K1139" s="1">
        <v>20.142091000000001</v>
      </c>
      <c r="L1139" s="45">
        <v>17068.259770000001</v>
      </c>
      <c r="M1139" s="11">
        <f t="shared" si="193"/>
        <v>-0.59155278808983902</v>
      </c>
      <c r="N1139" s="11">
        <f t="shared" si="194"/>
        <v>-0.18010785457494249</v>
      </c>
      <c r="O1139" s="11">
        <f t="shared" si="195"/>
        <v>-0.44351913589547143</v>
      </c>
      <c r="P1139" s="11">
        <f t="shared" si="196"/>
        <v>-0.90251948584634623</v>
      </c>
      <c r="Q1139" s="11">
        <f t="shared" si="197"/>
        <v>5.4628719818026195E-3</v>
      </c>
      <c r="R1139" s="11">
        <f t="shared" si="198"/>
        <v>-0.71626921047627012</v>
      </c>
      <c r="S1139" s="11">
        <f t="shared" si="199"/>
        <v>-0.18473061530560564</v>
      </c>
      <c r="T1139" s="11">
        <f t="shared" si="200"/>
        <v>-0.25914359655675157</v>
      </c>
      <c r="U1139" s="11">
        <f t="shared" si="201"/>
        <v>-0.53178143499986774</v>
      </c>
      <c r="V1139" s="11">
        <f t="shared" si="202"/>
        <v>-0.64165631672713253</v>
      </c>
      <c r="W1139" s="11">
        <f t="shared" si="203"/>
        <v>-0.53178143499986774</v>
      </c>
    </row>
    <row r="1140" spans="1:23" x14ac:dyDescent="0.2">
      <c r="A1140" s="30">
        <v>39644</v>
      </c>
      <c r="B1140" s="1">
        <v>113.714467</v>
      </c>
      <c r="C1140" s="1">
        <v>74.158004000000005</v>
      </c>
      <c r="D1140" s="1">
        <v>29.947488</v>
      </c>
      <c r="E1140" s="1">
        <v>242.509995</v>
      </c>
      <c r="F1140" s="1">
        <v>314.53601800000001</v>
      </c>
      <c r="G1140" s="1">
        <v>107.869918</v>
      </c>
      <c r="H1140" s="1">
        <v>47.259979000000001</v>
      </c>
      <c r="I1140" s="1">
        <v>176.08000200000001</v>
      </c>
      <c r="J1140" s="1">
        <v>45.476045999999997</v>
      </c>
      <c r="K1140" s="1">
        <v>56.208863000000001</v>
      </c>
      <c r="L1140" s="45">
        <v>17100.179690000001</v>
      </c>
      <c r="M1140" s="11">
        <f t="shared" si="193"/>
        <v>0.24359413962632792</v>
      </c>
      <c r="N1140" s="11">
        <f t="shared" si="194"/>
        <v>-0.19446752881382257</v>
      </c>
      <c r="O1140" s="11">
        <f t="shared" si="195"/>
        <v>-0.22483835553380604</v>
      </c>
      <c r="P1140" s="11">
        <f t="shared" si="196"/>
        <v>-3.9145782476111446E-2</v>
      </c>
      <c r="Q1140" s="11">
        <f t="shared" si="197"/>
        <v>6.1999129373655482E-3</v>
      </c>
      <c r="R1140" s="11">
        <f t="shared" si="198"/>
        <v>0.30258328774831766</v>
      </c>
      <c r="S1140" s="11">
        <f t="shared" si="199"/>
        <v>-0.35793566197283821</v>
      </c>
      <c r="T1140" s="11">
        <f t="shared" si="200"/>
        <v>-0.17530791942550505</v>
      </c>
      <c r="U1140" s="11">
        <f t="shared" si="201"/>
        <v>0.10976560532483903</v>
      </c>
      <c r="V1140" s="11">
        <f t="shared" si="202"/>
        <v>0.18729715892482979</v>
      </c>
      <c r="W1140" s="11">
        <f t="shared" si="203"/>
        <v>0.10976560532483903</v>
      </c>
    </row>
    <row r="1141" spans="1:23" x14ac:dyDescent="0.2">
      <c r="A1141" s="30">
        <v>39643</v>
      </c>
      <c r="B1141" s="1">
        <v>91.440175999999994</v>
      </c>
      <c r="C1141" s="1">
        <v>92.060850000000002</v>
      </c>
      <c r="D1141" s="1">
        <v>38.633862000000001</v>
      </c>
      <c r="E1141" s="1">
        <v>252.38999899999999</v>
      </c>
      <c r="F1141" s="1">
        <v>312.597938</v>
      </c>
      <c r="G1141" s="1">
        <v>82.812299999999993</v>
      </c>
      <c r="H1141" s="1">
        <v>73.606297999999995</v>
      </c>
      <c r="I1141" s="1">
        <v>213.509995</v>
      </c>
      <c r="J1141" s="1">
        <v>40.978064000000003</v>
      </c>
      <c r="K1141" s="1">
        <v>47.341866000000003</v>
      </c>
      <c r="L1141" s="45">
        <v>16429.470700000002</v>
      </c>
      <c r="M1141" s="11">
        <f t="shared" si="193"/>
        <v>0.46404886352945374</v>
      </c>
      <c r="N1141" s="11">
        <f t="shared" si="194"/>
        <v>0.10585973397916426</v>
      </c>
      <c r="O1141" s="11">
        <f t="shared" si="195"/>
        <v>0.71599676787029987</v>
      </c>
      <c r="P1141" s="11">
        <f t="shared" si="196"/>
        <v>0.88028016480012394</v>
      </c>
      <c r="Q1141" s="11">
        <f t="shared" si="197"/>
        <v>-7.2180014858481689E-3</v>
      </c>
      <c r="R1141" s="11">
        <f t="shared" si="198"/>
        <v>0.31339219194881696</v>
      </c>
      <c r="S1141" s="11">
        <f t="shared" si="199"/>
        <v>0.24264386124076842</v>
      </c>
      <c r="T1141" s="11">
        <f t="shared" si="200"/>
        <v>0.57769889783937178</v>
      </c>
      <c r="U1141" s="11">
        <f t="shared" si="201"/>
        <v>0.38819362442127514</v>
      </c>
      <c r="V1141" s="11">
        <f t="shared" si="202"/>
        <v>0.18111040309928716</v>
      </c>
      <c r="W1141" s="11">
        <f t="shared" si="203"/>
        <v>0.38819362442127514</v>
      </c>
    </row>
    <row r="1142" spans="1:23" x14ac:dyDescent="0.2">
      <c r="A1142" s="30">
        <v>39642</v>
      </c>
      <c r="B1142" s="1">
        <v>62.457051999999997</v>
      </c>
      <c r="C1142" s="1">
        <v>83.248215999999999</v>
      </c>
      <c r="D1142" s="1">
        <v>22.513947999999999</v>
      </c>
      <c r="E1142" s="1">
        <v>134.229996</v>
      </c>
      <c r="F1142" s="1">
        <v>314.87067500000001</v>
      </c>
      <c r="G1142" s="1">
        <v>63.052225</v>
      </c>
      <c r="H1142" s="1">
        <v>59.233623000000001</v>
      </c>
      <c r="I1142" s="1">
        <v>135.33000200000001</v>
      </c>
      <c r="J1142" s="1">
        <v>29.518982999999999</v>
      </c>
      <c r="K1142" s="1">
        <v>40.082507</v>
      </c>
      <c r="L1142" s="45">
        <v>17138.199219999999</v>
      </c>
      <c r="M1142" s="11">
        <f t="shared" si="193"/>
        <v>-0.23504804439791804</v>
      </c>
      <c r="N1142" s="11">
        <f t="shared" si="194"/>
        <v>6.6244780748030196E-2</v>
      </c>
      <c r="O1142" s="11">
        <f t="shared" si="195"/>
        <v>3.7284889243528019E-2</v>
      </c>
      <c r="P1142" s="11">
        <f t="shared" si="196"/>
        <v>3.4373552396694214</v>
      </c>
      <c r="Q1142" s="11">
        <f t="shared" si="197"/>
        <v>1.3733671303071793E-2</v>
      </c>
      <c r="R1142" s="11">
        <f t="shared" si="198"/>
        <v>0.34354813661883066</v>
      </c>
      <c r="S1142" s="11">
        <f t="shared" si="199"/>
        <v>0.23117095528803189</v>
      </c>
      <c r="T1142" s="11">
        <f t="shared" si="200"/>
        <v>3.8443790138838807E-2</v>
      </c>
      <c r="U1142" s="11">
        <f t="shared" si="201"/>
        <v>9.1771876614875847E-2</v>
      </c>
      <c r="V1142" s="11">
        <f t="shared" si="202"/>
        <v>0.31916618377606731</v>
      </c>
      <c r="W1142" s="11">
        <f t="shared" si="203"/>
        <v>9.1771876614875847E-2</v>
      </c>
    </row>
    <row r="1143" spans="1:23" x14ac:dyDescent="0.2">
      <c r="A1143" s="30">
        <v>39641</v>
      </c>
      <c r="B1143" s="1">
        <v>81.648332999999994</v>
      </c>
      <c r="C1143" s="1">
        <v>78.076082999999997</v>
      </c>
      <c r="D1143" s="1">
        <v>21.704691</v>
      </c>
      <c r="E1143" s="1">
        <v>30.25</v>
      </c>
      <c r="F1143" s="1">
        <v>310.60492900000003</v>
      </c>
      <c r="G1143" s="1">
        <v>46.929636000000002</v>
      </c>
      <c r="H1143" s="1">
        <v>48.111615</v>
      </c>
      <c r="I1143" s="1">
        <v>130.320007</v>
      </c>
      <c r="J1143" s="1">
        <v>27.037683999999999</v>
      </c>
      <c r="K1143" s="1">
        <v>30.384729</v>
      </c>
      <c r="L1143" s="45">
        <v>17111.41992</v>
      </c>
      <c r="M1143" s="11">
        <f t="shared" si="193"/>
        <v>-0.27955592173313393</v>
      </c>
      <c r="N1143" s="11">
        <f t="shared" si="194"/>
        <v>3.5846560077908762E-2</v>
      </c>
      <c r="O1143" s="11">
        <f t="shared" si="195"/>
        <v>-0.26865078249920593</v>
      </c>
      <c r="P1143" s="11">
        <f t="shared" si="196"/>
        <v>-0.87709747131399118</v>
      </c>
      <c r="Q1143" s="11">
        <f t="shared" si="197"/>
        <v>-6.5978446911890698E-3</v>
      </c>
      <c r="R1143" s="11">
        <f t="shared" si="198"/>
        <v>-0.56173601697784137</v>
      </c>
      <c r="S1143" s="11">
        <f t="shared" si="199"/>
        <v>-1.1135461816609626E-2</v>
      </c>
      <c r="T1143" s="11">
        <f t="shared" si="200"/>
        <v>-0.25300927564447473</v>
      </c>
      <c r="U1143" s="11">
        <f t="shared" si="201"/>
        <v>-0.40392177231706106</v>
      </c>
      <c r="V1143" s="11">
        <f t="shared" si="202"/>
        <v>-0.45999546381480594</v>
      </c>
      <c r="W1143" s="11">
        <f t="shared" si="203"/>
        <v>-0.40392177231706106</v>
      </c>
    </row>
    <row r="1144" spans="1:23" x14ac:dyDescent="0.2">
      <c r="A1144" s="30">
        <v>39614</v>
      </c>
      <c r="B1144" s="1">
        <v>113.330563</v>
      </c>
      <c r="C1144" s="1">
        <v>75.374178000000001</v>
      </c>
      <c r="D1144" s="1">
        <v>29.677602</v>
      </c>
      <c r="E1144" s="1">
        <v>246.13000500000001</v>
      </c>
      <c r="F1144" s="1">
        <v>312.66786300000001</v>
      </c>
      <c r="G1144" s="1">
        <v>107.08074999999999</v>
      </c>
      <c r="H1144" s="1">
        <v>48.653393000000001</v>
      </c>
      <c r="I1144" s="1">
        <v>174.46000699999999</v>
      </c>
      <c r="J1144" s="1">
        <v>45.359287999999999</v>
      </c>
      <c r="K1144" s="1">
        <v>56.267544000000001</v>
      </c>
      <c r="L1144" s="45">
        <v>16493.369139999999</v>
      </c>
      <c r="M1144" s="11">
        <f t="shared" si="193"/>
        <v>0.23926458623465008</v>
      </c>
      <c r="N1144" s="11">
        <f t="shared" si="194"/>
        <v>-0.18713001677684882</v>
      </c>
      <c r="O1144" s="11">
        <f t="shared" si="195"/>
        <v>-0.23538504500990842</v>
      </c>
      <c r="P1144" s="11">
        <f t="shared" si="196"/>
        <v>-1.124809415794259E-2</v>
      </c>
      <c r="Q1144" s="11">
        <f t="shared" si="197"/>
        <v>1.0362479218267051E-2</v>
      </c>
      <c r="R1144" s="11">
        <f t="shared" si="198"/>
        <v>0.27692607172138706</v>
      </c>
      <c r="S1144" s="11">
        <f t="shared" si="199"/>
        <v>-0.34736896565637576</v>
      </c>
      <c r="T1144" s="11">
        <f t="shared" si="200"/>
        <v>-0.1890861401370556</v>
      </c>
      <c r="U1144" s="11">
        <f t="shared" si="201"/>
        <v>0.11960670185963029</v>
      </c>
      <c r="V1144" s="11">
        <f t="shared" si="202"/>
        <v>0.17998946624169543</v>
      </c>
      <c r="W1144" s="11">
        <f t="shared" si="203"/>
        <v>0.11960670185963029</v>
      </c>
    </row>
    <row r="1145" spans="1:23" x14ac:dyDescent="0.2">
      <c r="A1145" s="30">
        <v>39613</v>
      </c>
      <c r="B1145" s="1">
        <v>91.449852000000007</v>
      </c>
      <c r="C1145" s="1">
        <v>92.725994999999998</v>
      </c>
      <c r="D1145" s="1">
        <v>38.813786999999998</v>
      </c>
      <c r="E1145" s="1">
        <v>248.929993</v>
      </c>
      <c r="F1145" s="1">
        <v>309.46107899999998</v>
      </c>
      <c r="G1145" s="1">
        <v>83.858221999999998</v>
      </c>
      <c r="H1145" s="1">
        <v>74.549616</v>
      </c>
      <c r="I1145" s="1">
        <v>215.13999899999999</v>
      </c>
      <c r="J1145" s="1">
        <v>40.513590999999998</v>
      </c>
      <c r="K1145" s="1">
        <v>47.684784999999998</v>
      </c>
      <c r="L1145" s="45">
        <v>17131.970700000002</v>
      </c>
      <c r="M1145" s="11">
        <f t="shared" si="193"/>
        <v>0.46335398844695774</v>
      </c>
      <c r="N1145" s="11">
        <f t="shared" si="194"/>
        <v>0.11226653509055606</v>
      </c>
      <c r="O1145" s="11">
        <f t="shared" si="195"/>
        <v>0.67295671788003752</v>
      </c>
      <c r="P1145" s="11">
        <f t="shared" si="196"/>
        <v>0.75117835741871364</v>
      </c>
      <c r="Q1145" s="11">
        <f t="shared" si="197"/>
        <v>2.3784167903688758E-3</v>
      </c>
      <c r="R1145" s="11">
        <f t="shared" si="198"/>
        <v>0.30736775658123383</v>
      </c>
      <c r="S1145" s="11">
        <f t="shared" si="199"/>
        <v>0.24787637714664101</v>
      </c>
      <c r="T1145" s="11">
        <f t="shared" si="200"/>
        <v>0.59884068220631193</v>
      </c>
      <c r="U1145" s="11">
        <f t="shared" si="201"/>
        <v>0.39331962629190476</v>
      </c>
      <c r="V1145" s="11">
        <f t="shared" si="202"/>
        <v>0.17715152535061618</v>
      </c>
      <c r="W1145" s="11">
        <f t="shared" si="203"/>
        <v>0.39331962629190476</v>
      </c>
    </row>
    <row r="1146" spans="1:23" x14ac:dyDescent="0.2">
      <c r="A1146" s="30">
        <v>39612</v>
      </c>
      <c r="B1146" s="1">
        <v>62.493321999999999</v>
      </c>
      <c r="C1146" s="1">
        <v>83.366703999999999</v>
      </c>
      <c r="D1146" s="1">
        <v>23.200711999999999</v>
      </c>
      <c r="E1146" s="1">
        <v>142.14999399999999</v>
      </c>
      <c r="F1146" s="1">
        <v>308.72679799999997</v>
      </c>
      <c r="G1146" s="1">
        <v>64.142795000000007</v>
      </c>
      <c r="H1146" s="1">
        <v>59.741186999999996</v>
      </c>
      <c r="I1146" s="1">
        <v>134.55999800000001</v>
      </c>
      <c r="J1146" s="1">
        <v>29.077026</v>
      </c>
      <c r="K1146" s="1">
        <v>40.508620999999998</v>
      </c>
      <c r="L1146" s="45">
        <v>17113.150389999999</v>
      </c>
      <c r="M1146" s="11">
        <f t="shared" si="193"/>
        <v>-0.23662011188607135</v>
      </c>
      <c r="N1146" s="11">
        <f t="shared" si="194"/>
        <v>7.3501084005971995E-2</v>
      </c>
      <c r="O1146" s="11">
        <f t="shared" si="195"/>
        <v>0.10724609240028693</v>
      </c>
      <c r="P1146" s="11">
        <f t="shared" si="196"/>
        <v>4.028298337460205</v>
      </c>
      <c r="Q1146" s="11">
        <f t="shared" si="197"/>
        <v>-1.2083866332143312E-2</v>
      </c>
      <c r="R1146" s="11">
        <f t="shared" si="198"/>
        <v>0.37119110227673646</v>
      </c>
      <c r="S1146" s="11">
        <f t="shared" si="199"/>
        <v>0.25416234966489393</v>
      </c>
      <c r="T1146" s="11">
        <f t="shared" si="200"/>
        <v>4.3586132409087597E-2</v>
      </c>
      <c r="U1146" s="11">
        <f t="shared" si="201"/>
        <v>8.6557165777751077E-2</v>
      </c>
      <c r="V1146" s="11">
        <f t="shared" si="202"/>
        <v>0.33162162683680707</v>
      </c>
      <c r="W1146" s="11">
        <f t="shared" si="203"/>
        <v>8.6557165777751077E-2</v>
      </c>
    </row>
    <row r="1147" spans="1:23" x14ac:dyDescent="0.2">
      <c r="A1147" s="30">
        <v>39611</v>
      </c>
      <c r="B1147" s="1">
        <v>81.863988000000006</v>
      </c>
      <c r="C1147" s="1">
        <v>77.658704999999998</v>
      </c>
      <c r="D1147" s="1">
        <v>20.953527999999999</v>
      </c>
      <c r="E1147" s="1">
        <v>28.27</v>
      </c>
      <c r="F1147" s="1">
        <v>312.50304299999999</v>
      </c>
      <c r="G1147" s="1">
        <v>46.778888000000002</v>
      </c>
      <c r="H1147" s="1">
        <v>47.634332999999998</v>
      </c>
      <c r="I1147" s="1">
        <v>128.94000199999999</v>
      </c>
      <c r="J1147" s="1">
        <v>26.760695999999999</v>
      </c>
      <c r="K1147" s="1">
        <v>30.420518999999999</v>
      </c>
      <c r="L1147" s="45">
        <v>16368.26953</v>
      </c>
      <c r="M1147" s="11">
        <f t="shared" si="193"/>
        <v>1.3935944148052011</v>
      </c>
      <c r="N1147" s="11">
        <f t="shared" si="194"/>
        <v>0.48228124253275961</v>
      </c>
      <c r="O1147" s="11">
        <f t="shared" si="195"/>
        <v>0.10635275897192087</v>
      </c>
      <c r="P1147" s="11">
        <f t="shared" si="196"/>
        <v>0.44308320571720272</v>
      </c>
      <c r="Q1147" s="11">
        <f t="shared" si="197"/>
        <v>3.8381071818838208E-4</v>
      </c>
      <c r="R1147" s="11">
        <f t="shared" si="198"/>
        <v>0.45816971784555705</v>
      </c>
      <c r="S1147" s="11">
        <f t="shared" si="199"/>
        <v>0.39365058123371943</v>
      </c>
      <c r="T1147" s="11">
        <f t="shared" si="200"/>
        <v>0.49011907419529721</v>
      </c>
      <c r="U1147" s="11">
        <f t="shared" si="201"/>
        <v>0.23325879746661315</v>
      </c>
      <c r="V1147" s="11">
        <f t="shared" si="202"/>
        <v>0.26575284088426754</v>
      </c>
      <c r="W1147" s="11">
        <f t="shared" si="203"/>
        <v>0.23325879746661315</v>
      </c>
    </row>
    <row r="1148" spans="1:23" x14ac:dyDescent="0.2">
      <c r="A1148" s="30">
        <v>39609</v>
      </c>
      <c r="B1148" s="1">
        <v>34.201278000000002</v>
      </c>
      <c r="C1148" s="1">
        <v>52.391342999999999</v>
      </c>
      <c r="D1148" s="1">
        <v>18.939283</v>
      </c>
      <c r="E1148" s="1">
        <v>19.59</v>
      </c>
      <c r="F1148" s="1">
        <v>312.38314700000001</v>
      </c>
      <c r="G1148" s="1">
        <v>32.080551</v>
      </c>
      <c r="H1148" s="1">
        <v>34.179538000000001</v>
      </c>
      <c r="I1148" s="1">
        <v>86.529999000000004</v>
      </c>
      <c r="J1148" s="1">
        <v>21.699172999999998</v>
      </c>
      <c r="K1148" s="1">
        <v>24.033538</v>
      </c>
      <c r="L1148" s="45">
        <v>16553.929690000001</v>
      </c>
      <c r="M1148" s="11">
        <f t="shared" si="193"/>
        <v>-0.69755992774216169</v>
      </c>
      <c r="N1148" s="11">
        <f t="shared" si="194"/>
        <v>-0.29662997193774554</v>
      </c>
      <c r="O1148" s="11">
        <f t="shared" si="195"/>
        <v>-0.35245404249799184</v>
      </c>
      <c r="P1148" s="11">
        <f t="shared" si="196"/>
        <v>-0.9274793631310968</v>
      </c>
      <c r="Q1148" s="11">
        <f t="shared" si="197"/>
        <v>-3.2355398911150246E-3</v>
      </c>
      <c r="R1148" s="11">
        <f t="shared" si="198"/>
        <v>-0.70577464930050315</v>
      </c>
      <c r="S1148" s="11">
        <f t="shared" si="199"/>
        <v>-0.28089887593170926</v>
      </c>
      <c r="T1148" s="11">
        <f t="shared" si="200"/>
        <v>-0.49907377274881981</v>
      </c>
      <c r="U1148" s="11">
        <f t="shared" si="201"/>
        <v>-0.53126784071770516</v>
      </c>
      <c r="V1148" s="11">
        <f t="shared" si="202"/>
        <v>-0.5737594203612586</v>
      </c>
      <c r="W1148" s="11">
        <f t="shared" si="203"/>
        <v>-0.53126784071770516</v>
      </c>
    </row>
    <row r="1149" spans="1:23" x14ac:dyDescent="0.2">
      <c r="A1149" s="30">
        <v>39583</v>
      </c>
      <c r="B1149" s="1">
        <v>113.084479</v>
      </c>
      <c r="C1149" s="1">
        <v>74.486175000000003</v>
      </c>
      <c r="D1149" s="1">
        <v>29.247782000000001</v>
      </c>
      <c r="E1149" s="1">
        <v>270.13000499999998</v>
      </c>
      <c r="F1149" s="1">
        <v>313.397156</v>
      </c>
      <c r="G1149" s="1">
        <v>109.033946</v>
      </c>
      <c r="H1149" s="1">
        <v>47.530920000000002</v>
      </c>
      <c r="I1149" s="1">
        <v>172.740005</v>
      </c>
      <c r="J1149" s="1">
        <v>46.293331000000002</v>
      </c>
      <c r="K1149" s="1">
        <v>56.384912999999997</v>
      </c>
      <c r="L1149" s="45">
        <v>16982.589840000001</v>
      </c>
      <c r="M1149" s="11">
        <f t="shared" si="193"/>
        <v>0.23449358762311778</v>
      </c>
      <c r="N1149" s="11">
        <f t="shared" si="194"/>
        <v>-0.19032606164449339</v>
      </c>
      <c r="O1149" s="11">
        <f t="shared" si="195"/>
        <v>-0.2603640215598616</v>
      </c>
      <c r="P1149" s="11">
        <f t="shared" si="196"/>
        <v>0.13266803361423873</v>
      </c>
      <c r="Q1149" s="11">
        <f t="shared" si="197"/>
        <v>1.8456351411420435E-2</v>
      </c>
      <c r="R1149" s="11">
        <f t="shared" si="198"/>
        <v>0.2978195634975267</v>
      </c>
      <c r="S1149" s="11">
        <f t="shared" si="199"/>
        <v>-0.35546944443246631</v>
      </c>
      <c r="T1149" s="11">
        <f t="shared" si="200"/>
        <v>-0.19868256533479633</v>
      </c>
      <c r="U1149" s="11">
        <f t="shared" si="201"/>
        <v>0.13364352623232301</v>
      </c>
      <c r="V1149" s="11">
        <f t="shared" si="202"/>
        <v>0.18268710784952646</v>
      </c>
      <c r="W1149" s="11">
        <f t="shared" si="203"/>
        <v>0.13364352623232301</v>
      </c>
    </row>
    <row r="1150" spans="1:23" x14ac:dyDescent="0.2">
      <c r="A1150" s="30">
        <v>39582</v>
      </c>
      <c r="B1150" s="1">
        <v>91.603942000000004</v>
      </c>
      <c r="C1150" s="1">
        <v>91.995272999999997</v>
      </c>
      <c r="D1150" s="1">
        <v>39.543481999999997</v>
      </c>
      <c r="E1150" s="1">
        <v>238.490005</v>
      </c>
      <c r="F1150" s="1">
        <v>307.71780799999999</v>
      </c>
      <c r="G1150" s="1">
        <v>84.013177999999996</v>
      </c>
      <c r="H1150" s="1">
        <v>73.745022000000006</v>
      </c>
      <c r="I1150" s="1">
        <v>215.570007</v>
      </c>
      <c r="J1150" s="1">
        <v>40.835880000000003</v>
      </c>
      <c r="K1150" s="1">
        <v>47.675257999999999</v>
      </c>
      <c r="L1150" s="45">
        <v>16117.240229999999</v>
      </c>
      <c r="M1150" s="11">
        <f t="shared" si="193"/>
        <v>0.45270556592079103</v>
      </c>
      <c r="N1150" s="11">
        <f t="shared" si="194"/>
        <v>0.10205564423499625</v>
      </c>
      <c r="O1150" s="11">
        <f t="shared" si="195"/>
        <v>0.66442190129104639</v>
      </c>
      <c r="P1150" s="11">
        <f t="shared" si="196"/>
        <v>0.64839657546845464</v>
      </c>
      <c r="Q1150" s="11">
        <f t="shared" si="197"/>
        <v>-1.1774381692705504E-2</v>
      </c>
      <c r="R1150" s="11">
        <f t="shared" si="198"/>
        <v>0.33021803968048169</v>
      </c>
      <c r="S1150" s="11">
        <f t="shared" si="199"/>
        <v>0.23257107497096929</v>
      </c>
      <c r="T1150" s="11">
        <f t="shared" si="200"/>
        <v>0.61005309291248877</v>
      </c>
      <c r="U1150" s="11">
        <f t="shared" si="201"/>
        <v>0.39908719878731724</v>
      </c>
      <c r="V1150" s="11">
        <f t="shared" si="202"/>
        <v>0.1686879895486153</v>
      </c>
      <c r="W1150" s="11">
        <f t="shared" si="203"/>
        <v>0.39908719878731724</v>
      </c>
    </row>
    <row r="1151" spans="1:23" x14ac:dyDescent="0.2">
      <c r="A1151" s="30">
        <v>39581</v>
      </c>
      <c r="B1151" s="1">
        <v>63.057473000000002</v>
      </c>
      <c r="C1151" s="1">
        <v>83.476068999999995</v>
      </c>
      <c r="D1151" s="1">
        <v>23.758088000000001</v>
      </c>
      <c r="E1151" s="1">
        <v>144.679993</v>
      </c>
      <c r="F1151" s="1">
        <v>311.384164</v>
      </c>
      <c r="G1151" s="1">
        <v>63.157449</v>
      </c>
      <c r="H1151" s="1">
        <v>59.830238999999999</v>
      </c>
      <c r="I1151" s="1">
        <v>133.88999899999999</v>
      </c>
      <c r="J1151" s="1">
        <v>29.187515999999999</v>
      </c>
      <c r="K1151" s="1">
        <v>40.793829000000002</v>
      </c>
      <c r="L1151" s="45">
        <v>17122.009770000001</v>
      </c>
      <c r="M1151" s="11">
        <f t="shared" si="193"/>
        <v>0.28347609133831009</v>
      </c>
      <c r="N1151" s="11">
        <f t="shared" si="194"/>
        <v>0.28796714189872641</v>
      </c>
      <c r="O1151" s="11">
        <f t="shared" si="195"/>
        <v>0.27538955523275788</v>
      </c>
      <c r="P1151" s="11">
        <f t="shared" si="196"/>
        <v>4.9686465759075906</v>
      </c>
      <c r="Q1151" s="11">
        <f t="shared" si="197"/>
        <v>-6.0913307278576134E-4</v>
      </c>
      <c r="R1151" s="11">
        <f t="shared" si="198"/>
        <v>0.93744989759568575</v>
      </c>
      <c r="S1151" s="11">
        <f t="shared" si="199"/>
        <v>0.41921339694141868</v>
      </c>
      <c r="T1151" s="11">
        <f t="shared" si="200"/>
        <v>-5.0358222201637659E-2</v>
      </c>
      <c r="U1151" s="11">
        <f t="shared" si="201"/>
        <v>0.30671894703604075</v>
      </c>
      <c r="V1151" s="11">
        <f t="shared" si="202"/>
        <v>0.84213366701467796</v>
      </c>
      <c r="W1151" s="11">
        <f t="shared" si="203"/>
        <v>0.30671894703604075</v>
      </c>
    </row>
    <row r="1152" spans="1:23" x14ac:dyDescent="0.2">
      <c r="A1152" s="30">
        <v>39579</v>
      </c>
      <c r="B1152" s="1">
        <v>49.130228000000002</v>
      </c>
      <c r="C1152" s="1">
        <v>64.812265999999994</v>
      </c>
      <c r="D1152" s="1">
        <v>18.628102999999999</v>
      </c>
      <c r="E1152" s="1">
        <v>24.24</v>
      </c>
      <c r="F1152" s="1">
        <v>311.57395400000001</v>
      </c>
      <c r="G1152" s="1">
        <v>32.598236</v>
      </c>
      <c r="H1152" s="1">
        <v>42.157324000000003</v>
      </c>
      <c r="I1152" s="1">
        <v>140.990005</v>
      </c>
      <c r="J1152" s="1">
        <v>22.336490999999999</v>
      </c>
      <c r="K1152" s="1">
        <v>22.144880000000001</v>
      </c>
      <c r="L1152" s="45">
        <v>17106.699219999999</v>
      </c>
      <c r="M1152" s="11">
        <f t="shared" si="193"/>
        <v>0.42766523419398417</v>
      </c>
      <c r="N1152" s="11">
        <f t="shared" si="194"/>
        <v>0.22248174923647079</v>
      </c>
      <c r="O1152" s="11">
        <f t="shared" si="195"/>
        <v>2.4831111209405288E-2</v>
      </c>
      <c r="P1152" s="11">
        <f t="shared" si="196"/>
        <v>0.18533001538728522</v>
      </c>
      <c r="Q1152" s="11">
        <f t="shared" si="197"/>
        <v>-3.0048860044293857E-3</v>
      </c>
      <c r="R1152" s="11">
        <f t="shared" si="198"/>
        <v>1.6718025661293101E-2</v>
      </c>
      <c r="S1152" s="11">
        <f t="shared" si="199"/>
        <v>0.21694845699846366</v>
      </c>
      <c r="T1152" s="11">
        <f t="shared" si="200"/>
        <v>0.64765694752833936</v>
      </c>
      <c r="U1152" s="11">
        <f t="shared" si="201"/>
        <v>3.6673900080496313E-2</v>
      </c>
      <c r="V1152" s="11">
        <f t="shared" si="202"/>
        <v>-8.2880624411551529E-2</v>
      </c>
      <c r="W1152" s="11">
        <f t="shared" si="203"/>
        <v>3.6673900080496313E-2</v>
      </c>
    </row>
    <row r="1153" spans="1:23" x14ac:dyDescent="0.2">
      <c r="A1153" s="30">
        <v>39578</v>
      </c>
      <c r="B1153" s="1">
        <v>34.412989000000003</v>
      </c>
      <c r="C1153" s="1">
        <v>53.016959999999997</v>
      </c>
      <c r="D1153" s="1">
        <v>18.176753999999999</v>
      </c>
      <c r="E1153" s="1">
        <v>20.450001</v>
      </c>
      <c r="F1153" s="1">
        <v>312.51301999999998</v>
      </c>
      <c r="G1153" s="1">
        <v>32.062218999999999</v>
      </c>
      <c r="H1153" s="1">
        <v>34.641832000000001</v>
      </c>
      <c r="I1153" s="1">
        <v>85.57</v>
      </c>
      <c r="J1153" s="1">
        <v>21.546303999999999</v>
      </c>
      <c r="K1153" s="1">
        <v>24.146125999999999</v>
      </c>
      <c r="L1153" s="45">
        <v>16443.339840000001</v>
      </c>
      <c r="M1153" s="11">
        <f t="shared" si="193"/>
        <v>-0.6936703495253318</v>
      </c>
      <c r="N1153" s="11">
        <f t="shared" si="194"/>
        <v>-0.28823086968823419</v>
      </c>
      <c r="O1153" s="11">
        <f t="shared" si="195"/>
        <v>-0.37078380587380932</v>
      </c>
      <c r="P1153" s="11">
        <f t="shared" si="196"/>
        <v>-0.92320113761154099</v>
      </c>
      <c r="Q1153" s="11">
        <f t="shared" si="197"/>
        <v>8.527338801059825E-3</v>
      </c>
      <c r="R1153" s="11">
        <f t="shared" si="198"/>
        <v>-0.73291031732523348</v>
      </c>
      <c r="S1153" s="11">
        <f t="shared" si="199"/>
        <v>-0.28213361319247621</v>
      </c>
      <c r="T1153" s="11">
        <f t="shared" si="200"/>
        <v>-0.49759278720555722</v>
      </c>
      <c r="U1153" s="11">
        <f t="shared" si="201"/>
        <v>-0.53417839435897263</v>
      </c>
      <c r="V1153" s="11">
        <f t="shared" si="202"/>
        <v>-0.57023441965067501</v>
      </c>
      <c r="W1153" s="11">
        <f t="shared" si="203"/>
        <v>-0.53417839435897263</v>
      </c>
    </row>
    <row r="1154" spans="1:23" x14ac:dyDescent="0.2">
      <c r="A1154" s="30">
        <v>39553</v>
      </c>
      <c r="B1154" s="1">
        <v>112.339726</v>
      </c>
      <c r="C1154" s="1">
        <v>74.486175000000003</v>
      </c>
      <c r="D1154" s="1">
        <v>28.887930999999998</v>
      </c>
      <c r="E1154" s="1">
        <v>266.27999899999998</v>
      </c>
      <c r="F1154" s="1">
        <v>309.87064800000002</v>
      </c>
      <c r="G1154" s="1">
        <v>120.042896</v>
      </c>
      <c r="H1154" s="1">
        <v>48.256656999999997</v>
      </c>
      <c r="I1154" s="1">
        <v>170.320007</v>
      </c>
      <c r="J1154" s="1">
        <v>46.254410999999998</v>
      </c>
      <c r="K1154" s="1">
        <v>56.184410999999997</v>
      </c>
      <c r="L1154" s="45">
        <v>17049</v>
      </c>
      <c r="M1154" s="11">
        <f t="shared" si="193"/>
        <v>0.22033371178906291</v>
      </c>
      <c r="N1154" s="11">
        <f t="shared" si="194"/>
        <v>-0.20593248254403596</v>
      </c>
      <c r="O1154" s="11">
        <f t="shared" si="195"/>
        <v>-0.27204032454660798</v>
      </c>
      <c r="P1154" s="11">
        <f t="shared" si="196"/>
        <v>0.11638434736903647</v>
      </c>
      <c r="Q1154" s="11">
        <f t="shared" si="197"/>
        <v>1.0736882108010271E-2</v>
      </c>
      <c r="R1154" s="11">
        <f t="shared" si="198"/>
        <v>0.42083252172620544</v>
      </c>
      <c r="S1154" s="11">
        <f t="shared" si="199"/>
        <v>-0.36350819912573262</v>
      </c>
      <c r="T1154" s="11">
        <f t="shared" si="200"/>
        <v>-0.22192776761793787</v>
      </c>
      <c r="U1154" s="11">
        <f t="shared" si="201"/>
        <v>0.12511660265383973</v>
      </c>
      <c r="V1154" s="11">
        <f t="shared" si="202"/>
        <v>0.16484542379608524</v>
      </c>
      <c r="W1154" s="11">
        <f t="shared" si="203"/>
        <v>0.12511660265383973</v>
      </c>
    </row>
    <row r="1155" spans="1:23" x14ac:dyDescent="0.2">
      <c r="A1155" s="30">
        <v>39552</v>
      </c>
      <c r="B1155" s="1">
        <v>92.056562</v>
      </c>
      <c r="C1155" s="1">
        <v>93.803326999999996</v>
      </c>
      <c r="D1155" s="1">
        <v>39.683422</v>
      </c>
      <c r="E1155" s="1">
        <v>238.520004</v>
      </c>
      <c r="F1155" s="1">
        <v>306.57894599999997</v>
      </c>
      <c r="G1155" s="1">
        <v>84.487717000000004</v>
      </c>
      <c r="H1155" s="1">
        <v>75.81662</v>
      </c>
      <c r="I1155" s="1">
        <v>218.89999399999999</v>
      </c>
      <c r="J1155" s="1">
        <v>41.110771</v>
      </c>
      <c r="K1155" s="1">
        <v>48.233362</v>
      </c>
      <c r="L1155" s="45">
        <v>17383.839840000001</v>
      </c>
      <c r="M1155" s="11">
        <f t="shared" si="193"/>
        <v>0.85510597592939308</v>
      </c>
      <c r="N1155" s="11">
        <f t="shared" si="194"/>
        <v>0.46651690902031473</v>
      </c>
      <c r="O1155" s="11">
        <f t="shared" si="195"/>
        <v>1.108302691732479</v>
      </c>
      <c r="P1155" s="11">
        <f t="shared" si="196"/>
        <v>8.6371718787878784</v>
      </c>
      <c r="Q1155" s="11">
        <f t="shared" si="197"/>
        <v>2.3991045708942282E-2</v>
      </c>
      <c r="R1155" s="11">
        <f t="shared" si="198"/>
        <v>1.5793240510775526</v>
      </c>
      <c r="S1155" s="11">
        <f t="shared" si="199"/>
        <v>0.82072687127710853</v>
      </c>
      <c r="T1155" s="11">
        <f t="shared" si="200"/>
        <v>0.52098385937998692</v>
      </c>
      <c r="U1155" s="11">
        <f t="shared" si="201"/>
        <v>0.82207272730496084</v>
      </c>
      <c r="V1155" s="11">
        <f t="shared" si="202"/>
        <v>1.1332340222820068</v>
      </c>
      <c r="W1155" s="11">
        <f t="shared" si="203"/>
        <v>0.82207272730496084</v>
      </c>
    </row>
    <row r="1156" spans="1:23" x14ac:dyDescent="0.2">
      <c r="A1156" s="30">
        <v>39549</v>
      </c>
      <c r="B1156" s="1">
        <v>49.623344000000003</v>
      </c>
      <c r="C1156" s="1">
        <v>63.963344999999997</v>
      </c>
      <c r="D1156" s="1">
        <v>18.82245</v>
      </c>
      <c r="E1156" s="1">
        <v>24.75</v>
      </c>
      <c r="F1156" s="1">
        <v>299.39612</v>
      </c>
      <c r="G1156" s="1">
        <v>32.755758999999998</v>
      </c>
      <c r="H1156" s="1">
        <v>41.640853</v>
      </c>
      <c r="I1156" s="1">
        <v>143.91999799999999</v>
      </c>
      <c r="J1156" s="1">
        <v>22.562639999999998</v>
      </c>
      <c r="K1156" s="1">
        <v>22.610441000000002</v>
      </c>
      <c r="L1156" s="45">
        <v>17959.029299999998</v>
      </c>
      <c r="M1156" s="11">
        <f t="shared" ref="M1156:M1219" si="204">B1156/B1157-1</f>
        <v>0.43497599541208776</v>
      </c>
      <c r="N1156" s="11">
        <f t="shared" ref="N1156:N1219" si="205">C1156/C1157-1</f>
        <v>0.2062770765197377</v>
      </c>
      <c r="O1156" s="11">
        <f t="shared" ref="O1156:O1219" si="206">D1156/D1157-1</f>
        <v>3.9813313170283582E-2</v>
      </c>
      <c r="P1156" s="11">
        <f t="shared" ref="P1156:P1219" si="207">E1156/E1157-1</f>
        <v>0.1641580432737535</v>
      </c>
      <c r="Q1156" s="11">
        <f t="shared" ref="Q1156:Q1219" si="208">F1156/F1157-1</f>
        <v>2.8236711057429753E-2</v>
      </c>
      <c r="R1156" s="11">
        <f t="shared" ref="R1156:R1219" si="209">G1156/G1157-1</f>
        <v>2.6030789356954021E-2</v>
      </c>
      <c r="S1156" s="11">
        <f t="shared" ref="S1156:S1219" si="210">H1156/H1157-1</f>
        <v>0.20790114187250897</v>
      </c>
      <c r="T1156" s="11">
        <f t="shared" ref="T1156:T1219" si="211">I1156/I1157-1</f>
        <v>0.66189377972041052</v>
      </c>
      <c r="U1156" s="11">
        <f t="shared" ref="U1156:U1219" si="212">J1156/J1157-1</f>
        <v>3.2518466807111013E-2</v>
      </c>
      <c r="V1156" s="11">
        <f t="shared" ref="V1156:V1219" si="213">K1156/K1157-1</f>
        <v>-6.5276029022757864E-2</v>
      </c>
      <c r="W1156" s="11">
        <f t="shared" ref="W1156:W1219" si="214">J1156/J1157-1</f>
        <v>3.2518466807111013E-2</v>
      </c>
    </row>
    <row r="1157" spans="1:23" x14ac:dyDescent="0.2">
      <c r="A1157" s="30">
        <v>39548</v>
      </c>
      <c r="B1157" s="1">
        <v>34.581305999999998</v>
      </c>
      <c r="C1157" s="1">
        <v>53.025416999999997</v>
      </c>
      <c r="D1157" s="1">
        <v>18.101759000000001</v>
      </c>
      <c r="E1157" s="1">
        <v>21.26</v>
      </c>
      <c r="F1157" s="1">
        <v>291.17431499999998</v>
      </c>
      <c r="G1157" s="1">
        <v>31.924733</v>
      </c>
      <c r="H1157" s="1">
        <v>34.473725999999999</v>
      </c>
      <c r="I1157" s="1">
        <v>86.599997999999999</v>
      </c>
      <c r="J1157" s="1">
        <v>21.852045</v>
      </c>
      <c r="K1157" s="1">
        <v>24.189430999999999</v>
      </c>
      <c r="L1157" s="45">
        <v>18119.779299999998</v>
      </c>
      <c r="M1157" s="11">
        <f t="shared" si="204"/>
        <v>-0.70204834714547293</v>
      </c>
      <c r="N1157" s="11">
        <f t="shared" si="205"/>
        <v>-0.29623384744954373</v>
      </c>
      <c r="O1157" s="11">
        <f t="shared" si="206"/>
        <v>-0.3898476675199205</v>
      </c>
      <c r="P1157" s="11">
        <f t="shared" si="207"/>
        <v>-0.91822762099417754</v>
      </c>
      <c r="Q1157" s="11">
        <f t="shared" si="208"/>
        <v>-8.9426884580365851E-3</v>
      </c>
      <c r="R1157" s="11">
        <f t="shared" si="209"/>
        <v>-0.73280407201128162</v>
      </c>
      <c r="S1157" s="11">
        <f t="shared" si="210"/>
        <v>-0.28331783115208942</v>
      </c>
      <c r="T1157" s="11">
        <f t="shared" si="211"/>
        <v>-0.48799811687358463</v>
      </c>
      <c r="U1157" s="11">
        <f t="shared" si="212"/>
        <v>-0.52020086969231816</v>
      </c>
      <c r="V1157" s="11">
        <f t="shared" si="213"/>
        <v>-0.57013277292066344</v>
      </c>
      <c r="W1157" s="11">
        <f t="shared" si="214"/>
        <v>-0.52020086969231816</v>
      </c>
    </row>
    <row r="1158" spans="1:23" x14ac:dyDescent="0.2">
      <c r="A1158" s="30">
        <v>39522</v>
      </c>
      <c r="B1158" s="1">
        <v>116.063481</v>
      </c>
      <c r="C1158" s="1">
        <v>75.345222000000007</v>
      </c>
      <c r="D1158" s="1">
        <v>29.667605999999999</v>
      </c>
      <c r="E1158" s="1">
        <v>259.98998999999998</v>
      </c>
      <c r="F1158" s="1">
        <v>293.801692</v>
      </c>
      <c r="G1158" s="1">
        <v>119.48061199999999</v>
      </c>
      <c r="H1158" s="1">
        <v>48.101832999999999</v>
      </c>
      <c r="I1158" s="1">
        <v>169.13999899999999</v>
      </c>
      <c r="J1158" s="1">
        <v>45.544153000000001</v>
      </c>
      <c r="K1158" s="1">
        <v>56.271866000000003</v>
      </c>
      <c r="L1158" s="45">
        <v>18162.990229999999</v>
      </c>
      <c r="M1158" s="11">
        <f t="shared" si="204"/>
        <v>0.43353323477830608</v>
      </c>
      <c r="N1158" s="11">
        <f t="shared" si="205"/>
        <v>-3.0898634263726965E-2</v>
      </c>
      <c r="O1158" s="11">
        <f t="shared" si="206"/>
        <v>0.45358749796238795</v>
      </c>
      <c r="P1158" s="11">
        <f t="shared" si="207"/>
        <v>8.5339196919691958</v>
      </c>
      <c r="Q1158" s="11">
        <f t="shared" si="208"/>
        <v>4.4742366807032141E-2</v>
      </c>
      <c r="R1158" s="11">
        <f t="shared" si="209"/>
        <v>1.5479984751326601</v>
      </c>
      <c r="S1158" s="11">
        <f t="shared" si="210"/>
        <v>1.3077084161867925E-2</v>
      </c>
      <c r="T1158" s="11">
        <f t="shared" si="211"/>
        <v>0.35485424879379202</v>
      </c>
      <c r="U1158" s="11">
        <f t="shared" si="212"/>
        <v>0.71334606099700659</v>
      </c>
      <c r="V1158" s="11">
        <f t="shared" si="213"/>
        <v>0.83148483286619612</v>
      </c>
      <c r="W1158" s="11">
        <f t="shared" si="214"/>
        <v>0.71334606099700659</v>
      </c>
    </row>
    <row r="1159" spans="1:23" x14ac:dyDescent="0.2">
      <c r="A1159" s="30">
        <v>39519</v>
      </c>
      <c r="B1159" s="1">
        <v>80.963229999999996</v>
      </c>
      <c r="C1159" s="1">
        <v>77.747513999999995</v>
      </c>
      <c r="D1159" s="1">
        <v>20.409921000000001</v>
      </c>
      <c r="E1159" s="1">
        <v>27.27</v>
      </c>
      <c r="F1159" s="1">
        <v>281.21927599999998</v>
      </c>
      <c r="G1159" s="1">
        <v>46.891947999999999</v>
      </c>
      <c r="H1159" s="1">
        <v>47.480921000000002</v>
      </c>
      <c r="I1159" s="1">
        <v>124.839996</v>
      </c>
      <c r="J1159" s="1">
        <v>26.581993000000001</v>
      </c>
      <c r="K1159" s="1">
        <v>30.724723999999998</v>
      </c>
      <c r="L1159" s="45">
        <v>16049.12988</v>
      </c>
      <c r="M1159" s="11">
        <f t="shared" si="204"/>
        <v>0.56838278078166926</v>
      </c>
      <c r="N1159" s="11">
        <f t="shared" si="205"/>
        <v>0.15481977774170019</v>
      </c>
      <c r="O1159" s="11">
        <f t="shared" si="206"/>
        <v>1.5650483110130065E-2</v>
      </c>
      <c r="P1159" s="11">
        <f t="shared" si="207"/>
        <v>2.5734925524449892E-3</v>
      </c>
      <c r="Q1159" s="11">
        <f t="shared" si="208"/>
        <v>-1.247125389195558E-2</v>
      </c>
      <c r="R1159" s="11">
        <f t="shared" si="209"/>
        <v>0.35201085600298576</v>
      </c>
      <c r="S1159" s="11">
        <f t="shared" si="210"/>
        <v>8.1426068116996042E-2</v>
      </c>
      <c r="T1159" s="11">
        <f t="shared" si="211"/>
        <v>-0.18100110389692137</v>
      </c>
      <c r="U1159" s="11">
        <f t="shared" si="212"/>
        <v>0.13525274605505744</v>
      </c>
      <c r="V1159" s="11">
        <f t="shared" si="213"/>
        <v>0.28122336016635985</v>
      </c>
      <c r="W1159" s="11">
        <f t="shared" si="214"/>
        <v>0.13525274605505744</v>
      </c>
    </row>
    <row r="1160" spans="1:23" x14ac:dyDescent="0.2">
      <c r="A1160" s="30">
        <v>39518</v>
      </c>
      <c r="B1160" s="1">
        <v>51.622110999999997</v>
      </c>
      <c r="C1160" s="1">
        <v>67.324370000000002</v>
      </c>
      <c r="D1160" s="1">
        <v>20.095417999999999</v>
      </c>
      <c r="E1160" s="1">
        <v>27.200001</v>
      </c>
      <c r="F1160" s="1">
        <v>284.77072399999997</v>
      </c>
      <c r="G1160" s="1">
        <v>34.683115000000001</v>
      </c>
      <c r="H1160" s="1">
        <v>43.905841000000002</v>
      </c>
      <c r="I1160" s="1">
        <v>152.429993</v>
      </c>
      <c r="J1160" s="1">
        <v>23.415044000000002</v>
      </c>
      <c r="K1160" s="1">
        <v>23.980771000000001</v>
      </c>
      <c r="L1160" s="45">
        <v>16492.679690000001</v>
      </c>
      <c r="M1160" s="11">
        <f t="shared" si="204"/>
        <v>0.49875920471110247</v>
      </c>
      <c r="N1160" s="11">
        <f t="shared" si="205"/>
        <v>0.26966224518328641</v>
      </c>
      <c r="O1160" s="11">
        <f t="shared" si="206"/>
        <v>0.10157916407037604</v>
      </c>
      <c r="P1160" s="11">
        <f t="shared" si="207"/>
        <v>0.23917994354533278</v>
      </c>
      <c r="Q1160" s="11">
        <f t="shared" si="208"/>
        <v>-1.7051654537719618E-2</v>
      </c>
      <c r="R1160" s="11">
        <f t="shared" si="209"/>
        <v>0.10609202968984444</v>
      </c>
      <c r="S1160" s="11">
        <f t="shared" si="210"/>
        <v>0.27050539942153695</v>
      </c>
      <c r="T1160" s="11">
        <f t="shared" si="211"/>
        <v>0.79773547826706581</v>
      </c>
      <c r="U1160" s="11">
        <f t="shared" si="212"/>
        <v>5.3913457101504525E-2</v>
      </c>
      <c r="V1160" s="11">
        <f t="shared" si="213"/>
        <v>-1.357061887445199E-2</v>
      </c>
      <c r="W1160" s="11">
        <f t="shared" si="214"/>
        <v>5.3913457101504525E-2</v>
      </c>
    </row>
    <row r="1161" spans="1:23" x14ac:dyDescent="0.2">
      <c r="A1161" s="30">
        <v>39517</v>
      </c>
      <c r="B1161" s="1">
        <v>34.443232000000002</v>
      </c>
      <c r="C1161" s="1">
        <v>53.025416999999997</v>
      </c>
      <c r="D1161" s="1">
        <v>18.242373000000001</v>
      </c>
      <c r="E1161" s="1">
        <v>21.950001</v>
      </c>
      <c r="F1161" s="1">
        <v>289.71077200000002</v>
      </c>
      <c r="G1161" s="1">
        <v>31.356445999999998</v>
      </c>
      <c r="H1161" s="1">
        <v>34.557775999999997</v>
      </c>
      <c r="I1161" s="1">
        <v>84.790001000000004</v>
      </c>
      <c r="J1161" s="1">
        <v>22.217236</v>
      </c>
      <c r="K1161" s="1">
        <v>24.310682</v>
      </c>
      <c r="L1161" s="45">
        <v>17851.039059999999</v>
      </c>
      <c r="M1161" s="11">
        <f t="shared" si="204"/>
        <v>-0.44562020377307932</v>
      </c>
      <c r="N1161" s="11">
        <f t="shared" si="205"/>
        <v>-0.3672699989643714</v>
      </c>
      <c r="O1161" s="11">
        <f t="shared" si="206"/>
        <v>-0.23948946698606732</v>
      </c>
      <c r="P1161" s="11">
        <f t="shared" si="207"/>
        <v>-0.84094202173913046</v>
      </c>
      <c r="Q1161" s="11">
        <f t="shared" si="208"/>
        <v>-1.618124895582107E-3</v>
      </c>
      <c r="R1161" s="11">
        <f t="shared" si="209"/>
        <v>-0.50717719968475883</v>
      </c>
      <c r="S1161" s="11">
        <f t="shared" si="210"/>
        <v>-0.42274650101899491</v>
      </c>
      <c r="T1161" s="11">
        <f t="shared" si="211"/>
        <v>-0.39305652955740578</v>
      </c>
      <c r="U1161" s="11">
        <f t="shared" si="212"/>
        <v>-0.24334542190017838</v>
      </c>
      <c r="V1161" s="11">
        <f t="shared" si="213"/>
        <v>-0.40606907572233386</v>
      </c>
      <c r="W1161" s="11">
        <f t="shared" si="214"/>
        <v>-0.24334542190017838</v>
      </c>
    </row>
    <row r="1162" spans="1:23" x14ac:dyDescent="0.2">
      <c r="A1162" s="30">
        <v>39491</v>
      </c>
      <c r="B1162" s="1">
        <v>62.129306</v>
      </c>
      <c r="C1162" s="1">
        <v>83.804176999999996</v>
      </c>
      <c r="D1162" s="1">
        <v>23.987009</v>
      </c>
      <c r="E1162" s="1">
        <v>138</v>
      </c>
      <c r="F1162" s="1">
        <v>290.18031999999999</v>
      </c>
      <c r="G1162" s="1">
        <v>63.626207999999998</v>
      </c>
      <c r="H1162" s="1">
        <v>59.865858000000003</v>
      </c>
      <c r="I1162" s="1">
        <v>139.699997</v>
      </c>
      <c r="J1162" s="1">
        <v>29.362455000000001</v>
      </c>
      <c r="K1162" s="1">
        <v>40.931834000000002</v>
      </c>
      <c r="L1162" s="45">
        <v>17730.109380000002</v>
      </c>
      <c r="M1162" s="11">
        <f t="shared" si="204"/>
        <v>-0.22263621056531646</v>
      </c>
      <c r="N1162" s="11">
        <f t="shared" si="205"/>
        <v>9.8862368303549442E-2</v>
      </c>
      <c r="O1162" s="11">
        <f t="shared" si="206"/>
        <v>0.22078294261457154</v>
      </c>
      <c r="P1162" s="11">
        <f t="shared" si="207"/>
        <v>4.2873563218390798</v>
      </c>
      <c r="Q1162" s="11">
        <f t="shared" si="208"/>
        <v>-2.3433287755110221E-2</v>
      </c>
      <c r="R1162" s="11">
        <f t="shared" si="209"/>
        <v>0.37875353512195531</v>
      </c>
      <c r="S1162" s="11">
        <f t="shared" si="210"/>
        <v>0.28529567463465555</v>
      </c>
      <c r="T1162" s="11">
        <f t="shared" si="211"/>
        <v>0.14480044370073286</v>
      </c>
      <c r="U1162" s="11">
        <f t="shared" si="212"/>
        <v>0.12579077217843815</v>
      </c>
      <c r="V1162" s="11">
        <f t="shared" si="213"/>
        <v>0.3721699592185761</v>
      </c>
      <c r="W1162" s="11">
        <f t="shared" si="214"/>
        <v>0.12579077217843815</v>
      </c>
    </row>
    <row r="1163" spans="1:23" x14ac:dyDescent="0.2">
      <c r="A1163" s="30">
        <v>39490</v>
      </c>
      <c r="B1163" s="1">
        <v>79.923077000000006</v>
      </c>
      <c r="C1163" s="1">
        <v>76.264488999999998</v>
      </c>
      <c r="D1163" s="1">
        <v>19.648872999999998</v>
      </c>
      <c r="E1163" s="1">
        <v>26.1</v>
      </c>
      <c r="F1163" s="1">
        <v>297.14336600000001</v>
      </c>
      <c r="G1163" s="1">
        <v>46.147629999999999</v>
      </c>
      <c r="H1163" s="1">
        <v>46.577499000000003</v>
      </c>
      <c r="I1163" s="1">
        <v>122.029999</v>
      </c>
      <c r="J1163" s="1">
        <v>26.081627000000001</v>
      </c>
      <c r="K1163" s="1">
        <v>29.830003000000001</v>
      </c>
      <c r="L1163" s="45">
        <v>17949.589840000001</v>
      </c>
      <c r="M1163" s="11">
        <f t="shared" si="204"/>
        <v>0.56280370425751247</v>
      </c>
      <c r="N1163" s="11">
        <f t="shared" si="205"/>
        <v>0.13104545175124138</v>
      </c>
      <c r="O1163" s="11">
        <f t="shared" si="206"/>
        <v>-3.3438597005583492E-2</v>
      </c>
      <c r="P1163" s="11">
        <f t="shared" si="207"/>
        <v>-4.5354791514264803E-2</v>
      </c>
      <c r="Q1163" s="11">
        <f t="shared" si="208"/>
        <v>-9.9689110636664857E-3</v>
      </c>
      <c r="R1163" s="11">
        <f t="shared" si="209"/>
        <v>0.3471056932982266</v>
      </c>
      <c r="S1163" s="11">
        <f t="shared" si="210"/>
        <v>5.9798363103821472E-2</v>
      </c>
      <c r="T1163" s="11">
        <f t="shared" si="211"/>
        <v>-0.20200104240126915</v>
      </c>
      <c r="U1163" s="11">
        <f t="shared" si="212"/>
        <v>0.11887090146326584</v>
      </c>
      <c r="V1163" s="11">
        <f t="shared" si="213"/>
        <v>0.25494581331313526</v>
      </c>
      <c r="W1163" s="11">
        <f t="shared" si="214"/>
        <v>0.11887090146326584</v>
      </c>
    </row>
    <row r="1164" spans="1:23" x14ac:dyDescent="0.2">
      <c r="A1164" s="30">
        <v>39489</v>
      </c>
      <c r="B1164" s="1">
        <v>51.140828999999997</v>
      </c>
      <c r="C1164" s="1">
        <v>67.428314999999998</v>
      </c>
      <c r="D1164" s="1">
        <v>20.328634000000001</v>
      </c>
      <c r="E1164" s="1">
        <v>27.34</v>
      </c>
      <c r="F1164" s="1">
        <v>300.13538899999998</v>
      </c>
      <c r="G1164" s="1">
        <v>34.256874000000003</v>
      </c>
      <c r="H1164" s="1">
        <v>43.949396999999998</v>
      </c>
      <c r="I1164" s="1">
        <v>152.91999799999999</v>
      </c>
      <c r="J1164" s="1">
        <v>23.310666999999999</v>
      </c>
      <c r="K1164" s="1">
        <v>23.769953000000001</v>
      </c>
      <c r="L1164" s="45">
        <v>17856.779299999998</v>
      </c>
      <c r="M1164" s="11">
        <f t="shared" si="204"/>
        <v>0.48523964653147256</v>
      </c>
      <c r="N1164" s="11">
        <f t="shared" si="205"/>
        <v>0.28763593415556943</v>
      </c>
      <c r="O1164" s="11">
        <f t="shared" si="206"/>
        <v>0.11780990434027516</v>
      </c>
      <c r="P1164" s="11">
        <f t="shared" si="207"/>
        <v>0.30688336520076476</v>
      </c>
      <c r="Q1164" s="11">
        <f t="shared" si="208"/>
        <v>-1.7335285155762437E-2</v>
      </c>
      <c r="R1164" s="11">
        <f t="shared" si="209"/>
        <v>8.3943655732634515E-2</v>
      </c>
      <c r="S1164" s="11">
        <f t="shared" si="210"/>
        <v>0.27242895254209154</v>
      </c>
      <c r="T1164" s="11">
        <f t="shared" si="211"/>
        <v>0.80756503091170284</v>
      </c>
      <c r="U1164" s="11">
        <f t="shared" si="212"/>
        <v>4.2441120643567087E-2</v>
      </c>
      <c r="V1164" s="11">
        <f t="shared" si="213"/>
        <v>-3.7642854346411458E-2</v>
      </c>
      <c r="W1164" s="11">
        <f t="shared" si="214"/>
        <v>4.2441120643567087E-2</v>
      </c>
    </row>
    <row r="1165" spans="1:23" x14ac:dyDescent="0.2">
      <c r="A1165" s="30">
        <v>39488</v>
      </c>
      <c r="B1165" s="1">
        <v>34.432712000000002</v>
      </c>
      <c r="C1165" s="1">
        <v>52.365977999999998</v>
      </c>
      <c r="D1165" s="1">
        <v>18.186128</v>
      </c>
      <c r="E1165" s="1">
        <v>20.92</v>
      </c>
      <c r="F1165" s="1">
        <v>305.43010700000002</v>
      </c>
      <c r="G1165" s="1">
        <v>31.603925</v>
      </c>
      <c r="H1165" s="1">
        <v>34.539765000000003</v>
      </c>
      <c r="I1165" s="1">
        <v>84.599997999999999</v>
      </c>
      <c r="J1165" s="1">
        <v>22.361615</v>
      </c>
      <c r="K1165" s="1">
        <v>24.699721</v>
      </c>
      <c r="L1165" s="45">
        <v>17817.900389999999</v>
      </c>
      <c r="M1165" s="11">
        <f t="shared" si="204"/>
        <v>-0.62806247738494436</v>
      </c>
      <c r="N1165" s="11">
        <f t="shared" si="205"/>
        <v>-0.43423220504714433</v>
      </c>
      <c r="O1165" s="11">
        <f t="shared" si="206"/>
        <v>-0.53480631352355279</v>
      </c>
      <c r="P1165" s="11">
        <f t="shared" si="207"/>
        <v>-0.91031851656332119</v>
      </c>
      <c r="Q1165" s="11">
        <f t="shared" si="208"/>
        <v>-8.2554691194650642E-3</v>
      </c>
      <c r="R1165" s="11">
        <f t="shared" si="209"/>
        <v>-0.61778568003150514</v>
      </c>
      <c r="S1165" s="11">
        <f t="shared" si="210"/>
        <v>-0.53720424198744543</v>
      </c>
      <c r="T1165" s="11">
        <f t="shared" si="211"/>
        <v>-0.60165742533060018</v>
      </c>
      <c r="U1165" s="11">
        <f t="shared" si="212"/>
        <v>-0.44959193610982007</v>
      </c>
      <c r="V1165" s="11">
        <f t="shared" si="213"/>
        <v>-0.48140289785255963</v>
      </c>
      <c r="W1165" s="11">
        <f t="shared" si="214"/>
        <v>-0.44959193610982007</v>
      </c>
    </row>
    <row r="1166" spans="1:23" x14ac:dyDescent="0.2">
      <c r="A1166" s="30">
        <v>39461</v>
      </c>
      <c r="B1166" s="1">
        <v>92.576601999999994</v>
      </c>
      <c r="C1166" s="1">
        <v>92.557367999999997</v>
      </c>
      <c r="D1166" s="1">
        <v>39.093668999999998</v>
      </c>
      <c r="E1166" s="1">
        <v>233.270004</v>
      </c>
      <c r="F1166" s="1">
        <v>307.97256499999997</v>
      </c>
      <c r="G1166" s="1">
        <v>82.686396999999999</v>
      </c>
      <c r="H1166" s="1">
        <v>74.632846999999998</v>
      </c>
      <c r="I1166" s="1">
        <v>212.38000500000001</v>
      </c>
      <c r="J1166" s="1">
        <v>40.627338999999999</v>
      </c>
      <c r="K1166" s="1">
        <v>47.627958</v>
      </c>
      <c r="L1166" s="45">
        <v>16719.390630000002</v>
      </c>
      <c r="M1166" s="11">
        <f t="shared" si="204"/>
        <v>0.50918346086140809</v>
      </c>
      <c r="N1166" s="11">
        <f t="shared" si="205"/>
        <v>9.5157984995411837E-2</v>
      </c>
      <c r="O1166" s="11">
        <f t="shared" si="206"/>
        <v>0.63999243551594054</v>
      </c>
      <c r="P1166" s="11">
        <f t="shared" si="207"/>
        <v>0.72091478301184542</v>
      </c>
      <c r="Q1166" s="11">
        <f t="shared" si="208"/>
        <v>5.8075800276853329E-3</v>
      </c>
      <c r="R1166" s="11">
        <f t="shared" si="209"/>
        <v>0.32243076083993061</v>
      </c>
      <c r="S1166" s="11">
        <f t="shared" si="210"/>
        <v>0.26817211288683551</v>
      </c>
      <c r="T1166" s="11">
        <f t="shared" si="211"/>
        <v>0.57400145273853243</v>
      </c>
      <c r="U1166" s="11">
        <f t="shared" si="212"/>
        <v>0.393260908056144</v>
      </c>
      <c r="V1166" s="11">
        <f t="shared" si="213"/>
        <v>0.16963887110152265</v>
      </c>
      <c r="W1166" s="11">
        <f t="shared" si="214"/>
        <v>0.393260908056144</v>
      </c>
    </row>
    <row r="1167" spans="1:23" x14ac:dyDescent="0.2">
      <c r="A1167" s="30">
        <v>39460</v>
      </c>
      <c r="B1167" s="1">
        <v>61.342179000000002</v>
      </c>
      <c r="C1167" s="1">
        <v>84.515083000000004</v>
      </c>
      <c r="D1167" s="1">
        <v>23.837713000000001</v>
      </c>
      <c r="E1167" s="1">
        <v>135.550003</v>
      </c>
      <c r="F1167" s="1">
        <v>306.19431700000001</v>
      </c>
      <c r="G1167" s="1">
        <v>62.526069</v>
      </c>
      <c r="H1167" s="1">
        <v>58.850724</v>
      </c>
      <c r="I1167" s="1">
        <v>134.929993</v>
      </c>
      <c r="J1167" s="1">
        <v>29.159893</v>
      </c>
      <c r="K1167" s="1">
        <v>40.720224999999999</v>
      </c>
      <c r="L1167" s="45">
        <v>17612.199219999999</v>
      </c>
      <c r="M1167" s="11">
        <f t="shared" si="204"/>
        <v>-0.23124523696644161</v>
      </c>
      <c r="N1167" s="11">
        <f t="shared" si="205"/>
        <v>9.5050397793850605E-2</v>
      </c>
      <c r="O1167" s="11">
        <f t="shared" si="206"/>
        <v>0.18574786333501914</v>
      </c>
      <c r="P1167" s="11">
        <f t="shared" si="207"/>
        <v>4.1638096380952385</v>
      </c>
      <c r="Q1167" s="11">
        <f t="shared" si="208"/>
        <v>7.6436189151682932E-3</v>
      </c>
      <c r="R1167" s="11">
        <f t="shared" si="209"/>
        <v>0.3593544806068707</v>
      </c>
      <c r="S1167" s="11">
        <f t="shared" si="210"/>
        <v>0.25045888195435162</v>
      </c>
      <c r="T1167" s="11">
        <f t="shared" si="211"/>
        <v>9.4855527342673218E-2</v>
      </c>
      <c r="U1167" s="11">
        <f t="shared" si="212"/>
        <v>0.10966101596231925</v>
      </c>
      <c r="V1167" s="11">
        <f t="shared" si="213"/>
        <v>0.34252614680508242</v>
      </c>
      <c r="W1167" s="11">
        <f t="shared" si="214"/>
        <v>0.10966101596231925</v>
      </c>
    </row>
    <row r="1168" spans="1:23" x14ac:dyDescent="0.2">
      <c r="A1168" s="30">
        <v>39459</v>
      </c>
      <c r="B1168" s="1">
        <v>79.794210000000007</v>
      </c>
      <c r="C1168" s="1">
        <v>77.179171999999994</v>
      </c>
      <c r="D1168" s="1">
        <v>20.103525999999999</v>
      </c>
      <c r="E1168" s="1">
        <v>26.25</v>
      </c>
      <c r="F1168" s="1">
        <v>303.87163800000002</v>
      </c>
      <c r="G1168" s="1">
        <v>45.996882999999997</v>
      </c>
      <c r="H1168" s="1">
        <v>47.063302</v>
      </c>
      <c r="I1168" s="1">
        <v>123.239998</v>
      </c>
      <c r="J1168" s="1">
        <v>26.278199000000001</v>
      </c>
      <c r="K1168" s="1">
        <v>30.331047999999999</v>
      </c>
      <c r="L1168" s="45">
        <v>17823.070309999999</v>
      </c>
      <c r="M1168" s="11">
        <f t="shared" si="204"/>
        <v>0.52945181791892804</v>
      </c>
      <c r="N1168" s="11">
        <f t="shared" si="205"/>
        <v>0.11930270551041611</v>
      </c>
      <c r="O1168" s="11">
        <f t="shared" si="206"/>
        <v>-3.7751436681891182E-2</v>
      </c>
      <c r="P1168" s="11">
        <f t="shared" si="207"/>
        <v>-8.7591240875912413E-2</v>
      </c>
      <c r="Q1168" s="11">
        <f t="shared" si="208"/>
        <v>2.2299437686194246E-2</v>
      </c>
      <c r="R1168" s="11">
        <f t="shared" si="209"/>
        <v>0.29135835736171312</v>
      </c>
      <c r="S1168" s="11">
        <f t="shared" si="210"/>
        <v>5.0622030194669598E-2</v>
      </c>
      <c r="T1168" s="11">
        <f t="shared" si="211"/>
        <v>-0.22456425201000285</v>
      </c>
      <c r="U1168" s="11">
        <f t="shared" si="212"/>
        <v>0.10787439435316348</v>
      </c>
      <c r="V1168" s="11">
        <f t="shared" si="213"/>
        <v>0.24175982852925082</v>
      </c>
      <c r="W1168" s="11">
        <f t="shared" si="214"/>
        <v>0.10787439435316348</v>
      </c>
    </row>
    <row r="1169" spans="1:23" x14ac:dyDescent="0.2">
      <c r="A1169" s="30">
        <v>39458</v>
      </c>
      <c r="B1169" s="1">
        <v>52.171771</v>
      </c>
      <c r="C1169" s="1">
        <v>68.952904000000004</v>
      </c>
      <c r="D1169" s="1">
        <v>20.892237999999999</v>
      </c>
      <c r="E1169" s="1">
        <v>28.77</v>
      </c>
      <c r="F1169" s="1">
        <v>297.24328000000003</v>
      </c>
      <c r="G1169" s="1">
        <v>35.618991999999999</v>
      </c>
      <c r="H1169" s="1">
        <v>44.795654999999996</v>
      </c>
      <c r="I1169" s="1">
        <v>158.929993</v>
      </c>
      <c r="J1169" s="1">
        <v>23.719474999999999</v>
      </c>
      <c r="K1169" s="1">
        <v>24.425857000000001</v>
      </c>
      <c r="L1169" s="45">
        <v>18036.699219999999</v>
      </c>
      <c r="M1169" s="11">
        <f t="shared" si="204"/>
        <v>-8.9333968421471233E-2</v>
      </c>
      <c r="N1169" s="11">
        <f t="shared" si="205"/>
        <v>-0.18998747805099481</v>
      </c>
      <c r="O1169" s="11">
        <f t="shared" si="206"/>
        <v>-0.13012386059057146</v>
      </c>
      <c r="P1169" s="11">
        <f t="shared" si="207"/>
        <v>-0.77852192972387668</v>
      </c>
      <c r="Q1169" s="11">
        <f t="shared" si="208"/>
        <v>-9.767873848271158E-3</v>
      </c>
      <c r="R1169" s="11">
        <f t="shared" si="209"/>
        <v>-0.44411189922765104</v>
      </c>
      <c r="S1169" s="11">
        <f t="shared" si="210"/>
        <v>-0.21589923061751204</v>
      </c>
      <c r="T1169" s="11">
        <f t="shared" si="211"/>
        <v>0.64099118515211528</v>
      </c>
      <c r="U1169" s="11">
        <f t="shared" si="212"/>
        <v>-0.27778894881803529</v>
      </c>
      <c r="V1169" s="11">
        <f t="shared" si="213"/>
        <v>-0.37721852220989027</v>
      </c>
      <c r="W1169" s="11">
        <f t="shared" si="214"/>
        <v>-0.27778894881803529</v>
      </c>
    </row>
    <row r="1170" spans="1:23" x14ac:dyDescent="0.2">
      <c r="A1170" s="30">
        <v>39429</v>
      </c>
      <c r="B1170" s="1">
        <v>57.289686000000003</v>
      </c>
      <c r="C1170" s="1">
        <v>85.125726</v>
      </c>
      <c r="D1170" s="1">
        <v>24.017486000000002</v>
      </c>
      <c r="E1170" s="1">
        <v>129.89999399999999</v>
      </c>
      <c r="F1170" s="1">
        <v>300.17535500000002</v>
      </c>
      <c r="G1170" s="1">
        <v>64.075830999999994</v>
      </c>
      <c r="H1170" s="1">
        <v>57.129972000000002</v>
      </c>
      <c r="I1170" s="1">
        <v>96.849997999999999</v>
      </c>
      <c r="J1170" s="1">
        <v>32.842858</v>
      </c>
      <c r="K1170" s="1">
        <v>39.220590000000001</v>
      </c>
      <c r="L1170" s="45">
        <v>18135.720700000002</v>
      </c>
      <c r="M1170" s="11">
        <f t="shared" si="204"/>
        <v>-0.27254946487586973</v>
      </c>
      <c r="N1170" s="11">
        <f t="shared" si="205"/>
        <v>0.13954427613498566</v>
      </c>
      <c r="O1170" s="11">
        <f t="shared" si="206"/>
        <v>0.17138206240032838</v>
      </c>
      <c r="P1170" s="11">
        <f t="shared" si="207"/>
        <v>2.9724767592514749</v>
      </c>
      <c r="Q1170" s="11">
        <f t="shared" si="208"/>
        <v>-1.860068836722828E-2</v>
      </c>
      <c r="R1170" s="11">
        <f t="shared" si="209"/>
        <v>0.43447725338118626</v>
      </c>
      <c r="S1170" s="11">
        <f t="shared" si="210"/>
        <v>0.25638807011770437</v>
      </c>
      <c r="T1170" s="11">
        <f t="shared" si="211"/>
        <v>-0.10498106556677811</v>
      </c>
      <c r="U1170" s="11">
        <f t="shared" si="212"/>
        <v>0.28386406954654064</v>
      </c>
      <c r="V1170" s="11">
        <f t="shared" si="213"/>
        <v>0.33441547969439434</v>
      </c>
      <c r="W1170" s="11">
        <f t="shared" si="214"/>
        <v>0.28386406954654064</v>
      </c>
    </row>
    <row r="1171" spans="1:23" x14ac:dyDescent="0.2">
      <c r="A1171" s="30">
        <v>39428</v>
      </c>
      <c r="B1171" s="1">
        <v>78.754064</v>
      </c>
      <c r="C1171" s="1">
        <v>74.701552000000007</v>
      </c>
      <c r="D1171" s="1">
        <v>20.503546</v>
      </c>
      <c r="E1171" s="1">
        <v>32.700001</v>
      </c>
      <c r="F1171" s="1">
        <v>305.86464799999999</v>
      </c>
      <c r="G1171" s="1">
        <v>44.668419</v>
      </c>
      <c r="H1171" s="1">
        <v>45.471597000000003</v>
      </c>
      <c r="I1171" s="1">
        <v>108.209999</v>
      </c>
      <c r="J1171" s="1">
        <v>25.581257999999998</v>
      </c>
      <c r="K1171" s="1">
        <v>29.391587999999999</v>
      </c>
      <c r="L1171" s="45">
        <v>17647.75</v>
      </c>
      <c r="M1171" s="11">
        <f t="shared" si="204"/>
        <v>0.69300358463992073</v>
      </c>
      <c r="N1171" s="11">
        <f t="shared" si="205"/>
        <v>5.3074886588869719E-2</v>
      </c>
      <c r="O1171" s="11">
        <f t="shared" si="206"/>
        <v>-5.7768905078776633E-2</v>
      </c>
      <c r="P1171" s="11">
        <f t="shared" si="207"/>
        <v>0.16080940717074887</v>
      </c>
      <c r="Q1171" s="11">
        <f t="shared" si="208"/>
        <v>6.5917693822130641E-3</v>
      </c>
      <c r="R1171" s="11">
        <f t="shared" si="209"/>
        <v>0.23131886443407912</v>
      </c>
      <c r="S1171" s="11">
        <f t="shared" si="210"/>
        <v>-8.284643498811195E-3</v>
      </c>
      <c r="T1171" s="11">
        <f t="shared" si="211"/>
        <v>-0.22117462615266115</v>
      </c>
      <c r="U1171" s="11">
        <f t="shared" si="212"/>
        <v>0.10815632691707133</v>
      </c>
      <c r="V1171" s="11">
        <f t="shared" si="213"/>
        <v>0.22702148590994975</v>
      </c>
      <c r="W1171" s="11">
        <f t="shared" si="214"/>
        <v>0.10815632691707133</v>
      </c>
    </row>
    <row r="1172" spans="1:23" x14ac:dyDescent="0.2">
      <c r="A1172" s="30">
        <v>39427</v>
      </c>
      <c r="B1172" s="1">
        <v>46.517364000000001</v>
      </c>
      <c r="C1172" s="1">
        <v>70.936599999999999</v>
      </c>
      <c r="D1172" s="1">
        <v>21.760634</v>
      </c>
      <c r="E1172" s="1">
        <v>28.17</v>
      </c>
      <c r="F1172" s="1">
        <v>303.86166200000002</v>
      </c>
      <c r="G1172" s="1">
        <v>36.276890000000002</v>
      </c>
      <c r="H1172" s="1">
        <v>45.851460000000003</v>
      </c>
      <c r="I1172" s="1">
        <v>138.94000199999999</v>
      </c>
      <c r="J1172" s="1">
        <v>23.084520999999999</v>
      </c>
      <c r="K1172" s="1">
        <v>23.953605</v>
      </c>
      <c r="L1172" s="45">
        <v>17832.990229999999</v>
      </c>
      <c r="M1172" s="11">
        <f t="shared" si="204"/>
        <v>0.37490767172792605</v>
      </c>
      <c r="N1172" s="11">
        <f t="shared" si="205"/>
        <v>0.4235811158834113</v>
      </c>
      <c r="O1172" s="11">
        <f t="shared" si="206"/>
        <v>0.3033742093358045</v>
      </c>
      <c r="P1172" s="11">
        <f t="shared" si="207"/>
        <v>0.65219951039293322</v>
      </c>
      <c r="Q1172" s="11">
        <f t="shared" si="208"/>
        <v>2.0448197767568788E-2</v>
      </c>
      <c r="R1172" s="11">
        <f t="shared" si="209"/>
        <v>0.17199351833314291</v>
      </c>
      <c r="S1172" s="11">
        <f t="shared" si="210"/>
        <v>0.48081353078779765</v>
      </c>
      <c r="T1172" s="11">
        <f t="shared" si="211"/>
        <v>0.96437149875421335</v>
      </c>
      <c r="U1172" s="11">
        <f t="shared" si="212"/>
        <v>9.4691784638336385E-2</v>
      </c>
      <c r="V1172" s="11">
        <f t="shared" si="213"/>
        <v>2.3908797177565999E-2</v>
      </c>
      <c r="W1172" s="11">
        <f t="shared" si="214"/>
        <v>9.4691784638336385E-2</v>
      </c>
    </row>
    <row r="1173" spans="1:23" x14ac:dyDescent="0.2">
      <c r="A1173" s="30">
        <v>39426</v>
      </c>
      <c r="B1173" s="1">
        <v>33.833081999999997</v>
      </c>
      <c r="C1173" s="1">
        <v>49.829686000000002</v>
      </c>
      <c r="D1173" s="1">
        <v>16.695615</v>
      </c>
      <c r="E1173" s="1">
        <v>17.049999</v>
      </c>
      <c r="F1173" s="1">
        <v>297.77274599999998</v>
      </c>
      <c r="G1173" s="1">
        <v>30.953149</v>
      </c>
      <c r="H1173" s="1">
        <v>30.963695999999999</v>
      </c>
      <c r="I1173" s="1">
        <v>70.730002999999996</v>
      </c>
      <c r="J1173" s="1">
        <v>21.087689999999998</v>
      </c>
      <c r="K1173" s="1">
        <v>23.394276000000001</v>
      </c>
      <c r="L1173" s="45">
        <v>17875.41992</v>
      </c>
      <c r="M1173" s="11">
        <f t="shared" si="204"/>
        <v>-0.63104697954784073</v>
      </c>
      <c r="N1173" s="11">
        <f t="shared" si="205"/>
        <v>-0.47719180585372811</v>
      </c>
      <c r="O1173" s="11">
        <f t="shared" si="206"/>
        <v>-0.58684087027929566</v>
      </c>
      <c r="P1173" s="11">
        <f t="shared" si="207"/>
        <v>-0.92183560899840444</v>
      </c>
      <c r="Q1173" s="11">
        <f t="shared" si="208"/>
        <v>-2.2761444043748469E-3</v>
      </c>
      <c r="R1173" s="11">
        <f t="shared" si="209"/>
        <v>-0.63216155969307741</v>
      </c>
      <c r="S1173" s="11">
        <f t="shared" si="210"/>
        <v>-0.60149693142288685</v>
      </c>
      <c r="T1173" s="11">
        <f t="shared" si="211"/>
        <v>-0.61993551467161168</v>
      </c>
      <c r="U1173" s="11">
        <f t="shared" si="212"/>
        <v>-0.47145268682584984</v>
      </c>
      <c r="V1173" s="11">
        <f t="shared" si="213"/>
        <v>-0.51968715359995299</v>
      </c>
      <c r="W1173" s="11">
        <f t="shared" si="214"/>
        <v>-0.47145268682584984</v>
      </c>
    </row>
    <row r="1174" spans="1:23" x14ac:dyDescent="0.2">
      <c r="A1174" s="30">
        <v>39400</v>
      </c>
      <c r="B1174" s="1">
        <v>91.700243999999998</v>
      </c>
      <c r="C1174" s="1">
        <v>95.311600999999996</v>
      </c>
      <c r="D1174" s="1">
        <v>40.409647999999997</v>
      </c>
      <c r="E1174" s="1">
        <v>218.13000500000001</v>
      </c>
      <c r="F1174" s="1">
        <v>298.452066</v>
      </c>
      <c r="G1174" s="1">
        <v>84.148760999999993</v>
      </c>
      <c r="H1174" s="1">
        <v>77.700018999999998</v>
      </c>
      <c r="I1174" s="1">
        <v>186.10000600000001</v>
      </c>
      <c r="J1174" s="1">
        <v>39.897449999999999</v>
      </c>
      <c r="K1174" s="1">
        <v>48.706330000000001</v>
      </c>
      <c r="L1174" s="45">
        <v>17976.310549999998</v>
      </c>
      <c r="M1174" s="11">
        <f t="shared" si="204"/>
        <v>0.5977195428074098</v>
      </c>
      <c r="N1174" s="11">
        <f t="shared" si="205"/>
        <v>0.12121746478555773</v>
      </c>
      <c r="O1174" s="11">
        <f t="shared" si="206"/>
        <v>0.69858664254464853</v>
      </c>
      <c r="P1174" s="11">
        <f t="shared" si="207"/>
        <v>0.73656558604756328</v>
      </c>
      <c r="Q1174" s="11">
        <f t="shared" si="208"/>
        <v>2.1681953865763326E-2</v>
      </c>
      <c r="R1174" s="11">
        <f t="shared" si="209"/>
        <v>0.321158250351258</v>
      </c>
      <c r="S1174" s="11">
        <f t="shared" si="210"/>
        <v>0.37105243529644283</v>
      </c>
      <c r="T1174" s="11">
        <f t="shared" si="211"/>
        <v>0.91697571246444776</v>
      </c>
      <c r="U1174" s="11">
        <f t="shared" si="212"/>
        <v>0.21411760280863135</v>
      </c>
      <c r="V1174" s="11">
        <f t="shared" si="213"/>
        <v>0.26379396494078811</v>
      </c>
      <c r="W1174" s="11">
        <f t="shared" si="214"/>
        <v>0.21411760280863135</v>
      </c>
    </row>
    <row r="1175" spans="1:23" x14ac:dyDescent="0.2">
      <c r="A1175" s="30">
        <v>39399</v>
      </c>
      <c r="B1175" s="1">
        <v>57.394455999999998</v>
      </c>
      <c r="C1175" s="1">
        <v>85.007238999999998</v>
      </c>
      <c r="D1175" s="1">
        <v>23.79016</v>
      </c>
      <c r="E1175" s="1">
        <v>125.610001</v>
      </c>
      <c r="F1175" s="1">
        <v>292.11836899999997</v>
      </c>
      <c r="G1175" s="1">
        <v>63.693173000000002</v>
      </c>
      <c r="H1175" s="1">
        <v>56.671807000000001</v>
      </c>
      <c r="I1175" s="1">
        <v>97.080001999999993</v>
      </c>
      <c r="J1175" s="1">
        <v>32.861272999999997</v>
      </c>
      <c r="K1175" s="1">
        <v>38.539771000000002</v>
      </c>
      <c r="L1175" s="45">
        <v>17898.839840000001</v>
      </c>
      <c r="M1175" s="11">
        <f t="shared" si="204"/>
        <v>-0.27788682935627784</v>
      </c>
      <c r="N1175" s="11">
        <f t="shared" si="205"/>
        <v>0.13445182804413314</v>
      </c>
      <c r="O1175" s="11">
        <f t="shared" si="206"/>
        <v>0.1276934283408262</v>
      </c>
      <c r="P1175" s="11">
        <f t="shared" si="207"/>
        <v>2.9863535702951443</v>
      </c>
      <c r="Q1175" s="11">
        <f t="shared" si="208"/>
        <v>1.0662664818733569E-2</v>
      </c>
      <c r="R1175" s="11">
        <f t="shared" si="209"/>
        <v>0.4301337131984011</v>
      </c>
      <c r="S1175" s="11">
        <f t="shared" si="210"/>
        <v>0.23759992585556211</v>
      </c>
      <c r="T1175" s="11">
        <f t="shared" si="211"/>
        <v>-0.10870360096774889</v>
      </c>
      <c r="U1175" s="11">
        <f t="shared" si="212"/>
        <v>0.25520945219372759</v>
      </c>
      <c r="V1175" s="11">
        <f t="shared" si="213"/>
        <v>0.29469842703284566</v>
      </c>
      <c r="W1175" s="11">
        <f t="shared" si="214"/>
        <v>0.25520945219372759</v>
      </c>
    </row>
    <row r="1176" spans="1:23" x14ac:dyDescent="0.2">
      <c r="A1176" s="30">
        <v>39398</v>
      </c>
      <c r="B1176" s="1">
        <v>79.481247999999994</v>
      </c>
      <c r="C1176" s="1">
        <v>74.932435999999996</v>
      </c>
      <c r="D1176" s="1">
        <v>21.096301</v>
      </c>
      <c r="E1176" s="1">
        <v>31.51</v>
      </c>
      <c r="F1176" s="1">
        <v>289.03647000000001</v>
      </c>
      <c r="G1176" s="1">
        <v>44.536515999999999</v>
      </c>
      <c r="H1176" s="1">
        <v>45.791702000000001</v>
      </c>
      <c r="I1176" s="1">
        <v>108.91999800000001</v>
      </c>
      <c r="J1176" s="1">
        <v>26.179912000000002</v>
      </c>
      <c r="K1176" s="1">
        <v>29.767372999999999</v>
      </c>
      <c r="L1176" s="45">
        <v>17630.269530000001</v>
      </c>
      <c r="M1176" s="11">
        <f t="shared" si="204"/>
        <v>0.70742935573631072</v>
      </c>
      <c r="N1176" s="11">
        <f t="shared" si="205"/>
        <v>5.6200678878296939E-2</v>
      </c>
      <c r="O1176" s="11">
        <f t="shared" si="206"/>
        <v>-5.2119091970364351E-2</v>
      </c>
      <c r="P1176" s="11">
        <f t="shared" si="207"/>
        <v>0.11146384479717808</v>
      </c>
      <c r="Q1176" s="11">
        <f t="shared" si="208"/>
        <v>-2.3606212684695982E-2</v>
      </c>
      <c r="R1176" s="11">
        <f t="shared" si="209"/>
        <v>0.22549168170286116</v>
      </c>
      <c r="S1176" s="11">
        <f t="shared" si="210"/>
        <v>-6.1164001714998362E-3</v>
      </c>
      <c r="T1176" s="11">
        <f t="shared" si="211"/>
        <v>-0.23511234136709291</v>
      </c>
      <c r="U1176" s="11">
        <f t="shared" si="212"/>
        <v>0.13025674226532447</v>
      </c>
      <c r="V1176" s="11">
        <f t="shared" si="213"/>
        <v>0.2337010476484378</v>
      </c>
      <c r="W1176" s="11">
        <f t="shared" si="214"/>
        <v>0.13025674226532447</v>
      </c>
    </row>
    <row r="1177" spans="1:23" x14ac:dyDescent="0.2">
      <c r="A1177" s="30">
        <v>39397</v>
      </c>
      <c r="B1177" s="1">
        <v>46.550241</v>
      </c>
      <c r="C1177" s="1">
        <v>70.945263999999995</v>
      </c>
      <c r="D1177" s="1">
        <v>22.256277999999998</v>
      </c>
      <c r="E1177" s="1">
        <v>28.35</v>
      </c>
      <c r="F1177" s="1">
        <v>296.02448700000002</v>
      </c>
      <c r="G1177" s="1">
        <v>36.341752999999997</v>
      </c>
      <c r="H1177" s="1">
        <v>46.073506000000002</v>
      </c>
      <c r="I1177" s="1">
        <v>142.39999399999999</v>
      </c>
      <c r="J1177" s="1">
        <v>23.162801000000002</v>
      </c>
      <c r="K1177" s="1">
        <v>24.128513999999999</v>
      </c>
      <c r="L1177" s="45">
        <v>18110.140630000002</v>
      </c>
      <c r="M1177" s="11">
        <f t="shared" si="204"/>
        <v>-0.61467061643657472</v>
      </c>
      <c r="N1177" s="11">
        <f t="shared" si="205"/>
        <v>-0.10603864396149798</v>
      </c>
      <c r="O1177" s="11">
        <f t="shared" si="206"/>
        <v>-0.29338065066967678</v>
      </c>
      <c r="P1177" s="11">
        <f t="shared" si="207"/>
        <v>-0.89060389482393731</v>
      </c>
      <c r="Q1177" s="11">
        <f t="shared" si="208"/>
        <v>-1.2497070136027078E-2</v>
      </c>
      <c r="R1177" s="11">
        <f t="shared" si="209"/>
        <v>-0.68361047321397783</v>
      </c>
      <c r="S1177" s="11">
        <f t="shared" si="210"/>
        <v>-0.1839432587754759</v>
      </c>
      <c r="T1177" s="11">
        <f t="shared" si="211"/>
        <v>-0.241544639147803</v>
      </c>
      <c r="U1177" s="11">
        <f t="shared" si="212"/>
        <v>-0.46633972791916434</v>
      </c>
      <c r="V1177" s="11">
        <f t="shared" si="213"/>
        <v>-0.55722325290326569</v>
      </c>
      <c r="W1177" s="11">
        <f t="shared" si="214"/>
        <v>-0.46633972791916434</v>
      </c>
    </row>
    <row r="1178" spans="1:23" x14ac:dyDescent="0.2">
      <c r="A1178" s="30">
        <v>39370</v>
      </c>
      <c r="B1178" s="1">
        <v>120.80636199999999</v>
      </c>
      <c r="C1178" s="1">
        <v>79.360549000000006</v>
      </c>
      <c r="D1178" s="1">
        <v>31.496842000000001</v>
      </c>
      <c r="E1178" s="1">
        <v>259.14999399999999</v>
      </c>
      <c r="F1178" s="1">
        <v>299.77074299999998</v>
      </c>
      <c r="G1178" s="1">
        <v>114.863957</v>
      </c>
      <c r="H1178" s="1">
        <v>56.458703999999997</v>
      </c>
      <c r="I1178" s="1">
        <v>187.75</v>
      </c>
      <c r="J1178" s="1">
        <v>43.403644999999997</v>
      </c>
      <c r="K1178" s="1">
        <v>54.493634</v>
      </c>
      <c r="L1178" s="45">
        <v>18076.189450000002</v>
      </c>
      <c r="M1178" s="11">
        <f t="shared" si="204"/>
        <v>0.31990011635596027</v>
      </c>
      <c r="N1178" s="11">
        <f t="shared" si="205"/>
        <v>-0.17409466555951425</v>
      </c>
      <c r="O1178" s="11">
        <f t="shared" si="206"/>
        <v>-0.22476216148922423</v>
      </c>
      <c r="P1178" s="11">
        <f t="shared" si="207"/>
        <v>0.18085293782023792</v>
      </c>
      <c r="Q1178" s="11">
        <f t="shared" si="208"/>
        <v>2.4554898592934471E-3</v>
      </c>
      <c r="R1178" s="11">
        <f t="shared" si="209"/>
        <v>0.36548211746051229</v>
      </c>
      <c r="S1178" s="11">
        <f t="shared" si="210"/>
        <v>-0.28134864857031494</v>
      </c>
      <c r="T1178" s="11">
        <f t="shared" si="211"/>
        <v>2.4165354739485778E-2</v>
      </c>
      <c r="U1178" s="11">
        <f t="shared" si="212"/>
        <v>9.8318031766813752E-2</v>
      </c>
      <c r="V1178" s="11">
        <f t="shared" si="213"/>
        <v>0.11191007045028223</v>
      </c>
      <c r="W1178" s="11">
        <f t="shared" si="214"/>
        <v>9.8318031766813752E-2</v>
      </c>
    </row>
    <row r="1179" spans="1:23" x14ac:dyDescent="0.2">
      <c r="A1179" s="30">
        <v>39369</v>
      </c>
      <c r="B1179" s="1">
        <v>91.526897000000005</v>
      </c>
      <c r="C1179" s="1">
        <v>96.089158999999995</v>
      </c>
      <c r="D1179" s="1">
        <v>40.628618000000003</v>
      </c>
      <c r="E1179" s="1">
        <v>219.46000699999999</v>
      </c>
      <c r="F1179" s="1">
        <v>299.03646199999997</v>
      </c>
      <c r="G1179" s="1">
        <v>84.119708000000003</v>
      </c>
      <c r="H1179" s="1">
        <v>78.562022999999996</v>
      </c>
      <c r="I1179" s="1">
        <v>183.320007</v>
      </c>
      <c r="J1179" s="1">
        <v>39.518284999999999</v>
      </c>
      <c r="K1179" s="1">
        <v>49.009030000000003</v>
      </c>
      <c r="L1179" s="45">
        <v>17718.539059999999</v>
      </c>
      <c r="M1179" s="11">
        <f t="shared" si="204"/>
        <v>0.61956369389473864</v>
      </c>
      <c r="N1179" s="11">
        <f t="shared" si="205"/>
        <v>0.13584450352421618</v>
      </c>
      <c r="O1179" s="11">
        <f t="shared" si="206"/>
        <v>0.73885476234080016</v>
      </c>
      <c r="P1179" s="11">
        <f t="shared" si="207"/>
        <v>0.79488028449039705</v>
      </c>
      <c r="Q1179" s="11">
        <f t="shared" si="208"/>
        <v>2.1080996521556816E-2</v>
      </c>
      <c r="R1179" s="11">
        <f t="shared" si="209"/>
        <v>0.35468100275858583</v>
      </c>
      <c r="S1179" s="11">
        <f t="shared" si="210"/>
        <v>0.40350118437014437</v>
      </c>
      <c r="T1179" s="11">
        <f t="shared" si="211"/>
        <v>0.96211074601305779</v>
      </c>
      <c r="U1179" s="11">
        <f t="shared" si="212"/>
        <v>0.23688905647153757</v>
      </c>
      <c r="V1179" s="11">
        <f t="shared" si="213"/>
        <v>0.26620730928954162</v>
      </c>
      <c r="W1179" s="11">
        <f t="shared" si="214"/>
        <v>0.23688905647153757</v>
      </c>
    </row>
    <row r="1180" spans="1:23" x14ac:dyDescent="0.2">
      <c r="A1180" s="30">
        <v>39368</v>
      </c>
      <c r="B1180" s="1">
        <v>56.513305000000003</v>
      </c>
      <c r="C1180" s="1">
        <v>84.597106999999994</v>
      </c>
      <c r="D1180" s="1">
        <v>23.365158999999998</v>
      </c>
      <c r="E1180" s="1">
        <v>122.269997</v>
      </c>
      <c r="F1180" s="1">
        <v>292.86262599999998</v>
      </c>
      <c r="G1180" s="1">
        <v>62.095584000000002</v>
      </c>
      <c r="H1180" s="1">
        <v>55.975743999999999</v>
      </c>
      <c r="I1180" s="1">
        <v>93.43</v>
      </c>
      <c r="J1180" s="1">
        <v>31.949741</v>
      </c>
      <c r="K1180" s="1">
        <v>38.705376000000001</v>
      </c>
      <c r="L1180" s="45">
        <v>17905.58008</v>
      </c>
      <c r="M1180" s="11">
        <f t="shared" si="204"/>
        <v>-0.29339211727039349</v>
      </c>
      <c r="N1180" s="11">
        <f t="shared" si="205"/>
        <v>0.14623028955065354</v>
      </c>
      <c r="O1180" s="11">
        <f t="shared" si="206"/>
        <v>8.8988160474514855E-2</v>
      </c>
      <c r="P1180" s="11">
        <f t="shared" si="207"/>
        <v>2.9101374160537259</v>
      </c>
      <c r="Q1180" s="11">
        <f t="shared" si="208"/>
        <v>5.401514631387494E-3</v>
      </c>
      <c r="R1180" s="11">
        <f t="shared" si="209"/>
        <v>0.39161272065717667</v>
      </c>
      <c r="S1180" s="11">
        <f t="shared" si="210"/>
        <v>0.24251358611446983</v>
      </c>
      <c r="T1180" s="11">
        <f t="shared" si="211"/>
        <v>-0.14519672977502107</v>
      </c>
      <c r="U1180" s="11">
        <f t="shared" si="212"/>
        <v>0.20233587718809032</v>
      </c>
      <c r="V1180" s="11">
        <f t="shared" si="213"/>
        <v>0.31209303434016333</v>
      </c>
      <c r="W1180" s="11">
        <f t="shared" si="214"/>
        <v>0.20233587718809032</v>
      </c>
    </row>
    <row r="1181" spans="1:23" x14ac:dyDescent="0.2">
      <c r="A1181" s="30">
        <v>39367</v>
      </c>
      <c r="B1181" s="1">
        <v>79.978311000000005</v>
      </c>
      <c r="C1181" s="1">
        <v>73.804633999999993</v>
      </c>
      <c r="D1181" s="1">
        <v>21.455843000000002</v>
      </c>
      <c r="E1181" s="1">
        <v>31.27</v>
      </c>
      <c r="F1181" s="1">
        <v>291.28922299999999</v>
      </c>
      <c r="G1181" s="1">
        <v>44.621310999999999</v>
      </c>
      <c r="H1181" s="1">
        <v>45.050407999999997</v>
      </c>
      <c r="I1181" s="1">
        <v>109.300003</v>
      </c>
      <c r="J1181" s="1">
        <v>26.573058</v>
      </c>
      <c r="K1181" s="1">
        <v>29.498957000000001</v>
      </c>
      <c r="L1181" s="45">
        <v>18115.839840000001</v>
      </c>
      <c r="M1181" s="11">
        <f t="shared" si="204"/>
        <v>-0.32026359371274915</v>
      </c>
      <c r="N1181" s="11">
        <f t="shared" si="205"/>
        <v>-6.2942385151215308E-2</v>
      </c>
      <c r="O1181" s="11">
        <f t="shared" si="206"/>
        <v>-0.31069985038067915</v>
      </c>
      <c r="P1181" s="11">
        <f t="shared" si="207"/>
        <v>-0.87876086219024807</v>
      </c>
      <c r="Q1181" s="11">
        <f t="shared" si="208"/>
        <v>-2.2232598196234798E-2</v>
      </c>
      <c r="R1181" s="11">
        <f t="shared" si="209"/>
        <v>-0.60870623051338424</v>
      </c>
      <c r="S1181" s="11">
        <f t="shared" si="210"/>
        <v>-0.19580820115402009</v>
      </c>
      <c r="T1181" s="11">
        <f t="shared" si="211"/>
        <v>-0.41728421964605455</v>
      </c>
      <c r="U1181" s="11">
        <f t="shared" si="212"/>
        <v>-0.38653131554220321</v>
      </c>
      <c r="V1181" s="11">
        <f t="shared" si="213"/>
        <v>-0.45301435810198465</v>
      </c>
      <c r="W1181" s="11">
        <f t="shared" si="214"/>
        <v>-0.38653131554220321</v>
      </c>
    </row>
    <row r="1182" spans="1:23" x14ac:dyDescent="0.2">
      <c r="A1182" s="30">
        <v>39340</v>
      </c>
      <c r="B1182" s="1">
        <v>117.66077300000001</v>
      </c>
      <c r="C1182" s="1">
        <v>78.762108999999995</v>
      </c>
      <c r="D1182" s="1">
        <v>31.126995999999998</v>
      </c>
      <c r="E1182" s="1">
        <v>257.92001299999998</v>
      </c>
      <c r="F1182" s="1">
        <v>297.91259400000001</v>
      </c>
      <c r="G1182" s="1">
        <v>114.03532199999999</v>
      </c>
      <c r="H1182" s="1">
        <v>56.019482000000004</v>
      </c>
      <c r="I1182" s="1">
        <v>187.570007</v>
      </c>
      <c r="J1182" s="1">
        <v>43.316079000000002</v>
      </c>
      <c r="K1182" s="1">
        <v>53.930039000000001</v>
      </c>
      <c r="L1182" s="45">
        <v>17763.240229999999</v>
      </c>
      <c r="M1182" s="11">
        <f t="shared" si="204"/>
        <v>0.28081540967350893</v>
      </c>
      <c r="N1182" s="11">
        <f t="shared" si="205"/>
        <v>-0.18808011261674684</v>
      </c>
      <c r="O1182" s="11">
        <f t="shared" si="206"/>
        <v>-0.24696312748564864</v>
      </c>
      <c r="P1182" s="11">
        <f t="shared" si="207"/>
        <v>0.15628088995141098</v>
      </c>
      <c r="Q1182" s="11">
        <f t="shared" si="208"/>
        <v>1.0042472846830908E-2</v>
      </c>
      <c r="R1182" s="11">
        <f t="shared" si="209"/>
        <v>0.35003608629698468</v>
      </c>
      <c r="S1182" s="11">
        <f t="shared" si="210"/>
        <v>-0.28801984706875683</v>
      </c>
      <c r="T1182" s="11">
        <f t="shared" si="211"/>
        <v>1.4220855258777476E-2</v>
      </c>
      <c r="U1182" s="11">
        <f t="shared" si="212"/>
        <v>9.6628307024783089E-2</v>
      </c>
      <c r="V1182" s="11">
        <f t="shared" si="213"/>
        <v>9.2398117795150503E-2</v>
      </c>
      <c r="W1182" s="11">
        <f t="shared" si="214"/>
        <v>9.6628307024783089E-2</v>
      </c>
    </row>
    <row r="1183" spans="1:23" x14ac:dyDescent="0.2">
      <c r="A1183" s="30">
        <v>39339</v>
      </c>
      <c r="B1183" s="1">
        <v>91.863957999999997</v>
      </c>
      <c r="C1183" s="1">
        <v>97.007242000000005</v>
      </c>
      <c r="D1183" s="1">
        <v>41.335287999999998</v>
      </c>
      <c r="E1183" s="1">
        <v>223.05999800000001</v>
      </c>
      <c r="F1183" s="1">
        <v>294.95056099999999</v>
      </c>
      <c r="G1183" s="1">
        <v>84.468350999999998</v>
      </c>
      <c r="H1183" s="1">
        <v>78.681241</v>
      </c>
      <c r="I1183" s="1">
        <v>184.94000199999999</v>
      </c>
      <c r="J1183" s="1">
        <v>39.499326000000003</v>
      </c>
      <c r="K1183" s="1">
        <v>49.368484000000002</v>
      </c>
      <c r="L1183" s="45">
        <v>18285.400389999999</v>
      </c>
      <c r="M1183" s="11">
        <f t="shared" si="204"/>
        <v>0.61929303999809338</v>
      </c>
      <c r="N1183" s="11">
        <f t="shared" si="205"/>
        <v>0.14030868108496208</v>
      </c>
      <c r="O1183" s="11">
        <f t="shared" si="206"/>
        <v>0.75942391920471763</v>
      </c>
      <c r="P1183" s="11">
        <f t="shared" si="207"/>
        <v>0.80688540640466777</v>
      </c>
      <c r="Q1183" s="11">
        <f t="shared" si="208"/>
        <v>1.1684725407610008E-2</v>
      </c>
      <c r="R1183" s="11">
        <f t="shared" si="209"/>
        <v>0.35966723929300293</v>
      </c>
      <c r="S1183" s="11">
        <f t="shared" si="210"/>
        <v>0.4062950586416505</v>
      </c>
      <c r="T1183" s="11">
        <f t="shared" si="211"/>
        <v>0.99525297237559651</v>
      </c>
      <c r="U1183" s="11">
        <f t="shared" si="212"/>
        <v>0.24889264806720779</v>
      </c>
      <c r="V1183" s="11">
        <f t="shared" si="213"/>
        <v>0.25667545653758728</v>
      </c>
      <c r="W1183" s="11">
        <f t="shared" si="214"/>
        <v>0.24889264806720779</v>
      </c>
    </row>
    <row r="1184" spans="1:23" x14ac:dyDescent="0.2">
      <c r="A1184" s="30">
        <v>39338</v>
      </c>
      <c r="B1184" s="1">
        <v>56.730904000000002</v>
      </c>
      <c r="C1184" s="1">
        <v>85.071037000000004</v>
      </c>
      <c r="D1184" s="1">
        <v>23.493649000000001</v>
      </c>
      <c r="E1184" s="1">
        <v>123.449997</v>
      </c>
      <c r="F1184" s="1">
        <v>291.54395</v>
      </c>
      <c r="G1184" s="1">
        <v>62.124282000000001</v>
      </c>
      <c r="H1184" s="1">
        <v>55.949311999999999</v>
      </c>
      <c r="I1184" s="1">
        <v>92.690002000000007</v>
      </c>
      <c r="J1184" s="1">
        <v>31.627479000000001</v>
      </c>
      <c r="K1184" s="1">
        <v>39.284990999999998</v>
      </c>
      <c r="L1184" s="45">
        <v>17904.480469999999</v>
      </c>
      <c r="M1184" s="11">
        <f t="shared" si="204"/>
        <v>-0.29723440191518846</v>
      </c>
      <c r="N1184" s="11">
        <f t="shared" si="205"/>
        <v>0.14521078204356175</v>
      </c>
      <c r="O1184" s="11">
        <f t="shared" si="206"/>
        <v>0.10498569809010627</v>
      </c>
      <c r="P1184" s="11">
        <f t="shared" si="207"/>
        <v>2.9202920609717373</v>
      </c>
      <c r="Q1184" s="11">
        <f t="shared" si="208"/>
        <v>5.1145412377939792E-3</v>
      </c>
      <c r="R1184" s="11">
        <f t="shared" si="209"/>
        <v>0.37369247564489738</v>
      </c>
      <c r="S1184" s="11">
        <f t="shared" si="210"/>
        <v>0.22249669801657235</v>
      </c>
      <c r="T1184" s="11">
        <f t="shared" si="211"/>
        <v>-0.18096665513769827</v>
      </c>
      <c r="U1184" s="11">
        <f t="shared" si="212"/>
        <v>0.17989335047815613</v>
      </c>
      <c r="V1184" s="11">
        <f t="shared" si="213"/>
        <v>0.32013009156667693</v>
      </c>
      <c r="W1184" s="11">
        <f t="shared" si="214"/>
        <v>0.17989335047815613</v>
      </c>
    </row>
    <row r="1185" spans="1:23" x14ac:dyDescent="0.2">
      <c r="A1185" s="30">
        <v>39337</v>
      </c>
      <c r="B1185" s="1">
        <v>80.725215000000006</v>
      </c>
      <c r="C1185" s="1">
        <v>74.284173999999993</v>
      </c>
      <c r="D1185" s="1">
        <v>21.261496000000001</v>
      </c>
      <c r="E1185" s="1">
        <v>31.49</v>
      </c>
      <c r="F1185" s="1">
        <v>290.06042400000001</v>
      </c>
      <c r="G1185" s="1">
        <v>45.224300999999997</v>
      </c>
      <c r="H1185" s="1">
        <v>45.766432000000002</v>
      </c>
      <c r="I1185" s="1">
        <v>113.16999800000001</v>
      </c>
      <c r="J1185" s="1">
        <v>26.805371000000001</v>
      </c>
      <c r="K1185" s="1">
        <v>29.758424000000002</v>
      </c>
      <c r="L1185" s="45">
        <v>17760.410159999999</v>
      </c>
      <c r="M1185" s="11">
        <f t="shared" si="204"/>
        <v>1.364571349099112</v>
      </c>
      <c r="N1185" s="11">
        <f t="shared" si="205"/>
        <v>0.49481930736806889</v>
      </c>
      <c r="O1185" s="11">
        <f t="shared" si="206"/>
        <v>0.28502207864349915</v>
      </c>
      <c r="P1185" s="11">
        <f t="shared" si="207"/>
        <v>0.80977011494252871</v>
      </c>
      <c r="Q1185" s="11">
        <f t="shared" si="208"/>
        <v>-1.6612774881135994E-2</v>
      </c>
      <c r="R1185" s="11">
        <f t="shared" si="209"/>
        <v>0.46192237051216423</v>
      </c>
      <c r="S1185" s="11">
        <f t="shared" si="210"/>
        <v>0.47241500001142134</v>
      </c>
      <c r="T1185" s="11">
        <f t="shared" si="211"/>
        <v>0.58946633101683998</v>
      </c>
      <c r="U1185" s="11">
        <f t="shared" si="212"/>
        <v>0.30046817661845404</v>
      </c>
      <c r="V1185" s="11">
        <f t="shared" si="213"/>
        <v>0.27486543374024386</v>
      </c>
      <c r="W1185" s="11">
        <f t="shared" si="214"/>
        <v>0.30046817661845404</v>
      </c>
    </row>
    <row r="1186" spans="1:23" x14ac:dyDescent="0.2">
      <c r="A1186" s="30">
        <v>39335</v>
      </c>
      <c r="B1186" s="1">
        <v>34.139471</v>
      </c>
      <c r="C1186" s="1">
        <v>49.694417000000001</v>
      </c>
      <c r="D1186" s="1">
        <v>16.545627</v>
      </c>
      <c r="E1186" s="1">
        <v>17.399999999999999</v>
      </c>
      <c r="F1186" s="1">
        <v>294.96053699999999</v>
      </c>
      <c r="G1186" s="1">
        <v>30.934816999999999</v>
      </c>
      <c r="H1186" s="1">
        <v>31.082563</v>
      </c>
      <c r="I1186" s="1">
        <v>71.199996999999996</v>
      </c>
      <c r="J1186" s="1">
        <v>20.612093000000002</v>
      </c>
      <c r="K1186" s="1">
        <v>23.342403999999998</v>
      </c>
      <c r="L1186" s="45">
        <v>18312.390630000002</v>
      </c>
      <c r="M1186" s="11">
        <f t="shared" si="204"/>
        <v>-0.71576640065353092</v>
      </c>
      <c r="N1186" s="11">
        <f t="shared" si="205"/>
        <v>-0.37190480485379762</v>
      </c>
      <c r="O1186" s="11">
        <f t="shared" si="206"/>
        <v>-0.4629286467126279</v>
      </c>
      <c r="P1186" s="11">
        <f t="shared" si="207"/>
        <v>-0.93175400250126283</v>
      </c>
      <c r="Q1186" s="11">
        <f t="shared" si="208"/>
        <v>1.3907749618728094E-2</v>
      </c>
      <c r="R1186" s="11">
        <f t="shared" si="209"/>
        <v>-0.72776046362610103</v>
      </c>
      <c r="S1186" s="11">
        <f t="shared" si="210"/>
        <v>-0.44219998500093916</v>
      </c>
      <c r="T1186" s="11">
        <f t="shared" si="211"/>
        <v>-0.61425942015105195</v>
      </c>
      <c r="U1186" s="11">
        <f t="shared" si="212"/>
        <v>-0.52113512580205779</v>
      </c>
      <c r="V1186" s="11">
        <f t="shared" si="213"/>
        <v>-0.56521400453080817</v>
      </c>
      <c r="W1186" s="11">
        <f t="shared" si="214"/>
        <v>-0.52113512580205779</v>
      </c>
    </row>
    <row r="1187" spans="1:23" x14ac:dyDescent="0.2">
      <c r="A1187" s="30">
        <v>39309</v>
      </c>
      <c r="B1187" s="1">
        <v>120.11060999999999</v>
      </c>
      <c r="C1187" s="1">
        <v>79.119243999999995</v>
      </c>
      <c r="D1187" s="1">
        <v>30.807130000000001</v>
      </c>
      <c r="E1187" s="1">
        <v>254.96000699999999</v>
      </c>
      <c r="F1187" s="1">
        <v>290.91457000000003</v>
      </c>
      <c r="G1187" s="1">
        <v>113.630876</v>
      </c>
      <c r="H1187" s="1">
        <v>55.723489000000001</v>
      </c>
      <c r="I1187" s="1">
        <v>184.58000200000001</v>
      </c>
      <c r="J1187" s="1">
        <v>43.043652000000002</v>
      </c>
      <c r="K1187" s="1">
        <v>53.687111000000002</v>
      </c>
      <c r="L1187" s="45">
        <v>18144.070309999999</v>
      </c>
      <c r="M1187" s="11">
        <f t="shared" si="204"/>
        <v>0.30803201413603953</v>
      </c>
      <c r="N1187" s="11">
        <f t="shared" si="205"/>
        <v>-0.17868785057722814</v>
      </c>
      <c r="O1187" s="11">
        <f t="shared" si="206"/>
        <v>-0.24836697942490449</v>
      </c>
      <c r="P1187" s="11">
        <f t="shared" si="207"/>
        <v>0.16382890789792137</v>
      </c>
      <c r="Q1187" s="11">
        <f t="shared" si="208"/>
        <v>-1.5667301410470236E-2</v>
      </c>
      <c r="R1187" s="11">
        <f t="shared" si="209"/>
        <v>0.36655632277453121</v>
      </c>
      <c r="S1187" s="11">
        <f t="shared" si="210"/>
        <v>-0.29375726469087138</v>
      </c>
      <c r="T1187" s="11">
        <f t="shared" si="211"/>
        <v>1.2506851138121E-2</v>
      </c>
      <c r="U1187" s="11">
        <f t="shared" si="212"/>
        <v>8.6862185775701262E-2</v>
      </c>
      <c r="V1187" s="11">
        <f t="shared" si="213"/>
        <v>8.622861343255761E-2</v>
      </c>
      <c r="W1187" s="11">
        <f t="shared" si="214"/>
        <v>8.6862185775701262E-2</v>
      </c>
    </row>
    <row r="1188" spans="1:23" x14ac:dyDescent="0.2">
      <c r="A1188" s="30">
        <v>39308</v>
      </c>
      <c r="B1188" s="1">
        <v>91.825435999999996</v>
      </c>
      <c r="C1188" s="1">
        <v>96.332733000000005</v>
      </c>
      <c r="D1188" s="1">
        <v>40.986930000000001</v>
      </c>
      <c r="E1188" s="1">
        <v>219.070007</v>
      </c>
      <c r="F1188" s="1">
        <v>295.544962</v>
      </c>
      <c r="G1188" s="1">
        <v>83.151257000000001</v>
      </c>
      <c r="H1188" s="1">
        <v>78.901326999999995</v>
      </c>
      <c r="I1188" s="1">
        <v>182.300003</v>
      </c>
      <c r="J1188" s="1">
        <v>39.603597000000001</v>
      </c>
      <c r="K1188" s="1">
        <v>49.425241</v>
      </c>
      <c r="L1188" s="45">
        <v>17924.060549999998</v>
      </c>
      <c r="M1188" s="11">
        <f t="shared" si="204"/>
        <v>0.64708250472875917</v>
      </c>
      <c r="N1188" s="11">
        <f t="shared" si="205"/>
        <v>0.14575974531528946</v>
      </c>
      <c r="O1188" s="11">
        <f t="shared" si="206"/>
        <v>0.7714246718167308</v>
      </c>
      <c r="P1188" s="11">
        <f t="shared" si="207"/>
        <v>0.80141440011993748</v>
      </c>
      <c r="Q1188" s="11">
        <f t="shared" si="208"/>
        <v>5.8480480117882649E-2</v>
      </c>
      <c r="R1188" s="11">
        <f t="shared" si="209"/>
        <v>0.34322369880543424</v>
      </c>
      <c r="S1188" s="11">
        <f t="shared" si="210"/>
        <v>0.42051907270434619</v>
      </c>
      <c r="T1188" s="11">
        <f t="shared" si="211"/>
        <v>1.0143646740331493</v>
      </c>
      <c r="U1188" s="11">
        <f t="shared" si="212"/>
        <v>0.25291884594635938</v>
      </c>
      <c r="V1188" s="11">
        <f t="shared" si="213"/>
        <v>0.25430145900497125</v>
      </c>
      <c r="W1188" s="11">
        <f t="shared" si="214"/>
        <v>0.25291884594635938</v>
      </c>
    </row>
    <row r="1189" spans="1:23" x14ac:dyDescent="0.2">
      <c r="A1189" s="30">
        <v>39307</v>
      </c>
      <c r="B1189" s="1">
        <v>55.750355999999996</v>
      </c>
      <c r="C1189" s="1">
        <v>84.077602999999996</v>
      </c>
      <c r="D1189" s="1">
        <v>23.137834000000002</v>
      </c>
      <c r="E1189" s="1">
        <v>121.610001</v>
      </c>
      <c r="F1189" s="1">
        <v>279.21626099999997</v>
      </c>
      <c r="G1189" s="1">
        <v>61.904251000000002</v>
      </c>
      <c r="H1189" s="1">
        <v>55.544010999999998</v>
      </c>
      <c r="I1189" s="1">
        <v>90.5</v>
      </c>
      <c r="J1189" s="1">
        <v>31.609068000000001</v>
      </c>
      <c r="K1189" s="1">
        <v>39.404595</v>
      </c>
      <c r="L1189" s="45">
        <v>17050.75</v>
      </c>
      <c r="M1189" s="11">
        <f t="shared" si="204"/>
        <v>0.17862725029688531</v>
      </c>
      <c r="N1189" s="11">
        <f t="shared" si="205"/>
        <v>0.17762825462841536</v>
      </c>
      <c r="O1189" s="11">
        <f t="shared" si="206"/>
        <v>2.425643265808719E-2</v>
      </c>
      <c r="P1189" s="11">
        <f t="shared" si="207"/>
        <v>3.2211039646339454</v>
      </c>
      <c r="Q1189" s="11">
        <f t="shared" si="208"/>
        <v>1.9124844439670774E-2</v>
      </c>
      <c r="R1189" s="11">
        <f t="shared" si="209"/>
        <v>0.6739422993044506</v>
      </c>
      <c r="S1189" s="11">
        <f t="shared" si="210"/>
        <v>0.186335677141791</v>
      </c>
      <c r="T1189" s="11">
        <f t="shared" si="211"/>
        <v>-0.38760318979295705</v>
      </c>
      <c r="U1189" s="11">
        <f t="shared" si="212"/>
        <v>0.34994698280302172</v>
      </c>
      <c r="V1189" s="11">
        <f t="shared" si="213"/>
        <v>0.59214119433433554</v>
      </c>
      <c r="W1189" s="11">
        <f t="shared" si="214"/>
        <v>0.34994698280302172</v>
      </c>
    </row>
    <row r="1190" spans="1:23" x14ac:dyDescent="0.2">
      <c r="A1190" s="30">
        <v>39305</v>
      </c>
      <c r="B1190" s="1">
        <v>47.301091999999997</v>
      </c>
      <c r="C1190" s="1">
        <v>71.395707999999999</v>
      </c>
      <c r="D1190" s="1">
        <v>22.589884000000001</v>
      </c>
      <c r="E1190" s="1">
        <v>28.809999000000001</v>
      </c>
      <c r="F1190" s="1">
        <v>273.97650299999998</v>
      </c>
      <c r="G1190" s="1">
        <v>36.981113999999998</v>
      </c>
      <c r="H1190" s="1">
        <v>46.819809999999997</v>
      </c>
      <c r="I1190" s="1">
        <v>147.779999</v>
      </c>
      <c r="J1190" s="1">
        <v>23.415044000000002</v>
      </c>
      <c r="K1190" s="1">
        <v>24.749434999999998</v>
      </c>
      <c r="L1190" s="45">
        <v>17141.75</v>
      </c>
      <c r="M1190" s="11">
        <f t="shared" si="204"/>
        <v>0.39373867484559244</v>
      </c>
      <c r="N1190" s="11">
        <f t="shared" si="205"/>
        <v>0.43596180691218622</v>
      </c>
      <c r="O1190" s="11">
        <f t="shared" si="206"/>
        <v>0.37230605340126499</v>
      </c>
      <c r="P1190" s="11">
        <f t="shared" si="207"/>
        <v>0.65005731099984598</v>
      </c>
      <c r="Q1190" s="11">
        <f t="shared" si="208"/>
        <v>9.7942446278678208E-3</v>
      </c>
      <c r="R1190" s="11">
        <f t="shared" si="209"/>
        <v>0.21015391300053921</v>
      </c>
      <c r="S1190" s="11">
        <f t="shared" si="210"/>
        <v>0.52821994262003691</v>
      </c>
      <c r="T1190" s="11">
        <f t="shared" si="211"/>
        <v>1.0403147728841637</v>
      </c>
      <c r="U1190" s="11">
        <f t="shared" si="212"/>
        <v>0.12947050483643041</v>
      </c>
      <c r="V1190" s="11">
        <f t="shared" si="213"/>
        <v>7.460601981549253E-2</v>
      </c>
      <c r="W1190" s="11">
        <f t="shared" si="214"/>
        <v>0.12947050483643041</v>
      </c>
    </row>
    <row r="1191" spans="1:23" x14ac:dyDescent="0.2">
      <c r="A1191" s="30">
        <v>39304</v>
      </c>
      <c r="B1191" s="1">
        <v>33.938279000000001</v>
      </c>
      <c r="C1191" s="1">
        <v>49.719782000000002</v>
      </c>
      <c r="D1191" s="1">
        <v>16.461258000000001</v>
      </c>
      <c r="E1191" s="1">
        <v>17.459999</v>
      </c>
      <c r="F1191" s="1">
        <v>271.31913700000001</v>
      </c>
      <c r="G1191" s="1">
        <v>30.559017000000001</v>
      </c>
      <c r="H1191" s="1">
        <v>30.636827</v>
      </c>
      <c r="I1191" s="1">
        <v>72.430000000000007</v>
      </c>
      <c r="J1191" s="1">
        <v>20.730992000000001</v>
      </c>
      <c r="K1191" s="1">
        <v>23.031171000000001</v>
      </c>
      <c r="L1191" s="45">
        <v>17581.429690000001</v>
      </c>
      <c r="M1191" s="11">
        <f t="shared" si="204"/>
        <v>-0.72445540627355598</v>
      </c>
      <c r="N1191" s="11">
        <f t="shared" si="205"/>
        <v>-0.37840905901508026</v>
      </c>
      <c r="O1191" s="11">
        <f t="shared" si="206"/>
        <v>-0.50187131977308375</v>
      </c>
      <c r="P1191" s="11">
        <f t="shared" si="207"/>
        <v>-0.93482156684296014</v>
      </c>
      <c r="Q1191" s="11">
        <f t="shared" si="208"/>
        <v>1.1188249182950027E-2</v>
      </c>
      <c r="R1191" s="11">
        <f t="shared" si="209"/>
        <v>-0.73545416635390071</v>
      </c>
      <c r="S1191" s="11">
        <f t="shared" si="210"/>
        <v>-0.46208914120098443</v>
      </c>
      <c r="T1191" s="11">
        <f t="shared" si="211"/>
        <v>-0.613789043918755</v>
      </c>
      <c r="U1191" s="11">
        <f t="shared" si="212"/>
        <v>-0.51902512612689877</v>
      </c>
      <c r="V1191" s="11">
        <f t="shared" si="213"/>
        <v>-0.57863763367169474</v>
      </c>
      <c r="W1191" s="11">
        <f t="shared" si="214"/>
        <v>-0.51902512612689877</v>
      </c>
    </row>
    <row r="1192" spans="1:23" x14ac:dyDescent="0.2">
      <c r="A1192" s="30">
        <v>39278</v>
      </c>
      <c r="B1192" s="1">
        <v>123.168009</v>
      </c>
      <c r="C1192" s="1">
        <v>79.987944999999996</v>
      </c>
      <c r="D1192" s="1">
        <v>33.046196000000002</v>
      </c>
      <c r="E1192" s="1">
        <v>267.88000499999998</v>
      </c>
      <c r="F1192" s="1">
        <v>268.317138</v>
      </c>
      <c r="G1192" s="1">
        <v>115.515019</v>
      </c>
      <c r="H1192" s="1">
        <v>56.955212000000003</v>
      </c>
      <c r="I1192" s="1">
        <v>187.53999300000001</v>
      </c>
      <c r="J1192" s="1">
        <v>43.102027</v>
      </c>
      <c r="K1192" s="1">
        <v>54.658822999999998</v>
      </c>
      <c r="L1192" s="45">
        <v>17823.810549999998</v>
      </c>
      <c r="M1192" s="11">
        <f t="shared" si="204"/>
        <v>0.3326623100084265</v>
      </c>
      <c r="N1192" s="11">
        <f t="shared" si="205"/>
        <v>-0.1682141255490901</v>
      </c>
      <c r="O1192" s="11">
        <f t="shared" si="206"/>
        <v>-0.20853730413444238</v>
      </c>
      <c r="P1192" s="11">
        <f t="shared" si="207"/>
        <v>0.20308991371436425</v>
      </c>
      <c r="Q1192" s="11">
        <f t="shared" si="208"/>
        <v>4.2805544963099296E-2</v>
      </c>
      <c r="R1192" s="11">
        <f t="shared" si="209"/>
        <v>0.37750379444009674</v>
      </c>
      <c r="S1192" s="11">
        <f t="shared" si="210"/>
        <v>-0.27864934377788952</v>
      </c>
      <c r="T1192" s="11">
        <f t="shared" si="211"/>
        <v>-2.4468457446807923E-3</v>
      </c>
      <c r="U1192" s="11">
        <f t="shared" si="212"/>
        <v>8.2893128248212378E-2</v>
      </c>
      <c r="V1192" s="11">
        <f t="shared" si="213"/>
        <v>0.1006227008702838</v>
      </c>
      <c r="W1192" s="11">
        <f t="shared" si="214"/>
        <v>8.2893128248212378E-2</v>
      </c>
    </row>
    <row r="1193" spans="1:23" x14ac:dyDescent="0.2">
      <c r="A1193" s="30">
        <v>39277</v>
      </c>
      <c r="B1193" s="1">
        <v>92.422520000000006</v>
      </c>
      <c r="C1193" s="1">
        <v>96.164106000000004</v>
      </c>
      <c r="D1193" s="1">
        <v>41.753321</v>
      </c>
      <c r="E1193" s="1">
        <v>222.66000399999999</v>
      </c>
      <c r="F1193" s="1">
        <v>257.30313699999999</v>
      </c>
      <c r="G1193" s="1">
        <v>83.858221999999998</v>
      </c>
      <c r="H1193" s="1">
        <v>78.956345999999996</v>
      </c>
      <c r="I1193" s="1">
        <v>188</v>
      </c>
      <c r="J1193" s="1">
        <v>39.802660000000003</v>
      </c>
      <c r="K1193" s="1">
        <v>49.661726000000002</v>
      </c>
      <c r="L1193" s="45">
        <v>17006.769530000001</v>
      </c>
      <c r="M1193" s="11">
        <f t="shared" si="204"/>
        <v>0.96764929568400193</v>
      </c>
      <c r="N1193" s="11">
        <f t="shared" si="205"/>
        <v>0.34789839640439357</v>
      </c>
      <c r="O1193" s="11">
        <f t="shared" si="206"/>
        <v>0.82142093733728494</v>
      </c>
      <c r="P1193" s="11">
        <f t="shared" si="207"/>
        <v>6.4894047763202147</v>
      </c>
      <c r="Q1193" s="11">
        <f t="shared" si="208"/>
        <v>7.9652396993967756E-4</v>
      </c>
      <c r="R1193" s="11">
        <f t="shared" si="209"/>
        <v>1.2772960877906749</v>
      </c>
      <c r="S1193" s="11">
        <f t="shared" si="210"/>
        <v>0.66793057969670766</v>
      </c>
      <c r="T1193" s="11">
        <f t="shared" si="211"/>
        <v>0.27882461325163632</v>
      </c>
      <c r="U1193" s="11">
        <f t="shared" si="212"/>
        <v>0.70940039530033938</v>
      </c>
      <c r="V1193" s="11">
        <f t="shared" si="213"/>
        <v>0.98137539937829432</v>
      </c>
      <c r="W1193" s="11">
        <f t="shared" si="214"/>
        <v>0.70940039530033938</v>
      </c>
    </row>
    <row r="1194" spans="1:23" x14ac:dyDescent="0.2">
      <c r="A1194" s="30">
        <v>39274</v>
      </c>
      <c r="B1194" s="1">
        <v>46.971032999999998</v>
      </c>
      <c r="C1194" s="1">
        <v>71.343734999999995</v>
      </c>
      <c r="D1194" s="1">
        <v>22.923487999999999</v>
      </c>
      <c r="E1194" s="1">
        <v>29.73</v>
      </c>
      <c r="F1194" s="1">
        <v>257.09835199999998</v>
      </c>
      <c r="G1194" s="1">
        <v>36.823591999999998</v>
      </c>
      <c r="H1194" s="1">
        <v>47.337909000000003</v>
      </c>
      <c r="I1194" s="1">
        <v>147.009995</v>
      </c>
      <c r="J1194" s="1">
        <v>23.284573999999999</v>
      </c>
      <c r="K1194" s="1">
        <v>25.064268999999999</v>
      </c>
      <c r="L1194" s="45">
        <v>16964.099610000001</v>
      </c>
      <c r="M1194" s="11">
        <f t="shared" si="204"/>
        <v>0.38091002232867988</v>
      </c>
      <c r="N1194" s="11">
        <f t="shared" si="205"/>
        <v>0.44424848939800166</v>
      </c>
      <c r="O1194" s="11">
        <f t="shared" si="206"/>
        <v>0.4135009248636321</v>
      </c>
      <c r="P1194" s="11">
        <f t="shared" si="207"/>
        <v>0.8816455696202532</v>
      </c>
      <c r="Q1194" s="11">
        <f t="shared" si="208"/>
        <v>1.9833573597376253E-2</v>
      </c>
      <c r="R1194" s="11">
        <f t="shared" si="209"/>
        <v>0.21227146780297845</v>
      </c>
      <c r="S1194" s="11">
        <f t="shared" si="210"/>
        <v>0.55690963269715188</v>
      </c>
      <c r="T1194" s="11">
        <f t="shared" si="211"/>
        <v>1.0313664350684082</v>
      </c>
      <c r="U1194" s="11">
        <f t="shared" si="212"/>
        <v>0.12826141837435312</v>
      </c>
      <c r="V1194" s="11">
        <f t="shared" si="213"/>
        <v>8.7459454454728691E-2</v>
      </c>
      <c r="W1194" s="11">
        <f t="shared" si="214"/>
        <v>0.12826141837435312</v>
      </c>
    </row>
    <row r="1195" spans="1:23" x14ac:dyDescent="0.2">
      <c r="A1195" s="30">
        <v>39273</v>
      </c>
      <c r="B1195" s="1">
        <v>34.01455</v>
      </c>
      <c r="C1195" s="1">
        <v>49.398518000000003</v>
      </c>
      <c r="D1195" s="1">
        <v>16.217525999999999</v>
      </c>
      <c r="E1195" s="1">
        <v>15.8</v>
      </c>
      <c r="F1195" s="1">
        <v>252.098341</v>
      </c>
      <c r="G1195" s="1">
        <v>30.375698</v>
      </c>
      <c r="H1195" s="1">
        <v>30.405045999999999</v>
      </c>
      <c r="I1195" s="1">
        <v>72.370002999999997</v>
      </c>
      <c r="J1195" s="1">
        <v>20.63757</v>
      </c>
      <c r="K1195" s="1">
        <v>23.048463000000002</v>
      </c>
      <c r="L1195" s="45">
        <v>17515.730469999999</v>
      </c>
      <c r="M1195" s="11">
        <f t="shared" si="204"/>
        <v>-0.72451560715255225</v>
      </c>
      <c r="N1195" s="11">
        <f t="shared" si="205"/>
        <v>-0.37988120627921507</v>
      </c>
      <c r="O1195" s="11">
        <f t="shared" si="206"/>
        <v>-0.52013308840014627</v>
      </c>
      <c r="P1195" s="11">
        <f t="shared" si="207"/>
        <v>-0.94351494371687783</v>
      </c>
      <c r="Q1195" s="11">
        <f t="shared" si="208"/>
        <v>5.5788132587328843E-3</v>
      </c>
      <c r="R1195" s="11">
        <f t="shared" si="209"/>
        <v>-0.73385926382458955</v>
      </c>
      <c r="S1195" s="11">
        <f t="shared" si="210"/>
        <v>-0.46082568007237079</v>
      </c>
      <c r="T1195" s="11">
        <f t="shared" si="211"/>
        <v>-0.61715069892160346</v>
      </c>
      <c r="U1195" s="11">
        <f t="shared" si="212"/>
        <v>-0.52216336004833386</v>
      </c>
      <c r="V1195" s="11">
        <f t="shared" si="213"/>
        <v>-0.57974080294406005</v>
      </c>
      <c r="W1195" s="11">
        <f t="shared" si="214"/>
        <v>-0.52216336004833386</v>
      </c>
    </row>
    <row r="1196" spans="1:23" x14ac:dyDescent="0.2">
      <c r="A1196" s="30">
        <v>39248</v>
      </c>
      <c r="B1196" s="1">
        <v>123.47178599999999</v>
      </c>
      <c r="C1196" s="1">
        <v>79.659766000000005</v>
      </c>
      <c r="D1196" s="1">
        <v>33.795883000000003</v>
      </c>
      <c r="E1196" s="1">
        <v>279.72000100000002</v>
      </c>
      <c r="F1196" s="1">
        <v>250.69973400000001</v>
      </c>
      <c r="G1196" s="1">
        <v>114.133967</v>
      </c>
      <c r="H1196" s="1">
        <v>56.391866</v>
      </c>
      <c r="I1196" s="1">
        <v>189.029999</v>
      </c>
      <c r="J1196" s="1">
        <v>43.189593000000002</v>
      </c>
      <c r="K1196" s="1">
        <v>54.843446999999998</v>
      </c>
      <c r="L1196" s="45">
        <v>17716.660159999999</v>
      </c>
      <c r="M1196" s="11">
        <f t="shared" si="204"/>
        <v>0.54975293929168223</v>
      </c>
      <c r="N1196" s="11">
        <f t="shared" si="205"/>
        <v>5.7822534304836859E-2</v>
      </c>
      <c r="O1196" s="11">
        <f t="shared" si="206"/>
        <v>0.60716344846083481</v>
      </c>
      <c r="P1196" s="11">
        <f t="shared" si="207"/>
        <v>8.0261374959664415</v>
      </c>
      <c r="Q1196" s="11">
        <f t="shared" si="208"/>
        <v>1.2875352227070369E-2</v>
      </c>
      <c r="R1196" s="11">
        <f t="shared" si="209"/>
        <v>1.5216295068252523</v>
      </c>
      <c r="S1196" s="11">
        <f t="shared" si="210"/>
        <v>0.2227143538250862</v>
      </c>
      <c r="T1196" s="11">
        <f t="shared" si="211"/>
        <v>0.6308342030598153</v>
      </c>
      <c r="U1196" s="11">
        <f t="shared" si="212"/>
        <v>0.60108880254518815</v>
      </c>
      <c r="V1196" s="11">
        <f t="shared" si="213"/>
        <v>0.85466548742966508</v>
      </c>
      <c r="W1196" s="11">
        <f t="shared" si="214"/>
        <v>0.60108880254518815</v>
      </c>
    </row>
    <row r="1197" spans="1:23" x14ac:dyDescent="0.2">
      <c r="A1197" s="30">
        <v>39245</v>
      </c>
      <c r="B1197" s="1">
        <v>79.671915999999996</v>
      </c>
      <c r="C1197" s="1">
        <v>75.305415999999994</v>
      </c>
      <c r="D1197" s="1">
        <v>21.028279999999999</v>
      </c>
      <c r="E1197" s="1">
        <v>30.99</v>
      </c>
      <c r="F1197" s="1">
        <v>247.51291800000001</v>
      </c>
      <c r="G1197" s="1">
        <v>45.261989</v>
      </c>
      <c r="H1197" s="1">
        <v>46.120229000000002</v>
      </c>
      <c r="I1197" s="1">
        <v>115.910004</v>
      </c>
      <c r="J1197" s="1">
        <v>26.975138999999999</v>
      </c>
      <c r="K1197" s="1">
        <v>29.570533000000001</v>
      </c>
      <c r="L1197" s="45">
        <v>17716.050780000001</v>
      </c>
      <c r="M1197" s="11">
        <f t="shared" si="204"/>
        <v>0.72242441479946162</v>
      </c>
      <c r="N1197" s="11">
        <f t="shared" si="205"/>
        <v>6.5752225503518558E-2</v>
      </c>
      <c r="O1197" s="11">
        <f t="shared" si="206"/>
        <v>-5.5579832936686335E-2</v>
      </c>
      <c r="P1197" s="11">
        <f t="shared" si="207"/>
        <v>7.0096722033726522E-2</v>
      </c>
      <c r="Q1197" s="11">
        <f t="shared" si="208"/>
        <v>-3.7899921408105719E-2</v>
      </c>
      <c r="R1197" s="11">
        <f t="shared" si="209"/>
        <v>0.23443810415876087</v>
      </c>
      <c r="S1197" s="11">
        <f t="shared" si="210"/>
        <v>-1.6496756236028864E-2</v>
      </c>
      <c r="T1197" s="11">
        <f t="shared" si="211"/>
        <v>-0.20522485477852048</v>
      </c>
      <c r="U1197" s="11">
        <f t="shared" si="212"/>
        <v>0.177857947875939</v>
      </c>
      <c r="V1197" s="11">
        <f t="shared" si="213"/>
        <v>0.20244429707052514</v>
      </c>
      <c r="W1197" s="11">
        <f t="shared" si="214"/>
        <v>0.177857947875939</v>
      </c>
    </row>
    <row r="1198" spans="1:23" x14ac:dyDescent="0.2">
      <c r="A1198" s="30">
        <v>39244</v>
      </c>
      <c r="B1198" s="1">
        <v>46.255682</v>
      </c>
      <c r="C1198" s="1">
        <v>70.659402999999998</v>
      </c>
      <c r="D1198" s="1">
        <v>22.265809999999998</v>
      </c>
      <c r="E1198" s="1">
        <v>28.959999</v>
      </c>
      <c r="F1198" s="1">
        <v>257.263172</v>
      </c>
      <c r="G1198" s="1">
        <v>36.666066000000001</v>
      </c>
      <c r="H1198" s="1">
        <v>46.893825</v>
      </c>
      <c r="I1198" s="1">
        <v>145.83999600000001</v>
      </c>
      <c r="J1198" s="1">
        <v>22.901861</v>
      </c>
      <c r="K1198" s="1">
        <v>24.592019000000001</v>
      </c>
      <c r="L1198" s="45">
        <v>17073.949219999999</v>
      </c>
      <c r="M1198" s="11">
        <f t="shared" si="204"/>
        <v>0.41479307606715299</v>
      </c>
      <c r="N1198" s="11">
        <f t="shared" si="205"/>
        <v>0.45454217774635008</v>
      </c>
      <c r="O1198" s="11">
        <f t="shared" si="206"/>
        <v>0.37533220028778058</v>
      </c>
      <c r="P1198" s="11">
        <f t="shared" si="207"/>
        <v>0.79764104297696803</v>
      </c>
      <c r="Q1198" s="11">
        <f t="shared" si="208"/>
        <v>-2.3620931857809557E-2</v>
      </c>
      <c r="R1198" s="11">
        <f t="shared" si="209"/>
        <v>0.26112276044575</v>
      </c>
      <c r="S1198" s="11">
        <f t="shared" si="210"/>
        <v>0.60374572843874086</v>
      </c>
      <c r="T1198" s="11">
        <f t="shared" si="211"/>
        <v>1.1621942548047857</v>
      </c>
      <c r="U1198" s="11">
        <f t="shared" si="212"/>
        <v>0.13207895337177655</v>
      </c>
      <c r="V1198" s="11">
        <f t="shared" si="213"/>
        <v>0.13103066607545788</v>
      </c>
      <c r="W1198" s="11">
        <f t="shared" si="214"/>
        <v>0.13207895337177655</v>
      </c>
    </row>
    <row r="1199" spans="1:23" x14ac:dyDescent="0.2">
      <c r="A1199" s="30">
        <v>39243</v>
      </c>
      <c r="B1199" s="1">
        <v>32.694308999999997</v>
      </c>
      <c r="C1199" s="1">
        <v>48.578448999999999</v>
      </c>
      <c r="D1199" s="1">
        <v>16.189405000000001</v>
      </c>
      <c r="E1199" s="1">
        <v>16.110001</v>
      </c>
      <c r="F1199" s="1">
        <v>263.48698000000002</v>
      </c>
      <c r="G1199" s="1">
        <v>29.074145000000001</v>
      </c>
      <c r="H1199" s="1">
        <v>29.240186999999999</v>
      </c>
      <c r="I1199" s="1">
        <v>67.449996999999996</v>
      </c>
      <c r="J1199" s="1">
        <v>20.229914999999998</v>
      </c>
      <c r="K1199" s="1">
        <v>21.743016999999998</v>
      </c>
      <c r="L1199" s="45">
        <v>16516.220700000002</v>
      </c>
      <c r="M1199" s="11">
        <f t="shared" si="204"/>
        <v>-0.41688838574421694</v>
      </c>
      <c r="N1199" s="11">
        <f t="shared" si="205"/>
        <v>-0.41792830162255323</v>
      </c>
      <c r="O1199" s="11">
        <f t="shared" si="206"/>
        <v>-0.31608195438939646</v>
      </c>
      <c r="P1199" s="11">
        <f t="shared" si="207"/>
        <v>-0.86585059924558583</v>
      </c>
      <c r="Q1199" s="11">
        <f t="shared" si="208"/>
        <v>-2.5337802475378091E-3</v>
      </c>
      <c r="R1199" s="11">
        <f t="shared" si="209"/>
        <v>-0.52378718952652825</v>
      </c>
      <c r="S1199" s="11">
        <f t="shared" si="210"/>
        <v>-0.46739976446615594</v>
      </c>
      <c r="T1199" s="11">
        <f t="shared" si="211"/>
        <v>-0.26300263099877508</v>
      </c>
      <c r="U1199" s="11">
        <f t="shared" si="212"/>
        <v>-0.35775144247790758</v>
      </c>
      <c r="V1199" s="11">
        <f t="shared" si="213"/>
        <v>-0.43824297172568494</v>
      </c>
      <c r="W1199" s="11">
        <f t="shared" si="214"/>
        <v>-0.35775144247790758</v>
      </c>
    </row>
    <row r="1200" spans="1:23" x14ac:dyDescent="0.2">
      <c r="A1200" s="30">
        <v>39215</v>
      </c>
      <c r="B1200" s="1">
        <v>56.068697999999998</v>
      </c>
      <c r="C1200" s="1">
        <v>83.457843999999994</v>
      </c>
      <c r="D1200" s="1">
        <v>23.671557</v>
      </c>
      <c r="E1200" s="1">
        <v>120.089996</v>
      </c>
      <c r="F1200" s="1">
        <v>264.156294</v>
      </c>
      <c r="G1200" s="1">
        <v>61.052841000000001</v>
      </c>
      <c r="H1200" s="1">
        <v>54.900815000000001</v>
      </c>
      <c r="I1200" s="1">
        <v>91.519997000000004</v>
      </c>
      <c r="J1200" s="1">
        <v>31.498576</v>
      </c>
      <c r="K1200" s="1">
        <v>38.705376000000001</v>
      </c>
      <c r="L1200" s="45">
        <v>16514.099610000001</v>
      </c>
      <c r="M1200" s="11">
        <f t="shared" si="204"/>
        <v>-0.30093959914294977</v>
      </c>
      <c r="N1200" s="11">
        <f t="shared" si="205"/>
        <v>9.8285584026603923E-2</v>
      </c>
      <c r="O1200" s="11">
        <f t="shared" si="206"/>
        <v>9.6810945814662652E-2</v>
      </c>
      <c r="P1200" s="11">
        <f t="shared" si="207"/>
        <v>2.8453408901697084</v>
      </c>
      <c r="Q1200" s="11">
        <f t="shared" si="208"/>
        <v>-1.9468285632762039E-2</v>
      </c>
      <c r="R1200" s="11">
        <f t="shared" si="209"/>
        <v>0.34691405903480144</v>
      </c>
      <c r="S1200" s="11">
        <f t="shared" si="210"/>
        <v>0.17897183972001973</v>
      </c>
      <c r="T1200" s="11">
        <f t="shared" si="211"/>
        <v>-0.21917926985051839</v>
      </c>
      <c r="U1200" s="11">
        <f t="shared" si="212"/>
        <v>0.14829102874393518</v>
      </c>
      <c r="V1200" s="11">
        <f t="shared" si="213"/>
        <v>0.30575630691374811</v>
      </c>
      <c r="W1200" s="11">
        <f t="shared" si="214"/>
        <v>0.14829102874393518</v>
      </c>
    </row>
    <row r="1201" spans="1:23" x14ac:dyDescent="0.2">
      <c r="A1201" s="30">
        <v>39214</v>
      </c>
      <c r="B1201" s="1">
        <v>80.205798999999999</v>
      </c>
      <c r="C1201" s="1">
        <v>75.989200999999994</v>
      </c>
      <c r="D1201" s="1">
        <v>21.582166999999998</v>
      </c>
      <c r="E1201" s="1">
        <v>31.23</v>
      </c>
      <c r="F1201" s="1">
        <v>269.401071</v>
      </c>
      <c r="G1201" s="1">
        <v>45.327941000000003</v>
      </c>
      <c r="H1201" s="1">
        <v>46.566688999999997</v>
      </c>
      <c r="I1201" s="1">
        <v>117.209999</v>
      </c>
      <c r="J1201" s="1">
        <v>27.43083</v>
      </c>
      <c r="K1201" s="1">
        <v>29.642112999999998</v>
      </c>
      <c r="L1201" s="45">
        <v>17863.429690000001</v>
      </c>
      <c r="M1201" s="11">
        <f t="shared" si="204"/>
        <v>0.74552842966422928</v>
      </c>
      <c r="N1201" s="11">
        <f t="shared" si="205"/>
        <v>7.5034063970419673E-2</v>
      </c>
      <c r="O1201" s="11">
        <f t="shared" si="206"/>
        <v>-2.6117730183271459E-2</v>
      </c>
      <c r="P1201" s="11">
        <f t="shared" si="207"/>
        <v>7.1722754691927015E-2</v>
      </c>
      <c r="Q1201" s="11">
        <f t="shared" si="208"/>
        <v>1.4006658429055907E-2</v>
      </c>
      <c r="R1201" s="11">
        <f t="shared" si="209"/>
        <v>0.22386514764053578</v>
      </c>
      <c r="S1201" s="11">
        <f t="shared" si="210"/>
        <v>-4.6194541583659543E-3</v>
      </c>
      <c r="T1201" s="11">
        <f t="shared" si="211"/>
        <v>-0.1964762938395932</v>
      </c>
      <c r="U1201" s="11">
        <f t="shared" si="212"/>
        <v>0.21155975891794521</v>
      </c>
      <c r="V1201" s="11">
        <f t="shared" si="213"/>
        <v>0.19263135914072294</v>
      </c>
      <c r="W1201" s="11">
        <f t="shared" si="214"/>
        <v>0.21155975891794521</v>
      </c>
    </row>
    <row r="1202" spans="1:23" x14ac:dyDescent="0.2">
      <c r="A1202" s="30">
        <v>39213</v>
      </c>
      <c r="B1202" s="1">
        <v>45.949294000000002</v>
      </c>
      <c r="C1202" s="1">
        <v>70.685389000000001</v>
      </c>
      <c r="D1202" s="1">
        <v>22.160961</v>
      </c>
      <c r="E1202" s="1">
        <v>29.139999</v>
      </c>
      <c r="F1202" s="1">
        <v>265.67978499999998</v>
      </c>
      <c r="G1202" s="1">
        <v>37.036712000000001</v>
      </c>
      <c r="H1202" s="1">
        <v>46.782800000000002</v>
      </c>
      <c r="I1202" s="1">
        <v>145.86999499999999</v>
      </c>
      <c r="J1202" s="1">
        <v>22.640922</v>
      </c>
      <c r="K1202" s="1">
        <v>24.854379999999999</v>
      </c>
      <c r="L1202" s="45">
        <v>17128.550780000001</v>
      </c>
      <c r="M1202" s="11">
        <f t="shared" si="204"/>
        <v>-0.49257705015632125</v>
      </c>
      <c r="N1202" s="11">
        <f t="shared" si="205"/>
        <v>-0.26452045931336776</v>
      </c>
      <c r="O1202" s="11">
        <f t="shared" si="206"/>
        <v>-0.47163380717968928</v>
      </c>
      <c r="P1202" s="11">
        <f t="shared" si="207"/>
        <v>-0.87288986259541979</v>
      </c>
      <c r="Q1202" s="11">
        <f t="shared" si="208"/>
        <v>1.2140634449182119E-2</v>
      </c>
      <c r="R1202" s="11">
        <f t="shared" si="209"/>
        <v>-0.55961278870054443</v>
      </c>
      <c r="S1202" s="11">
        <f t="shared" si="210"/>
        <v>-0.40954260869464243</v>
      </c>
      <c r="T1202" s="11">
        <f t="shared" si="211"/>
        <v>-0.2370816041383097</v>
      </c>
      <c r="U1202" s="11">
        <f t="shared" si="212"/>
        <v>-0.42858502111776942</v>
      </c>
      <c r="V1202" s="11">
        <f t="shared" si="213"/>
        <v>-0.50424790656450591</v>
      </c>
      <c r="W1202" s="11">
        <f t="shared" si="214"/>
        <v>-0.42858502111776942</v>
      </c>
    </row>
    <row r="1203" spans="1:23" x14ac:dyDescent="0.2">
      <c r="A1203" s="30">
        <v>39155</v>
      </c>
      <c r="B1203" s="1">
        <v>90.554229000000007</v>
      </c>
      <c r="C1203" s="1">
        <v>96.107893000000004</v>
      </c>
      <c r="D1203" s="1">
        <v>41.942428</v>
      </c>
      <c r="E1203" s="1">
        <v>229.25</v>
      </c>
      <c r="F1203" s="1">
        <v>262.492954</v>
      </c>
      <c r="G1203" s="1">
        <v>84.100335000000001</v>
      </c>
      <c r="H1203" s="1">
        <v>79.231458000000003</v>
      </c>
      <c r="I1203" s="1">
        <v>191.199997</v>
      </c>
      <c r="J1203" s="1">
        <v>39.622556000000003</v>
      </c>
      <c r="K1203" s="1">
        <v>50.134695000000001</v>
      </c>
      <c r="L1203" s="45">
        <v>15944.45996</v>
      </c>
      <c r="M1203" s="11">
        <f t="shared" si="204"/>
        <v>0.60208587678020953</v>
      </c>
      <c r="N1203" s="11">
        <f t="shared" si="205"/>
        <v>0.16274825464466769</v>
      </c>
      <c r="O1203" s="11">
        <f t="shared" si="206"/>
        <v>0.81272058568662886</v>
      </c>
      <c r="P1203" s="11">
        <f t="shared" si="207"/>
        <v>0.98932665722538449</v>
      </c>
      <c r="Q1203" s="11">
        <f t="shared" si="208"/>
        <v>9.3151406464377917E-3</v>
      </c>
      <c r="R1203" s="11">
        <f t="shared" si="209"/>
        <v>0.38204838376001349</v>
      </c>
      <c r="S1203" s="11">
        <f t="shared" si="210"/>
        <v>0.45414305777110653</v>
      </c>
      <c r="T1203" s="11">
        <f t="shared" si="211"/>
        <v>1.1430172030596593</v>
      </c>
      <c r="U1203" s="11">
        <f t="shared" si="212"/>
        <v>0.26531314144755092</v>
      </c>
      <c r="V1203" s="11">
        <f t="shared" si="213"/>
        <v>0.32200041462573004</v>
      </c>
      <c r="W1203" s="11">
        <f t="shared" si="214"/>
        <v>0.26531314144755092</v>
      </c>
    </row>
    <row r="1204" spans="1:23" x14ac:dyDescent="0.2">
      <c r="A1204" s="30">
        <v>39154</v>
      </c>
      <c r="B1204" s="1">
        <v>56.522705999999999</v>
      </c>
      <c r="C1204" s="1">
        <v>82.655805000000001</v>
      </c>
      <c r="D1204" s="1">
        <v>23.137834000000002</v>
      </c>
      <c r="E1204" s="1">
        <v>115.239998</v>
      </c>
      <c r="F1204" s="1">
        <v>260.07036199999999</v>
      </c>
      <c r="G1204" s="1">
        <v>60.851947000000003</v>
      </c>
      <c r="H1204" s="1">
        <v>54.486700999999996</v>
      </c>
      <c r="I1204" s="1">
        <v>89.220000999999996</v>
      </c>
      <c r="J1204" s="1">
        <v>31.314426999999998</v>
      </c>
      <c r="K1204" s="1">
        <v>37.923358</v>
      </c>
      <c r="L1204" s="45">
        <v>16453.83008</v>
      </c>
      <c r="M1204" s="11">
        <f t="shared" si="204"/>
        <v>-0.28289901977420384</v>
      </c>
      <c r="N1204" s="11">
        <f t="shared" si="205"/>
        <v>7.8779995302775019E-2</v>
      </c>
      <c r="O1204" s="11">
        <f t="shared" si="206"/>
        <v>6.2039273243762461E-2</v>
      </c>
      <c r="P1204" s="11">
        <f t="shared" si="207"/>
        <v>2.7586431180691453</v>
      </c>
      <c r="Q1204" s="11">
        <f t="shared" si="208"/>
        <v>-3.43843782553096E-2</v>
      </c>
      <c r="R1204" s="11">
        <f t="shared" si="209"/>
        <v>0.32922023642368936</v>
      </c>
      <c r="S1204" s="11">
        <f t="shared" si="210"/>
        <v>0.14663997310693944</v>
      </c>
      <c r="T1204" s="11">
        <f t="shared" si="211"/>
        <v>-0.22228033279044346</v>
      </c>
      <c r="U1204" s="11">
        <f t="shared" si="212"/>
        <v>0.13935106047818091</v>
      </c>
      <c r="V1204" s="11">
        <f t="shared" si="213"/>
        <v>0.26599979222349712</v>
      </c>
      <c r="W1204" s="11">
        <f t="shared" si="214"/>
        <v>0.13935106047818091</v>
      </c>
    </row>
    <row r="1205" spans="1:23" x14ac:dyDescent="0.2">
      <c r="A1205" s="30">
        <v>39153</v>
      </c>
      <c r="B1205" s="1">
        <v>78.821124999999995</v>
      </c>
      <c r="C1205" s="1">
        <v>76.619704999999996</v>
      </c>
      <c r="D1205" s="1">
        <v>21.786231999999998</v>
      </c>
      <c r="E1205" s="1">
        <v>30.66</v>
      </c>
      <c r="F1205" s="1">
        <v>269.33114599999999</v>
      </c>
      <c r="G1205" s="1">
        <v>45.780183999999998</v>
      </c>
      <c r="H1205" s="1">
        <v>47.518577999999998</v>
      </c>
      <c r="I1205" s="1">
        <v>114.720001</v>
      </c>
      <c r="J1205" s="1">
        <v>27.484441</v>
      </c>
      <c r="K1205" s="1">
        <v>29.955264</v>
      </c>
      <c r="L1205" s="45">
        <v>17910.33008</v>
      </c>
      <c r="M1205" s="11">
        <f t="shared" si="204"/>
        <v>-0.36384792582840642</v>
      </c>
      <c r="N1205" s="11">
        <f t="shared" si="205"/>
        <v>-4.5220093192460453E-2</v>
      </c>
      <c r="O1205" s="11">
        <f t="shared" si="206"/>
        <v>-0.36549244118082036</v>
      </c>
      <c r="P1205" s="11">
        <f t="shared" si="207"/>
        <v>-0.89050781656876643</v>
      </c>
      <c r="Q1205" s="11">
        <f t="shared" si="208"/>
        <v>-1.3592316285646833E-2</v>
      </c>
      <c r="R1205" s="11">
        <f t="shared" si="209"/>
        <v>-0.59634398098038321</v>
      </c>
      <c r="S1205" s="11">
        <f t="shared" si="210"/>
        <v>-0.17767877209230276</v>
      </c>
      <c r="T1205" s="11">
        <f t="shared" si="211"/>
        <v>-0.41775363354694028</v>
      </c>
      <c r="U1205" s="11">
        <f t="shared" si="212"/>
        <v>-0.36377614696525928</v>
      </c>
      <c r="V1205" s="11">
        <f t="shared" si="213"/>
        <v>-0.45669205479122099</v>
      </c>
      <c r="W1205" s="11">
        <f t="shared" si="214"/>
        <v>-0.36377614696525928</v>
      </c>
    </row>
    <row r="1206" spans="1:23" x14ac:dyDescent="0.2">
      <c r="A1206" s="30">
        <v>39128</v>
      </c>
      <c r="B1206" s="1">
        <v>123.90295999999999</v>
      </c>
      <c r="C1206" s="1">
        <v>80.248552000000004</v>
      </c>
      <c r="D1206" s="1">
        <v>34.335653999999998</v>
      </c>
      <c r="E1206" s="1">
        <v>280.01998900000001</v>
      </c>
      <c r="F1206" s="1">
        <v>273.04242499999998</v>
      </c>
      <c r="G1206" s="1">
        <v>113.41385200000001</v>
      </c>
      <c r="H1206" s="1">
        <v>57.785907000000002</v>
      </c>
      <c r="I1206" s="1">
        <v>197.029999</v>
      </c>
      <c r="J1206" s="1">
        <v>43.199325000000002</v>
      </c>
      <c r="K1206" s="1">
        <v>55.134963999999997</v>
      </c>
      <c r="L1206" s="45">
        <v>17217.109380000002</v>
      </c>
      <c r="M1206" s="11">
        <f t="shared" si="204"/>
        <v>0.37632391088281181</v>
      </c>
      <c r="N1206" s="11">
        <f t="shared" si="205"/>
        <v>-0.15663084453284715</v>
      </c>
      <c r="O1206" s="11">
        <f t="shared" si="206"/>
        <v>-0.1616672695743484</v>
      </c>
      <c r="P1206" s="11">
        <f t="shared" si="207"/>
        <v>0.22050297495323568</v>
      </c>
      <c r="Q1206" s="11">
        <f t="shared" si="208"/>
        <v>-7.3181072950956327E-5</v>
      </c>
      <c r="R1206" s="11">
        <f t="shared" si="209"/>
        <v>0.35479443087426388</v>
      </c>
      <c r="S1206" s="11">
        <f t="shared" si="210"/>
        <v>-0.2660826629804024</v>
      </c>
      <c r="T1206" s="11">
        <f t="shared" si="211"/>
        <v>3.7218318274751416E-2</v>
      </c>
      <c r="U1206" s="11">
        <f t="shared" si="212"/>
        <v>8.766891988860892E-2</v>
      </c>
      <c r="V1206" s="11">
        <f t="shared" si="213"/>
        <v>0.1068371686181353</v>
      </c>
      <c r="W1206" s="11">
        <f t="shared" si="214"/>
        <v>8.766891988860892E-2</v>
      </c>
    </row>
    <row r="1207" spans="1:23" x14ac:dyDescent="0.2">
      <c r="A1207" s="30">
        <v>39127</v>
      </c>
      <c r="B1207" s="1">
        <v>90.024563999999998</v>
      </c>
      <c r="C1207" s="1">
        <v>95.152343999999999</v>
      </c>
      <c r="D1207" s="1">
        <v>40.957071999999997</v>
      </c>
      <c r="E1207" s="1">
        <v>229.429993</v>
      </c>
      <c r="F1207" s="1">
        <v>273.062408</v>
      </c>
      <c r="G1207" s="1">
        <v>83.712959999999995</v>
      </c>
      <c r="H1207" s="1">
        <v>78.736260999999999</v>
      </c>
      <c r="I1207" s="1">
        <v>189.96000699999999</v>
      </c>
      <c r="J1207" s="1">
        <v>39.717348000000001</v>
      </c>
      <c r="K1207" s="1">
        <v>49.813076000000002</v>
      </c>
      <c r="L1207" s="45">
        <v>17230.539059999999</v>
      </c>
      <c r="M1207" s="11">
        <f t="shared" si="204"/>
        <v>0.60150652816537487</v>
      </c>
      <c r="N1207" s="11">
        <f t="shared" si="205"/>
        <v>0.15182274273240148</v>
      </c>
      <c r="O1207" s="11">
        <f t="shared" si="206"/>
        <v>0.75143039787979649</v>
      </c>
      <c r="P1207" s="11">
        <f t="shared" si="207"/>
        <v>0.94729242064165686</v>
      </c>
      <c r="Q1207" s="11">
        <f t="shared" si="208"/>
        <v>-1.8266552774259814E-5</v>
      </c>
      <c r="R1207" s="11">
        <f t="shared" si="209"/>
        <v>0.38329382853490324</v>
      </c>
      <c r="S1207" s="11">
        <f t="shared" si="210"/>
        <v>0.44622396850028245</v>
      </c>
      <c r="T1207" s="11">
        <f t="shared" si="211"/>
        <v>1.1034216720943788</v>
      </c>
      <c r="U1207" s="11">
        <f t="shared" si="212"/>
        <v>0.27095615276492224</v>
      </c>
      <c r="V1207" s="11">
        <f t="shared" si="213"/>
        <v>0.31351965192533848</v>
      </c>
      <c r="W1207" s="11">
        <f t="shared" si="214"/>
        <v>0.27095615276492224</v>
      </c>
    </row>
    <row r="1208" spans="1:23" x14ac:dyDescent="0.2">
      <c r="A1208" s="30">
        <v>39126</v>
      </c>
      <c r="B1208" s="1">
        <v>56.212423999999999</v>
      </c>
      <c r="C1208" s="1">
        <v>82.610231999999996</v>
      </c>
      <c r="D1208" s="1">
        <v>23.384927000000001</v>
      </c>
      <c r="E1208" s="1">
        <v>117.82</v>
      </c>
      <c r="F1208" s="1">
        <v>273.06739599999997</v>
      </c>
      <c r="G1208" s="1">
        <v>60.517121000000003</v>
      </c>
      <c r="H1208" s="1">
        <v>54.442647000000001</v>
      </c>
      <c r="I1208" s="1">
        <v>90.309997999999993</v>
      </c>
      <c r="J1208" s="1">
        <v>31.249974999999999</v>
      </c>
      <c r="K1208" s="1">
        <v>37.923358</v>
      </c>
      <c r="L1208" s="45">
        <v>17215.970700000002</v>
      </c>
      <c r="M1208" s="11">
        <f t="shared" si="204"/>
        <v>-0.27854267438203828</v>
      </c>
      <c r="N1208" s="11">
        <f t="shared" si="205"/>
        <v>9.0061194076940021E-2</v>
      </c>
      <c r="O1208" s="11">
        <f t="shared" si="206"/>
        <v>9.5366507920388699E-2</v>
      </c>
      <c r="P1208" s="11">
        <f t="shared" si="207"/>
        <v>2.8756578947368419</v>
      </c>
      <c r="Q1208" s="11">
        <f t="shared" si="208"/>
        <v>7.5936318825780003E-3</v>
      </c>
      <c r="R1208" s="11">
        <f t="shared" si="209"/>
        <v>0.31837919134415449</v>
      </c>
      <c r="S1208" s="11">
        <f t="shared" si="210"/>
        <v>0.15969252601299888</v>
      </c>
      <c r="T1208" s="11">
        <f t="shared" si="211"/>
        <v>-0.19859795547789605</v>
      </c>
      <c r="U1208" s="11">
        <f t="shared" si="212"/>
        <v>0.14444722733541293</v>
      </c>
      <c r="V1208" s="11">
        <f t="shared" si="213"/>
        <v>0.26335838217031493</v>
      </c>
      <c r="W1208" s="11">
        <f t="shared" si="214"/>
        <v>0.14444722733541293</v>
      </c>
    </row>
    <row r="1209" spans="1:23" x14ac:dyDescent="0.2">
      <c r="A1209" s="30">
        <v>39125</v>
      </c>
      <c r="B1209" s="1">
        <v>77.915105999999994</v>
      </c>
      <c r="C1209" s="1">
        <v>75.784948999999997</v>
      </c>
      <c r="D1209" s="1">
        <v>21.348952000000001</v>
      </c>
      <c r="E1209" s="1">
        <v>30.4</v>
      </c>
      <c r="F1209" s="1">
        <v>271.00945000000002</v>
      </c>
      <c r="G1209" s="1">
        <v>45.902667000000001</v>
      </c>
      <c r="H1209" s="1">
        <v>46.94576</v>
      </c>
      <c r="I1209" s="1">
        <v>112.69000200000001</v>
      </c>
      <c r="J1209" s="1">
        <v>27.305737000000001</v>
      </c>
      <c r="K1209" s="1">
        <v>30.017893999999998</v>
      </c>
      <c r="L1209" s="45">
        <v>17755.800780000001</v>
      </c>
      <c r="M1209" s="11">
        <f t="shared" si="204"/>
        <v>1.3994493361342624</v>
      </c>
      <c r="N1209" s="11">
        <f t="shared" si="205"/>
        <v>0.58459673914716204</v>
      </c>
      <c r="O1209" s="11">
        <f t="shared" si="206"/>
        <v>0.32715225085813793</v>
      </c>
      <c r="P1209" s="11">
        <f t="shared" si="207"/>
        <v>0.58333325086805976</v>
      </c>
      <c r="Q1209" s="11">
        <f t="shared" si="208"/>
        <v>1.971540833181229E-2</v>
      </c>
      <c r="R1209" s="11">
        <f t="shared" si="209"/>
        <v>0.59592034838412022</v>
      </c>
      <c r="S1209" s="11">
        <f t="shared" si="210"/>
        <v>0.61801878160419133</v>
      </c>
      <c r="T1209" s="11">
        <f t="shared" si="211"/>
        <v>0.66824569941173806</v>
      </c>
      <c r="U1209" s="11">
        <f t="shared" si="212"/>
        <v>0.38167279855445657</v>
      </c>
      <c r="V1209" s="11">
        <f t="shared" si="213"/>
        <v>0.39555850245788005</v>
      </c>
      <c r="W1209" s="11">
        <f t="shared" si="214"/>
        <v>0.38167279855445657</v>
      </c>
    </row>
    <row r="1210" spans="1:23" x14ac:dyDescent="0.2">
      <c r="A1210" s="30">
        <v>39123</v>
      </c>
      <c r="B1210" s="1">
        <v>32.472078000000003</v>
      </c>
      <c r="C1210" s="1">
        <v>47.826016000000003</v>
      </c>
      <c r="D1210" s="1">
        <v>16.086286999999999</v>
      </c>
      <c r="E1210" s="1">
        <v>19.200001</v>
      </c>
      <c r="F1210" s="1">
        <v>265.76969200000002</v>
      </c>
      <c r="G1210" s="1">
        <v>28.762505000000001</v>
      </c>
      <c r="H1210" s="1">
        <v>29.014347999999998</v>
      </c>
      <c r="I1210" s="1">
        <v>67.550003000000004</v>
      </c>
      <c r="J1210" s="1">
        <v>19.762810000000002</v>
      </c>
      <c r="K1210" s="1">
        <v>21.509592000000001</v>
      </c>
      <c r="L1210" s="45">
        <v>17749.089840000001</v>
      </c>
      <c r="M1210" s="11">
        <f t="shared" si="204"/>
        <v>-0.73825451810936316</v>
      </c>
      <c r="N1210" s="11">
        <f t="shared" si="205"/>
        <v>-0.39845525332929232</v>
      </c>
      <c r="O1210" s="11">
        <f t="shared" si="206"/>
        <v>-0.53434586646987925</v>
      </c>
      <c r="P1210" s="11">
        <f t="shared" si="207"/>
        <v>-0.92866430827414392</v>
      </c>
      <c r="Q1210" s="11">
        <f t="shared" si="208"/>
        <v>4.8156574937607832E-3</v>
      </c>
      <c r="R1210" s="11">
        <f t="shared" si="209"/>
        <v>-0.7467458063468162</v>
      </c>
      <c r="S1210" s="11">
        <f t="shared" si="210"/>
        <v>-0.49380078265757932</v>
      </c>
      <c r="T1210" s="11">
        <f t="shared" si="211"/>
        <v>-0.66005736691459127</v>
      </c>
      <c r="U1210" s="11">
        <f t="shared" si="212"/>
        <v>-0.54303498901636349</v>
      </c>
      <c r="V1210" s="11">
        <f t="shared" si="213"/>
        <v>-0.61103919549734331</v>
      </c>
      <c r="W1210" s="11">
        <f t="shared" si="214"/>
        <v>-0.54303498901636349</v>
      </c>
    </row>
    <row r="1211" spans="1:23" x14ac:dyDescent="0.2">
      <c r="A1211" s="30">
        <v>39097</v>
      </c>
      <c r="B1211" s="1">
        <v>124.059746</v>
      </c>
      <c r="C1211" s="1">
        <v>79.505334000000005</v>
      </c>
      <c r="D1211" s="1">
        <v>34.545569</v>
      </c>
      <c r="E1211" s="1">
        <v>269.14999399999999</v>
      </c>
      <c r="F1211" s="1">
        <v>264.49597</v>
      </c>
      <c r="G1211" s="1">
        <v>113.57168299999999</v>
      </c>
      <c r="H1211" s="1">
        <v>57.318041999999998</v>
      </c>
      <c r="I1211" s="1">
        <v>198.71000699999999</v>
      </c>
      <c r="J1211" s="1">
        <v>43.247971999999997</v>
      </c>
      <c r="K1211" s="1">
        <v>55.300153000000002</v>
      </c>
      <c r="L1211" s="45">
        <v>17148.939450000002</v>
      </c>
      <c r="M1211" s="11">
        <f t="shared" si="204"/>
        <v>0.37747617977839742</v>
      </c>
      <c r="N1211" s="11">
        <f t="shared" si="205"/>
        <v>-0.16271054810935126</v>
      </c>
      <c r="O1211" s="11">
        <f t="shared" si="206"/>
        <v>-0.14236976126767797</v>
      </c>
      <c r="P1211" s="11">
        <f t="shared" si="207"/>
        <v>0.12276819988833565</v>
      </c>
      <c r="Q1211" s="11">
        <f t="shared" si="208"/>
        <v>-1.1317368738186229E-3</v>
      </c>
      <c r="R1211" s="11">
        <f t="shared" si="209"/>
        <v>0.35620913483414829</v>
      </c>
      <c r="S1211" s="11">
        <f t="shared" si="210"/>
        <v>-0.27413834891656952</v>
      </c>
      <c r="T1211" s="11">
        <f t="shared" si="211"/>
        <v>3.8843622118588605E-2</v>
      </c>
      <c r="U1211" s="11">
        <f t="shared" si="212"/>
        <v>8.9673994314129368E-2</v>
      </c>
      <c r="V1211" s="11">
        <f t="shared" si="213"/>
        <v>0.10888987737336131</v>
      </c>
      <c r="W1211" s="11">
        <f t="shared" si="214"/>
        <v>8.9673994314129368E-2</v>
      </c>
    </row>
    <row r="1212" spans="1:23" x14ac:dyDescent="0.2">
      <c r="A1212" s="30">
        <v>39096</v>
      </c>
      <c r="B1212" s="1">
        <v>90.063079000000002</v>
      </c>
      <c r="C1212" s="1">
        <v>94.955613999999997</v>
      </c>
      <c r="D1212" s="1">
        <v>40.280259999999998</v>
      </c>
      <c r="E1212" s="1">
        <v>239.720001</v>
      </c>
      <c r="F1212" s="1">
        <v>264.79564900000003</v>
      </c>
      <c r="G1212" s="1">
        <v>83.742013</v>
      </c>
      <c r="H1212" s="1">
        <v>78.965519</v>
      </c>
      <c r="I1212" s="1">
        <v>191.279999</v>
      </c>
      <c r="J1212" s="1">
        <v>39.688909000000002</v>
      </c>
      <c r="K1212" s="1">
        <v>49.869833</v>
      </c>
      <c r="L1212" s="45">
        <v>17528.269530000001</v>
      </c>
      <c r="M1212" s="11">
        <f t="shared" si="204"/>
        <v>0.6384859626522752</v>
      </c>
      <c r="N1212" s="11">
        <f t="shared" si="205"/>
        <v>0.15376917689153147</v>
      </c>
      <c r="O1212" s="11">
        <f t="shared" si="206"/>
        <v>0.67574299460329357</v>
      </c>
      <c r="P1212" s="11">
        <f t="shared" si="207"/>
        <v>1.0457416026625701</v>
      </c>
      <c r="Q1212" s="11">
        <f t="shared" si="208"/>
        <v>1.0040933077261505E-2</v>
      </c>
      <c r="R1212" s="11">
        <f t="shared" si="209"/>
        <v>0.36927163106122785</v>
      </c>
      <c r="S1212" s="11">
        <f t="shared" si="210"/>
        <v>0.4637004669982896</v>
      </c>
      <c r="T1212" s="11">
        <f t="shared" si="211"/>
        <v>1.0678918810810809</v>
      </c>
      <c r="U1212" s="11">
        <f t="shared" si="212"/>
        <v>0.25452157777952045</v>
      </c>
      <c r="V1212" s="11">
        <f t="shared" si="213"/>
        <v>0.3105651032687764</v>
      </c>
      <c r="W1212" s="11">
        <f t="shared" si="214"/>
        <v>0.25452157777952045</v>
      </c>
    </row>
    <row r="1213" spans="1:23" x14ac:dyDescent="0.2">
      <c r="A1213" s="30">
        <v>39095</v>
      </c>
      <c r="B1213" s="1">
        <v>54.967256999999996</v>
      </c>
      <c r="C1213" s="1">
        <v>82.300355999999994</v>
      </c>
      <c r="D1213" s="1">
        <v>24.037254000000001</v>
      </c>
      <c r="E1213" s="1">
        <v>117.18</v>
      </c>
      <c r="F1213" s="1">
        <v>262.16328499999997</v>
      </c>
      <c r="G1213" s="1">
        <v>61.158071999999997</v>
      </c>
      <c r="H1213" s="1">
        <v>53.949233999999997</v>
      </c>
      <c r="I1213" s="1">
        <v>92.5</v>
      </c>
      <c r="J1213" s="1">
        <v>31.636689000000001</v>
      </c>
      <c r="K1213" s="1">
        <v>38.052160000000001</v>
      </c>
      <c r="L1213" s="45">
        <v>16449.179690000001</v>
      </c>
      <c r="M1213" s="11">
        <f t="shared" si="204"/>
        <v>0.21776140357982099</v>
      </c>
      <c r="N1213" s="11">
        <f t="shared" si="205"/>
        <v>0.15849826166891257</v>
      </c>
      <c r="O1213" s="11">
        <f t="shared" si="206"/>
        <v>0.1022070871024654</v>
      </c>
      <c r="P1213" s="11">
        <f t="shared" si="207"/>
        <v>3.0379048931771191</v>
      </c>
      <c r="Q1213" s="11">
        <f t="shared" si="208"/>
        <v>-1.8898643474094534E-2</v>
      </c>
      <c r="R1213" s="11">
        <f t="shared" si="209"/>
        <v>0.66167569518092595</v>
      </c>
      <c r="S1213" s="11">
        <f t="shared" si="210"/>
        <v>0.15272921758360281</v>
      </c>
      <c r="T1213" s="11">
        <f t="shared" si="211"/>
        <v>-0.35472622163685164</v>
      </c>
      <c r="U1213" s="11">
        <f t="shared" si="212"/>
        <v>0.39786036935654212</v>
      </c>
      <c r="V1213" s="11">
        <f t="shared" si="213"/>
        <v>0.51765393990311881</v>
      </c>
      <c r="W1213" s="11">
        <f t="shared" si="214"/>
        <v>0.39786036935654212</v>
      </c>
    </row>
    <row r="1214" spans="1:23" x14ac:dyDescent="0.2">
      <c r="A1214" s="30">
        <v>39093</v>
      </c>
      <c r="B1214" s="1">
        <v>45.137953000000003</v>
      </c>
      <c r="C1214" s="1">
        <v>71.040552000000005</v>
      </c>
      <c r="D1214" s="1">
        <v>21.808292000000002</v>
      </c>
      <c r="E1214" s="1">
        <v>29.02</v>
      </c>
      <c r="F1214" s="1">
        <v>267.21325300000001</v>
      </c>
      <c r="G1214" s="1">
        <v>36.805059</v>
      </c>
      <c r="H1214" s="1">
        <v>46.801307000000001</v>
      </c>
      <c r="I1214" s="1">
        <v>143.35000600000001</v>
      </c>
      <c r="J1214" s="1">
        <v>22.632224000000001</v>
      </c>
      <c r="K1214" s="1">
        <v>25.073015000000002</v>
      </c>
      <c r="L1214" s="45">
        <v>17729.679690000001</v>
      </c>
      <c r="M1214" s="11">
        <f t="shared" si="204"/>
        <v>0.38143917110380543</v>
      </c>
      <c r="N1214" s="11">
        <f t="shared" si="205"/>
        <v>0.48434597579256145</v>
      </c>
      <c r="O1214" s="11">
        <f t="shared" si="206"/>
        <v>0.33854619552124565</v>
      </c>
      <c r="P1214" s="11">
        <f t="shared" si="207"/>
        <v>0.32149368494962127</v>
      </c>
      <c r="Q1214" s="11">
        <f t="shared" si="208"/>
        <v>1.7414516357403542E-3</v>
      </c>
      <c r="R1214" s="11">
        <f t="shared" si="209"/>
        <v>0.27514943701922112</v>
      </c>
      <c r="S1214" s="11">
        <f t="shared" si="210"/>
        <v>0.61138958259530263</v>
      </c>
      <c r="T1214" s="11">
        <f t="shared" si="211"/>
        <v>1.091174321319869</v>
      </c>
      <c r="U1214" s="11">
        <f t="shared" si="212"/>
        <v>0.15063183460512342</v>
      </c>
      <c r="V1214" s="11">
        <f t="shared" si="213"/>
        <v>0.15177863629913668</v>
      </c>
      <c r="W1214" s="11">
        <f t="shared" si="214"/>
        <v>0.15063183460512342</v>
      </c>
    </row>
    <row r="1215" spans="1:23" x14ac:dyDescent="0.2">
      <c r="A1215" s="30">
        <v>39092</v>
      </c>
      <c r="B1215" s="1">
        <v>32.674585999999998</v>
      </c>
      <c r="C1215" s="1">
        <v>47.859833999999999</v>
      </c>
      <c r="D1215" s="1">
        <v>16.292521000000001</v>
      </c>
      <c r="E1215" s="1">
        <v>21.959999</v>
      </c>
      <c r="F1215" s="1">
        <v>266.74872299999998</v>
      </c>
      <c r="G1215" s="1">
        <v>28.863330000000001</v>
      </c>
      <c r="H1215" s="1">
        <v>29.044066999999998</v>
      </c>
      <c r="I1215" s="1">
        <v>68.550003000000004</v>
      </c>
      <c r="J1215" s="1">
        <v>19.669388000000001</v>
      </c>
      <c r="K1215" s="1">
        <v>21.768953</v>
      </c>
      <c r="L1215" s="45">
        <v>17730.509770000001</v>
      </c>
      <c r="M1215" s="11">
        <f t="shared" si="204"/>
        <v>-0.73780268305360075</v>
      </c>
      <c r="N1215" s="11">
        <f t="shared" si="205"/>
        <v>-0.40985145073468199</v>
      </c>
      <c r="O1215" s="11">
        <f t="shared" si="206"/>
        <v>-0.52521623797131023</v>
      </c>
      <c r="P1215" s="11">
        <f t="shared" si="207"/>
        <v>-0.91240177579957893</v>
      </c>
      <c r="Q1215" s="11">
        <f t="shared" si="208"/>
        <v>2.2693393243299331E-2</v>
      </c>
      <c r="R1215" s="11">
        <f t="shared" si="209"/>
        <v>-0.73233709553542403</v>
      </c>
      <c r="S1215" s="11">
        <f t="shared" si="210"/>
        <v>-0.5210476433640987</v>
      </c>
      <c r="T1215" s="11">
        <f t="shared" si="211"/>
        <v>-0.66979768295382414</v>
      </c>
      <c r="U1215" s="11">
        <f t="shared" si="212"/>
        <v>-0.56023328081009383</v>
      </c>
      <c r="V1215" s="11">
        <f t="shared" si="213"/>
        <v>-0.60759028984951835</v>
      </c>
      <c r="W1215" s="11">
        <f t="shared" si="214"/>
        <v>-0.56023328081009383</v>
      </c>
    </row>
    <row r="1216" spans="1:23" x14ac:dyDescent="0.2">
      <c r="A1216" s="30">
        <v>39066</v>
      </c>
      <c r="B1216" s="1">
        <v>124.618308</v>
      </c>
      <c r="C1216" s="1">
        <v>81.097943999999998</v>
      </c>
      <c r="D1216" s="1">
        <v>34.315666</v>
      </c>
      <c r="E1216" s="1">
        <v>250.69000199999999</v>
      </c>
      <c r="F1216" s="1">
        <v>260.82961399999999</v>
      </c>
      <c r="G1216" s="1">
        <v>107.83462900000001</v>
      </c>
      <c r="H1216" s="1">
        <v>60.640827000000002</v>
      </c>
      <c r="I1216" s="1">
        <v>207.60000600000001</v>
      </c>
      <c r="J1216" s="1">
        <v>44.726868000000003</v>
      </c>
      <c r="K1216" s="1">
        <v>55.475062000000001</v>
      </c>
      <c r="L1216" s="45">
        <v>16014.37988</v>
      </c>
      <c r="M1216" s="11">
        <f t="shared" si="204"/>
        <v>0.40211906474755787</v>
      </c>
      <c r="N1216" s="11">
        <f t="shared" si="205"/>
        <v>-0.14845876421475968</v>
      </c>
      <c r="O1216" s="11">
        <f t="shared" si="206"/>
        <v>-0.11890339327173127</v>
      </c>
      <c r="P1216" s="11">
        <f t="shared" si="207"/>
        <v>0.23177081895104523</v>
      </c>
      <c r="Q1216" s="11">
        <f t="shared" si="208"/>
        <v>-5.0682469912444184E-3</v>
      </c>
      <c r="R1216" s="11">
        <f t="shared" si="209"/>
        <v>0.34477605114902965</v>
      </c>
      <c r="S1216" s="11">
        <f t="shared" si="210"/>
        <v>-0.20193864410566753</v>
      </c>
      <c r="T1216" s="11">
        <f t="shared" si="211"/>
        <v>0.17967956994384759</v>
      </c>
      <c r="U1216" s="11">
        <f t="shared" si="212"/>
        <v>0.16276036230333668</v>
      </c>
      <c r="V1216" s="11">
        <f t="shared" si="213"/>
        <v>0.13412458171344688</v>
      </c>
      <c r="W1216" s="11">
        <f t="shared" si="214"/>
        <v>0.16276036230333668</v>
      </c>
    </row>
    <row r="1217" spans="1:23" x14ac:dyDescent="0.2">
      <c r="A1217" s="30">
        <v>39065</v>
      </c>
      <c r="B1217" s="1">
        <v>88.878549000000007</v>
      </c>
      <c r="C1217" s="1">
        <v>95.236660999999998</v>
      </c>
      <c r="D1217" s="1">
        <v>38.946542000000001</v>
      </c>
      <c r="E1217" s="1">
        <v>203.520004</v>
      </c>
      <c r="F1217" s="1">
        <v>262.158297</v>
      </c>
      <c r="G1217" s="1">
        <v>80.187797000000003</v>
      </c>
      <c r="H1217" s="1">
        <v>75.985168999999999</v>
      </c>
      <c r="I1217" s="1">
        <v>175.979996</v>
      </c>
      <c r="J1217" s="1">
        <v>38.46611</v>
      </c>
      <c r="K1217" s="1">
        <v>48.914434</v>
      </c>
      <c r="L1217" s="45">
        <v>16153.54004</v>
      </c>
      <c r="M1217" s="11">
        <f t="shared" si="204"/>
        <v>0.53099942028470259</v>
      </c>
      <c r="N1217" s="11">
        <f t="shared" si="205"/>
        <v>0.16440526240133546</v>
      </c>
      <c r="O1217" s="11">
        <f t="shared" si="206"/>
        <v>0.57808029726136012</v>
      </c>
      <c r="P1217" s="11">
        <f t="shared" si="207"/>
        <v>1.0824720940610226</v>
      </c>
      <c r="Q1217" s="11">
        <f t="shared" si="208"/>
        <v>-1.4385000743126097E-2</v>
      </c>
      <c r="R1217" s="11">
        <f t="shared" si="209"/>
        <v>0.33072274501973009</v>
      </c>
      <c r="S1217" s="11">
        <f t="shared" si="210"/>
        <v>0.4165540503885341</v>
      </c>
      <c r="T1217" s="11">
        <f t="shared" si="211"/>
        <v>0.80473789755434533</v>
      </c>
      <c r="U1217" s="11">
        <f t="shared" si="212"/>
        <v>0.19363725453293679</v>
      </c>
      <c r="V1217" s="11">
        <f t="shared" si="213"/>
        <v>0.3202513351454217</v>
      </c>
      <c r="W1217" s="11">
        <f t="shared" si="214"/>
        <v>0.19363725453293679</v>
      </c>
    </row>
    <row r="1218" spans="1:23" x14ac:dyDescent="0.2">
      <c r="A1218" s="30">
        <v>39064</v>
      </c>
      <c r="B1218" s="1">
        <v>58.052633999999998</v>
      </c>
      <c r="C1218" s="1">
        <v>81.789961000000005</v>
      </c>
      <c r="D1218" s="1">
        <v>24.679696</v>
      </c>
      <c r="E1218" s="1">
        <v>97.730002999999996</v>
      </c>
      <c r="F1218" s="1">
        <v>265.98448400000001</v>
      </c>
      <c r="G1218" s="1">
        <v>60.258831000000001</v>
      </c>
      <c r="H1218" s="1">
        <v>53.640853999999997</v>
      </c>
      <c r="I1218" s="1">
        <v>97.510002</v>
      </c>
      <c r="J1218" s="1">
        <v>32.225963</v>
      </c>
      <c r="K1218" s="1">
        <v>37.049334999999999</v>
      </c>
      <c r="L1218" s="45">
        <v>17368.5</v>
      </c>
      <c r="M1218" s="11">
        <f t="shared" si="204"/>
        <v>-0.23376820503279394</v>
      </c>
      <c r="N1218" s="11">
        <f t="shared" si="205"/>
        <v>0.13342509475585196</v>
      </c>
      <c r="O1218" s="11">
        <f t="shared" si="206"/>
        <v>0.15970941308911724</v>
      </c>
      <c r="P1218" s="11">
        <f t="shared" si="207"/>
        <v>2.2950102157788264</v>
      </c>
      <c r="Q1218" s="11">
        <f t="shared" si="208"/>
        <v>-1.5638858189339522E-2</v>
      </c>
      <c r="R1218" s="11">
        <f t="shared" si="209"/>
        <v>0.37898429726114125</v>
      </c>
      <c r="S1218" s="11">
        <f t="shared" si="210"/>
        <v>0.16391601859050664</v>
      </c>
      <c r="T1218" s="11">
        <f t="shared" si="211"/>
        <v>-0.17322367011660733</v>
      </c>
      <c r="U1218" s="11">
        <f t="shared" si="212"/>
        <v>0.23136258033612656</v>
      </c>
      <c r="V1218" s="11">
        <f t="shared" si="213"/>
        <v>0.32296511190896715</v>
      </c>
      <c r="W1218" s="11">
        <f t="shared" si="214"/>
        <v>0.23136258033612656</v>
      </c>
    </row>
    <row r="1219" spans="1:23" x14ac:dyDescent="0.2">
      <c r="A1219" s="30">
        <v>39063</v>
      </c>
      <c r="B1219" s="1">
        <v>75.763801999999998</v>
      </c>
      <c r="C1219" s="1">
        <v>72.161770000000004</v>
      </c>
      <c r="D1219" s="1">
        <v>21.280930999999999</v>
      </c>
      <c r="E1219" s="1">
        <v>29.66</v>
      </c>
      <c r="F1219" s="1">
        <v>270.210264</v>
      </c>
      <c r="G1219" s="1">
        <v>43.697982000000003</v>
      </c>
      <c r="H1219" s="1">
        <v>46.086533000000003</v>
      </c>
      <c r="I1219" s="1">
        <v>117.94000200000001</v>
      </c>
      <c r="J1219" s="1">
        <v>26.170978000000002</v>
      </c>
      <c r="K1219" s="1">
        <v>28.004771000000002</v>
      </c>
      <c r="L1219" s="45">
        <v>17828.759770000001</v>
      </c>
      <c r="M1219" s="11">
        <f t="shared" si="204"/>
        <v>-0.39874681506949927</v>
      </c>
      <c r="N1219" s="11">
        <f t="shared" si="205"/>
        <v>-0.1213791826594115</v>
      </c>
      <c r="O1219" s="11">
        <f t="shared" si="206"/>
        <v>-0.38486504101626029</v>
      </c>
      <c r="P1219" s="11">
        <f t="shared" si="207"/>
        <v>-0.88202537875143583</v>
      </c>
      <c r="Q1219" s="11">
        <f t="shared" si="208"/>
        <v>4.8086793535473404E-4</v>
      </c>
      <c r="R1219" s="11">
        <f t="shared" si="209"/>
        <v>-0.59722297394352886</v>
      </c>
      <c r="S1219" s="11">
        <f t="shared" si="210"/>
        <v>-0.24618022283470109</v>
      </c>
      <c r="T1219" s="11">
        <f t="shared" si="211"/>
        <v>-0.42960777811853212</v>
      </c>
      <c r="U1219" s="11">
        <f t="shared" si="212"/>
        <v>-0.42079303196456741</v>
      </c>
      <c r="V1219" s="11">
        <f t="shared" si="213"/>
        <v>-0.49668144020414284</v>
      </c>
      <c r="W1219" s="11">
        <f t="shared" si="214"/>
        <v>-0.42079303196456741</v>
      </c>
    </row>
    <row r="1220" spans="1:23" x14ac:dyDescent="0.2">
      <c r="A1220" s="30">
        <v>39036</v>
      </c>
      <c r="B1220" s="1">
        <v>126.00981400000001</v>
      </c>
      <c r="C1220" s="1">
        <v>82.130730999999997</v>
      </c>
      <c r="D1220" s="1">
        <v>34.595548000000001</v>
      </c>
      <c r="E1220" s="1">
        <v>251.41000399999999</v>
      </c>
      <c r="F1220" s="1">
        <v>270.08039100000002</v>
      </c>
      <c r="G1220" s="1">
        <v>108.491744</v>
      </c>
      <c r="H1220" s="1">
        <v>61.137335999999998</v>
      </c>
      <c r="I1220" s="1">
        <v>206.770004</v>
      </c>
      <c r="J1220" s="1">
        <v>45.184156000000002</v>
      </c>
      <c r="K1220" s="1">
        <v>55.640250999999999</v>
      </c>
      <c r="L1220" s="45">
        <v>17867.58008</v>
      </c>
      <c r="M1220" s="11">
        <f t="shared" ref="M1220:M1283" si="215">B1220/B1221-1</f>
        <v>0.39406014004898648</v>
      </c>
      <c r="N1220" s="11">
        <f t="shared" ref="N1220:N1283" si="216">C1220/C1221-1</f>
        <v>-0.14006736229114924</v>
      </c>
      <c r="O1220" s="11">
        <f t="shared" ref="O1220:O1283" si="217">D1220/D1221-1</f>
        <v>-0.11510916111093883</v>
      </c>
      <c r="P1220" s="11">
        <f t="shared" ref="P1220:P1283" si="218">E1220/E1221-1</f>
        <v>0.22956914349503998</v>
      </c>
      <c r="Q1220" s="11">
        <f t="shared" ref="Q1220:Q1283" si="219">F1220/F1221-1</f>
        <v>3.0051227387490886E-3</v>
      </c>
      <c r="R1220" s="11">
        <f t="shared" ref="R1220:R1283" si="220">G1220/G1221-1</f>
        <v>0.32873900029631287</v>
      </c>
      <c r="S1220" s="11">
        <f t="shared" ref="S1220:S1283" si="221">H1220/H1221-1</f>
        <v>-0.1864698153643799</v>
      </c>
      <c r="T1220" s="11">
        <f t="shared" ref="T1220:T1283" si="222">I1220/I1221-1</f>
        <v>0.17143510201787726</v>
      </c>
      <c r="U1220" s="11">
        <f t="shared" ref="U1220:U1283" si="223">J1220/J1221-1</f>
        <v>0.16659899999284811</v>
      </c>
      <c r="V1220" s="11">
        <f t="shared" ref="V1220:V1283" si="224">K1220/K1221-1</f>
        <v>0.12596110991581155</v>
      </c>
      <c r="W1220" s="11">
        <f t="shared" ref="W1220:W1283" si="225">J1220/J1221-1</f>
        <v>0.16659899999284811</v>
      </c>
    </row>
    <row r="1221" spans="1:23" x14ac:dyDescent="0.2">
      <c r="A1221" s="30">
        <v>39035</v>
      </c>
      <c r="B1221" s="1">
        <v>90.390514999999994</v>
      </c>
      <c r="C1221" s="1">
        <v>95.508330999999998</v>
      </c>
      <c r="D1221" s="1">
        <v>39.095837000000003</v>
      </c>
      <c r="E1221" s="1">
        <v>204.470001</v>
      </c>
      <c r="F1221" s="1">
        <v>269.27119800000003</v>
      </c>
      <c r="G1221" s="1">
        <v>81.650154000000001</v>
      </c>
      <c r="H1221" s="1">
        <v>75.150666999999999</v>
      </c>
      <c r="I1221" s="1">
        <v>176.509995</v>
      </c>
      <c r="J1221" s="1">
        <v>38.731523000000003</v>
      </c>
      <c r="K1221" s="1">
        <v>49.415784000000002</v>
      </c>
      <c r="L1221" s="45">
        <v>17730.480469999999</v>
      </c>
      <c r="M1221" s="11">
        <f t="shared" si="215"/>
        <v>0.53779457832080624</v>
      </c>
      <c r="N1221" s="11">
        <f t="shared" si="216"/>
        <v>0.15843248670666088</v>
      </c>
      <c r="O1221" s="11">
        <f t="shared" si="217"/>
        <v>0.58033214762116514</v>
      </c>
      <c r="P1221" s="11">
        <f t="shared" si="218"/>
        <v>1.1643907995724483</v>
      </c>
      <c r="Q1221" s="11">
        <f t="shared" si="219"/>
        <v>2.319403399101061E-2</v>
      </c>
      <c r="R1221" s="11">
        <f t="shared" si="220"/>
        <v>0.33778786633772939</v>
      </c>
      <c r="S1221" s="11">
        <f t="shared" si="221"/>
        <v>0.37768841408425402</v>
      </c>
      <c r="T1221" s="11">
        <f t="shared" si="222"/>
        <v>0.7752186965704515</v>
      </c>
      <c r="U1221" s="11">
        <f t="shared" si="223"/>
        <v>0.20739277508114151</v>
      </c>
      <c r="V1221" s="11">
        <f t="shared" si="224"/>
        <v>0.3209900315019647</v>
      </c>
      <c r="W1221" s="11">
        <f t="shared" si="225"/>
        <v>0.20739277508114151</v>
      </c>
    </row>
    <row r="1222" spans="1:23" x14ac:dyDescent="0.2">
      <c r="A1222" s="30">
        <v>39034</v>
      </c>
      <c r="B1222" s="1">
        <v>58.779316999999999</v>
      </c>
      <c r="C1222" s="1">
        <v>82.446178000000003</v>
      </c>
      <c r="D1222" s="1">
        <v>24.739000000000001</v>
      </c>
      <c r="E1222" s="1">
        <v>94.470000999999996</v>
      </c>
      <c r="F1222" s="1">
        <v>263.16728699999999</v>
      </c>
      <c r="G1222" s="1">
        <v>61.033707999999997</v>
      </c>
      <c r="H1222" s="1">
        <v>54.548377000000002</v>
      </c>
      <c r="I1222" s="1">
        <v>99.43</v>
      </c>
      <c r="J1222" s="1">
        <v>32.078643999999997</v>
      </c>
      <c r="K1222" s="1">
        <v>37.408143000000003</v>
      </c>
      <c r="L1222" s="45">
        <v>16016.01953</v>
      </c>
      <c r="M1222" s="11">
        <f t="shared" si="215"/>
        <v>-0.2173988060466564</v>
      </c>
      <c r="N1222" s="11">
        <f t="shared" si="216"/>
        <v>0.15660999445180246</v>
      </c>
      <c r="O1222" s="11">
        <f t="shared" si="217"/>
        <v>0.21811795728625238</v>
      </c>
      <c r="P1222" s="11">
        <f t="shared" si="218"/>
        <v>2.2441620108460847</v>
      </c>
      <c r="Q1222" s="11">
        <f t="shared" si="219"/>
        <v>1.3114421522370856E-2</v>
      </c>
      <c r="R1222" s="11">
        <f t="shared" si="220"/>
        <v>0.41440459107813576</v>
      </c>
      <c r="S1222" s="11">
        <f t="shared" si="221"/>
        <v>0.20184068423806356</v>
      </c>
      <c r="T1222" s="11">
        <f t="shared" si="222"/>
        <v>-0.17690399395105971</v>
      </c>
      <c r="U1222" s="11">
        <f t="shared" si="223"/>
        <v>0.2422745785294973</v>
      </c>
      <c r="V1222" s="11">
        <f t="shared" si="224"/>
        <v>0.34913955895192239</v>
      </c>
      <c r="W1222" s="11">
        <f t="shared" si="225"/>
        <v>0.2422745785294973</v>
      </c>
    </row>
    <row r="1223" spans="1:23" x14ac:dyDescent="0.2">
      <c r="A1223" s="30">
        <v>39033</v>
      </c>
      <c r="B1223" s="1">
        <v>75.107624999999999</v>
      </c>
      <c r="C1223" s="1">
        <v>71.282608999999994</v>
      </c>
      <c r="D1223" s="1">
        <v>20.309199</v>
      </c>
      <c r="E1223" s="1">
        <v>29.120000999999998</v>
      </c>
      <c r="F1223" s="1">
        <v>259.76067599999999</v>
      </c>
      <c r="G1223" s="1">
        <v>43.151519999999998</v>
      </c>
      <c r="H1223" s="1">
        <v>45.387360999999999</v>
      </c>
      <c r="I1223" s="1">
        <v>120.800003</v>
      </c>
      <c r="J1223" s="1">
        <v>25.822507000000002</v>
      </c>
      <c r="K1223" s="1">
        <v>27.727408</v>
      </c>
      <c r="L1223" s="45">
        <v>16413.429690000001</v>
      </c>
      <c r="M1223" s="11">
        <f t="shared" si="215"/>
        <v>-0.24003214125200556</v>
      </c>
      <c r="N1223" s="11">
        <f t="shared" si="216"/>
        <v>-0.20779499196060269</v>
      </c>
      <c r="O1223" s="11">
        <f t="shared" si="217"/>
        <v>-0.40469725580405702</v>
      </c>
      <c r="P1223" s="11">
        <f t="shared" si="218"/>
        <v>-0.86690432866369715</v>
      </c>
      <c r="Q1223" s="11">
        <f t="shared" si="219"/>
        <v>-6.2106850054546303E-3</v>
      </c>
      <c r="R1223" s="11">
        <f t="shared" si="220"/>
        <v>-0.55347254241056876</v>
      </c>
      <c r="S1223" s="11">
        <f t="shared" si="221"/>
        <v>2.5813258540516193E-2</v>
      </c>
      <c r="T1223" s="11">
        <f t="shared" si="222"/>
        <v>-0.26467005274330446</v>
      </c>
      <c r="U1223" s="11">
        <f t="shared" si="223"/>
        <v>-0.49839729992229986</v>
      </c>
      <c r="V1223" s="11">
        <f t="shared" si="224"/>
        <v>-0.4264086057095573</v>
      </c>
      <c r="W1223" s="11">
        <f t="shared" si="225"/>
        <v>-0.49839729992229986</v>
      </c>
    </row>
    <row r="1224" spans="1:23" x14ac:dyDescent="0.2">
      <c r="A1224" s="30">
        <v>39006</v>
      </c>
      <c r="B1224" s="1">
        <v>98.830001999999993</v>
      </c>
      <c r="C1224" s="1">
        <v>89.980002999999996</v>
      </c>
      <c r="D1224" s="1">
        <v>34.115749000000001</v>
      </c>
      <c r="E1224" s="1">
        <v>218.78999300000001</v>
      </c>
      <c r="F1224" s="1">
        <v>261.38405</v>
      </c>
      <c r="G1224" s="1">
        <v>96.637998999999994</v>
      </c>
      <c r="H1224" s="1">
        <v>44.245246999999999</v>
      </c>
      <c r="I1224" s="1">
        <v>164.279999</v>
      </c>
      <c r="J1224" s="1">
        <v>51.48</v>
      </c>
      <c r="K1224" s="1">
        <v>48.34</v>
      </c>
      <c r="L1224" s="45">
        <v>16416.58008</v>
      </c>
      <c r="M1224" s="11">
        <f t="shared" si="215"/>
        <v>-0.21746084808159905</v>
      </c>
      <c r="N1224" s="11">
        <f t="shared" si="216"/>
        <v>9.4027542379553131E-2</v>
      </c>
      <c r="O1224" s="11">
        <f t="shared" si="217"/>
        <v>-3.4238801980781775E-2</v>
      </c>
      <c r="P1224" s="11">
        <f t="shared" si="218"/>
        <v>-0.127283623381934</v>
      </c>
      <c r="Q1224" s="11">
        <f t="shared" si="219"/>
        <v>8.6157051148492148E-3</v>
      </c>
      <c r="R1224" s="11">
        <f t="shared" si="220"/>
        <v>-0.10423886210026045</v>
      </c>
      <c r="S1224" s="11">
        <f t="shared" si="221"/>
        <v>-0.27618435708082667</v>
      </c>
      <c r="T1224" s="11">
        <f t="shared" si="222"/>
        <v>-0.19718518796889051</v>
      </c>
      <c r="U1224" s="11">
        <f t="shared" si="223"/>
        <v>0.13518190694683696</v>
      </c>
      <c r="V1224" s="11">
        <f t="shared" si="224"/>
        <v>-0.13044520018522188</v>
      </c>
      <c r="W1224" s="11">
        <f t="shared" si="225"/>
        <v>0.13518190694683696</v>
      </c>
    </row>
    <row r="1225" spans="1:23" x14ac:dyDescent="0.2">
      <c r="A1225" s="30">
        <v>39005</v>
      </c>
      <c r="B1225" s="1">
        <v>126.294003</v>
      </c>
      <c r="C1225" s="1">
        <v>82.246561</v>
      </c>
      <c r="D1225" s="1">
        <v>35.325243</v>
      </c>
      <c r="E1225" s="1">
        <v>250.699997</v>
      </c>
      <c r="F1225" s="1">
        <v>259.15127899999999</v>
      </c>
      <c r="G1225" s="1">
        <v>107.88367</v>
      </c>
      <c r="H1225" s="1">
        <v>61.127785000000003</v>
      </c>
      <c r="I1225" s="1">
        <v>204.63000500000001</v>
      </c>
      <c r="J1225" s="1">
        <v>45.349559999999997</v>
      </c>
      <c r="K1225" s="1">
        <v>55.591665999999996</v>
      </c>
      <c r="L1225" s="45">
        <v>16484.990229999999</v>
      </c>
      <c r="M1225" s="11">
        <f t="shared" si="215"/>
        <v>0.39142263226959484</v>
      </c>
      <c r="N1225" s="11">
        <f t="shared" si="216"/>
        <v>-0.13469571904447819</v>
      </c>
      <c r="O1225" s="11">
        <f t="shared" si="217"/>
        <v>-0.10487662142597687</v>
      </c>
      <c r="P1225" s="11">
        <f t="shared" si="218"/>
        <v>0.23924860742587328</v>
      </c>
      <c r="Q1225" s="11">
        <f t="shared" si="219"/>
        <v>4.1451627792514767E-2</v>
      </c>
      <c r="R1225" s="11">
        <f t="shared" si="220"/>
        <v>0.3144318501296508</v>
      </c>
      <c r="S1225" s="11">
        <f t="shared" si="221"/>
        <v>-0.18340827199856669</v>
      </c>
      <c r="T1225" s="11">
        <f t="shared" si="222"/>
        <v>0.16174637312221196</v>
      </c>
      <c r="U1225" s="11">
        <f t="shared" si="223"/>
        <v>0.16374918203164079</v>
      </c>
      <c r="V1225" s="11">
        <f t="shared" si="224"/>
        <v>0.11749095319785008</v>
      </c>
      <c r="W1225" s="11">
        <f t="shared" si="225"/>
        <v>0.16374918203164079</v>
      </c>
    </row>
    <row r="1226" spans="1:23" x14ac:dyDescent="0.2">
      <c r="A1226" s="30">
        <v>39004</v>
      </c>
      <c r="B1226" s="1">
        <v>90.766098</v>
      </c>
      <c r="C1226" s="1">
        <v>95.049294000000003</v>
      </c>
      <c r="D1226" s="1">
        <v>39.464105000000004</v>
      </c>
      <c r="E1226" s="1">
        <v>202.300003</v>
      </c>
      <c r="F1226" s="1">
        <v>248.83659700000001</v>
      </c>
      <c r="G1226" s="1">
        <v>82.076274999999995</v>
      </c>
      <c r="H1226" s="1">
        <v>74.857218000000003</v>
      </c>
      <c r="I1226" s="1">
        <v>176.13999899999999</v>
      </c>
      <c r="J1226" s="1">
        <v>38.968499999999999</v>
      </c>
      <c r="K1226" s="1">
        <v>49.746859999999998</v>
      </c>
      <c r="L1226" s="45">
        <v>17737</v>
      </c>
      <c r="M1226" s="11">
        <f t="shared" si="215"/>
        <v>0.5396456111657586</v>
      </c>
      <c r="N1226" s="11">
        <f t="shared" si="216"/>
        <v>0.14451430040601232</v>
      </c>
      <c r="O1226" s="11">
        <f t="shared" si="217"/>
        <v>0.54581160553440133</v>
      </c>
      <c r="P1226" s="11">
        <f t="shared" si="218"/>
        <v>1.0219889748529041</v>
      </c>
      <c r="Q1226" s="11">
        <f t="shared" si="219"/>
        <v>1.4768198922081588E-2</v>
      </c>
      <c r="R1226" s="11">
        <f t="shared" si="220"/>
        <v>0.34413752002479936</v>
      </c>
      <c r="S1226" s="11">
        <f t="shared" si="221"/>
        <v>0.36591056832567426</v>
      </c>
      <c r="T1226" s="11">
        <f t="shared" si="222"/>
        <v>0.71026315584548305</v>
      </c>
      <c r="U1226" s="11">
        <f t="shared" si="223"/>
        <v>0.19320378607693445</v>
      </c>
      <c r="V1226" s="11">
        <f t="shared" si="224"/>
        <v>0.31018438605151033</v>
      </c>
      <c r="W1226" s="11">
        <f t="shared" si="225"/>
        <v>0.19320378607693445</v>
      </c>
    </row>
    <row r="1227" spans="1:23" x14ac:dyDescent="0.2">
      <c r="A1227" s="30">
        <v>39003</v>
      </c>
      <c r="B1227" s="1">
        <v>58.952590999999998</v>
      </c>
      <c r="C1227" s="1">
        <v>83.047712000000004</v>
      </c>
      <c r="D1227" s="1">
        <v>25.529699000000001</v>
      </c>
      <c r="E1227" s="1">
        <v>100.050003</v>
      </c>
      <c r="F1227" s="1">
        <v>245.21521000000001</v>
      </c>
      <c r="G1227" s="1">
        <v>61.062409000000002</v>
      </c>
      <c r="H1227" s="1">
        <v>54.803894</v>
      </c>
      <c r="I1227" s="1">
        <v>102.989998</v>
      </c>
      <c r="J1227" s="1">
        <v>32.658712999999999</v>
      </c>
      <c r="K1227" s="1">
        <v>37.969358</v>
      </c>
      <c r="L1227" s="45">
        <v>18004.160159999999</v>
      </c>
      <c r="M1227" s="11">
        <f t="shared" si="215"/>
        <v>0.37562439110295043</v>
      </c>
      <c r="N1227" s="11">
        <f t="shared" si="216"/>
        <v>0.20169469521317884</v>
      </c>
      <c r="O1227" s="11">
        <f t="shared" si="217"/>
        <v>0.19466033412792694</v>
      </c>
      <c r="P1227" s="11">
        <f t="shared" si="218"/>
        <v>2.5911701151769519</v>
      </c>
      <c r="Q1227" s="11">
        <f t="shared" si="219"/>
        <v>-2.7650130627815628E-2</v>
      </c>
      <c r="R1227" s="11">
        <f t="shared" si="220"/>
        <v>0.71164991664935751</v>
      </c>
      <c r="S1227" s="11">
        <f t="shared" si="221"/>
        <v>0.24289801723545734</v>
      </c>
      <c r="T1227" s="11">
        <f t="shared" si="222"/>
        <v>-0.15366918968412879</v>
      </c>
      <c r="U1227" s="11">
        <f t="shared" si="223"/>
        <v>0.58360769553113112</v>
      </c>
      <c r="V1227" s="11">
        <f t="shared" si="224"/>
        <v>0.65207215861518408</v>
      </c>
      <c r="W1227" s="11">
        <f t="shared" si="225"/>
        <v>0.58360769553113112</v>
      </c>
    </row>
    <row r="1228" spans="1:23" x14ac:dyDescent="0.2">
      <c r="A1228" s="30">
        <v>39001</v>
      </c>
      <c r="B1228" s="1">
        <v>42.855150999999999</v>
      </c>
      <c r="C1228" s="1">
        <v>69.108828000000003</v>
      </c>
      <c r="D1228" s="1">
        <v>21.369838999999999</v>
      </c>
      <c r="E1228" s="1">
        <v>27.860001</v>
      </c>
      <c r="F1228" s="1">
        <v>252.18824799999999</v>
      </c>
      <c r="G1228" s="1">
        <v>35.674590000000002</v>
      </c>
      <c r="H1228" s="1">
        <v>44.093637000000001</v>
      </c>
      <c r="I1228" s="1">
        <v>121.69000200000001</v>
      </c>
      <c r="J1228" s="1">
        <v>20.622982</v>
      </c>
      <c r="K1228" s="1">
        <v>22.982869000000001</v>
      </c>
      <c r="L1228" s="45">
        <v>17582.570309999999</v>
      </c>
      <c r="M1228" s="11">
        <f t="shared" si="215"/>
        <v>-0.56994330015166483</v>
      </c>
      <c r="N1228" s="11">
        <f t="shared" si="216"/>
        <v>-0.2377982847203769</v>
      </c>
      <c r="O1228" s="11">
        <f t="shared" si="217"/>
        <v>-0.39230339195938824</v>
      </c>
      <c r="P1228" s="11">
        <f t="shared" si="218"/>
        <v>-0.87853156226660467</v>
      </c>
      <c r="Q1228" s="11">
        <f t="shared" si="219"/>
        <v>-5.3024414851651214E-2</v>
      </c>
      <c r="R1228" s="11">
        <f t="shared" si="220"/>
        <v>-0.63272957293303933</v>
      </c>
      <c r="S1228" s="11">
        <f t="shared" si="221"/>
        <v>-4.7509520608895461E-2</v>
      </c>
      <c r="T1228" s="11">
        <f t="shared" si="222"/>
        <v>-0.27989822830054356</v>
      </c>
      <c r="U1228" s="11">
        <f t="shared" si="223"/>
        <v>-0.60048464937010171</v>
      </c>
      <c r="V1228" s="11">
        <f t="shared" si="224"/>
        <v>-0.53229813863040576</v>
      </c>
      <c r="W1228" s="11">
        <f t="shared" si="225"/>
        <v>-0.60048464937010171</v>
      </c>
    </row>
    <row r="1229" spans="1:23" x14ac:dyDescent="0.2">
      <c r="A1229" s="30">
        <v>38976</v>
      </c>
      <c r="B1229" s="1">
        <v>99.650002000000001</v>
      </c>
      <c r="C1229" s="1">
        <v>90.669998000000007</v>
      </c>
      <c r="D1229" s="1">
        <v>35.165309000000001</v>
      </c>
      <c r="E1229" s="1">
        <v>229.36000100000001</v>
      </c>
      <c r="F1229" s="1">
        <v>266.30913399999997</v>
      </c>
      <c r="G1229" s="1">
        <v>97.134393000000003</v>
      </c>
      <c r="H1229" s="1">
        <v>46.292994999999998</v>
      </c>
      <c r="I1229" s="1">
        <v>168.990005</v>
      </c>
      <c r="J1229" s="1">
        <v>51.619999</v>
      </c>
      <c r="K1229" s="1">
        <v>49.139999000000003</v>
      </c>
      <c r="L1229" s="45">
        <v>17574.75</v>
      </c>
      <c r="M1229" s="11">
        <f t="shared" si="215"/>
        <v>-0.20192716046602388</v>
      </c>
      <c r="N1229" s="11">
        <f t="shared" si="216"/>
        <v>0.11062828048451778</v>
      </c>
      <c r="O1229" s="11">
        <f t="shared" si="217"/>
        <v>1.7350998083005331E-2</v>
      </c>
      <c r="P1229" s="11">
        <f t="shared" si="218"/>
        <v>-0.10406249609374996</v>
      </c>
      <c r="Q1229" s="11">
        <f t="shared" si="219"/>
        <v>-1.0853491875513543E-2</v>
      </c>
      <c r="R1229" s="11">
        <f t="shared" si="220"/>
        <v>-8.7358460636435042E-2</v>
      </c>
      <c r="S1229" s="11">
        <f t="shared" si="221"/>
        <v>-0.2311559019955769</v>
      </c>
      <c r="T1229" s="11">
        <f t="shared" si="222"/>
        <v>-0.16572864006446131</v>
      </c>
      <c r="U1229" s="11">
        <f t="shared" si="223"/>
        <v>0.1622062890536331</v>
      </c>
      <c r="V1229" s="11">
        <f t="shared" si="224"/>
        <v>-0.10810376140275924</v>
      </c>
      <c r="W1229" s="11">
        <f t="shared" si="225"/>
        <v>0.1622062890536331</v>
      </c>
    </row>
    <row r="1230" spans="1:23" x14ac:dyDescent="0.2">
      <c r="A1230" s="30">
        <v>38975</v>
      </c>
      <c r="B1230" s="1">
        <v>124.863292</v>
      </c>
      <c r="C1230" s="1">
        <v>81.638474000000002</v>
      </c>
      <c r="D1230" s="1">
        <v>34.565562</v>
      </c>
      <c r="E1230" s="1">
        <v>256</v>
      </c>
      <c r="F1230" s="1">
        <v>269.23123299999997</v>
      </c>
      <c r="G1230" s="1">
        <v>106.432141</v>
      </c>
      <c r="H1230" s="1">
        <v>60.21116</v>
      </c>
      <c r="I1230" s="1">
        <v>202.55999800000001</v>
      </c>
      <c r="J1230" s="1">
        <v>44.415522000000003</v>
      </c>
      <c r="K1230" s="1">
        <v>55.096094000000001</v>
      </c>
      <c r="L1230" s="45">
        <v>17758.210940000001</v>
      </c>
      <c r="M1230" s="11">
        <f t="shared" si="215"/>
        <v>0.38373490102544627</v>
      </c>
      <c r="N1230" s="11">
        <f t="shared" si="216"/>
        <v>-0.14160091687652132</v>
      </c>
      <c r="O1230" s="11">
        <f t="shared" si="217"/>
        <v>-0.12983251669239326</v>
      </c>
      <c r="P1230" s="11">
        <f t="shared" si="218"/>
        <v>0.24689495150645313</v>
      </c>
      <c r="Q1230" s="11">
        <f t="shared" si="219"/>
        <v>-3.2715396521836304E-2</v>
      </c>
      <c r="R1230" s="11">
        <f t="shared" si="220"/>
        <v>0.28567244667665137</v>
      </c>
      <c r="S1230" s="11">
        <f t="shared" si="221"/>
        <v>-0.18789332919352597</v>
      </c>
      <c r="T1230" s="11">
        <f t="shared" si="222"/>
        <v>0.18048838931146083</v>
      </c>
      <c r="U1230" s="11">
        <f t="shared" si="223"/>
        <v>0.13536131557727327</v>
      </c>
      <c r="V1230" s="11">
        <f t="shared" si="224"/>
        <v>0.10921644227365324</v>
      </c>
      <c r="W1230" s="11">
        <f t="shared" si="225"/>
        <v>0.13536131557727327</v>
      </c>
    </row>
    <row r="1231" spans="1:23" x14ac:dyDescent="0.2">
      <c r="A1231" s="30">
        <v>38974</v>
      </c>
      <c r="B1231" s="1">
        <v>90.236425999999994</v>
      </c>
      <c r="C1231" s="1">
        <v>95.105500000000006</v>
      </c>
      <c r="D1231" s="1">
        <v>39.722884000000001</v>
      </c>
      <c r="E1231" s="1">
        <v>205.30999800000001</v>
      </c>
      <c r="F1231" s="1">
        <v>278.33714300000003</v>
      </c>
      <c r="G1231" s="1">
        <v>82.783248</v>
      </c>
      <c r="H1231" s="1">
        <v>74.141935000000004</v>
      </c>
      <c r="I1231" s="1">
        <v>171.58999600000001</v>
      </c>
      <c r="J1231" s="1">
        <v>39.120165</v>
      </c>
      <c r="K1231" s="1">
        <v>49.671183999999997</v>
      </c>
      <c r="L1231" s="45">
        <v>17084.490229999999</v>
      </c>
      <c r="M1231" s="11">
        <f t="shared" si="215"/>
        <v>1.0701071003975868</v>
      </c>
      <c r="N1231" s="11">
        <f t="shared" si="216"/>
        <v>0.35243711641303133</v>
      </c>
      <c r="O1231" s="11">
        <f t="shared" si="217"/>
        <v>0.83025708591424086</v>
      </c>
      <c r="P1231" s="11">
        <f t="shared" si="218"/>
        <v>6.4333812659890928</v>
      </c>
      <c r="Q1231" s="11">
        <f t="shared" si="219"/>
        <v>-1.1600451165666659E-2</v>
      </c>
      <c r="R1231" s="11">
        <f t="shared" si="220"/>
        <v>1.2692314756097889</v>
      </c>
      <c r="S1231" s="11">
        <f t="shared" si="221"/>
        <v>0.6578124485720378</v>
      </c>
      <c r="T1231" s="11">
        <f t="shared" si="222"/>
        <v>0.39266291204174109</v>
      </c>
      <c r="U1231" s="11">
        <f t="shared" si="223"/>
        <v>0.87712831480652609</v>
      </c>
      <c r="V1231" s="11">
        <f t="shared" si="224"/>
        <v>1.1661721919748871</v>
      </c>
      <c r="W1231" s="11">
        <f t="shared" si="225"/>
        <v>0.87712831480652609</v>
      </c>
    </row>
    <row r="1232" spans="1:23" x14ac:dyDescent="0.2">
      <c r="A1232" s="30">
        <v>38971</v>
      </c>
      <c r="B1232" s="1">
        <v>43.590221</v>
      </c>
      <c r="C1232" s="1">
        <v>70.321568999999997</v>
      </c>
      <c r="D1232" s="1">
        <v>21.703444999999999</v>
      </c>
      <c r="E1232" s="1">
        <v>27.620000999999998</v>
      </c>
      <c r="F1232" s="1">
        <v>281.60387500000002</v>
      </c>
      <c r="G1232" s="1">
        <v>36.480741999999999</v>
      </c>
      <c r="H1232" s="1">
        <v>44.722752</v>
      </c>
      <c r="I1232" s="1">
        <v>123.209999</v>
      </c>
      <c r="J1232" s="1">
        <v>20.840432</v>
      </c>
      <c r="K1232" s="1">
        <v>22.930395000000001</v>
      </c>
      <c r="L1232" s="45">
        <v>16001.889649999999</v>
      </c>
      <c r="M1232" s="11">
        <f t="shared" si="215"/>
        <v>-0.55942773277890168</v>
      </c>
      <c r="N1232" s="11">
        <f t="shared" si="216"/>
        <v>-0.22544808651340364</v>
      </c>
      <c r="O1232" s="11">
        <f t="shared" si="217"/>
        <v>-0.39009794877253801</v>
      </c>
      <c r="P1232" s="11">
        <f t="shared" si="218"/>
        <v>-0.88272757926753431</v>
      </c>
      <c r="Q1232" s="11">
        <f t="shared" si="219"/>
        <v>2.9174274185717053E-3</v>
      </c>
      <c r="R1232" s="11">
        <f t="shared" si="220"/>
        <v>-0.62519640315865876</v>
      </c>
      <c r="S1232" s="11">
        <f t="shared" si="221"/>
        <v>-5.2635104255094878E-2</v>
      </c>
      <c r="T1232" s="11">
        <f t="shared" si="222"/>
        <v>-0.26969359321999198</v>
      </c>
      <c r="U1232" s="11">
        <f t="shared" si="223"/>
        <v>-0.59953052268388696</v>
      </c>
      <c r="V1232" s="11">
        <f t="shared" si="224"/>
        <v>-0.54139209999999993</v>
      </c>
      <c r="W1232" s="11">
        <f t="shared" si="225"/>
        <v>-0.59953052268388696</v>
      </c>
    </row>
    <row r="1233" spans="1:23" x14ac:dyDescent="0.2">
      <c r="A1233" s="30">
        <v>38945</v>
      </c>
      <c r="B1233" s="1">
        <v>98.940002000000007</v>
      </c>
      <c r="C1233" s="1">
        <v>90.790001000000004</v>
      </c>
      <c r="D1233" s="1">
        <v>35.585132000000002</v>
      </c>
      <c r="E1233" s="1">
        <v>235.520004</v>
      </c>
      <c r="F1233" s="1">
        <v>280.78470600000003</v>
      </c>
      <c r="G1233" s="1">
        <v>97.332955999999996</v>
      </c>
      <c r="H1233" s="1">
        <v>47.207524999999997</v>
      </c>
      <c r="I1233" s="1">
        <v>168.71000699999999</v>
      </c>
      <c r="J1233" s="1">
        <v>52.040000999999997</v>
      </c>
      <c r="K1233" s="1">
        <v>50</v>
      </c>
      <c r="L1233" s="45">
        <v>16284.700199999999</v>
      </c>
      <c r="M1233" s="11">
        <f t="shared" si="215"/>
        <v>-0.20996948856552622</v>
      </c>
      <c r="N1233" s="11">
        <f t="shared" si="216"/>
        <v>0.10855947343975059</v>
      </c>
      <c r="O1233" s="11">
        <f t="shared" si="217"/>
        <v>2.7713594250994067E-2</v>
      </c>
      <c r="P1233" s="11">
        <f t="shared" si="218"/>
        <v>-8.1041024896136293E-2</v>
      </c>
      <c r="Q1233" s="11">
        <f t="shared" si="219"/>
        <v>2.3897632023521354E-2</v>
      </c>
      <c r="R1233" s="11">
        <f t="shared" si="220"/>
        <v>-9.1936005011637123E-2</v>
      </c>
      <c r="S1233" s="11">
        <f t="shared" si="221"/>
        <v>-0.22054059012810534</v>
      </c>
      <c r="T1233" s="11">
        <f t="shared" si="222"/>
        <v>-0.16952984502672441</v>
      </c>
      <c r="U1233" s="11">
        <f t="shared" si="223"/>
        <v>0.1696128255730398</v>
      </c>
      <c r="V1233" s="11">
        <f t="shared" si="224"/>
        <v>-8.3115556468446483E-2</v>
      </c>
      <c r="W1233" s="11">
        <f t="shared" si="225"/>
        <v>0.1696128255730398</v>
      </c>
    </row>
    <row r="1234" spans="1:23" x14ac:dyDescent="0.2">
      <c r="A1234" s="30">
        <v>38944</v>
      </c>
      <c r="B1234" s="1">
        <v>125.23567199999999</v>
      </c>
      <c r="C1234" s="1">
        <v>81.899079999999998</v>
      </c>
      <c r="D1234" s="1">
        <v>34.625534000000002</v>
      </c>
      <c r="E1234" s="1">
        <v>256.290009</v>
      </c>
      <c r="F1234" s="1">
        <v>274.23122899999998</v>
      </c>
      <c r="G1234" s="1">
        <v>107.187331</v>
      </c>
      <c r="H1234" s="1">
        <v>60.564442999999997</v>
      </c>
      <c r="I1234" s="1">
        <v>203.14999399999999</v>
      </c>
      <c r="J1234" s="1">
        <v>44.493357000000003</v>
      </c>
      <c r="K1234" s="1">
        <v>54.532499000000001</v>
      </c>
      <c r="L1234" s="45">
        <v>16924.75</v>
      </c>
      <c r="M1234" s="11">
        <f t="shared" si="215"/>
        <v>0.64112577937986304</v>
      </c>
      <c r="N1234" s="11">
        <f t="shared" si="216"/>
        <v>0.1408338424541471</v>
      </c>
      <c r="O1234" s="11">
        <f t="shared" si="217"/>
        <v>0.64433784497854041</v>
      </c>
      <c r="P1234" s="11">
        <f t="shared" si="218"/>
        <v>7.5202795545212773</v>
      </c>
      <c r="Q1234" s="11">
        <f t="shared" si="219"/>
        <v>-4.2552474046342215E-2</v>
      </c>
      <c r="R1234" s="11">
        <f t="shared" si="220"/>
        <v>1.460339178102303</v>
      </c>
      <c r="S1234" s="11">
        <f t="shared" si="221"/>
        <v>0.33216483450616896</v>
      </c>
      <c r="T1234" s="11">
        <f t="shared" si="222"/>
        <v>0.67463521019924522</v>
      </c>
      <c r="U1234" s="11">
        <f t="shared" si="223"/>
        <v>0.67946098692085877</v>
      </c>
      <c r="V1234" s="11">
        <f t="shared" si="224"/>
        <v>0.93920316590902653</v>
      </c>
      <c r="W1234" s="11">
        <f t="shared" si="225"/>
        <v>0.67946098692085877</v>
      </c>
    </row>
    <row r="1235" spans="1:23" x14ac:dyDescent="0.2">
      <c r="A1235" s="30">
        <v>38941</v>
      </c>
      <c r="B1235" s="1">
        <v>76.310830999999993</v>
      </c>
      <c r="C1235" s="1">
        <v>71.788788999999994</v>
      </c>
      <c r="D1235" s="1">
        <v>21.057433</v>
      </c>
      <c r="E1235" s="1">
        <v>30.08</v>
      </c>
      <c r="F1235" s="1">
        <v>286.41906899999998</v>
      </c>
      <c r="G1235" s="1">
        <v>43.566079000000002</v>
      </c>
      <c r="H1235" s="1">
        <v>45.463175</v>
      </c>
      <c r="I1235" s="1">
        <v>121.30999799999999</v>
      </c>
      <c r="J1235" s="1">
        <v>26.492640999999999</v>
      </c>
      <c r="K1235" s="1">
        <v>28.121085999999998</v>
      </c>
      <c r="L1235" s="45">
        <v>15871.349609999999</v>
      </c>
      <c r="M1235" s="11">
        <f t="shared" si="215"/>
        <v>0.74668913769636136</v>
      </c>
      <c r="N1235" s="11">
        <f t="shared" si="216"/>
        <v>2.6173526912272704E-2</v>
      </c>
      <c r="O1235" s="11">
        <f t="shared" si="217"/>
        <v>-2.8485410510338038E-2</v>
      </c>
      <c r="P1235" s="11">
        <f t="shared" si="218"/>
        <v>0.10914450187520264</v>
      </c>
      <c r="Q1235" s="11">
        <f t="shared" si="219"/>
        <v>5.01629978019138E-2</v>
      </c>
      <c r="R1235" s="11">
        <f t="shared" si="220"/>
        <v>0.19848308508122359</v>
      </c>
      <c r="S1235" s="11">
        <f t="shared" si="221"/>
        <v>3.149260986932001E-2</v>
      </c>
      <c r="T1235" s="11">
        <f t="shared" si="222"/>
        <v>5.30372097959253E-3</v>
      </c>
      <c r="U1235" s="11">
        <f t="shared" si="223"/>
        <v>0.27227555711493956</v>
      </c>
      <c r="V1235" s="11">
        <f t="shared" si="224"/>
        <v>0.26795538322088164</v>
      </c>
      <c r="W1235" s="11">
        <f t="shared" si="225"/>
        <v>0.27227555711493956</v>
      </c>
    </row>
    <row r="1236" spans="1:23" x14ac:dyDescent="0.2">
      <c r="A1236" s="30">
        <v>38940</v>
      </c>
      <c r="B1236" s="1">
        <v>43.688845000000001</v>
      </c>
      <c r="C1236" s="1">
        <v>69.957747999999995</v>
      </c>
      <c r="D1236" s="1">
        <v>21.674849999999999</v>
      </c>
      <c r="E1236" s="1">
        <v>27.120000999999998</v>
      </c>
      <c r="F1236" s="1">
        <v>272.73772700000001</v>
      </c>
      <c r="G1236" s="1">
        <v>36.351016999999999</v>
      </c>
      <c r="H1236" s="1">
        <v>44.075133999999998</v>
      </c>
      <c r="I1236" s="1">
        <v>120.66999800000001</v>
      </c>
      <c r="J1236" s="1">
        <v>20.823036999999999</v>
      </c>
      <c r="K1236" s="1">
        <v>22.178293</v>
      </c>
      <c r="L1236" s="45">
        <v>17489.160159999999</v>
      </c>
      <c r="M1236" s="11">
        <f t="shared" si="215"/>
        <v>-0.55883221810393024</v>
      </c>
      <c r="N1236" s="11">
        <f t="shared" si="216"/>
        <v>-0.22877578248016517</v>
      </c>
      <c r="O1236" s="11">
        <f t="shared" si="217"/>
        <v>-0.38485376020851836</v>
      </c>
      <c r="P1236" s="11">
        <f t="shared" si="218"/>
        <v>-0.88327450517817863</v>
      </c>
      <c r="Q1236" s="11">
        <f t="shared" si="219"/>
        <v>-5.7025474955720301E-2</v>
      </c>
      <c r="R1236" s="11">
        <f t="shared" si="220"/>
        <v>-0.62770637348242364</v>
      </c>
      <c r="S1236" s="11">
        <f t="shared" si="221"/>
        <v>-6.7335584459917719E-2</v>
      </c>
      <c r="T1236" s="11">
        <f t="shared" si="222"/>
        <v>-0.29374928424587798</v>
      </c>
      <c r="U1236" s="11">
        <f t="shared" si="223"/>
        <v>-0.60032557007007947</v>
      </c>
      <c r="V1236" s="11">
        <f t="shared" si="224"/>
        <v>-0.55881653073403625</v>
      </c>
      <c r="W1236" s="11">
        <f t="shared" si="225"/>
        <v>-0.60032557007007947</v>
      </c>
    </row>
    <row r="1237" spans="1:23" x14ac:dyDescent="0.2">
      <c r="A1237" s="30">
        <v>38914</v>
      </c>
      <c r="B1237" s="1">
        <v>99.029999000000004</v>
      </c>
      <c r="C1237" s="1">
        <v>90.709998999999996</v>
      </c>
      <c r="D1237" s="1">
        <v>35.235280000000003</v>
      </c>
      <c r="E1237" s="1">
        <v>232.33999600000001</v>
      </c>
      <c r="F1237" s="1">
        <v>289.23127799999997</v>
      </c>
      <c r="G1237" s="1">
        <v>97.640718000000007</v>
      </c>
      <c r="H1237" s="1">
        <v>47.257227</v>
      </c>
      <c r="I1237" s="1">
        <v>170.86000100000001</v>
      </c>
      <c r="J1237" s="1">
        <v>52.099997999999999</v>
      </c>
      <c r="K1237" s="1">
        <v>50.27</v>
      </c>
      <c r="L1237" s="45">
        <v>17440.589840000001</v>
      </c>
      <c r="M1237" s="11">
        <f t="shared" si="215"/>
        <v>0.66872206674574919</v>
      </c>
      <c r="N1237" s="11">
        <f t="shared" si="216"/>
        <v>8.8322279021503691E-2</v>
      </c>
      <c r="O1237" s="11">
        <f t="shared" si="217"/>
        <v>0.34832625003697504</v>
      </c>
      <c r="P1237" s="11">
        <f t="shared" si="218"/>
        <v>1.2769501540871211</v>
      </c>
      <c r="Q1237" s="11">
        <f t="shared" si="219"/>
        <v>2.6319779097052631E-3</v>
      </c>
      <c r="R1237" s="11">
        <f t="shared" si="220"/>
        <v>0.5738810841968609</v>
      </c>
      <c r="S1237" s="11">
        <f t="shared" si="221"/>
        <v>-0.13936349300078976</v>
      </c>
      <c r="T1237" s="11">
        <f t="shared" si="222"/>
        <v>0.6641667899905872</v>
      </c>
      <c r="U1237" s="11">
        <f t="shared" si="223"/>
        <v>0.58634178548042315</v>
      </c>
      <c r="V1237" s="11">
        <f t="shared" si="224"/>
        <v>0.32460427809501624</v>
      </c>
      <c r="W1237" s="11">
        <f t="shared" si="225"/>
        <v>0.58634178548042315</v>
      </c>
    </row>
    <row r="1238" spans="1:23" x14ac:dyDescent="0.2">
      <c r="A1238" s="30">
        <v>38911</v>
      </c>
      <c r="B1238" s="1">
        <v>59.344813000000002</v>
      </c>
      <c r="C1238" s="1">
        <v>83.348472000000001</v>
      </c>
      <c r="D1238" s="1">
        <v>26.132607</v>
      </c>
      <c r="E1238" s="1">
        <v>102.040001</v>
      </c>
      <c r="F1238" s="1">
        <v>288.47202600000003</v>
      </c>
      <c r="G1238" s="1">
        <v>62.038179999999997</v>
      </c>
      <c r="H1238" s="1">
        <v>54.909624000000001</v>
      </c>
      <c r="I1238" s="1">
        <v>102.66999800000001</v>
      </c>
      <c r="J1238" s="1">
        <v>32.842858</v>
      </c>
      <c r="K1238" s="1">
        <v>37.950957000000002</v>
      </c>
      <c r="L1238" s="45">
        <v>17419.75</v>
      </c>
      <c r="M1238" s="11">
        <f t="shared" si="215"/>
        <v>-0.21062980992592273</v>
      </c>
      <c r="N1238" s="11">
        <f t="shared" si="216"/>
        <v>0.16318171408539084</v>
      </c>
      <c r="O1238" s="11">
        <f t="shared" si="217"/>
        <v>0.24908554120517135</v>
      </c>
      <c r="P1238" s="11">
        <f t="shared" si="218"/>
        <v>2.5271344970618737</v>
      </c>
      <c r="Q1238" s="11">
        <f t="shared" si="219"/>
        <v>-3.9339988347878774E-2</v>
      </c>
      <c r="R1238" s="11">
        <f t="shared" si="220"/>
        <v>0.4430385906449279</v>
      </c>
      <c r="S1238" s="11">
        <f t="shared" si="221"/>
        <v>0.21137366544745295</v>
      </c>
      <c r="T1238" s="11">
        <f t="shared" si="222"/>
        <v>-0.16160379847790129</v>
      </c>
      <c r="U1238" s="11">
        <f t="shared" si="223"/>
        <v>0.25751034771270565</v>
      </c>
      <c r="V1238" s="11">
        <f t="shared" si="224"/>
        <v>0.36037583566013276</v>
      </c>
      <c r="W1238" s="11">
        <f t="shared" si="225"/>
        <v>0.25751034771270565</v>
      </c>
    </row>
    <row r="1239" spans="1:23" x14ac:dyDescent="0.2">
      <c r="A1239" s="30">
        <v>38910</v>
      </c>
      <c r="B1239" s="1">
        <v>75.179952</v>
      </c>
      <c r="C1239" s="1">
        <v>71.655590000000004</v>
      </c>
      <c r="D1239" s="1">
        <v>20.921391</v>
      </c>
      <c r="E1239" s="1">
        <v>28.93</v>
      </c>
      <c r="F1239" s="1">
        <v>300.28524399999998</v>
      </c>
      <c r="G1239" s="1">
        <v>42.991351999999999</v>
      </c>
      <c r="H1239" s="1">
        <v>45.328395</v>
      </c>
      <c r="I1239" s="1">
        <v>122.459999</v>
      </c>
      <c r="J1239" s="1">
        <v>26.117366000000001</v>
      </c>
      <c r="K1239" s="1">
        <v>27.897406</v>
      </c>
      <c r="L1239" s="45">
        <v>18288.630860000001</v>
      </c>
      <c r="M1239" s="11">
        <f t="shared" si="215"/>
        <v>0.72184081344777318</v>
      </c>
      <c r="N1239" s="11">
        <f t="shared" si="216"/>
        <v>3.4000120231917785E-2</v>
      </c>
      <c r="O1239" s="11">
        <f t="shared" si="217"/>
        <v>-3.6033634291698813E-2</v>
      </c>
      <c r="P1239" s="11">
        <f t="shared" si="218"/>
        <v>1.9739125141377434E-2</v>
      </c>
      <c r="Q1239" s="11">
        <f t="shared" si="219"/>
        <v>1.4804278635894175E-2</v>
      </c>
      <c r="R1239" s="11">
        <f t="shared" si="220"/>
        <v>0.17906599737097673</v>
      </c>
      <c r="S1239" s="11">
        <f t="shared" si="221"/>
        <v>3.6996485548691727E-2</v>
      </c>
      <c r="T1239" s="11">
        <f t="shared" si="222"/>
        <v>-1.8907234417561258E-2</v>
      </c>
      <c r="U1239" s="11">
        <f t="shared" si="223"/>
        <v>0.24799782944982263</v>
      </c>
      <c r="V1239" s="11">
        <f t="shared" si="224"/>
        <v>0.23785715610528424</v>
      </c>
      <c r="W1239" s="11">
        <f t="shared" si="225"/>
        <v>0.24799782944982263</v>
      </c>
    </row>
    <row r="1240" spans="1:23" x14ac:dyDescent="0.2">
      <c r="A1240" s="30">
        <v>38909</v>
      </c>
      <c r="B1240" s="1">
        <v>43.662545000000001</v>
      </c>
      <c r="C1240" s="1">
        <v>69.299402000000001</v>
      </c>
      <c r="D1240" s="1">
        <v>21.703444999999999</v>
      </c>
      <c r="E1240" s="1">
        <v>28.370000999999998</v>
      </c>
      <c r="F1240" s="1">
        <v>295.90458999999998</v>
      </c>
      <c r="G1240" s="1">
        <v>36.462209999999999</v>
      </c>
      <c r="H1240" s="1">
        <v>43.711233</v>
      </c>
      <c r="I1240" s="1">
        <v>124.82</v>
      </c>
      <c r="J1240" s="1">
        <v>20.927413000000001</v>
      </c>
      <c r="K1240" s="1">
        <v>22.536854000000002</v>
      </c>
      <c r="L1240" s="45">
        <v>18035.529299999998</v>
      </c>
      <c r="M1240" s="11">
        <f t="shared" si="215"/>
        <v>-0.55730967932605735</v>
      </c>
      <c r="N1240" s="11">
        <f t="shared" si="216"/>
        <v>-0.22431827733683807</v>
      </c>
      <c r="O1240" s="11">
        <f t="shared" si="217"/>
        <v>-0.37822127660647287</v>
      </c>
      <c r="P1240" s="11">
        <f t="shared" si="218"/>
        <v>-0.87144280451377387</v>
      </c>
      <c r="Q1240" s="11">
        <f t="shared" si="219"/>
        <v>-2.3682791666166825E-2</v>
      </c>
      <c r="R1240" s="11">
        <f t="shared" si="220"/>
        <v>-0.62819316798530955</v>
      </c>
      <c r="S1240" s="11">
        <f t="shared" si="221"/>
        <v>-3.3989718546003522E-2</v>
      </c>
      <c r="T1240" s="11">
        <f t="shared" si="222"/>
        <v>-0.28519067933772413</v>
      </c>
      <c r="U1240" s="11">
        <f t="shared" si="223"/>
        <v>-0.59855337428441635</v>
      </c>
      <c r="V1240" s="11">
        <f t="shared" si="224"/>
        <v>-0.55363729238909509</v>
      </c>
      <c r="W1240" s="11">
        <f t="shared" si="225"/>
        <v>-0.59855337428441635</v>
      </c>
    </row>
    <row r="1241" spans="1:23" x14ac:dyDescent="0.2">
      <c r="A1241" s="30">
        <v>38884</v>
      </c>
      <c r="B1241" s="1">
        <v>98.629997000000003</v>
      </c>
      <c r="C1241" s="1">
        <v>89.339995999999999</v>
      </c>
      <c r="D1241" s="1">
        <v>34.905416000000002</v>
      </c>
      <c r="E1241" s="1">
        <v>220.679993</v>
      </c>
      <c r="F1241" s="1">
        <v>303.08242799999999</v>
      </c>
      <c r="G1241" s="1">
        <v>98.067616999999998</v>
      </c>
      <c r="H1241" s="1">
        <v>45.249242000000002</v>
      </c>
      <c r="I1241" s="1">
        <v>174.61999499999999</v>
      </c>
      <c r="J1241" s="1">
        <v>52.130001</v>
      </c>
      <c r="K1241" s="1">
        <v>50.490001999999997</v>
      </c>
      <c r="L1241" s="45">
        <v>17813.980469999999</v>
      </c>
      <c r="M1241" s="11">
        <f t="shared" si="215"/>
        <v>0.11050725221044777</v>
      </c>
      <c r="N1241" s="11">
        <f t="shared" si="216"/>
        <v>-6.1361878243753165E-2</v>
      </c>
      <c r="O1241" s="11">
        <f t="shared" si="217"/>
        <v>-0.11282975722375566</v>
      </c>
      <c r="P1241" s="11">
        <f t="shared" si="218"/>
        <v>6.0095091128357536E-2</v>
      </c>
      <c r="Q1241" s="11">
        <f t="shared" si="219"/>
        <v>5.1019292138261285E-3</v>
      </c>
      <c r="R1241" s="11">
        <f t="shared" si="220"/>
        <v>0.19681216507178134</v>
      </c>
      <c r="S1241" s="11">
        <f t="shared" si="221"/>
        <v>-0.38961883829960575</v>
      </c>
      <c r="T1241" s="11">
        <f t="shared" si="222"/>
        <v>1.3229656800038292E-2</v>
      </c>
      <c r="U1241" s="11">
        <f t="shared" si="223"/>
        <v>0.3258145601801663</v>
      </c>
      <c r="V1241" s="11">
        <f t="shared" si="224"/>
        <v>2.6849061410371133E-2</v>
      </c>
      <c r="W1241" s="11">
        <f t="shared" si="225"/>
        <v>0.3258145601801663</v>
      </c>
    </row>
    <row r="1242" spans="1:23" x14ac:dyDescent="0.2">
      <c r="A1242" s="30">
        <v>38882</v>
      </c>
      <c r="B1242" s="1">
        <v>88.815265999999994</v>
      </c>
      <c r="C1242" s="1">
        <v>95.180447000000001</v>
      </c>
      <c r="D1242" s="1">
        <v>39.344664999999999</v>
      </c>
      <c r="E1242" s="1">
        <v>208.16999799999999</v>
      </c>
      <c r="F1242" s="1">
        <v>301.543972</v>
      </c>
      <c r="G1242" s="1">
        <v>81.940691999999999</v>
      </c>
      <c r="H1242" s="1">
        <v>74.132762999999997</v>
      </c>
      <c r="I1242" s="1">
        <v>172.33999600000001</v>
      </c>
      <c r="J1242" s="1">
        <v>39.319225000000003</v>
      </c>
      <c r="K1242" s="1">
        <v>49.169837999999999</v>
      </c>
      <c r="L1242" s="45">
        <v>18047.58008</v>
      </c>
      <c r="M1242" s="11">
        <f t="shared" si="215"/>
        <v>0.50803154497441216</v>
      </c>
      <c r="N1242" s="11">
        <f t="shared" si="216"/>
        <v>0.15739824808083824</v>
      </c>
      <c r="O1242" s="11">
        <f t="shared" si="217"/>
        <v>0.45921802308525206</v>
      </c>
      <c r="P1242" s="11">
        <f t="shared" si="218"/>
        <v>1.1383667414148277</v>
      </c>
      <c r="Q1242" s="11">
        <f t="shared" si="219"/>
        <v>-1.1866917627448625E-2</v>
      </c>
      <c r="R1242" s="11">
        <f t="shared" si="220"/>
        <v>0.35658175409638626</v>
      </c>
      <c r="S1242" s="11">
        <f t="shared" si="221"/>
        <v>0.35902784055334935</v>
      </c>
      <c r="T1242" s="11">
        <f t="shared" si="222"/>
        <v>0.74274444071943013</v>
      </c>
      <c r="U1242" s="11">
        <f t="shared" si="223"/>
        <v>0.22150622141659504</v>
      </c>
      <c r="V1242" s="11">
        <f t="shared" si="224"/>
        <v>0.31247854903296668</v>
      </c>
      <c r="W1242" s="11">
        <f t="shared" si="225"/>
        <v>0.22150622141659504</v>
      </c>
    </row>
    <row r="1243" spans="1:23" x14ac:dyDescent="0.2">
      <c r="A1243" s="30">
        <v>38881</v>
      </c>
      <c r="B1243" s="1">
        <v>58.894832999999998</v>
      </c>
      <c r="C1243" s="1">
        <v>82.236557000000005</v>
      </c>
      <c r="D1243" s="1">
        <v>26.962841999999998</v>
      </c>
      <c r="E1243" s="1">
        <v>97.349997999999999</v>
      </c>
      <c r="F1243" s="1">
        <v>305.165344</v>
      </c>
      <c r="G1243" s="1">
        <v>60.402324999999998</v>
      </c>
      <c r="H1243" s="1">
        <v>54.548377000000002</v>
      </c>
      <c r="I1243" s="1">
        <v>98.889999000000003</v>
      </c>
      <c r="J1243" s="1">
        <v>32.189132000000001</v>
      </c>
      <c r="K1243" s="1">
        <v>37.463346000000001</v>
      </c>
      <c r="L1243" s="45">
        <v>17958.789059999999</v>
      </c>
      <c r="M1243" s="11">
        <f t="shared" si="215"/>
        <v>-0.21625878717183866</v>
      </c>
      <c r="N1243" s="11">
        <f t="shared" si="216"/>
        <v>0.15496418744853591</v>
      </c>
      <c r="O1243" s="11">
        <f t="shared" si="217"/>
        <v>0.28044296757349296</v>
      </c>
      <c r="P1243" s="11">
        <f t="shared" si="218"/>
        <v>2.3316222221636624</v>
      </c>
      <c r="Q1243" s="11">
        <f t="shared" si="219"/>
        <v>6.1261910060790292E-3</v>
      </c>
      <c r="R1243" s="11">
        <f t="shared" si="220"/>
        <v>0.40807370506555762</v>
      </c>
      <c r="S1243" s="11">
        <f t="shared" si="221"/>
        <v>0.20856989955920358</v>
      </c>
      <c r="T1243" s="11">
        <f t="shared" si="222"/>
        <v>-0.16982877342607183</v>
      </c>
      <c r="U1243" s="11">
        <f t="shared" si="223"/>
        <v>0.22744090393336203</v>
      </c>
      <c r="V1243" s="11">
        <f t="shared" si="224"/>
        <v>0.35200304675148919</v>
      </c>
      <c r="W1243" s="11">
        <f t="shared" si="225"/>
        <v>0.22744090393336203</v>
      </c>
    </row>
    <row r="1244" spans="1:23" x14ac:dyDescent="0.2">
      <c r="A1244" s="30">
        <v>38880</v>
      </c>
      <c r="B1244" s="1">
        <v>75.145764999999997</v>
      </c>
      <c r="C1244" s="1">
        <v>71.202690000000004</v>
      </c>
      <c r="D1244" s="1">
        <v>21.057433</v>
      </c>
      <c r="E1244" s="1">
        <v>29.219999000000001</v>
      </c>
      <c r="F1244" s="1">
        <v>303.30722600000001</v>
      </c>
      <c r="G1244" s="1">
        <v>42.897132999999997</v>
      </c>
      <c r="H1244" s="1">
        <v>45.134647999999999</v>
      </c>
      <c r="I1244" s="1">
        <v>119.120003</v>
      </c>
      <c r="J1244" s="1">
        <v>26.224588000000001</v>
      </c>
      <c r="K1244" s="1">
        <v>27.709513000000001</v>
      </c>
      <c r="L1244" s="45">
        <v>17320.710940000001</v>
      </c>
      <c r="M1244" s="11">
        <f t="shared" si="215"/>
        <v>0.69051008881965892</v>
      </c>
      <c r="N1244" s="11">
        <f t="shared" si="216"/>
        <v>2.375359365991514E-2</v>
      </c>
      <c r="O1244" s="11">
        <f t="shared" si="217"/>
        <v>-1.9430038724196574E-2</v>
      </c>
      <c r="P1244" s="11">
        <f t="shared" si="218"/>
        <v>1.8118396581240592E-2</v>
      </c>
      <c r="Q1244" s="11">
        <f t="shared" si="219"/>
        <v>-2.4577510863633689E-2</v>
      </c>
      <c r="R1244" s="11">
        <f t="shared" si="220"/>
        <v>0.17498890602125616</v>
      </c>
      <c r="S1244" s="11">
        <f t="shared" si="221"/>
        <v>3.183600686524346E-2</v>
      </c>
      <c r="T1244" s="11">
        <f t="shared" si="222"/>
        <v>-6.1825611862442953E-2</v>
      </c>
      <c r="U1244" s="11">
        <f t="shared" si="223"/>
        <v>0.25573092756566873</v>
      </c>
      <c r="V1244" s="11">
        <f t="shared" si="224"/>
        <v>0.20657770144258025</v>
      </c>
      <c r="W1244" s="11">
        <f t="shared" si="225"/>
        <v>0.25573092756566873</v>
      </c>
    </row>
    <row r="1245" spans="1:23" x14ac:dyDescent="0.2">
      <c r="A1245" s="30">
        <v>38879</v>
      </c>
      <c r="B1245" s="1">
        <v>44.451532999999998</v>
      </c>
      <c r="C1245" s="1">
        <v>69.550612999999998</v>
      </c>
      <c r="D1245" s="1">
        <v>21.474686999999999</v>
      </c>
      <c r="E1245" s="1">
        <v>28.700001</v>
      </c>
      <c r="F1245" s="1">
        <v>310.94959299999999</v>
      </c>
      <c r="G1245" s="1">
        <v>36.508543000000003</v>
      </c>
      <c r="H1245" s="1">
        <v>43.742075</v>
      </c>
      <c r="I1245" s="1">
        <v>126.970001</v>
      </c>
      <c r="J1245" s="1">
        <v>20.883922999999999</v>
      </c>
      <c r="K1245" s="1">
        <v>22.965378000000001</v>
      </c>
      <c r="L1245" s="45">
        <v>17078.279299999998</v>
      </c>
      <c r="M1245" s="11">
        <f t="shared" si="215"/>
        <v>-0.64740204793884937</v>
      </c>
      <c r="N1245" s="11">
        <f t="shared" si="216"/>
        <v>-0.14503318938384224</v>
      </c>
      <c r="O1245" s="11">
        <f t="shared" si="217"/>
        <v>-0.38565462764863967</v>
      </c>
      <c r="P1245" s="11">
        <f t="shared" si="218"/>
        <v>-0.8848037203371748</v>
      </c>
      <c r="Q1245" s="11">
        <f t="shared" si="219"/>
        <v>5.7191094944144538E-3</v>
      </c>
      <c r="R1245" s="11">
        <f t="shared" si="220"/>
        <v>-0.6625138529911021</v>
      </c>
      <c r="S1245" s="11">
        <f t="shared" si="221"/>
        <v>-0.27329164644182402</v>
      </c>
      <c r="T1245" s="11">
        <f t="shared" si="222"/>
        <v>-0.38331146915008729</v>
      </c>
      <c r="U1245" s="11">
        <f t="shared" si="223"/>
        <v>-0.53479912098005111</v>
      </c>
      <c r="V1245" s="11">
        <f t="shared" si="224"/>
        <v>-0.58251325609940552</v>
      </c>
      <c r="W1245" s="11">
        <f t="shared" si="225"/>
        <v>-0.53479912098005111</v>
      </c>
    </row>
    <row r="1246" spans="1:23" x14ac:dyDescent="0.2">
      <c r="A1246" s="30">
        <v>38852</v>
      </c>
      <c r="B1246" s="1">
        <v>126.068608</v>
      </c>
      <c r="C1246" s="1">
        <v>81.348904000000005</v>
      </c>
      <c r="D1246" s="1">
        <v>34.955398000000002</v>
      </c>
      <c r="E1246" s="1">
        <v>249.13999899999999</v>
      </c>
      <c r="F1246" s="1">
        <v>309.18135100000001</v>
      </c>
      <c r="G1246" s="1">
        <v>108.17790100000001</v>
      </c>
      <c r="H1246" s="1">
        <v>60.192062999999997</v>
      </c>
      <c r="I1246" s="1">
        <v>205.88999899999999</v>
      </c>
      <c r="J1246" s="1">
        <v>44.892268999999999</v>
      </c>
      <c r="K1246" s="1">
        <v>55.00864</v>
      </c>
      <c r="L1246" s="45">
        <v>17156.849610000001</v>
      </c>
      <c r="M1246" s="11">
        <f t="shared" si="215"/>
        <v>0.41554457573486814</v>
      </c>
      <c r="N1246" s="11">
        <f t="shared" si="216"/>
        <v>-0.13639414164781283</v>
      </c>
      <c r="O1246" s="11">
        <f t="shared" si="217"/>
        <v>-9.5310227544421644E-2</v>
      </c>
      <c r="P1246" s="11">
        <f t="shared" si="218"/>
        <v>0.20415662747675101</v>
      </c>
      <c r="Q1246" s="11">
        <f t="shared" si="219"/>
        <v>1.2131277100506654E-3</v>
      </c>
      <c r="R1246" s="11">
        <f t="shared" si="220"/>
        <v>0.31755033385349041</v>
      </c>
      <c r="S1246" s="11">
        <f t="shared" si="221"/>
        <v>-0.18003752272528706</v>
      </c>
      <c r="T1246" s="11">
        <f t="shared" si="222"/>
        <v>0.237171021958551</v>
      </c>
      <c r="U1246" s="11">
        <f t="shared" si="223"/>
        <v>0.14921884459808665</v>
      </c>
      <c r="V1246" s="11">
        <f t="shared" si="224"/>
        <v>0.12633160370305063</v>
      </c>
      <c r="W1246" s="11">
        <f t="shared" si="225"/>
        <v>0.14921884459808665</v>
      </c>
    </row>
    <row r="1247" spans="1:23" x14ac:dyDescent="0.2">
      <c r="A1247" s="30">
        <v>38851</v>
      </c>
      <c r="B1247" s="1">
        <v>89.060147000000001</v>
      </c>
      <c r="C1247" s="1">
        <v>94.196794999999995</v>
      </c>
      <c r="D1247" s="1">
        <v>38.637993999999999</v>
      </c>
      <c r="E1247" s="1">
        <v>206.89999399999999</v>
      </c>
      <c r="F1247" s="1">
        <v>308.80672900000002</v>
      </c>
      <c r="G1247" s="1">
        <v>82.105327000000003</v>
      </c>
      <c r="H1247" s="1">
        <v>73.408314000000004</v>
      </c>
      <c r="I1247" s="1">
        <v>166.41999799999999</v>
      </c>
      <c r="J1247" s="1">
        <v>39.063290000000002</v>
      </c>
      <c r="K1247" s="1">
        <v>48.838760999999998</v>
      </c>
      <c r="L1247" s="45">
        <v>16945.800780000001</v>
      </c>
      <c r="M1247" s="11">
        <f t="shared" si="215"/>
        <v>0.48959716465198122</v>
      </c>
      <c r="N1247" s="11">
        <f t="shared" si="216"/>
        <v>0.15284753606191837</v>
      </c>
      <c r="O1247" s="11">
        <f t="shared" si="217"/>
        <v>0.45433356879654152</v>
      </c>
      <c r="P1247" s="11">
        <f t="shared" si="218"/>
        <v>1.1694451870783729</v>
      </c>
      <c r="Q1247" s="11">
        <f t="shared" si="219"/>
        <v>1.8517655846412406E-2</v>
      </c>
      <c r="R1247" s="11">
        <f t="shared" si="220"/>
        <v>0.35973812645972969</v>
      </c>
      <c r="S1247" s="11">
        <f t="shared" si="221"/>
        <v>0.3520804642098514</v>
      </c>
      <c r="T1247" s="11">
        <f t="shared" si="222"/>
        <v>0.75271198797404915</v>
      </c>
      <c r="U1247" s="11">
        <f t="shared" si="223"/>
        <v>0.21983584565773318</v>
      </c>
      <c r="V1247" s="11">
        <f t="shared" si="224"/>
        <v>0.33310574788420055</v>
      </c>
      <c r="W1247" s="11">
        <f t="shared" si="225"/>
        <v>0.21983584565773318</v>
      </c>
    </row>
    <row r="1248" spans="1:23" x14ac:dyDescent="0.2">
      <c r="A1248" s="30">
        <v>38850</v>
      </c>
      <c r="B1248" s="1">
        <v>59.788074999999999</v>
      </c>
      <c r="C1248" s="1">
        <v>81.707937999999999</v>
      </c>
      <c r="D1248" s="1">
        <v>26.567491</v>
      </c>
      <c r="E1248" s="1">
        <v>95.370002999999997</v>
      </c>
      <c r="F1248" s="1">
        <v>303.192318</v>
      </c>
      <c r="G1248" s="1">
        <v>60.383190999999997</v>
      </c>
      <c r="H1248" s="1">
        <v>54.292859</v>
      </c>
      <c r="I1248" s="1">
        <v>94.949996999999996</v>
      </c>
      <c r="J1248" s="1">
        <v>32.023398999999998</v>
      </c>
      <c r="K1248" s="1">
        <v>36.635323999999997</v>
      </c>
      <c r="L1248" s="45">
        <v>17515.230469999999</v>
      </c>
      <c r="M1248" s="11">
        <f t="shared" si="215"/>
        <v>-0.19217245710124009</v>
      </c>
      <c r="N1248" s="11">
        <f t="shared" si="216"/>
        <v>0.18569283212818455</v>
      </c>
      <c r="O1248" s="11">
        <f t="shared" si="217"/>
        <v>0.36224954122927122</v>
      </c>
      <c r="P1248" s="11">
        <f t="shared" si="218"/>
        <v>2.4170549265496235</v>
      </c>
      <c r="Q1248" s="11">
        <f t="shared" si="219"/>
        <v>1.9551464004718078E-2</v>
      </c>
      <c r="R1248" s="11">
        <f t="shared" si="220"/>
        <v>0.42928825656049008</v>
      </c>
      <c r="S1248" s="11">
        <f t="shared" si="221"/>
        <v>0.24256506210049311</v>
      </c>
      <c r="T1248" s="11">
        <f t="shared" si="222"/>
        <v>-0.19039906369712711</v>
      </c>
      <c r="U1248" s="11">
        <f t="shared" si="223"/>
        <v>0.25709944375524585</v>
      </c>
      <c r="V1248" s="11">
        <f t="shared" si="224"/>
        <v>0.34161466208711411</v>
      </c>
      <c r="W1248" s="11">
        <f t="shared" si="225"/>
        <v>0.25709944375524585</v>
      </c>
    </row>
    <row r="1249" spans="1:23" x14ac:dyDescent="0.2">
      <c r="A1249" s="30">
        <v>38849</v>
      </c>
      <c r="B1249" s="1">
        <v>74.010938999999993</v>
      </c>
      <c r="C1249" s="1">
        <v>68.911556000000004</v>
      </c>
      <c r="D1249" s="1">
        <v>19.502661</v>
      </c>
      <c r="E1249" s="1">
        <v>27.91</v>
      </c>
      <c r="F1249" s="1">
        <v>297.37813999999997</v>
      </c>
      <c r="G1249" s="1">
        <v>42.247034999999997</v>
      </c>
      <c r="H1249" s="1">
        <v>43.694178000000001</v>
      </c>
      <c r="I1249" s="1">
        <v>117.279999</v>
      </c>
      <c r="J1249" s="1">
        <v>25.474038</v>
      </c>
      <c r="K1249" s="1">
        <v>27.306889999999999</v>
      </c>
      <c r="L1249" s="45">
        <v>17977.039059999999</v>
      </c>
      <c r="M1249" s="11">
        <f t="shared" si="215"/>
        <v>-0.41615344936678111</v>
      </c>
      <c r="N1249" s="11">
        <f t="shared" si="216"/>
        <v>-0.15228546906789531</v>
      </c>
      <c r="O1249" s="11">
        <f t="shared" si="217"/>
        <v>-0.4593846324687153</v>
      </c>
      <c r="P1249" s="11">
        <f t="shared" si="218"/>
        <v>-0.88650780649404526</v>
      </c>
      <c r="Q1249" s="11">
        <f t="shared" si="219"/>
        <v>-1.1949186758623553E-2</v>
      </c>
      <c r="R1249" s="11">
        <f t="shared" si="220"/>
        <v>-0.60946704817280573</v>
      </c>
      <c r="S1249" s="11">
        <f t="shared" si="221"/>
        <v>-0.273626472804268</v>
      </c>
      <c r="T1249" s="11">
        <f t="shared" si="222"/>
        <v>-0.42602653623034759</v>
      </c>
      <c r="U1249" s="11">
        <f t="shared" si="223"/>
        <v>-0.4352446079563882</v>
      </c>
      <c r="V1249" s="11">
        <f t="shared" si="224"/>
        <v>-0.49943314566995922</v>
      </c>
      <c r="W1249" s="11">
        <f t="shared" si="225"/>
        <v>-0.4352446079563882</v>
      </c>
    </row>
    <row r="1250" spans="1:23" x14ac:dyDescent="0.2">
      <c r="A1250" s="30">
        <v>38822</v>
      </c>
      <c r="B1250" s="1">
        <v>126.764368</v>
      </c>
      <c r="C1250" s="1">
        <v>81.290993</v>
      </c>
      <c r="D1250" s="1">
        <v>36.074928999999997</v>
      </c>
      <c r="E1250" s="1">
        <v>245.91999799999999</v>
      </c>
      <c r="F1250" s="1">
        <v>300.97454099999999</v>
      </c>
      <c r="G1250" s="1">
        <v>108.17790100000001</v>
      </c>
      <c r="H1250" s="1">
        <v>60.153869</v>
      </c>
      <c r="I1250" s="1">
        <v>204.33000200000001</v>
      </c>
      <c r="J1250" s="1">
        <v>45.106321000000001</v>
      </c>
      <c r="K1250" s="1">
        <v>54.551934000000003</v>
      </c>
      <c r="L1250" s="45">
        <v>18116.839840000001</v>
      </c>
      <c r="M1250" s="11">
        <f t="shared" si="215"/>
        <v>0.42894144743308926</v>
      </c>
      <c r="N1250" s="11">
        <f t="shared" si="216"/>
        <v>-0.13260942405521159</v>
      </c>
      <c r="O1250" s="11">
        <f t="shared" si="217"/>
        <v>-3.1403998173478165E-2</v>
      </c>
      <c r="P1250" s="11">
        <f t="shared" si="218"/>
        <v>0.20554925227831622</v>
      </c>
      <c r="Q1250" s="11">
        <f t="shared" si="219"/>
        <v>1.2791242282597315E-2</v>
      </c>
      <c r="R1250" s="11">
        <f t="shared" si="220"/>
        <v>0.32599618775440709</v>
      </c>
      <c r="S1250" s="11">
        <f t="shared" si="221"/>
        <v>-0.17799065106837875</v>
      </c>
      <c r="T1250" s="11">
        <f t="shared" si="222"/>
        <v>0.25064264748920762</v>
      </c>
      <c r="U1250" s="11">
        <f t="shared" si="223"/>
        <v>0.18018659615215737</v>
      </c>
      <c r="V1250" s="11">
        <f t="shared" si="224"/>
        <v>0.1298920988193657</v>
      </c>
      <c r="W1250" s="11">
        <f t="shared" si="225"/>
        <v>0.18018659615215737</v>
      </c>
    </row>
    <row r="1251" spans="1:23" x14ac:dyDescent="0.2">
      <c r="A1251" s="30">
        <v>38821</v>
      </c>
      <c r="B1251" s="1">
        <v>88.71208</v>
      </c>
      <c r="C1251" s="1">
        <v>93.719018000000005</v>
      </c>
      <c r="D1251" s="1">
        <v>37.244557</v>
      </c>
      <c r="E1251" s="1">
        <v>203.990005</v>
      </c>
      <c r="F1251" s="1">
        <v>297.17332499999998</v>
      </c>
      <c r="G1251" s="1">
        <v>81.582362000000003</v>
      </c>
      <c r="H1251" s="1">
        <v>73.179057</v>
      </c>
      <c r="I1251" s="1">
        <v>163.38000500000001</v>
      </c>
      <c r="J1251" s="1">
        <v>38.219652000000004</v>
      </c>
      <c r="K1251" s="1">
        <v>48.280658000000003</v>
      </c>
      <c r="L1251" s="45">
        <v>17826.300780000001</v>
      </c>
      <c r="M1251" s="11">
        <f t="shared" si="215"/>
        <v>0.46990568334629446</v>
      </c>
      <c r="N1251" s="11">
        <f t="shared" si="216"/>
        <v>0.13259792249732016</v>
      </c>
      <c r="O1251" s="11">
        <f t="shared" si="217"/>
        <v>0.38335748960398841</v>
      </c>
      <c r="P1251" s="11">
        <f t="shared" si="218"/>
        <v>1.1508858456721147</v>
      </c>
      <c r="Q1251" s="11">
        <f t="shared" si="219"/>
        <v>-4.4845431095965615E-3</v>
      </c>
      <c r="R1251" s="11">
        <f t="shared" si="220"/>
        <v>0.32525255905390305</v>
      </c>
      <c r="S1251" s="11">
        <f t="shared" si="221"/>
        <v>0.34654668151824852</v>
      </c>
      <c r="T1251" s="11">
        <f t="shared" si="222"/>
        <v>0.70081207996693928</v>
      </c>
      <c r="U1251" s="11">
        <f t="shared" si="223"/>
        <v>0.1863283445940882</v>
      </c>
      <c r="V1251" s="11">
        <f t="shared" si="224"/>
        <v>0.29766702377109211</v>
      </c>
      <c r="W1251" s="11">
        <f t="shared" si="225"/>
        <v>0.1863283445940882</v>
      </c>
    </row>
    <row r="1252" spans="1:23" x14ac:dyDescent="0.2">
      <c r="A1252" s="30">
        <v>38820</v>
      </c>
      <c r="B1252" s="1">
        <v>60.352226000000002</v>
      </c>
      <c r="C1252" s="1">
        <v>82.746944999999997</v>
      </c>
      <c r="D1252" s="1">
        <v>26.923306</v>
      </c>
      <c r="E1252" s="1">
        <v>94.839995999999999</v>
      </c>
      <c r="F1252" s="1">
        <v>298.51201500000002</v>
      </c>
      <c r="G1252" s="1">
        <v>61.55986</v>
      </c>
      <c r="H1252" s="1">
        <v>54.345725999999999</v>
      </c>
      <c r="I1252" s="1">
        <v>96.059997999999993</v>
      </c>
      <c r="J1252" s="1">
        <v>32.216757000000001</v>
      </c>
      <c r="K1252" s="1">
        <v>37.205736999999999</v>
      </c>
      <c r="L1252" s="45">
        <v>17678.230469999999</v>
      </c>
      <c r="M1252" s="11">
        <f t="shared" si="215"/>
        <v>-0.18665968940305855</v>
      </c>
      <c r="N1252" s="11">
        <f t="shared" si="216"/>
        <v>0.19722171514252862</v>
      </c>
      <c r="O1252" s="11">
        <f t="shared" si="217"/>
        <v>0.37296894901015576</v>
      </c>
      <c r="P1252" s="11">
        <f t="shared" si="218"/>
        <v>2.4017216428164145</v>
      </c>
      <c r="Q1252" s="11">
        <f t="shared" si="219"/>
        <v>0.12984470256729574</v>
      </c>
      <c r="R1252" s="11">
        <f t="shared" si="220"/>
        <v>0.47124915455560079</v>
      </c>
      <c r="S1252" s="11">
        <f t="shared" si="221"/>
        <v>0.25759472237969416</v>
      </c>
      <c r="T1252" s="11">
        <f t="shared" si="222"/>
        <v>-0.16960582641770416</v>
      </c>
      <c r="U1252" s="11">
        <f t="shared" si="223"/>
        <v>0.2629180176682846</v>
      </c>
      <c r="V1252" s="11">
        <f t="shared" si="224"/>
        <v>0.38381406638382209</v>
      </c>
      <c r="W1252" s="11">
        <f t="shared" si="225"/>
        <v>0.2629180176682846</v>
      </c>
    </row>
    <row r="1253" spans="1:23" x14ac:dyDescent="0.2">
      <c r="A1253" s="30">
        <v>38819</v>
      </c>
      <c r="B1253" s="1">
        <v>74.202920000000006</v>
      </c>
      <c r="C1253" s="1">
        <v>69.115807000000004</v>
      </c>
      <c r="D1253" s="1">
        <v>19.609552000000001</v>
      </c>
      <c r="E1253" s="1">
        <v>27.879999000000002</v>
      </c>
      <c r="F1253" s="1">
        <v>264.20623499999999</v>
      </c>
      <c r="G1253" s="1">
        <v>41.841900000000003</v>
      </c>
      <c r="H1253" s="1">
        <v>43.214022</v>
      </c>
      <c r="I1253" s="1">
        <v>115.68</v>
      </c>
      <c r="J1253" s="1">
        <v>25.509777</v>
      </c>
      <c r="K1253" s="1">
        <v>26.886369999999999</v>
      </c>
      <c r="L1253" s="45">
        <v>16906.509770000001</v>
      </c>
      <c r="M1253" s="11">
        <f t="shared" si="215"/>
        <v>-0.24220872635230239</v>
      </c>
      <c r="N1253" s="11">
        <f t="shared" si="216"/>
        <v>-0.21788158137778946</v>
      </c>
      <c r="O1253" s="11">
        <f t="shared" si="217"/>
        <v>-0.42772039805188189</v>
      </c>
      <c r="P1253" s="11">
        <f t="shared" si="218"/>
        <v>-0.87268825807826245</v>
      </c>
      <c r="Q1253" s="11">
        <f t="shared" si="219"/>
        <v>-1.7315090866937499E-2</v>
      </c>
      <c r="R1253" s="11">
        <f t="shared" si="220"/>
        <v>-0.57320660511532728</v>
      </c>
      <c r="S1253" s="11">
        <f t="shared" si="221"/>
        <v>-1.6011717683718119E-2</v>
      </c>
      <c r="T1253" s="11">
        <f t="shared" si="222"/>
        <v>-0.33417752578054771</v>
      </c>
      <c r="U1253" s="11">
        <f t="shared" si="223"/>
        <v>-0.50743818290329823</v>
      </c>
      <c r="V1253" s="11">
        <f t="shared" si="224"/>
        <v>-0.46430821805754574</v>
      </c>
      <c r="W1253" s="11">
        <f t="shared" si="225"/>
        <v>-0.50743818290329823</v>
      </c>
    </row>
    <row r="1254" spans="1:23" x14ac:dyDescent="0.2">
      <c r="A1254" s="30">
        <v>38792</v>
      </c>
      <c r="B1254" s="1">
        <v>97.919998000000007</v>
      </c>
      <c r="C1254" s="1">
        <v>88.370002999999997</v>
      </c>
      <c r="D1254" s="1">
        <v>34.265684</v>
      </c>
      <c r="E1254" s="1">
        <v>218.990005</v>
      </c>
      <c r="F1254" s="1">
        <v>268.86159800000001</v>
      </c>
      <c r="G1254" s="1">
        <v>98.037834000000004</v>
      </c>
      <c r="H1254" s="1">
        <v>43.917211999999999</v>
      </c>
      <c r="I1254" s="1">
        <v>173.740005</v>
      </c>
      <c r="J1254" s="1">
        <v>51.790000999999997</v>
      </c>
      <c r="K1254" s="1">
        <v>50.189999</v>
      </c>
      <c r="L1254" s="45">
        <v>17245.240229999999</v>
      </c>
      <c r="M1254" s="11">
        <f t="shared" si="215"/>
        <v>-0.23205490418555408</v>
      </c>
      <c r="N1254" s="11">
        <f t="shared" si="216"/>
        <v>7.7740780264541343E-2</v>
      </c>
      <c r="O1254" s="11">
        <f t="shared" si="217"/>
        <v>-6.8225117538886493E-2</v>
      </c>
      <c r="P1254" s="11">
        <f t="shared" si="218"/>
        <v>-0.12048676411729864</v>
      </c>
      <c r="Q1254" s="11">
        <f t="shared" si="219"/>
        <v>7.958653411383132E-3</v>
      </c>
      <c r="R1254" s="11">
        <f t="shared" si="220"/>
        <v>-0.10082736166115014</v>
      </c>
      <c r="S1254" s="11">
        <f t="shared" si="221"/>
        <v>-0.27907336398155502</v>
      </c>
      <c r="T1254" s="11">
        <f t="shared" si="222"/>
        <v>-0.14783205444790926</v>
      </c>
      <c r="U1254" s="11">
        <f t="shared" si="223"/>
        <v>0.13616751290193974</v>
      </c>
      <c r="V1254" s="11">
        <f t="shared" si="224"/>
        <v>-9.2407592434689989E-2</v>
      </c>
      <c r="W1254" s="11">
        <f t="shared" si="225"/>
        <v>0.13616751290193974</v>
      </c>
    </row>
    <row r="1255" spans="1:23" x14ac:dyDescent="0.2">
      <c r="A1255" s="30">
        <v>38791</v>
      </c>
      <c r="B1255" s="1">
        <v>127.509113</v>
      </c>
      <c r="C1255" s="1">
        <v>81.995600999999994</v>
      </c>
      <c r="D1255" s="1">
        <v>36.774638000000003</v>
      </c>
      <c r="E1255" s="1">
        <v>248.990005</v>
      </c>
      <c r="F1255" s="1">
        <v>266.73871700000001</v>
      </c>
      <c r="G1255" s="1">
        <v>109.031158</v>
      </c>
      <c r="H1255" s="1">
        <v>60.917726999999999</v>
      </c>
      <c r="I1255" s="1">
        <v>203.88000500000001</v>
      </c>
      <c r="J1255" s="1">
        <v>45.583067999999997</v>
      </c>
      <c r="K1255" s="1">
        <v>55.300153000000002</v>
      </c>
      <c r="L1255" s="45">
        <v>17568</v>
      </c>
      <c r="M1255" s="11">
        <f t="shared" si="215"/>
        <v>0.4537493346579331</v>
      </c>
      <c r="N1255" s="11">
        <f t="shared" si="216"/>
        <v>-0.12814139268510949</v>
      </c>
      <c r="O1255" s="11">
        <f t="shared" si="217"/>
        <v>-1.8388231796441112E-2</v>
      </c>
      <c r="P1255" s="11">
        <f t="shared" si="218"/>
        <v>0.21494097087009889</v>
      </c>
      <c r="Q1255" s="11">
        <f t="shared" si="219"/>
        <v>1.2763551302051424E-2</v>
      </c>
      <c r="R1255" s="11">
        <f t="shared" si="220"/>
        <v>0.3421908948918122</v>
      </c>
      <c r="S1255" s="11">
        <f t="shared" si="221"/>
        <v>-0.16776098613565404</v>
      </c>
      <c r="T1255" s="11">
        <f t="shared" si="222"/>
        <v>0.24567732321961677</v>
      </c>
      <c r="U1255" s="11">
        <f t="shared" si="223"/>
        <v>0.19354848507573053</v>
      </c>
      <c r="V1255" s="11">
        <f t="shared" si="224"/>
        <v>0.14426844968442087</v>
      </c>
      <c r="W1255" s="11">
        <f t="shared" si="225"/>
        <v>0.19354848507573053</v>
      </c>
    </row>
    <row r="1256" spans="1:23" x14ac:dyDescent="0.2">
      <c r="A1256" s="30">
        <v>38790</v>
      </c>
      <c r="B1256" s="1">
        <v>87.710521999999997</v>
      </c>
      <c r="C1256" s="1">
        <v>94.046902000000003</v>
      </c>
      <c r="D1256" s="1">
        <v>37.463526000000002</v>
      </c>
      <c r="E1256" s="1">
        <v>204.94000199999999</v>
      </c>
      <c r="F1256" s="1">
        <v>263.37709000000001</v>
      </c>
      <c r="G1256" s="1">
        <v>81.233718999999994</v>
      </c>
      <c r="H1256" s="1">
        <v>73.197394000000003</v>
      </c>
      <c r="I1256" s="1">
        <v>163.66999799999999</v>
      </c>
      <c r="J1256" s="1">
        <v>38.191215999999997</v>
      </c>
      <c r="K1256" s="1">
        <v>48.327953999999998</v>
      </c>
      <c r="L1256" s="45">
        <v>16379.04981</v>
      </c>
      <c r="M1256" s="11">
        <f t="shared" si="215"/>
        <v>0.44876396855102474</v>
      </c>
      <c r="N1256" s="11">
        <f t="shared" si="216"/>
        <v>0.12823444459549371</v>
      </c>
      <c r="O1256" s="11">
        <f t="shared" si="217"/>
        <v>0.37683261646894772</v>
      </c>
      <c r="P1256" s="11">
        <f t="shared" si="218"/>
        <v>1.2134140928140877</v>
      </c>
      <c r="Q1256" s="11">
        <f t="shared" si="219"/>
        <v>-8.8534957174739581E-3</v>
      </c>
      <c r="R1256" s="11">
        <f t="shared" si="220"/>
        <v>0.33096483339993044</v>
      </c>
      <c r="S1256" s="11">
        <f t="shared" si="221"/>
        <v>0.33799018019165161</v>
      </c>
      <c r="T1256" s="11">
        <f t="shared" si="222"/>
        <v>0.6987026611043623</v>
      </c>
      <c r="U1256" s="11">
        <f t="shared" si="223"/>
        <v>0.16546070195608342</v>
      </c>
      <c r="V1256" s="11">
        <f t="shared" si="224"/>
        <v>0.28968966479325076</v>
      </c>
      <c r="W1256" s="11">
        <f t="shared" si="225"/>
        <v>0.16546070195608342</v>
      </c>
    </row>
    <row r="1257" spans="1:23" x14ac:dyDescent="0.2">
      <c r="A1257" s="30">
        <v>38789</v>
      </c>
      <c r="B1257" s="1">
        <v>60.541623000000001</v>
      </c>
      <c r="C1257" s="1">
        <v>83.357588000000007</v>
      </c>
      <c r="D1257" s="1">
        <v>27.209935000000002</v>
      </c>
      <c r="E1257" s="1">
        <v>92.589995999999999</v>
      </c>
      <c r="F1257" s="1">
        <v>265.72972700000003</v>
      </c>
      <c r="G1257" s="1">
        <v>61.033707999999997</v>
      </c>
      <c r="H1257" s="1">
        <v>54.706974000000002</v>
      </c>
      <c r="I1257" s="1">
        <v>96.349997999999999</v>
      </c>
      <c r="J1257" s="1">
        <v>32.769201000000002</v>
      </c>
      <c r="K1257" s="1">
        <v>37.472544999999997</v>
      </c>
      <c r="L1257" s="45">
        <v>17495.839840000001</v>
      </c>
      <c r="M1257" s="11">
        <f t="shared" si="215"/>
        <v>0.34055463418575549</v>
      </c>
      <c r="N1257" s="11">
        <f t="shared" si="216"/>
        <v>0.18537724890637763</v>
      </c>
      <c r="O1257" s="11">
        <f t="shared" si="217"/>
        <v>0.25151650724779739</v>
      </c>
      <c r="P1257" s="11">
        <f t="shared" si="218"/>
        <v>2.0730168958850612</v>
      </c>
      <c r="Q1257" s="11">
        <f t="shared" si="219"/>
        <v>-2.672882720977876E-2</v>
      </c>
      <c r="R1257" s="11">
        <f t="shared" si="220"/>
        <v>0.67261417577029992</v>
      </c>
      <c r="S1257" s="11">
        <f t="shared" si="221"/>
        <v>0.22527459113857295</v>
      </c>
      <c r="T1257" s="11">
        <f t="shared" si="222"/>
        <v>-0.27670600602851103</v>
      </c>
      <c r="U1257" s="11">
        <f t="shared" si="223"/>
        <v>0.57567393438545289</v>
      </c>
      <c r="V1257" s="11">
        <f t="shared" si="224"/>
        <v>0.59524835589255232</v>
      </c>
      <c r="W1257" s="11">
        <f t="shared" si="225"/>
        <v>0.57567393438545289</v>
      </c>
    </row>
    <row r="1258" spans="1:23" x14ac:dyDescent="0.2">
      <c r="A1258" s="30">
        <v>38787</v>
      </c>
      <c r="B1258" s="1">
        <v>45.161622999999999</v>
      </c>
      <c r="C1258" s="1">
        <v>70.321568999999997</v>
      </c>
      <c r="D1258" s="1">
        <v>21.741571</v>
      </c>
      <c r="E1258" s="1">
        <v>30.129999000000002</v>
      </c>
      <c r="F1258" s="1">
        <v>273.02742999999998</v>
      </c>
      <c r="G1258" s="1">
        <v>36.490009999999998</v>
      </c>
      <c r="H1258" s="1">
        <v>44.648746000000003</v>
      </c>
      <c r="I1258" s="1">
        <v>133.21000699999999</v>
      </c>
      <c r="J1258" s="1">
        <v>20.796942999999999</v>
      </c>
      <c r="K1258" s="1">
        <v>23.490100999999999</v>
      </c>
      <c r="L1258" s="45">
        <v>17168.609380000002</v>
      </c>
      <c r="M1258" s="11">
        <f t="shared" si="215"/>
        <v>-0.53784667890046378</v>
      </c>
      <c r="N1258" s="11">
        <f t="shared" si="216"/>
        <v>-0.20567525365046035</v>
      </c>
      <c r="O1258" s="11">
        <f t="shared" si="217"/>
        <v>-0.36345756227308168</v>
      </c>
      <c r="P1258" s="11">
        <f t="shared" si="218"/>
        <v>-0.86239496694937534</v>
      </c>
      <c r="Q1258" s="11">
        <f t="shared" si="219"/>
        <v>2.0995160856958961E-2</v>
      </c>
      <c r="R1258" s="11">
        <f t="shared" si="220"/>
        <v>-0.62768354991893938</v>
      </c>
      <c r="S1258" s="11">
        <f t="shared" si="221"/>
        <v>1.2075499189942995E-2</v>
      </c>
      <c r="T1258" s="11">
        <f t="shared" si="222"/>
        <v>-0.24157362925059001</v>
      </c>
      <c r="U1258" s="11">
        <f t="shared" si="223"/>
        <v>-0.60371678734756096</v>
      </c>
      <c r="V1258" s="11">
        <f t="shared" si="224"/>
        <v>-0.54040108510269835</v>
      </c>
      <c r="W1258" s="11">
        <f t="shared" si="225"/>
        <v>-0.60371678734756096</v>
      </c>
    </row>
    <row r="1259" spans="1:23" x14ac:dyDescent="0.2">
      <c r="A1259" s="30">
        <v>38764</v>
      </c>
      <c r="B1259" s="1">
        <v>97.720000999999996</v>
      </c>
      <c r="C1259" s="1">
        <v>88.529999000000004</v>
      </c>
      <c r="D1259" s="1">
        <v>34.155729000000001</v>
      </c>
      <c r="E1259" s="1">
        <v>218.96000699999999</v>
      </c>
      <c r="F1259" s="1">
        <v>267.41305</v>
      </c>
      <c r="G1259" s="1">
        <v>98.008052000000006</v>
      </c>
      <c r="H1259" s="1">
        <v>44.116022999999998</v>
      </c>
      <c r="I1259" s="1">
        <v>175.63999899999999</v>
      </c>
      <c r="J1259" s="1">
        <v>52.48</v>
      </c>
      <c r="K1259" s="1">
        <v>51.110000999999997</v>
      </c>
      <c r="L1259" s="45">
        <v>17813.390630000002</v>
      </c>
      <c r="M1259" s="11">
        <f t="shared" si="215"/>
        <v>-0.23267994261746361</v>
      </c>
      <c r="N1259" s="11">
        <f t="shared" si="216"/>
        <v>7.7282557698806764E-2</v>
      </c>
      <c r="O1259" s="11">
        <f t="shared" si="217"/>
        <v>-8.2684621725931495E-2</v>
      </c>
      <c r="P1259" s="11">
        <f t="shared" si="218"/>
        <v>-0.11834104405054868</v>
      </c>
      <c r="Q1259" s="11">
        <f t="shared" si="219"/>
        <v>5.4842314490086697E-3</v>
      </c>
      <c r="R1259" s="11">
        <f t="shared" si="220"/>
        <v>-9.769160601749749E-2</v>
      </c>
      <c r="S1259" s="11">
        <f t="shared" si="221"/>
        <v>-0.27886161345884541</v>
      </c>
      <c r="T1259" s="11">
        <f t="shared" si="222"/>
        <v>-0.13631000129666615</v>
      </c>
      <c r="U1259" s="11">
        <f t="shared" si="223"/>
        <v>0.1495870588215964</v>
      </c>
      <c r="V1259" s="11">
        <f t="shared" si="224"/>
        <v>-6.3761709756097407E-2</v>
      </c>
      <c r="W1259" s="11">
        <f t="shared" si="225"/>
        <v>0.1495870588215964</v>
      </c>
    </row>
    <row r="1260" spans="1:23" x14ac:dyDescent="0.2">
      <c r="A1260" s="30">
        <v>38763</v>
      </c>
      <c r="B1260" s="1">
        <v>127.352335</v>
      </c>
      <c r="C1260" s="1">
        <v>82.178995999999998</v>
      </c>
      <c r="D1260" s="1">
        <v>37.234445000000001</v>
      </c>
      <c r="E1260" s="1">
        <v>248.35000600000001</v>
      </c>
      <c r="F1260" s="1">
        <v>265.95449400000001</v>
      </c>
      <c r="G1260" s="1">
        <v>108.61924</v>
      </c>
      <c r="H1260" s="1">
        <v>61.175530000000002</v>
      </c>
      <c r="I1260" s="1">
        <v>203.36000100000001</v>
      </c>
      <c r="J1260" s="1">
        <v>45.651175000000002</v>
      </c>
      <c r="K1260" s="1">
        <v>54.590803999999999</v>
      </c>
      <c r="L1260" s="45">
        <v>17524.910159999999</v>
      </c>
      <c r="M1260" s="11">
        <f t="shared" si="215"/>
        <v>0.47249462841264744</v>
      </c>
      <c r="N1260" s="11">
        <f t="shared" si="216"/>
        <v>-0.12225687369221439</v>
      </c>
      <c r="O1260" s="11">
        <f t="shared" si="217"/>
        <v>-2.9360736866261838E-3</v>
      </c>
      <c r="P1260" s="11">
        <f t="shared" si="218"/>
        <v>0.21323893326681387</v>
      </c>
      <c r="Q1260" s="11">
        <f t="shared" si="219"/>
        <v>2.1898886590909328E-2</v>
      </c>
      <c r="R1260" s="11">
        <f t="shared" si="220"/>
        <v>0.33093195357536698</v>
      </c>
      <c r="S1260" s="11">
        <f t="shared" si="221"/>
        <v>-0.16066377824088085</v>
      </c>
      <c r="T1260" s="11">
        <f t="shared" si="222"/>
        <v>0.21590434080717502</v>
      </c>
      <c r="U1260" s="11">
        <f t="shared" si="223"/>
        <v>0.18067953664758218</v>
      </c>
      <c r="V1260" s="11">
        <f t="shared" si="224"/>
        <v>0.12959062988679393</v>
      </c>
      <c r="W1260" s="11">
        <f t="shared" si="225"/>
        <v>0.18067953664758218</v>
      </c>
    </row>
    <row r="1261" spans="1:23" x14ac:dyDescent="0.2">
      <c r="A1261" s="30">
        <v>38762</v>
      </c>
      <c r="B1261" s="1">
        <v>86.487470000000002</v>
      </c>
      <c r="C1261" s="1">
        <v>93.625337000000002</v>
      </c>
      <c r="D1261" s="1">
        <v>37.344090000000001</v>
      </c>
      <c r="E1261" s="1">
        <v>204.699997</v>
      </c>
      <c r="F1261" s="1">
        <v>260.25519500000001</v>
      </c>
      <c r="G1261" s="1">
        <v>81.611414999999994</v>
      </c>
      <c r="H1261" s="1">
        <v>72.885606999999993</v>
      </c>
      <c r="I1261" s="1">
        <v>167.25</v>
      </c>
      <c r="J1261" s="1">
        <v>38.665170000000003</v>
      </c>
      <c r="K1261" s="1">
        <v>48.327953999999998</v>
      </c>
      <c r="L1261" s="45">
        <v>15973.839840000001</v>
      </c>
      <c r="M1261" s="11">
        <f t="shared" si="215"/>
        <v>0.90034717671317765</v>
      </c>
      <c r="N1261" s="11">
        <f t="shared" si="216"/>
        <v>0.32893308199827564</v>
      </c>
      <c r="O1261" s="11">
        <f t="shared" si="217"/>
        <v>0.69387217002037649</v>
      </c>
      <c r="P1261" s="11">
        <f t="shared" si="218"/>
        <v>6.1175242350486778</v>
      </c>
      <c r="Q1261" s="11">
        <f t="shared" si="219"/>
        <v>2.8930871074934084E-2</v>
      </c>
      <c r="R1261" s="11">
        <f t="shared" si="220"/>
        <v>1.1985770407396723</v>
      </c>
      <c r="S1261" s="11">
        <f t="shared" si="221"/>
        <v>0.63785249293185498</v>
      </c>
      <c r="T1261" s="11">
        <f t="shared" si="222"/>
        <v>0.20766838011161881</v>
      </c>
      <c r="U1261" s="11">
        <f t="shared" si="223"/>
        <v>0.83537945716013451</v>
      </c>
      <c r="V1261" s="11">
        <f t="shared" si="224"/>
        <v>1.0346503027770342</v>
      </c>
      <c r="W1261" s="11">
        <f t="shared" si="225"/>
        <v>0.83537945716013451</v>
      </c>
    </row>
    <row r="1262" spans="1:23" x14ac:dyDescent="0.2">
      <c r="A1262" s="30">
        <v>38759</v>
      </c>
      <c r="B1262" s="1">
        <v>45.511405000000003</v>
      </c>
      <c r="C1262" s="1">
        <v>70.451505999999995</v>
      </c>
      <c r="D1262" s="1">
        <v>22.046581</v>
      </c>
      <c r="E1262" s="1">
        <v>28.76</v>
      </c>
      <c r="F1262" s="1">
        <v>252.93749299999999</v>
      </c>
      <c r="G1262" s="1">
        <v>37.120106999999997</v>
      </c>
      <c r="H1262" s="1">
        <v>44.500715</v>
      </c>
      <c r="I1262" s="1">
        <v>138.490005</v>
      </c>
      <c r="J1262" s="1">
        <v>21.066580999999999</v>
      </c>
      <c r="K1262" s="1">
        <v>23.752462000000001</v>
      </c>
      <c r="L1262" s="45">
        <v>17481.490229999999</v>
      </c>
      <c r="M1262" s="11">
        <f t="shared" si="215"/>
        <v>-0.53776756589241881</v>
      </c>
      <c r="N1262" s="11">
        <f t="shared" si="216"/>
        <v>-0.2105389110385234</v>
      </c>
      <c r="O1262" s="11">
        <f t="shared" si="217"/>
        <v>-0.33806148822170223</v>
      </c>
      <c r="P1262" s="11">
        <f t="shared" si="218"/>
        <v>-0.86901074757707009</v>
      </c>
      <c r="Q1262" s="11">
        <f t="shared" si="219"/>
        <v>1.7706047794828761E-2</v>
      </c>
      <c r="R1262" s="11">
        <f t="shared" si="220"/>
        <v>-0.62048562976864519</v>
      </c>
      <c r="S1262" s="11">
        <f t="shared" si="221"/>
        <v>1.6046147572235547E-2</v>
      </c>
      <c r="T1262" s="11">
        <f t="shared" si="222"/>
        <v>-0.21548741978976615</v>
      </c>
      <c r="U1262" s="11">
        <f t="shared" si="223"/>
        <v>-0.60138918075266534</v>
      </c>
      <c r="V1262" s="11">
        <f t="shared" si="224"/>
        <v>-0.53426545098039213</v>
      </c>
      <c r="W1262" s="11">
        <f t="shared" si="225"/>
        <v>-0.60138918075266534</v>
      </c>
    </row>
    <row r="1263" spans="1:23" x14ac:dyDescent="0.2">
      <c r="A1263" s="30">
        <v>38733</v>
      </c>
      <c r="B1263" s="1">
        <v>98.459998999999996</v>
      </c>
      <c r="C1263" s="1">
        <v>89.239998</v>
      </c>
      <c r="D1263" s="1">
        <v>33.306086000000001</v>
      </c>
      <c r="E1263" s="1">
        <v>219.55999800000001</v>
      </c>
      <c r="F1263" s="1">
        <v>248.53688700000001</v>
      </c>
      <c r="G1263" s="1">
        <v>97.809489999999997</v>
      </c>
      <c r="H1263" s="1">
        <v>43.797927000000001</v>
      </c>
      <c r="I1263" s="1">
        <v>176.529999</v>
      </c>
      <c r="J1263" s="1">
        <v>52.849997999999999</v>
      </c>
      <c r="K1263" s="1">
        <v>51</v>
      </c>
      <c r="L1263" s="45">
        <v>17603.320309999999</v>
      </c>
      <c r="M1263" s="11">
        <f t="shared" si="215"/>
        <v>-0.23030431106825533</v>
      </c>
      <c r="N1263" s="11">
        <f t="shared" si="216"/>
        <v>8.6049819968739838E-2</v>
      </c>
      <c r="O1263" s="11">
        <f t="shared" si="217"/>
        <v>-0.12107622679362617</v>
      </c>
      <c r="P1263" s="11">
        <f t="shared" si="218"/>
        <v>-0.11982360937851599</v>
      </c>
      <c r="Q1263" s="11">
        <f t="shared" si="219"/>
        <v>7.9408557522615553E-3</v>
      </c>
      <c r="R1263" s="11">
        <f t="shared" si="220"/>
        <v>-0.10122388106085611</v>
      </c>
      <c r="S1263" s="11">
        <f t="shared" si="221"/>
        <v>-0.27888398953166593</v>
      </c>
      <c r="T1263" s="11">
        <f t="shared" si="222"/>
        <v>-0.12418138146637614</v>
      </c>
      <c r="U1263" s="11">
        <f t="shared" si="223"/>
        <v>0.15009327071806067</v>
      </c>
      <c r="V1263" s="11">
        <f t="shared" si="224"/>
        <v>-6.3442823845494933E-2</v>
      </c>
      <c r="W1263" s="11">
        <f t="shared" si="225"/>
        <v>0.15009327071806067</v>
      </c>
    </row>
    <row r="1264" spans="1:23" x14ac:dyDescent="0.2">
      <c r="A1264" s="30">
        <v>38732</v>
      </c>
      <c r="B1264" s="1">
        <v>127.92068399999999</v>
      </c>
      <c r="C1264" s="1">
        <v>82.169341000000003</v>
      </c>
      <c r="D1264" s="1">
        <v>37.894168999999998</v>
      </c>
      <c r="E1264" s="1">
        <v>249.449997</v>
      </c>
      <c r="F1264" s="1">
        <v>246.57884000000001</v>
      </c>
      <c r="G1264" s="1">
        <v>108.825199</v>
      </c>
      <c r="H1264" s="1">
        <v>60.736311999999998</v>
      </c>
      <c r="I1264" s="1">
        <v>201.55999800000001</v>
      </c>
      <c r="J1264" s="1">
        <v>45.952793</v>
      </c>
      <c r="K1264" s="1">
        <v>54.454763999999997</v>
      </c>
      <c r="L1264" s="45">
        <v>17576.960940000001</v>
      </c>
      <c r="M1264" s="11">
        <f t="shared" si="215"/>
        <v>0.73407154609179393</v>
      </c>
      <c r="N1264" s="11">
        <f t="shared" si="216"/>
        <v>0.1874915484304398</v>
      </c>
      <c r="O1264" s="11">
        <f t="shared" si="217"/>
        <v>0.9391606041941849</v>
      </c>
      <c r="P1264" s="11">
        <f t="shared" si="218"/>
        <v>7.861456376554175</v>
      </c>
      <c r="Q1264" s="11">
        <f t="shared" si="219"/>
        <v>2.247306264462523E-2</v>
      </c>
      <c r="R1264" s="11">
        <f t="shared" si="220"/>
        <v>1.6014522447629211</v>
      </c>
      <c r="S1264" s="11">
        <f t="shared" si="221"/>
        <v>0.40849713459872317</v>
      </c>
      <c r="T1264" s="11">
        <f t="shared" si="222"/>
        <v>0.77820910063006798</v>
      </c>
      <c r="U1264" s="11">
        <f t="shared" si="223"/>
        <v>0.80771122343022705</v>
      </c>
      <c r="V1264" s="11">
        <f t="shared" si="224"/>
        <v>1.0179799064584159</v>
      </c>
      <c r="W1264" s="11">
        <f t="shared" si="225"/>
        <v>0.80771122343022705</v>
      </c>
    </row>
    <row r="1265" spans="1:23" x14ac:dyDescent="0.2">
      <c r="A1265" s="30">
        <v>38729</v>
      </c>
      <c r="B1265" s="1">
        <v>73.768977000000007</v>
      </c>
      <c r="C1265" s="1">
        <v>69.195727000000005</v>
      </c>
      <c r="D1265" s="1">
        <v>19.541532</v>
      </c>
      <c r="E1265" s="1">
        <v>28.15</v>
      </c>
      <c r="F1265" s="1">
        <v>241.15925300000001</v>
      </c>
      <c r="G1265" s="1">
        <v>41.832479999999997</v>
      </c>
      <c r="H1265" s="1">
        <v>43.121360000000003</v>
      </c>
      <c r="I1265" s="1">
        <v>113.349998</v>
      </c>
      <c r="J1265" s="1">
        <v>25.420428000000001</v>
      </c>
      <c r="K1265" s="1">
        <v>26.98479</v>
      </c>
      <c r="L1265" s="45">
        <v>17711.119139999999</v>
      </c>
      <c r="M1265" s="11">
        <f t="shared" si="215"/>
        <v>0.62365778128148208</v>
      </c>
      <c r="N1265" s="11">
        <f t="shared" si="216"/>
        <v>-2.6206061273378323E-2</v>
      </c>
      <c r="O1265" s="11">
        <f t="shared" si="217"/>
        <v>-0.12758100706135211</v>
      </c>
      <c r="P1265" s="11">
        <f t="shared" si="218"/>
        <v>-1.2973352033660679E-2</v>
      </c>
      <c r="Q1265" s="11">
        <f t="shared" si="219"/>
        <v>1.6677868805729412E-2</v>
      </c>
      <c r="R1265" s="11">
        <f t="shared" si="220"/>
        <v>0.11746509083600443</v>
      </c>
      <c r="S1265" s="11">
        <f t="shared" si="221"/>
        <v>-3.3541311881017721E-2</v>
      </c>
      <c r="T1265" s="11">
        <f t="shared" si="222"/>
        <v>-0.14433458787397457</v>
      </c>
      <c r="U1265" s="11">
        <f t="shared" si="223"/>
        <v>0.19629822054812318</v>
      </c>
      <c r="V1265" s="11">
        <f t="shared" si="224"/>
        <v>0.14536148968016382</v>
      </c>
      <c r="W1265" s="11">
        <f t="shared" si="225"/>
        <v>0.19629822054812318</v>
      </c>
    </row>
    <row r="1266" spans="1:23" x14ac:dyDescent="0.2">
      <c r="A1266" s="30">
        <v>38728</v>
      </c>
      <c r="B1266" s="1">
        <v>45.433821000000002</v>
      </c>
      <c r="C1266" s="1">
        <v>71.057873999999998</v>
      </c>
      <c r="D1266" s="1">
        <v>22.399251</v>
      </c>
      <c r="E1266" s="1">
        <v>28.52</v>
      </c>
      <c r="F1266" s="1">
        <v>237.20320899999999</v>
      </c>
      <c r="G1266" s="1">
        <v>37.435155999999999</v>
      </c>
      <c r="H1266" s="1">
        <v>44.617902999999998</v>
      </c>
      <c r="I1266" s="1">
        <v>132.470001</v>
      </c>
      <c r="J1266" s="1">
        <v>21.24924</v>
      </c>
      <c r="K1266" s="1">
        <v>23.560064000000001</v>
      </c>
      <c r="L1266" s="45">
        <v>17873.220700000002</v>
      </c>
      <c r="M1266" s="11">
        <f t="shared" si="215"/>
        <v>-0.49707966557802374</v>
      </c>
      <c r="N1266" s="11">
        <f t="shared" si="216"/>
        <v>-0.20756244468746399</v>
      </c>
      <c r="O1266" s="11">
        <f t="shared" si="217"/>
        <v>-0.22111197216661838</v>
      </c>
      <c r="P1266" s="11">
        <f t="shared" si="218"/>
        <v>-0.86240833588579857</v>
      </c>
      <c r="Q1266" s="11">
        <f t="shared" si="219"/>
        <v>-1.1119856801086514E-2</v>
      </c>
      <c r="R1266" s="11">
        <f t="shared" si="220"/>
        <v>-0.62926858040989853</v>
      </c>
      <c r="S1266" s="11">
        <f t="shared" si="221"/>
        <v>3.2304242826397545E-2</v>
      </c>
      <c r="T1266" s="11">
        <f t="shared" si="222"/>
        <v>-0.17863342124648707</v>
      </c>
      <c r="U1266" s="11">
        <f t="shared" si="223"/>
        <v>-0.58458812570425822</v>
      </c>
      <c r="V1266" s="11">
        <f t="shared" si="224"/>
        <v>-0.52113692030209513</v>
      </c>
      <c r="W1266" s="11">
        <f t="shared" si="225"/>
        <v>-0.58458812570425822</v>
      </c>
    </row>
    <row r="1267" spans="1:23" x14ac:dyDescent="0.2">
      <c r="A1267" s="30">
        <v>38702</v>
      </c>
      <c r="B1267" s="1">
        <v>90.339995999999999</v>
      </c>
      <c r="C1267" s="1">
        <v>89.669998000000007</v>
      </c>
      <c r="D1267" s="1">
        <v>28.757985999999999</v>
      </c>
      <c r="E1267" s="1">
        <v>207.279999</v>
      </c>
      <c r="F1267" s="1">
        <v>239.87053499999999</v>
      </c>
      <c r="G1267" s="1">
        <v>100.97648599999999</v>
      </c>
      <c r="H1267" s="1">
        <v>43.22166</v>
      </c>
      <c r="I1267" s="1">
        <v>161.279999</v>
      </c>
      <c r="J1267" s="1">
        <v>51.152220999999997</v>
      </c>
      <c r="K1267" s="1">
        <v>49.200001</v>
      </c>
      <c r="L1267" s="45">
        <v>17500.939450000002</v>
      </c>
      <c r="M1267" s="11">
        <f t="shared" si="215"/>
        <v>-0.2675792480464273</v>
      </c>
      <c r="N1267" s="11">
        <f t="shared" si="216"/>
        <v>6.7581188616610222E-2</v>
      </c>
      <c r="O1267" s="11">
        <f t="shared" si="217"/>
        <v>-0.30524026853329511</v>
      </c>
      <c r="P1267" s="11">
        <f t="shared" si="218"/>
        <v>-0.15306041200742804</v>
      </c>
      <c r="Q1267" s="11">
        <f t="shared" si="219"/>
        <v>-1.3942226466623686E-2</v>
      </c>
      <c r="R1267" s="11">
        <f t="shared" si="220"/>
        <v>-5.7512622238043987E-2</v>
      </c>
      <c r="S1267" s="11">
        <f t="shared" si="221"/>
        <v>-0.30000227223297782</v>
      </c>
      <c r="T1267" s="11">
        <f t="shared" si="222"/>
        <v>-0.15102385560339071</v>
      </c>
      <c r="U1267" s="11">
        <f t="shared" si="223"/>
        <v>0.11754207958581553</v>
      </c>
      <c r="V1267" s="11">
        <f t="shared" si="224"/>
        <v>-8.7213552266271477E-2</v>
      </c>
      <c r="W1267" s="11">
        <f t="shared" si="225"/>
        <v>0.11754207958581553</v>
      </c>
    </row>
    <row r="1268" spans="1:23" x14ac:dyDescent="0.2">
      <c r="A1268" s="30">
        <v>38701</v>
      </c>
      <c r="B1268" s="1">
        <v>123.344397</v>
      </c>
      <c r="C1268" s="1">
        <v>83.993610000000004</v>
      </c>
      <c r="D1268" s="1">
        <v>41.392707000000001</v>
      </c>
      <c r="E1268" s="1">
        <v>244.740005</v>
      </c>
      <c r="F1268" s="1">
        <v>243.26215099999999</v>
      </c>
      <c r="G1268" s="1">
        <v>107.13829</v>
      </c>
      <c r="H1268" s="1">
        <v>61.745429000000001</v>
      </c>
      <c r="I1268" s="1">
        <v>189.970001</v>
      </c>
      <c r="J1268" s="1">
        <v>45.772075999999998</v>
      </c>
      <c r="K1268" s="1">
        <v>53.900888999999999</v>
      </c>
      <c r="L1268" s="45">
        <v>17830.759770000001</v>
      </c>
      <c r="M1268" s="11">
        <f t="shared" si="215"/>
        <v>0.5123244469885726</v>
      </c>
      <c r="N1268" s="11">
        <f t="shared" si="216"/>
        <v>-0.12297124945779314</v>
      </c>
      <c r="O1268" s="11">
        <f t="shared" si="217"/>
        <v>2.6096470657295479E-2</v>
      </c>
      <c r="P1268" s="11">
        <f t="shared" si="218"/>
        <v>0.32528297855940846</v>
      </c>
      <c r="Q1268" s="11">
        <f t="shared" si="219"/>
        <v>-1.2150141260143799E-2</v>
      </c>
      <c r="R1268" s="11">
        <f t="shared" si="220"/>
        <v>0.34225236724215002</v>
      </c>
      <c r="S1268" s="11">
        <f t="shared" si="221"/>
        <v>-0.13367321673633781</v>
      </c>
      <c r="T1268" s="11">
        <f t="shared" si="222"/>
        <v>0.18820362183501294</v>
      </c>
      <c r="U1268" s="11">
        <f t="shared" si="223"/>
        <v>0.21661538968600413</v>
      </c>
      <c r="V1268" s="11">
        <f t="shared" si="224"/>
        <v>0.14512545237286156</v>
      </c>
      <c r="W1268" s="11">
        <f t="shared" si="225"/>
        <v>0.21661538968600413</v>
      </c>
    </row>
    <row r="1269" spans="1:23" x14ac:dyDescent="0.2">
      <c r="A1269" s="30">
        <v>38700</v>
      </c>
      <c r="B1269" s="1">
        <v>81.559481000000005</v>
      </c>
      <c r="C1269" s="1">
        <v>95.770645999999999</v>
      </c>
      <c r="D1269" s="1">
        <v>40.339976</v>
      </c>
      <c r="E1269" s="1">
        <v>184.66999799999999</v>
      </c>
      <c r="F1269" s="1">
        <v>246.25417400000001</v>
      </c>
      <c r="G1269" s="1">
        <v>79.819781000000006</v>
      </c>
      <c r="H1269" s="1">
        <v>71.272677000000002</v>
      </c>
      <c r="I1269" s="1">
        <v>159.88000500000001</v>
      </c>
      <c r="J1269" s="1">
        <v>37.62247</v>
      </c>
      <c r="K1269" s="1">
        <v>47.069854999999997</v>
      </c>
      <c r="L1269" s="45">
        <v>17556.410159999999</v>
      </c>
      <c r="M1269" s="11">
        <f t="shared" si="215"/>
        <v>0.78963656037475904</v>
      </c>
      <c r="N1269" s="11">
        <f t="shared" si="216"/>
        <v>0.3640801117122372</v>
      </c>
      <c r="O1269" s="11">
        <f t="shared" si="217"/>
        <v>0.59827687108550198</v>
      </c>
      <c r="P1269" s="11">
        <f t="shared" si="218"/>
        <v>5.6740151066136599</v>
      </c>
      <c r="Q1269" s="11">
        <f t="shared" si="219"/>
        <v>1.7375915975006651E-2</v>
      </c>
      <c r="R1269" s="11">
        <f t="shared" si="220"/>
        <v>1.0717042908352736</v>
      </c>
      <c r="S1269" s="11">
        <f t="shared" si="221"/>
        <v>0.63049545205624358</v>
      </c>
      <c r="T1269" s="11">
        <f t="shared" si="222"/>
        <v>0.15687415680624084</v>
      </c>
      <c r="U1269" s="11">
        <f t="shared" si="223"/>
        <v>0.71949548141044395</v>
      </c>
      <c r="V1269" s="11">
        <f t="shared" si="224"/>
        <v>0.90657158811543215</v>
      </c>
      <c r="W1269" s="11">
        <f t="shared" si="225"/>
        <v>0.71949548141044395</v>
      </c>
    </row>
    <row r="1270" spans="1:23" x14ac:dyDescent="0.2">
      <c r="A1270" s="30">
        <v>38697</v>
      </c>
      <c r="B1270" s="1">
        <v>45.573208999999999</v>
      </c>
      <c r="C1270" s="1">
        <v>70.208960000000005</v>
      </c>
      <c r="D1270" s="1">
        <v>25.239667000000001</v>
      </c>
      <c r="E1270" s="1">
        <v>27.67</v>
      </c>
      <c r="F1270" s="1">
        <v>242.048362</v>
      </c>
      <c r="G1270" s="1">
        <v>38.528559000000001</v>
      </c>
      <c r="H1270" s="1">
        <v>43.712282000000002</v>
      </c>
      <c r="I1270" s="1">
        <v>138.199997</v>
      </c>
      <c r="J1270" s="1">
        <v>21.879947000000001</v>
      </c>
      <c r="K1270" s="1">
        <v>24.688217999999999</v>
      </c>
      <c r="L1270" s="45">
        <v>17705.910159999999</v>
      </c>
      <c r="M1270" s="11">
        <f t="shared" si="215"/>
        <v>-0.50736992741606479</v>
      </c>
      <c r="N1270" s="11">
        <f t="shared" si="216"/>
        <v>-0.20944756692821898</v>
      </c>
      <c r="O1270" s="11">
        <f t="shared" si="217"/>
        <v>-0.10301200743017225</v>
      </c>
      <c r="P1270" s="11">
        <f t="shared" si="218"/>
        <v>-0.86758231684017884</v>
      </c>
      <c r="Q1270" s="11">
        <f t="shared" si="219"/>
        <v>-9.071725200550107E-4</v>
      </c>
      <c r="R1270" s="11">
        <f t="shared" si="220"/>
        <v>-0.62060379624076478</v>
      </c>
      <c r="S1270" s="11">
        <f t="shared" si="221"/>
        <v>1.2508986966879965E-2</v>
      </c>
      <c r="T1270" s="11">
        <f t="shared" si="222"/>
        <v>-0.15240727103819807</v>
      </c>
      <c r="U1270" s="11">
        <f t="shared" si="223"/>
        <v>-0.56840384605180383</v>
      </c>
      <c r="V1270" s="11">
        <f t="shared" si="224"/>
        <v>-0.49698009384759201</v>
      </c>
      <c r="W1270" s="11">
        <f t="shared" si="225"/>
        <v>-0.56840384605180383</v>
      </c>
    </row>
    <row r="1271" spans="1:23" x14ac:dyDescent="0.2">
      <c r="A1271" s="30">
        <v>38672</v>
      </c>
      <c r="B1271" s="1">
        <v>92.510002</v>
      </c>
      <c r="C1271" s="1">
        <v>88.809997999999993</v>
      </c>
      <c r="D1271" s="1">
        <v>28.138244</v>
      </c>
      <c r="E1271" s="1">
        <v>208.96000699999999</v>
      </c>
      <c r="F1271" s="1">
        <v>242.26814100000001</v>
      </c>
      <c r="G1271" s="1">
        <v>101.552305</v>
      </c>
      <c r="H1271" s="1">
        <v>43.172241</v>
      </c>
      <c r="I1271" s="1">
        <v>163.050003</v>
      </c>
      <c r="J1271" s="1">
        <v>50.695416999999999</v>
      </c>
      <c r="K1271" s="1">
        <v>49.080002</v>
      </c>
      <c r="L1271" s="45">
        <v>17750.910159999999</v>
      </c>
      <c r="M1271" s="11">
        <f t="shared" si="215"/>
        <v>-0.2526580020182515</v>
      </c>
      <c r="N1271" s="11">
        <f t="shared" si="216"/>
        <v>6.0266486842792011E-2</v>
      </c>
      <c r="O1271" s="11">
        <f t="shared" si="217"/>
        <v>-0.33039964714095049</v>
      </c>
      <c r="P1271" s="11">
        <f t="shared" si="218"/>
        <v>-0.12747921567749776</v>
      </c>
      <c r="Q1271" s="11">
        <f t="shared" si="219"/>
        <v>-3.0677327486747452E-2</v>
      </c>
      <c r="R1271" s="11">
        <f t="shared" si="220"/>
        <v>-4.6552154061131334E-2</v>
      </c>
      <c r="S1271" s="11">
        <f t="shared" si="221"/>
        <v>-0.29951731995901099</v>
      </c>
      <c r="T1271" s="11">
        <f t="shared" si="222"/>
        <v>-0.14561933338124788</v>
      </c>
      <c r="U1271" s="11">
        <f t="shared" si="223"/>
        <v>0.10709447470606381</v>
      </c>
      <c r="V1271" s="11">
        <f t="shared" si="224"/>
        <v>-9.0095924427093244E-2</v>
      </c>
      <c r="W1271" s="11">
        <f t="shared" si="225"/>
        <v>0.10709447470606381</v>
      </c>
    </row>
    <row r="1272" spans="1:23" x14ac:dyDescent="0.2">
      <c r="A1272" s="30">
        <v>38671</v>
      </c>
      <c r="B1272" s="1">
        <v>123.785365</v>
      </c>
      <c r="C1272" s="1">
        <v>83.761959000000004</v>
      </c>
      <c r="D1272" s="1">
        <v>42.022444999999998</v>
      </c>
      <c r="E1272" s="1">
        <v>239.490005</v>
      </c>
      <c r="F1272" s="1">
        <v>249.93549400000001</v>
      </c>
      <c r="G1272" s="1">
        <v>106.510603</v>
      </c>
      <c r="H1272" s="1">
        <v>61.632131999999999</v>
      </c>
      <c r="I1272" s="1">
        <v>190.83999600000001</v>
      </c>
      <c r="J1272" s="1">
        <v>45.791409999999999</v>
      </c>
      <c r="K1272" s="1">
        <v>53.939754000000001</v>
      </c>
      <c r="L1272" s="45">
        <v>17685.089840000001</v>
      </c>
      <c r="M1272" s="11">
        <f t="shared" si="215"/>
        <v>0.66107700058512253</v>
      </c>
      <c r="N1272" s="11">
        <f t="shared" si="216"/>
        <v>0.13505122896504962</v>
      </c>
      <c r="O1272" s="11">
        <f t="shared" si="217"/>
        <v>0.5696875704114448</v>
      </c>
      <c r="P1272" s="11">
        <f t="shared" si="218"/>
        <v>6.4260466666666662</v>
      </c>
      <c r="Q1272" s="11">
        <f t="shared" si="219"/>
        <v>-5.1297523823061741E-3</v>
      </c>
      <c r="R1272" s="11">
        <f t="shared" si="220"/>
        <v>1.481295468853046</v>
      </c>
      <c r="S1272" s="11">
        <f t="shared" si="221"/>
        <v>0.38503069794233302</v>
      </c>
      <c r="T1272" s="11">
        <f t="shared" si="222"/>
        <v>0.56131875411964138</v>
      </c>
      <c r="U1272" s="11">
        <f t="shared" si="223"/>
        <v>0.65548929463938777</v>
      </c>
      <c r="V1272" s="11">
        <f t="shared" si="224"/>
        <v>0.8098667581021517</v>
      </c>
      <c r="W1272" s="11">
        <f t="shared" si="225"/>
        <v>0.65548929463938777</v>
      </c>
    </row>
    <row r="1273" spans="1:23" x14ac:dyDescent="0.2">
      <c r="A1273" s="30">
        <v>38668</v>
      </c>
      <c r="B1273" s="1">
        <v>74.521147999999997</v>
      </c>
      <c r="C1273" s="1">
        <v>73.795751999999993</v>
      </c>
      <c r="D1273" s="1">
        <v>26.771215999999999</v>
      </c>
      <c r="E1273" s="1">
        <v>32.25</v>
      </c>
      <c r="F1273" s="1">
        <v>251.22421199999999</v>
      </c>
      <c r="G1273" s="1">
        <v>42.925401000000001</v>
      </c>
      <c r="H1273" s="1">
        <v>44.498747999999999</v>
      </c>
      <c r="I1273" s="1">
        <v>122.230003</v>
      </c>
      <c r="J1273" s="1">
        <v>27.660347999999999</v>
      </c>
      <c r="K1273" s="1">
        <v>29.803163000000001</v>
      </c>
      <c r="L1273" s="45">
        <v>17633.109380000002</v>
      </c>
      <c r="M1273" s="11">
        <f t="shared" si="215"/>
        <v>0.63208825300237081</v>
      </c>
      <c r="N1273" s="11">
        <f t="shared" si="216"/>
        <v>5.0180393807870871E-2</v>
      </c>
      <c r="O1273" s="11">
        <f t="shared" si="217"/>
        <v>6.5508821232218128E-2</v>
      </c>
      <c r="P1273" s="11">
        <f t="shared" si="218"/>
        <v>0.1913557443664573</v>
      </c>
      <c r="Q1273" s="11">
        <f t="shared" si="219"/>
        <v>-1.066150500175822E-2</v>
      </c>
      <c r="R1273" s="11">
        <f t="shared" si="220"/>
        <v>0.11572907008639133</v>
      </c>
      <c r="S1273" s="11">
        <f t="shared" si="221"/>
        <v>3.9544736026093652E-3</v>
      </c>
      <c r="T1273" s="11">
        <f t="shared" si="222"/>
        <v>-0.12001433923748039</v>
      </c>
      <c r="U1273" s="11">
        <f t="shared" si="223"/>
        <v>0.26219314113893377</v>
      </c>
      <c r="V1273" s="11">
        <f t="shared" si="224"/>
        <v>0.21018244203516478</v>
      </c>
      <c r="W1273" s="11">
        <f t="shared" si="225"/>
        <v>0.26219314113893377</v>
      </c>
    </row>
    <row r="1274" spans="1:23" x14ac:dyDescent="0.2">
      <c r="A1274" s="30">
        <v>38667</v>
      </c>
      <c r="B1274" s="1">
        <v>45.659998999999999</v>
      </c>
      <c r="C1274" s="1">
        <v>70.269596000000007</v>
      </c>
      <c r="D1274" s="1">
        <v>25.125288000000001</v>
      </c>
      <c r="E1274" s="1">
        <v>27.07</v>
      </c>
      <c r="F1274" s="1">
        <v>253.93150399999999</v>
      </c>
      <c r="G1274" s="1">
        <v>38.472960999999998</v>
      </c>
      <c r="H1274" s="1">
        <v>44.323472000000002</v>
      </c>
      <c r="I1274" s="1">
        <v>138.89999399999999</v>
      </c>
      <c r="J1274" s="1">
        <v>21.914512999999999</v>
      </c>
      <c r="K1274" s="1">
        <v>24.626999999999999</v>
      </c>
      <c r="L1274" s="45">
        <v>17229.130860000001</v>
      </c>
      <c r="M1274" s="11">
        <f t="shared" si="215"/>
        <v>-0.51123956350330912</v>
      </c>
      <c r="N1274" s="11">
        <f t="shared" si="216"/>
        <v>-0.21257732911597171</v>
      </c>
      <c r="O1274" s="11">
        <f t="shared" si="217"/>
        <v>-0.13474060836697788</v>
      </c>
      <c r="P1274" s="11">
        <f t="shared" si="218"/>
        <v>-0.87028607149086135</v>
      </c>
      <c r="Q1274" s="11">
        <f t="shared" si="219"/>
        <v>7.2117728646785562E-3</v>
      </c>
      <c r="R1274" s="11">
        <f t="shared" si="220"/>
        <v>-0.63646869987892041</v>
      </c>
      <c r="S1274" s="11">
        <f t="shared" si="221"/>
        <v>4.6064189702663461E-2</v>
      </c>
      <c r="T1274" s="11">
        <f t="shared" si="222"/>
        <v>-0.16431028126964697</v>
      </c>
      <c r="U1274" s="11">
        <f t="shared" si="223"/>
        <v>-0.56746783312220406</v>
      </c>
      <c r="V1274" s="11">
        <f t="shared" si="224"/>
        <v>-0.50147775297660924</v>
      </c>
      <c r="W1274" s="11">
        <f t="shared" si="225"/>
        <v>-0.56746783312220406</v>
      </c>
    </row>
    <row r="1275" spans="1:23" x14ac:dyDescent="0.2">
      <c r="A1275" s="30">
        <v>38641</v>
      </c>
      <c r="B1275" s="1">
        <v>93.419998000000007</v>
      </c>
      <c r="C1275" s="1">
        <v>89.239996000000005</v>
      </c>
      <c r="D1275" s="1">
        <v>29.037868</v>
      </c>
      <c r="E1275" s="1">
        <v>208.69000199999999</v>
      </c>
      <c r="F1275" s="1">
        <v>252.11331999999999</v>
      </c>
      <c r="G1275" s="1">
        <v>105.83122</v>
      </c>
      <c r="H1275" s="1">
        <v>42.371656000000002</v>
      </c>
      <c r="I1275" s="1">
        <v>166.21000699999999</v>
      </c>
      <c r="J1275" s="1">
        <v>50.665626000000003</v>
      </c>
      <c r="K1275" s="1">
        <v>49.400002000000001</v>
      </c>
      <c r="L1275" s="45">
        <v>17502.589840000001</v>
      </c>
      <c r="M1275" s="11">
        <f t="shared" si="215"/>
        <v>0.53540589027534335</v>
      </c>
      <c r="N1275" s="11">
        <f t="shared" si="216"/>
        <v>8.6245630748990942E-2</v>
      </c>
      <c r="O1275" s="11">
        <f t="shared" si="217"/>
        <v>5.1142564365127763E-2</v>
      </c>
      <c r="P1275" s="11">
        <f t="shared" si="218"/>
        <v>1.7187336706947973</v>
      </c>
      <c r="Q1275" s="11">
        <f t="shared" si="219"/>
        <v>-9.381556888975684E-3</v>
      </c>
      <c r="R1275" s="11">
        <f t="shared" si="220"/>
        <v>0.64624878158305799</v>
      </c>
      <c r="S1275" s="11">
        <f t="shared" si="221"/>
        <v>-0.21920917291095243</v>
      </c>
      <c r="T1275" s="11">
        <f t="shared" si="222"/>
        <v>0.74133066761646926</v>
      </c>
      <c r="U1275" s="11">
        <f t="shared" si="223"/>
        <v>0.69510019218147079</v>
      </c>
      <c r="V1275" s="11">
        <f t="shared" si="224"/>
        <v>0.41189330282729331</v>
      </c>
      <c r="W1275" s="11">
        <f t="shared" si="225"/>
        <v>0.69510019218147079</v>
      </c>
    </row>
    <row r="1276" spans="1:23" x14ac:dyDescent="0.2">
      <c r="A1276" s="30">
        <v>38638</v>
      </c>
      <c r="B1276" s="1">
        <v>60.843845000000002</v>
      </c>
      <c r="C1276" s="1">
        <v>82.154527000000002</v>
      </c>
      <c r="D1276" s="1">
        <v>27.625052</v>
      </c>
      <c r="E1276" s="1">
        <v>76.760002</v>
      </c>
      <c r="F1276" s="1">
        <v>254.500935</v>
      </c>
      <c r="G1276" s="1">
        <v>64.286286000000004</v>
      </c>
      <c r="H1276" s="1">
        <v>54.267614999999999</v>
      </c>
      <c r="I1276" s="1">
        <v>95.449996999999996</v>
      </c>
      <c r="J1276" s="1">
        <v>29.889458000000001</v>
      </c>
      <c r="K1276" s="1">
        <v>34.988481</v>
      </c>
      <c r="L1276" s="45">
        <v>17213.310549999998</v>
      </c>
      <c r="M1276" s="11">
        <f t="shared" si="215"/>
        <v>-0.18898826294649951</v>
      </c>
      <c r="N1276" s="11">
        <f t="shared" si="216"/>
        <v>0.11676316495724781</v>
      </c>
      <c r="O1276" s="11">
        <f t="shared" si="217"/>
        <v>4.6711075171256722E-2</v>
      </c>
      <c r="P1276" s="11">
        <f t="shared" si="218"/>
        <v>1.3288836264831194</v>
      </c>
      <c r="Q1276" s="11">
        <f t="shared" si="219"/>
        <v>-1.3972508383740645E-2</v>
      </c>
      <c r="R1276" s="11">
        <f t="shared" si="220"/>
        <v>0.50688912438565947</v>
      </c>
      <c r="S1276" s="11">
        <f t="shared" si="221"/>
        <v>0.20333680203148674</v>
      </c>
      <c r="T1276" s="11">
        <f t="shared" si="222"/>
        <v>-0.2281255546457851</v>
      </c>
      <c r="U1276" s="11">
        <f t="shared" si="223"/>
        <v>9.5352714184092857E-2</v>
      </c>
      <c r="V1276" s="11">
        <f t="shared" si="224"/>
        <v>0.17823018977030891</v>
      </c>
      <c r="W1276" s="11">
        <f t="shared" si="225"/>
        <v>9.5352714184092857E-2</v>
      </c>
    </row>
    <row r="1277" spans="1:23" x14ac:dyDescent="0.2">
      <c r="A1277" s="30">
        <v>38637</v>
      </c>
      <c r="B1277" s="1">
        <v>75.022150999999994</v>
      </c>
      <c r="C1277" s="1">
        <v>73.564860999999993</v>
      </c>
      <c r="D1277" s="1">
        <v>26.392242</v>
      </c>
      <c r="E1277" s="1">
        <v>32.959999000000003</v>
      </c>
      <c r="F1277" s="1">
        <v>258.10734200000002</v>
      </c>
      <c r="G1277" s="1">
        <v>42.661589999999997</v>
      </c>
      <c r="H1277" s="1">
        <v>45.097611000000001</v>
      </c>
      <c r="I1277" s="1">
        <v>123.660004</v>
      </c>
      <c r="J1277" s="1">
        <v>27.287519</v>
      </c>
      <c r="K1277" s="1">
        <v>29.695793999999999</v>
      </c>
      <c r="L1277" s="45">
        <v>16899.320309999999</v>
      </c>
      <c r="M1277" s="11">
        <f t="shared" si="215"/>
        <v>0.63262262968575578</v>
      </c>
      <c r="N1277" s="11">
        <f t="shared" si="216"/>
        <v>2.4786949712990003E-2</v>
      </c>
      <c r="O1277" s="11">
        <f t="shared" si="217"/>
        <v>4.2908337725175771E-2</v>
      </c>
      <c r="P1277" s="11">
        <f t="shared" si="218"/>
        <v>0.16343095658312756</v>
      </c>
      <c r="Q1277" s="11">
        <f t="shared" si="219"/>
        <v>-4.6997312515065781E-3</v>
      </c>
      <c r="R1277" s="11">
        <f t="shared" si="220"/>
        <v>4.8516665964158712E-2</v>
      </c>
      <c r="S1277" s="11">
        <f t="shared" si="221"/>
        <v>-1.0903382994901123E-2</v>
      </c>
      <c r="T1277" s="11">
        <f t="shared" si="222"/>
        <v>-0.13062429940156428</v>
      </c>
      <c r="U1277" s="11">
        <f t="shared" si="223"/>
        <v>0.23014304812442488</v>
      </c>
      <c r="V1277" s="11">
        <f t="shared" si="224"/>
        <v>0.19018451675271675</v>
      </c>
      <c r="W1277" s="11">
        <f t="shared" si="225"/>
        <v>0.23014304812442488</v>
      </c>
    </row>
    <row r="1278" spans="1:23" x14ac:dyDescent="0.2">
      <c r="A1278" s="30">
        <v>38636</v>
      </c>
      <c r="B1278" s="1">
        <v>45.951923999999998</v>
      </c>
      <c r="C1278" s="1">
        <v>71.785516999999999</v>
      </c>
      <c r="D1278" s="1">
        <v>25.306387000000001</v>
      </c>
      <c r="E1278" s="1">
        <v>28.33</v>
      </c>
      <c r="F1278" s="1">
        <v>259.32610499999998</v>
      </c>
      <c r="G1278" s="1">
        <v>40.687564999999999</v>
      </c>
      <c r="H1278" s="1">
        <v>45.594748000000003</v>
      </c>
      <c r="I1278" s="1">
        <v>142.240005</v>
      </c>
      <c r="J1278" s="1">
        <v>22.182395</v>
      </c>
      <c r="K1278" s="1">
        <v>24.950579999999999</v>
      </c>
      <c r="L1278" s="45">
        <v>16620.660159999999</v>
      </c>
      <c r="M1278" s="11">
        <f t="shared" si="215"/>
        <v>-0.50477504575088861</v>
      </c>
      <c r="N1278" s="11">
        <f t="shared" si="216"/>
        <v>-0.18269362544215606</v>
      </c>
      <c r="O1278" s="11">
        <f t="shared" si="217"/>
        <v>-0.14150697383461419</v>
      </c>
      <c r="P1278" s="11">
        <f t="shared" si="218"/>
        <v>-0.86439785434039684</v>
      </c>
      <c r="Q1278" s="11">
        <f t="shared" si="219"/>
        <v>2.6971005948728255E-4</v>
      </c>
      <c r="R1278" s="11">
        <f t="shared" si="220"/>
        <v>-0.61094428821946922</v>
      </c>
      <c r="S1278" s="11">
        <f t="shared" si="221"/>
        <v>0.10758697016749807</v>
      </c>
      <c r="T1278" s="11">
        <f t="shared" si="222"/>
        <v>-0.16077644224507515</v>
      </c>
      <c r="U1278" s="11">
        <f t="shared" si="223"/>
        <v>-0.55387363606261864</v>
      </c>
      <c r="V1278" s="11">
        <f t="shared" si="224"/>
        <v>-0.4895544294281009</v>
      </c>
      <c r="W1278" s="11">
        <f t="shared" si="225"/>
        <v>-0.55387363606261864</v>
      </c>
    </row>
    <row r="1279" spans="1:23" x14ac:dyDescent="0.2">
      <c r="A1279" s="30">
        <v>38611</v>
      </c>
      <c r="B1279" s="1">
        <v>92.790001000000004</v>
      </c>
      <c r="C1279" s="1">
        <v>87.831833000000003</v>
      </c>
      <c r="D1279" s="1">
        <v>29.477685000000001</v>
      </c>
      <c r="E1279" s="1">
        <v>208.91999799999999</v>
      </c>
      <c r="F1279" s="1">
        <v>259.25618100000003</v>
      </c>
      <c r="G1279" s="1">
        <v>104.580305</v>
      </c>
      <c r="H1279" s="1">
        <v>41.165840000000003</v>
      </c>
      <c r="I1279" s="1">
        <v>169.490005</v>
      </c>
      <c r="J1279" s="1">
        <v>49.722223999999997</v>
      </c>
      <c r="K1279" s="1">
        <v>48.880001</v>
      </c>
      <c r="L1279" s="45">
        <v>16431.779299999998</v>
      </c>
      <c r="M1279" s="11">
        <f t="shared" si="215"/>
        <v>0.15186166924802103</v>
      </c>
      <c r="N1279" s="11">
        <f t="shared" si="216"/>
        <v>-8.0375166434433876E-2</v>
      </c>
      <c r="O1279" s="11">
        <f t="shared" si="217"/>
        <v>-0.22953846435322733</v>
      </c>
      <c r="P1279" s="11">
        <f t="shared" si="218"/>
        <v>0.14627457330940885</v>
      </c>
      <c r="Q1279" s="11">
        <f t="shared" si="219"/>
        <v>-3.8959821095760905E-3</v>
      </c>
      <c r="R1279" s="11">
        <f t="shared" si="220"/>
        <v>0.31771968580402588</v>
      </c>
      <c r="S1279" s="11">
        <f t="shared" si="221"/>
        <v>-0.41668941033242524</v>
      </c>
      <c r="T1279" s="11">
        <f t="shared" si="222"/>
        <v>0.10886488941321981</v>
      </c>
      <c r="U1279" s="11">
        <f t="shared" si="223"/>
        <v>0.33598235786846176</v>
      </c>
      <c r="V1279" s="11">
        <f t="shared" si="224"/>
        <v>5.2844250715553986E-2</v>
      </c>
      <c r="W1279" s="11">
        <f t="shared" si="225"/>
        <v>0.33598235786846176</v>
      </c>
    </row>
    <row r="1280" spans="1:23" x14ac:dyDescent="0.2">
      <c r="A1280" s="30">
        <v>38609</v>
      </c>
      <c r="B1280" s="1">
        <v>80.556549000000004</v>
      </c>
      <c r="C1280" s="1">
        <v>95.508330999999998</v>
      </c>
      <c r="D1280" s="1">
        <v>38.259774999999998</v>
      </c>
      <c r="E1280" s="1">
        <v>182.259995</v>
      </c>
      <c r="F1280" s="1">
        <v>260.27018900000002</v>
      </c>
      <c r="G1280" s="1">
        <v>79.364607000000007</v>
      </c>
      <c r="H1280" s="1">
        <v>70.572762999999995</v>
      </c>
      <c r="I1280" s="1">
        <v>152.85000600000001</v>
      </c>
      <c r="J1280" s="1">
        <v>37.217725000000002</v>
      </c>
      <c r="K1280" s="1">
        <v>46.426620999999997</v>
      </c>
      <c r="L1280" s="45">
        <v>15660.179690000001</v>
      </c>
      <c r="M1280" s="11">
        <f t="shared" si="215"/>
        <v>0.31297388514109192</v>
      </c>
      <c r="N1280" s="11">
        <f t="shared" si="216"/>
        <v>0.15117877475145414</v>
      </c>
      <c r="O1280" s="11">
        <f t="shared" si="217"/>
        <v>0.40507510530504898</v>
      </c>
      <c r="P1280" s="11">
        <f t="shared" si="218"/>
        <v>1.6262246361318549</v>
      </c>
      <c r="Q1280" s="11">
        <f t="shared" si="219"/>
        <v>-3.8617313628346306E-3</v>
      </c>
      <c r="R1280" s="11">
        <f t="shared" si="220"/>
        <v>0.2443637365728899</v>
      </c>
      <c r="S1280" s="11">
        <f t="shared" si="221"/>
        <v>0.2931848655688285</v>
      </c>
      <c r="T1280" s="11">
        <f t="shared" si="222"/>
        <v>0.62175072679045096</v>
      </c>
      <c r="U1280" s="11">
        <f t="shared" si="223"/>
        <v>0.24632267129863572</v>
      </c>
      <c r="V1280" s="11">
        <f t="shared" si="224"/>
        <v>0.33181435778568114</v>
      </c>
      <c r="W1280" s="11">
        <f t="shared" si="225"/>
        <v>0.24632267129863572</v>
      </c>
    </row>
    <row r="1281" spans="1:23" x14ac:dyDescent="0.2">
      <c r="A1281" s="30">
        <v>38608</v>
      </c>
      <c r="B1281" s="1">
        <v>61.354266000000003</v>
      </c>
      <c r="C1281" s="1">
        <v>82.965681000000004</v>
      </c>
      <c r="D1281" s="1">
        <v>27.229700999999999</v>
      </c>
      <c r="E1281" s="1">
        <v>69.400002000000001</v>
      </c>
      <c r="F1281" s="1">
        <v>261.279179</v>
      </c>
      <c r="G1281" s="1">
        <v>63.779266999999997</v>
      </c>
      <c r="H1281" s="1">
        <v>54.572834</v>
      </c>
      <c r="I1281" s="1">
        <v>94.25</v>
      </c>
      <c r="J1281" s="1">
        <v>29.862030000000001</v>
      </c>
      <c r="K1281" s="1">
        <v>34.859679</v>
      </c>
      <c r="L1281" s="45">
        <v>16204.969730000001</v>
      </c>
      <c r="M1281" s="11">
        <f t="shared" si="215"/>
        <v>-0.18025937275163184</v>
      </c>
      <c r="N1281" s="11">
        <f t="shared" si="216"/>
        <v>0.12915257199627428</v>
      </c>
      <c r="O1281" s="11">
        <f t="shared" si="217"/>
        <v>3.1731256480597603E-2</v>
      </c>
      <c r="P1281" s="11">
        <f t="shared" si="218"/>
        <v>1.3087160448674666</v>
      </c>
      <c r="Q1281" s="11">
        <f t="shared" si="219"/>
        <v>-9.430675733159477E-3</v>
      </c>
      <c r="R1281" s="11">
        <f t="shared" si="220"/>
        <v>0.50363838462776345</v>
      </c>
      <c r="S1281" s="11">
        <f t="shared" si="221"/>
        <v>0.22707836256931246</v>
      </c>
      <c r="T1281" s="11">
        <f t="shared" si="222"/>
        <v>-0.23807597182075924</v>
      </c>
      <c r="U1281" s="11">
        <f t="shared" si="223"/>
        <v>9.3636016750317852E-2</v>
      </c>
      <c r="V1281" s="11">
        <f t="shared" si="224"/>
        <v>0.19403922321381595</v>
      </c>
      <c r="W1281" s="11">
        <f t="shared" si="225"/>
        <v>9.3636016750317852E-2</v>
      </c>
    </row>
    <row r="1282" spans="1:23" x14ac:dyDescent="0.2">
      <c r="A1282" s="30">
        <v>38607</v>
      </c>
      <c r="B1282" s="1">
        <v>74.845950000000002</v>
      </c>
      <c r="C1282" s="1">
        <v>73.476059000000006</v>
      </c>
      <c r="D1282" s="1">
        <v>26.392242</v>
      </c>
      <c r="E1282" s="1">
        <v>30.059999000000001</v>
      </c>
      <c r="F1282" s="1">
        <v>263.76667700000002</v>
      </c>
      <c r="G1282" s="1">
        <v>42.416626000000001</v>
      </c>
      <c r="H1282" s="1">
        <v>44.473796999999998</v>
      </c>
      <c r="I1282" s="1">
        <v>123.699997</v>
      </c>
      <c r="J1282" s="1">
        <v>27.305273</v>
      </c>
      <c r="K1282" s="1">
        <v>29.194752000000001</v>
      </c>
      <c r="L1282" s="45">
        <v>16346.450199999999</v>
      </c>
      <c r="M1282" s="11">
        <f t="shared" si="215"/>
        <v>0.63745691652738068</v>
      </c>
      <c r="N1282" s="11">
        <f t="shared" si="216"/>
        <v>2.5518696670568719E-2</v>
      </c>
      <c r="O1282" s="11">
        <f t="shared" si="217"/>
        <v>4.7643401524666062E-2</v>
      </c>
      <c r="P1282" s="11">
        <f t="shared" si="218"/>
        <v>7.7033285560730969E-2</v>
      </c>
      <c r="Q1282" s="11">
        <f t="shared" si="219"/>
        <v>4.6803526928398398E-3</v>
      </c>
      <c r="R1282" s="11">
        <f t="shared" si="220"/>
        <v>6.2088253133240512E-2</v>
      </c>
      <c r="S1282" s="11">
        <f t="shared" si="221"/>
        <v>-1.2941480661119664E-2</v>
      </c>
      <c r="T1282" s="11">
        <f t="shared" si="222"/>
        <v>-0.13266020658604005</v>
      </c>
      <c r="U1282" s="11">
        <f t="shared" si="223"/>
        <v>0.22331851611715536</v>
      </c>
      <c r="V1282" s="11">
        <f t="shared" si="224"/>
        <v>0.18337628167083553</v>
      </c>
      <c r="W1282" s="11">
        <f t="shared" si="225"/>
        <v>0.22331851611715536</v>
      </c>
    </row>
    <row r="1283" spans="1:23" x14ac:dyDescent="0.2">
      <c r="A1283" s="30">
        <v>38606</v>
      </c>
      <c r="B1283" s="1">
        <v>45.708652999999998</v>
      </c>
      <c r="C1283" s="1">
        <v>71.647703000000007</v>
      </c>
      <c r="D1283" s="1">
        <v>25.192008999999999</v>
      </c>
      <c r="E1283" s="1">
        <v>27.91</v>
      </c>
      <c r="F1283" s="1">
        <v>262.53790700000002</v>
      </c>
      <c r="G1283" s="1">
        <v>39.937007000000001</v>
      </c>
      <c r="H1283" s="1">
        <v>45.056899999999999</v>
      </c>
      <c r="I1283" s="1">
        <v>142.61999499999999</v>
      </c>
      <c r="J1283" s="1">
        <v>22.320657000000001</v>
      </c>
      <c r="K1283" s="1">
        <v>24.670725999999998</v>
      </c>
      <c r="L1283" s="45">
        <v>16167.23047</v>
      </c>
      <c r="M1283" s="11">
        <f t="shared" si="215"/>
        <v>-0.63450411753919944</v>
      </c>
      <c r="N1283" s="11">
        <f t="shared" si="216"/>
        <v>-0.15897060383010375</v>
      </c>
      <c r="O1283" s="11">
        <f t="shared" si="217"/>
        <v>-0.40880758113421933</v>
      </c>
      <c r="P1283" s="11">
        <f t="shared" si="218"/>
        <v>-0.8820421796118415</v>
      </c>
      <c r="Q1283" s="11">
        <f t="shared" si="219"/>
        <v>-6.4647816828972138E-3</v>
      </c>
      <c r="R1283" s="11">
        <f t="shared" si="220"/>
        <v>-0.63018397716547347</v>
      </c>
      <c r="S1283" s="11">
        <f t="shared" si="221"/>
        <v>-0.28950845267158953</v>
      </c>
      <c r="T1283" s="11">
        <f t="shared" si="222"/>
        <v>-0.26309806676493996</v>
      </c>
      <c r="U1283" s="11">
        <f t="shared" si="223"/>
        <v>-0.51643712260133223</v>
      </c>
      <c r="V1283" s="11">
        <f t="shared" si="224"/>
        <v>-0.54703090895203632</v>
      </c>
      <c r="W1283" s="11">
        <f t="shared" si="225"/>
        <v>-0.51643712260133223</v>
      </c>
    </row>
    <row r="1284" spans="1:23" x14ac:dyDescent="0.2">
      <c r="A1284" s="30">
        <v>38579</v>
      </c>
      <c r="B1284" s="1">
        <v>125.05928299999999</v>
      </c>
      <c r="C1284" s="1">
        <v>85.190486000000007</v>
      </c>
      <c r="D1284" s="1">
        <v>42.612198999999997</v>
      </c>
      <c r="E1284" s="1">
        <v>236.61000100000001</v>
      </c>
      <c r="F1284" s="1">
        <v>264.24620099999999</v>
      </c>
      <c r="G1284" s="1">
        <v>107.99155399999999</v>
      </c>
      <c r="H1284" s="1">
        <v>63.416518000000003</v>
      </c>
      <c r="I1284" s="1">
        <v>193.53999300000001</v>
      </c>
      <c r="J1284" s="1">
        <v>46.158748000000003</v>
      </c>
      <c r="K1284" s="1">
        <v>54.464480000000002</v>
      </c>
      <c r="L1284" s="45">
        <v>17158.660159999999</v>
      </c>
      <c r="M1284" s="11">
        <f t="shared" ref="M1284:M1347" si="226">B1284/B1285-1</f>
        <v>0.54597233329060235</v>
      </c>
      <c r="N1284" s="11">
        <f t="shared" ref="N1284:N1347" si="227">C1284/C1285-1</f>
        <v>-0.10522236158294807</v>
      </c>
      <c r="O1284" s="11">
        <f t="shared" ref="O1284:O1347" si="228">D1284/D1285-1</f>
        <v>0.11841500871707145</v>
      </c>
      <c r="P1284" s="11">
        <f t="shared" ref="P1284:P1347" si="229">E1284/E1285-1</f>
        <v>0.32487824793948694</v>
      </c>
      <c r="Q1284" s="11">
        <f t="shared" ref="Q1284:Q1347" si="230">F1284/F1285-1</f>
        <v>1.5588373796839194E-2</v>
      </c>
      <c r="R1284" s="11">
        <f t="shared" ref="R1284:R1347" si="231">G1284/G1285-1</f>
        <v>0.36653798650769742</v>
      </c>
      <c r="S1284" s="11">
        <f t="shared" ref="S1284:S1347" si="232">H1284/H1285-1</f>
        <v>-9.4051192375235071E-2</v>
      </c>
      <c r="T1284" s="11">
        <f t="shared" ref="T1284:T1347" si="233">I1284/I1285-1</f>
        <v>0.28700616149068492</v>
      </c>
      <c r="U1284" s="11">
        <f t="shared" ref="U1284:U1347" si="234">J1284/J1285-1</f>
        <v>0.23710692447573645</v>
      </c>
      <c r="V1284" s="11">
        <f t="shared" ref="V1284:V1347" si="235">K1284/K1285-1</f>
        <v>0.16718508123280684</v>
      </c>
      <c r="W1284" s="11">
        <f t="shared" ref="W1284:W1347" si="236">J1284/J1285-1</f>
        <v>0.23710692447573645</v>
      </c>
    </row>
    <row r="1285" spans="1:23" x14ac:dyDescent="0.2">
      <c r="A1285" s="30">
        <v>38578</v>
      </c>
      <c r="B1285" s="1">
        <v>80.893609999999995</v>
      </c>
      <c r="C1285" s="1">
        <v>95.208555000000004</v>
      </c>
      <c r="D1285" s="1">
        <v>38.100524999999998</v>
      </c>
      <c r="E1285" s="1">
        <v>178.58999600000001</v>
      </c>
      <c r="F1285" s="1">
        <v>260.19025799999997</v>
      </c>
      <c r="G1285" s="1">
        <v>79.025650999999996</v>
      </c>
      <c r="H1285" s="1">
        <v>70.000112000000001</v>
      </c>
      <c r="I1285" s="1">
        <v>150.38000500000001</v>
      </c>
      <c r="J1285" s="1">
        <v>37.31185</v>
      </c>
      <c r="K1285" s="1">
        <v>46.663105000000002</v>
      </c>
      <c r="L1285" s="45">
        <v>16196.410159999999</v>
      </c>
      <c r="M1285" s="11">
        <f t="shared" si="226"/>
        <v>0.30696490568881285</v>
      </c>
      <c r="N1285" s="11">
        <f t="shared" si="227"/>
        <v>0.14706149071800412</v>
      </c>
      <c r="O1285" s="11">
        <f t="shared" si="228"/>
        <v>0.38316089076076509</v>
      </c>
      <c r="P1285" s="11">
        <f t="shared" si="229"/>
        <v>2.2011111811953548</v>
      </c>
      <c r="Q1285" s="11">
        <f t="shared" si="230"/>
        <v>5.3461223712159001E-3</v>
      </c>
      <c r="R1285" s="11">
        <f t="shared" si="231"/>
        <v>0.25181711578611776</v>
      </c>
      <c r="S1285" s="11">
        <f t="shared" si="232"/>
        <v>0.282486630602101</v>
      </c>
      <c r="T1285" s="11">
        <f t="shared" si="233"/>
        <v>0.61855557556536112</v>
      </c>
      <c r="U1285" s="11">
        <f t="shared" si="234"/>
        <v>0.23697609316610402</v>
      </c>
      <c r="V1285" s="11">
        <f t="shared" si="235"/>
        <v>0.31910236449337104</v>
      </c>
      <c r="W1285" s="11">
        <f t="shared" si="236"/>
        <v>0.23697609316610402</v>
      </c>
    </row>
    <row r="1286" spans="1:23" x14ac:dyDescent="0.2">
      <c r="A1286" s="30">
        <v>38577</v>
      </c>
      <c r="B1286" s="1">
        <v>61.894247999999997</v>
      </c>
      <c r="C1286" s="1">
        <v>83.002137000000005</v>
      </c>
      <c r="D1286" s="1">
        <v>27.545981999999999</v>
      </c>
      <c r="E1286" s="1">
        <v>55.790000999999997</v>
      </c>
      <c r="F1286" s="1">
        <v>258.806646</v>
      </c>
      <c r="G1286" s="1">
        <v>63.128751000000001</v>
      </c>
      <c r="H1286" s="1">
        <v>54.581553</v>
      </c>
      <c r="I1286" s="1">
        <v>92.910004000000001</v>
      </c>
      <c r="J1286" s="1">
        <v>30.16376</v>
      </c>
      <c r="K1286" s="1">
        <v>35.374893</v>
      </c>
      <c r="L1286" s="45">
        <v>16865.08008</v>
      </c>
      <c r="M1286" s="11">
        <f t="shared" si="226"/>
        <v>-0.17158931333348926</v>
      </c>
      <c r="N1286" s="11">
        <f t="shared" si="227"/>
        <v>0.12010280551673946</v>
      </c>
      <c r="O1286" s="11">
        <f t="shared" si="228"/>
        <v>1.7856471797364826E-2</v>
      </c>
      <c r="P1286" s="11">
        <f t="shared" si="229"/>
        <v>0.8479628735355127</v>
      </c>
      <c r="Q1286" s="11">
        <f t="shared" si="230"/>
        <v>-2.9634032937899679E-3</v>
      </c>
      <c r="R1286" s="11">
        <f t="shared" si="231"/>
        <v>0.51249116488106683</v>
      </c>
      <c r="S1286" s="11">
        <f t="shared" si="232"/>
        <v>0.20829244467465347</v>
      </c>
      <c r="T1286" s="11">
        <f t="shared" si="233"/>
        <v>-0.27020653947382822</v>
      </c>
      <c r="U1286" s="11">
        <f t="shared" si="234"/>
        <v>0.11410326937468862</v>
      </c>
      <c r="V1286" s="11">
        <f t="shared" si="235"/>
        <v>0.19267981991103977</v>
      </c>
      <c r="W1286" s="11">
        <f t="shared" si="236"/>
        <v>0.11410326937468862</v>
      </c>
    </row>
    <row r="1287" spans="1:23" x14ac:dyDescent="0.2">
      <c r="A1287" s="30">
        <v>38576</v>
      </c>
      <c r="B1287" s="1">
        <v>74.714449000000002</v>
      </c>
      <c r="C1287" s="1">
        <v>74.102249</v>
      </c>
      <c r="D1287" s="1">
        <v>27.062736999999998</v>
      </c>
      <c r="E1287" s="1">
        <v>30.190000999999999</v>
      </c>
      <c r="F1287" s="1">
        <v>259.575874</v>
      </c>
      <c r="G1287" s="1">
        <v>41.738261000000001</v>
      </c>
      <c r="H1287" s="1">
        <v>45.172469</v>
      </c>
      <c r="I1287" s="1">
        <v>127.30999799999999</v>
      </c>
      <c r="J1287" s="1">
        <v>27.074473999999999</v>
      </c>
      <c r="K1287" s="1">
        <v>29.660008000000001</v>
      </c>
      <c r="L1287" s="45">
        <v>16391.990229999999</v>
      </c>
      <c r="M1287" s="11">
        <f t="shared" si="226"/>
        <v>-0.39131164139348273</v>
      </c>
      <c r="N1287" s="11">
        <f t="shared" si="227"/>
        <v>-0.11635588260286811</v>
      </c>
      <c r="O1287" s="11">
        <f t="shared" si="228"/>
        <v>-0.32247138144177934</v>
      </c>
      <c r="P1287" s="11">
        <f t="shared" si="229"/>
        <v>-0.87250844333815314</v>
      </c>
      <c r="Q1287" s="11">
        <f t="shared" si="230"/>
        <v>2.7206230771210649E-3</v>
      </c>
      <c r="R1287" s="11">
        <f t="shared" si="231"/>
        <v>-0.610497616186221</v>
      </c>
      <c r="S1287" s="11">
        <f t="shared" si="232"/>
        <v>-0.2818054097622319</v>
      </c>
      <c r="T1287" s="11">
        <f t="shared" si="233"/>
        <v>-0.3425089360504846</v>
      </c>
      <c r="U1287" s="11">
        <f t="shared" si="234"/>
        <v>-0.40026070946405212</v>
      </c>
      <c r="V1287" s="11">
        <f t="shared" si="235"/>
        <v>-0.44310451387703009</v>
      </c>
      <c r="W1287" s="11">
        <f t="shared" si="236"/>
        <v>-0.40026070946405212</v>
      </c>
    </row>
    <row r="1288" spans="1:23" x14ac:dyDescent="0.2">
      <c r="A1288" s="30">
        <v>38548</v>
      </c>
      <c r="B1288" s="1">
        <v>122.74663700000001</v>
      </c>
      <c r="C1288" s="1">
        <v>83.859834000000006</v>
      </c>
      <c r="D1288" s="1">
        <v>39.943311999999999</v>
      </c>
      <c r="E1288" s="1">
        <v>236.800003</v>
      </c>
      <c r="F1288" s="1">
        <v>258.87158199999999</v>
      </c>
      <c r="G1288" s="1">
        <v>107.157909</v>
      </c>
      <c r="H1288" s="1">
        <v>62.897255999999999</v>
      </c>
      <c r="I1288" s="1">
        <v>193.63000500000001</v>
      </c>
      <c r="J1288" s="1">
        <v>45.143738999999997</v>
      </c>
      <c r="K1288" s="1">
        <v>53.259559000000003</v>
      </c>
      <c r="L1288" s="45">
        <v>16516.5</v>
      </c>
      <c r="M1288" s="11">
        <f t="shared" si="226"/>
        <v>0.51467888686721874</v>
      </c>
      <c r="N1288" s="11">
        <f t="shared" si="227"/>
        <v>-0.12594701160524957</v>
      </c>
      <c r="O1288" s="11">
        <f t="shared" si="228"/>
        <v>5.2766701889519929E-2</v>
      </c>
      <c r="P1288" s="11">
        <f t="shared" si="229"/>
        <v>0.17606156416007246</v>
      </c>
      <c r="Q1288" s="11">
        <f t="shared" si="230"/>
        <v>-2.5077961386654746E-4</v>
      </c>
      <c r="R1288" s="11">
        <f t="shared" si="231"/>
        <v>0.37811303399240792</v>
      </c>
      <c r="S1288" s="11">
        <f t="shared" si="232"/>
        <v>-0.11412293034102461</v>
      </c>
      <c r="T1288" s="11">
        <f t="shared" si="233"/>
        <v>0.28002908626881506</v>
      </c>
      <c r="U1288" s="11">
        <f t="shared" si="234"/>
        <v>0.21665594477475514</v>
      </c>
      <c r="V1288" s="11">
        <f t="shared" si="235"/>
        <v>0.13997687792679336</v>
      </c>
      <c r="W1288" s="11">
        <f t="shared" si="236"/>
        <v>0.21665594477475514</v>
      </c>
    </row>
    <row r="1289" spans="1:23" x14ac:dyDescent="0.2">
      <c r="A1289" s="30">
        <v>38547</v>
      </c>
      <c r="B1289" s="1">
        <v>81.038059000000004</v>
      </c>
      <c r="C1289" s="1">
        <v>95.943650000000005</v>
      </c>
      <c r="D1289" s="1">
        <v>37.941276000000002</v>
      </c>
      <c r="E1289" s="1">
        <v>201.35000600000001</v>
      </c>
      <c r="F1289" s="1">
        <v>258.93651799999998</v>
      </c>
      <c r="G1289" s="1">
        <v>77.756980999999996</v>
      </c>
      <c r="H1289" s="1">
        <v>70.999982000000003</v>
      </c>
      <c r="I1289" s="1">
        <v>151.270004</v>
      </c>
      <c r="J1289" s="1">
        <v>37.104770000000002</v>
      </c>
      <c r="K1289" s="1">
        <v>46.719859</v>
      </c>
      <c r="L1289" s="45">
        <v>16639.970700000002</v>
      </c>
      <c r="M1289" s="11">
        <f t="shared" si="226"/>
        <v>0.32408558418432731</v>
      </c>
      <c r="N1289" s="11">
        <f t="shared" si="227"/>
        <v>0.16289259510069942</v>
      </c>
      <c r="O1289" s="11">
        <f t="shared" si="228"/>
        <v>0.39692770921317222</v>
      </c>
      <c r="P1289" s="11">
        <f t="shared" si="229"/>
        <v>2.6272746037569665</v>
      </c>
      <c r="Q1289" s="11">
        <f t="shared" si="230"/>
        <v>-1.076266414358229E-2</v>
      </c>
      <c r="R1289" s="11">
        <f t="shared" si="231"/>
        <v>0.23022912135004403</v>
      </c>
      <c r="S1289" s="11">
        <f t="shared" si="232"/>
        <v>0.29563039414637693</v>
      </c>
      <c r="T1289" s="11">
        <f t="shared" si="233"/>
        <v>0.69395295541031499</v>
      </c>
      <c r="U1289" s="11">
        <f t="shared" si="234"/>
        <v>0.2182935536653019</v>
      </c>
      <c r="V1289" s="11">
        <f t="shared" si="235"/>
        <v>0.33283923228684986</v>
      </c>
      <c r="W1289" s="11">
        <f t="shared" si="236"/>
        <v>0.2182935536653019</v>
      </c>
    </row>
    <row r="1290" spans="1:23" x14ac:dyDescent="0.2">
      <c r="A1290" s="30">
        <v>38546</v>
      </c>
      <c r="B1290" s="1">
        <v>61.203037000000002</v>
      </c>
      <c r="C1290" s="1">
        <v>82.504309000000006</v>
      </c>
      <c r="D1290" s="1">
        <v>27.160515</v>
      </c>
      <c r="E1290" s="1">
        <v>55.509998000000003</v>
      </c>
      <c r="F1290" s="1">
        <v>261.75368500000002</v>
      </c>
      <c r="G1290" s="1">
        <v>63.205283999999999</v>
      </c>
      <c r="H1290" s="1">
        <v>54.799565000000001</v>
      </c>
      <c r="I1290" s="1">
        <v>89.300003000000004</v>
      </c>
      <c r="J1290" s="1">
        <v>30.456346</v>
      </c>
      <c r="K1290" s="1">
        <v>35.052883999999999</v>
      </c>
      <c r="L1290" s="45">
        <v>16336.660159999999</v>
      </c>
      <c r="M1290" s="11">
        <f t="shared" si="226"/>
        <v>-0.18271065585724267</v>
      </c>
      <c r="N1290" s="11">
        <f t="shared" si="227"/>
        <v>0.10732213617563224</v>
      </c>
      <c r="O1290" s="11">
        <f t="shared" si="228"/>
        <v>-2.7127651362688465E-2</v>
      </c>
      <c r="P1290" s="11">
        <f t="shared" si="229"/>
        <v>0.70957795782020439</v>
      </c>
      <c r="Q1290" s="11">
        <f t="shared" si="230"/>
        <v>-1.3590615577567688E-2</v>
      </c>
      <c r="R1290" s="11">
        <f t="shared" si="231"/>
        <v>0.53091257190267171</v>
      </c>
      <c r="S1290" s="11">
        <f t="shared" si="232"/>
        <v>0.23494804974013594</v>
      </c>
      <c r="T1290" s="11">
        <f t="shared" si="233"/>
        <v>-0.30218018049402062</v>
      </c>
      <c r="U1290" s="11">
        <f t="shared" si="234"/>
        <v>0.11940471692000187</v>
      </c>
      <c r="V1290" s="11">
        <f t="shared" si="235"/>
        <v>0.16947579666194001</v>
      </c>
      <c r="W1290" s="11">
        <f t="shared" si="236"/>
        <v>0.11940471692000187</v>
      </c>
    </row>
    <row r="1291" spans="1:23" x14ac:dyDescent="0.2">
      <c r="A1291" s="30">
        <v>38545</v>
      </c>
      <c r="B1291" s="1">
        <v>74.885396999999998</v>
      </c>
      <c r="C1291" s="1">
        <v>74.507955999999993</v>
      </c>
      <c r="D1291" s="1">
        <v>27.917860999999998</v>
      </c>
      <c r="E1291" s="1">
        <v>32.470001000000003</v>
      </c>
      <c r="F1291" s="1">
        <v>265.36009200000001</v>
      </c>
      <c r="G1291" s="1">
        <v>41.286017999999999</v>
      </c>
      <c r="H1291" s="1">
        <v>44.373984</v>
      </c>
      <c r="I1291" s="1">
        <v>127.970001</v>
      </c>
      <c r="J1291" s="1">
        <v>27.207626999999999</v>
      </c>
      <c r="K1291" s="1">
        <v>29.973158999999999</v>
      </c>
      <c r="L1291" s="45">
        <v>17251.619139999999</v>
      </c>
      <c r="M1291" s="11">
        <f t="shared" si="226"/>
        <v>-0.19234904883143822</v>
      </c>
      <c r="N1291" s="11">
        <f t="shared" si="227"/>
        <v>-0.1511225490355248</v>
      </c>
      <c r="O1291" s="11">
        <f t="shared" si="228"/>
        <v>-5.5797031945185482E-2</v>
      </c>
      <c r="P1291" s="11">
        <f t="shared" si="229"/>
        <v>-0.84892754823660188</v>
      </c>
      <c r="Q1291" s="11">
        <f t="shared" si="230"/>
        <v>2.7179708634956778E-3</v>
      </c>
      <c r="R1291" s="11">
        <f t="shared" si="231"/>
        <v>-0.60596999011260544</v>
      </c>
      <c r="S1291" s="11">
        <f t="shared" si="232"/>
        <v>4.9950389151874663E-2</v>
      </c>
      <c r="T1291" s="11">
        <f t="shared" si="233"/>
        <v>-0.26428653829726867</v>
      </c>
      <c r="U1291" s="11">
        <f t="shared" si="234"/>
        <v>-0.45628244491841641</v>
      </c>
      <c r="V1291" s="11">
        <f t="shared" si="235"/>
        <v>-0.38855244798041622</v>
      </c>
      <c r="W1291" s="11">
        <f t="shared" si="236"/>
        <v>-0.45628244491841641</v>
      </c>
    </row>
    <row r="1292" spans="1:23" x14ac:dyDescent="0.2">
      <c r="A1292" s="30">
        <v>38519</v>
      </c>
      <c r="B1292" s="1">
        <v>92.720000999999996</v>
      </c>
      <c r="C1292" s="1">
        <v>87.772334999999998</v>
      </c>
      <c r="D1292" s="1">
        <v>29.567647999999998</v>
      </c>
      <c r="E1292" s="1">
        <v>214.929993</v>
      </c>
      <c r="F1292" s="1">
        <v>264.640806</v>
      </c>
      <c r="G1292" s="1">
        <v>104.77886700000001</v>
      </c>
      <c r="H1292" s="1">
        <v>42.262934000000001</v>
      </c>
      <c r="I1292" s="1">
        <v>173.94000199999999</v>
      </c>
      <c r="J1292" s="1">
        <v>50.040000999999997</v>
      </c>
      <c r="K1292" s="1">
        <v>49.02</v>
      </c>
      <c r="L1292" s="45">
        <v>17603.869139999999</v>
      </c>
      <c r="M1292" s="11">
        <f t="shared" si="226"/>
        <v>-0.23995066335534798</v>
      </c>
      <c r="N1292" s="11">
        <f t="shared" si="227"/>
        <v>3.9652970062166837E-2</v>
      </c>
      <c r="O1292" s="11">
        <f t="shared" si="228"/>
        <v>-0.26197607708707726</v>
      </c>
      <c r="P1292" s="11">
        <f t="shared" si="229"/>
        <v>-6.7265549064179364E-2</v>
      </c>
      <c r="Q1292" s="11">
        <f t="shared" si="230"/>
        <v>-1.2253709102876265E-3</v>
      </c>
      <c r="R1292" s="11">
        <f t="shared" si="231"/>
        <v>-2.6300676286934888E-2</v>
      </c>
      <c r="S1292" s="11">
        <f t="shared" si="232"/>
        <v>-0.33416065402121875</v>
      </c>
      <c r="T1292" s="11">
        <f t="shared" si="233"/>
        <v>-8.4767170458818764E-2</v>
      </c>
      <c r="U1292" s="11">
        <f t="shared" si="234"/>
        <v>0.11851889950438688</v>
      </c>
      <c r="V1292" s="11">
        <f t="shared" si="235"/>
        <v>-8.1445261745376918E-2</v>
      </c>
      <c r="W1292" s="11">
        <f t="shared" si="236"/>
        <v>0.11851889950438688</v>
      </c>
    </row>
    <row r="1293" spans="1:23" x14ac:dyDescent="0.2">
      <c r="A1293" s="30">
        <v>38518</v>
      </c>
      <c r="B1293" s="1">
        <v>121.992082</v>
      </c>
      <c r="C1293" s="1">
        <v>84.424646999999993</v>
      </c>
      <c r="D1293" s="1">
        <v>40.063265000000001</v>
      </c>
      <c r="E1293" s="1">
        <v>230.429993</v>
      </c>
      <c r="F1293" s="1">
        <v>264.965487</v>
      </c>
      <c r="G1293" s="1">
        <v>107.609058</v>
      </c>
      <c r="H1293" s="1">
        <v>63.473170000000003</v>
      </c>
      <c r="I1293" s="1">
        <v>190.050003</v>
      </c>
      <c r="J1293" s="1">
        <v>44.737734000000003</v>
      </c>
      <c r="K1293" s="1">
        <v>53.366444000000001</v>
      </c>
      <c r="L1293" s="45">
        <v>17602.609380000002</v>
      </c>
      <c r="M1293" s="11">
        <f t="shared" si="226"/>
        <v>0.50009996601807094</v>
      </c>
      <c r="N1293" s="11">
        <f t="shared" si="227"/>
        <v>-0.1162890121433755</v>
      </c>
      <c r="O1293" s="11">
        <f t="shared" si="228"/>
        <v>6.6277733237828595E-2</v>
      </c>
      <c r="P1293" s="11">
        <f t="shared" si="229"/>
        <v>0.11168464932306366</v>
      </c>
      <c r="Q1293" s="11">
        <f t="shared" si="230"/>
        <v>2.3224447118630476E-2</v>
      </c>
      <c r="R1293" s="11">
        <f t="shared" si="231"/>
        <v>0.37127659973029914</v>
      </c>
      <c r="S1293" s="11">
        <f t="shared" si="232"/>
        <v>-9.4065346782800763E-2</v>
      </c>
      <c r="T1293" s="11">
        <f t="shared" si="233"/>
        <v>0.20414370266560589</v>
      </c>
      <c r="U1293" s="11">
        <f t="shared" si="234"/>
        <v>0.21682631271855168</v>
      </c>
      <c r="V1293" s="11">
        <f t="shared" si="235"/>
        <v>0.15749789670331427</v>
      </c>
      <c r="W1293" s="11">
        <f t="shared" si="236"/>
        <v>0.21682631271855168</v>
      </c>
    </row>
    <row r="1294" spans="1:23" x14ac:dyDescent="0.2">
      <c r="A1294" s="30">
        <v>38517</v>
      </c>
      <c r="B1294" s="1">
        <v>81.322635000000005</v>
      </c>
      <c r="C1294" s="1">
        <v>95.534227999999999</v>
      </c>
      <c r="D1294" s="1">
        <v>37.573011000000001</v>
      </c>
      <c r="E1294" s="1">
        <v>207.279999</v>
      </c>
      <c r="F1294" s="1">
        <v>258.951482</v>
      </c>
      <c r="G1294" s="1">
        <v>78.473634000000004</v>
      </c>
      <c r="H1294" s="1">
        <v>70.063739999999996</v>
      </c>
      <c r="I1294" s="1">
        <v>157.83000200000001</v>
      </c>
      <c r="J1294" s="1">
        <v>36.765915999999997</v>
      </c>
      <c r="K1294" s="1">
        <v>46.105003000000004</v>
      </c>
      <c r="L1294" s="45">
        <v>16697.289059999999</v>
      </c>
      <c r="M1294" s="11">
        <f t="shared" si="226"/>
        <v>0.32282295195229072</v>
      </c>
      <c r="N1294" s="11">
        <f t="shared" si="227"/>
        <v>0.16521675176511286</v>
      </c>
      <c r="O1294" s="11">
        <f t="shared" si="228"/>
        <v>0.40173209163078938</v>
      </c>
      <c r="P1294" s="11">
        <f t="shared" si="229"/>
        <v>2.4836974621848742</v>
      </c>
      <c r="Q1294" s="11">
        <f t="shared" si="230"/>
        <v>-2.1017853273316955E-2</v>
      </c>
      <c r="R1294" s="11">
        <f t="shared" si="231"/>
        <v>0.26084192705052134</v>
      </c>
      <c r="S1294" s="11">
        <f t="shared" si="232"/>
        <v>0.2912857644578688</v>
      </c>
      <c r="T1294" s="11">
        <f t="shared" si="233"/>
        <v>0.80068452251718147</v>
      </c>
      <c r="U1294" s="11">
        <f t="shared" si="234"/>
        <v>0.19142982599692449</v>
      </c>
      <c r="V1294" s="11">
        <f t="shared" si="235"/>
        <v>0.33265065281523265</v>
      </c>
      <c r="W1294" s="11">
        <f t="shared" si="236"/>
        <v>0.19142982599692449</v>
      </c>
    </row>
    <row r="1295" spans="1:23" x14ac:dyDescent="0.2">
      <c r="A1295" s="30">
        <v>38516</v>
      </c>
      <c r="B1295" s="1">
        <v>61.476582999999998</v>
      </c>
      <c r="C1295" s="1">
        <v>81.988375000000005</v>
      </c>
      <c r="D1295" s="1">
        <v>26.804701999999999</v>
      </c>
      <c r="E1295" s="1">
        <v>59.5</v>
      </c>
      <c r="F1295" s="1">
        <v>264.51093400000002</v>
      </c>
      <c r="G1295" s="1">
        <v>62.239074000000002</v>
      </c>
      <c r="H1295" s="1">
        <v>54.258896</v>
      </c>
      <c r="I1295" s="1">
        <v>87.650002000000001</v>
      </c>
      <c r="J1295" s="1">
        <v>30.858650000000001</v>
      </c>
      <c r="K1295" s="1">
        <v>34.596465999999999</v>
      </c>
      <c r="L1295" s="45">
        <v>17425.029299999998</v>
      </c>
      <c r="M1295" s="11">
        <f t="shared" si="226"/>
        <v>0.34861294205999038</v>
      </c>
      <c r="N1295" s="11">
        <f t="shared" si="227"/>
        <v>0.15110759271520768</v>
      </c>
      <c r="O1295" s="11">
        <f t="shared" si="228"/>
        <v>7.0904194379442398E-2</v>
      </c>
      <c r="P1295" s="11">
        <f t="shared" si="229"/>
        <v>1.1939527214619203</v>
      </c>
      <c r="Q1295" s="11">
        <f t="shared" si="230"/>
        <v>-1.0279467340284176E-2</v>
      </c>
      <c r="R1295" s="11">
        <f t="shared" si="231"/>
        <v>0.55987865246734936</v>
      </c>
      <c r="S1295" s="11">
        <f t="shared" si="232"/>
        <v>0.2171083241719356</v>
      </c>
      <c r="T1295" s="11">
        <f t="shared" si="233"/>
        <v>-0.37951291871417669</v>
      </c>
      <c r="U1295" s="11">
        <f t="shared" si="234"/>
        <v>0.38037764150239095</v>
      </c>
      <c r="V1295" s="11">
        <f t="shared" si="235"/>
        <v>0.40034297335891078</v>
      </c>
      <c r="W1295" s="11">
        <f t="shared" si="236"/>
        <v>0.38037764150239095</v>
      </c>
    </row>
    <row r="1296" spans="1:23" x14ac:dyDescent="0.2">
      <c r="A1296" s="30">
        <v>38514</v>
      </c>
      <c r="B1296" s="1">
        <v>45.585045999999998</v>
      </c>
      <c r="C1296" s="1">
        <v>71.225639999999999</v>
      </c>
      <c r="D1296" s="1">
        <v>25.029972000000001</v>
      </c>
      <c r="E1296" s="1">
        <v>27.120000999999998</v>
      </c>
      <c r="F1296" s="1">
        <v>267.25820599999997</v>
      </c>
      <c r="G1296" s="1">
        <v>39.899946</v>
      </c>
      <c r="H1296" s="1">
        <v>44.580170000000003</v>
      </c>
      <c r="I1296" s="1">
        <v>141.259995</v>
      </c>
      <c r="J1296" s="1">
        <v>22.355222999999999</v>
      </c>
      <c r="K1296" s="1">
        <v>24.705708999999999</v>
      </c>
      <c r="L1296" s="45">
        <v>17888.349610000001</v>
      </c>
      <c r="M1296" s="11">
        <f t="shared" si="226"/>
        <v>-0.51109988226297476</v>
      </c>
      <c r="N1296" s="11">
        <f t="shared" si="227"/>
        <v>-0.18418625030640712</v>
      </c>
      <c r="O1296" s="11">
        <f t="shared" si="228"/>
        <v>-0.1371320388024192</v>
      </c>
      <c r="P1296" s="11">
        <f t="shared" si="229"/>
        <v>-0.87179122995221114</v>
      </c>
      <c r="Q1296" s="11">
        <f t="shared" si="230"/>
        <v>-7.47021953947824E-4</v>
      </c>
      <c r="R1296" s="11">
        <f t="shared" si="231"/>
        <v>-0.61698478379280153</v>
      </c>
      <c r="S1296" s="11">
        <f t="shared" si="232"/>
        <v>4.3843752405889225E-2</v>
      </c>
      <c r="T1296" s="11">
        <f t="shared" si="233"/>
        <v>-0.19381352474709779</v>
      </c>
      <c r="U1296" s="11">
        <f t="shared" si="234"/>
        <v>-0.54922738687615702</v>
      </c>
      <c r="V1296" s="11">
        <f t="shared" si="235"/>
        <v>-0.49538992024897721</v>
      </c>
      <c r="W1296" s="11">
        <f t="shared" si="236"/>
        <v>-0.54922738687615702</v>
      </c>
    </row>
    <row r="1297" spans="1:23" x14ac:dyDescent="0.2">
      <c r="A1297" s="30">
        <v>38488</v>
      </c>
      <c r="B1297" s="1">
        <v>93.239998</v>
      </c>
      <c r="C1297" s="1">
        <v>87.306251000000003</v>
      </c>
      <c r="D1297" s="1">
        <v>29.007881999999999</v>
      </c>
      <c r="E1297" s="1">
        <v>211.529999</v>
      </c>
      <c r="F1297" s="1">
        <v>267.45800300000002</v>
      </c>
      <c r="G1297" s="1">
        <v>104.173266</v>
      </c>
      <c r="H1297" s="1">
        <v>42.707704</v>
      </c>
      <c r="I1297" s="1">
        <v>175.220001</v>
      </c>
      <c r="J1297" s="1">
        <v>49.593125999999998</v>
      </c>
      <c r="K1297" s="1">
        <v>48.959999000000003</v>
      </c>
      <c r="L1297" s="45">
        <v>17813.390630000002</v>
      </c>
      <c r="M1297" s="11">
        <f t="shared" si="226"/>
        <v>-0.24048785346263624</v>
      </c>
      <c r="N1297" s="11">
        <f t="shared" si="227"/>
        <v>2.9230626913481883E-2</v>
      </c>
      <c r="O1297" s="11">
        <f t="shared" si="228"/>
        <v>-0.29133088542468277</v>
      </c>
      <c r="P1297" s="11">
        <f t="shared" si="229"/>
        <v>-9.1951055058395181E-2</v>
      </c>
      <c r="Q1297" s="11">
        <f t="shared" si="230"/>
        <v>-1.3286346484537193E-2</v>
      </c>
      <c r="R1297" s="11">
        <f t="shared" si="231"/>
        <v>-4.1451016393066142E-2</v>
      </c>
      <c r="S1297" s="11">
        <f t="shared" si="232"/>
        <v>-0.32685299545242763</v>
      </c>
      <c r="T1297" s="11">
        <f t="shared" si="233"/>
        <v>-0.1002362303523614</v>
      </c>
      <c r="U1297" s="11">
        <f t="shared" si="234"/>
        <v>7.7789386627843404E-2</v>
      </c>
      <c r="V1297" s="11">
        <f t="shared" si="235"/>
        <v>-8.9614663779217785E-2</v>
      </c>
      <c r="W1297" s="11">
        <f t="shared" si="236"/>
        <v>7.7789386627843404E-2</v>
      </c>
    </row>
    <row r="1298" spans="1:23" x14ac:dyDescent="0.2">
      <c r="A1298" s="30">
        <v>38487</v>
      </c>
      <c r="B1298" s="1">
        <v>122.76301100000001</v>
      </c>
      <c r="C1298" s="1">
        <v>84.826712999999998</v>
      </c>
      <c r="D1298" s="1">
        <v>40.932899999999997</v>
      </c>
      <c r="E1298" s="1">
        <v>232.949997</v>
      </c>
      <c r="F1298" s="1">
        <v>271.059392</v>
      </c>
      <c r="G1298" s="1">
        <v>108.678083</v>
      </c>
      <c r="H1298" s="1">
        <v>63.444839999999999</v>
      </c>
      <c r="I1298" s="1">
        <v>194.740005</v>
      </c>
      <c r="J1298" s="1">
        <v>46.013745</v>
      </c>
      <c r="K1298" s="1">
        <v>53.779423999999999</v>
      </c>
      <c r="L1298" s="45">
        <v>17779.519530000001</v>
      </c>
      <c r="M1298" s="11">
        <f t="shared" si="226"/>
        <v>0.49312670163435968</v>
      </c>
      <c r="N1298" s="11">
        <f t="shared" si="227"/>
        <v>-0.11415120434416282</v>
      </c>
      <c r="O1298" s="11">
        <f t="shared" si="228"/>
        <v>0.10197523883883552</v>
      </c>
      <c r="P1298" s="11">
        <f t="shared" si="229"/>
        <v>7.5435094984372286E-2</v>
      </c>
      <c r="Q1298" s="11">
        <f t="shared" si="230"/>
        <v>9.2619408296612526E-3</v>
      </c>
      <c r="R1298" s="11">
        <f t="shared" si="231"/>
        <v>0.38165955953777519</v>
      </c>
      <c r="S1298" s="11">
        <f t="shared" si="232"/>
        <v>-9.2232046420032132E-2</v>
      </c>
      <c r="T1298" s="11">
        <f t="shared" si="233"/>
        <v>0.21918243208370214</v>
      </c>
      <c r="U1298" s="11">
        <f t="shared" si="234"/>
        <v>0.23978867486349698</v>
      </c>
      <c r="V1298" s="11">
        <f t="shared" si="235"/>
        <v>0.15539322300262581</v>
      </c>
      <c r="W1298" s="11">
        <f t="shared" si="236"/>
        <v>0.23978867486349698</v>
      </c>
    </row>
    <row r="1299" spans="1:23" x14ac:dyDescent="0.2">
      <c r="A1299" s="30">
        <v>38486</v>
      </c>
      <c r="B1299" s="1">
        <v>82.21875</v>
      </c>
      <c r="C1299" s="1">
        <v>95.757553000000001</v>
      </c>
      <c r="D1299" s="1">
        <v>37.145026999999999</v>
      </c>
      <c r="E1299" s="1">
        <v>216.61000100000001</v>
      </c>
      <c r="F1299" s="1">
        <v>268.57189499999998</v>
      </c>
      <c r="G1299" s="1">
        <v>78.657641999999996</v>
      </c>
      <c r="H1299" s="1">
        <v>69.891032999999993</v>
      </c>
      <c r="I1299" s="1">
        <v>159.729996</v>
      </c>
      <c r="J1299" s="1">
        <v>37.114184000000002</v>
      </c>
      <c r="K1299" s="1">
        <v>46.546424999999999</v>
      </c>
      <c r="L1299" s="45">
        <v>17732.75</v>
      </c>
      <c r="M1299" s="11">
        <f t="shared" si="226"/>
        <v>0.80316617722892825</v>
      </c>
      <c r="N1299" s="11">
        <f t="shared" si="227"/>
        <v>0.34556437546954899</v>
      </c>
      <c r="O1299" s="11">
        <f t="shared" si="228"/>
        <v>0.53608252964922465</v>
      </c>
      <c r="P1299" s="11">
        <f t="shared" si="229"/>
        <v>7.1925110744133498</v>
      </c>
      <c r="Q1299" s="11">
        <f t="shared" si="230"/>
        <v>4.4460702266322372E-3</v>
      </c>
      <c r="R1299" s="11">
        <f t="shared" si="231"/>
        <v>0.98845845508982744</v>
      </c>
      <c r="S1299" s="11">
        <f t="shared" si="232"/>
        <v>0.58889074649526174</v>
      </c>
      <c r="T1299" s="11">
        <f t="shared" si="233"/>
        <v>0.13938222213592666</v>
      </c>
      <c r="U1299" s="11">
        <f t="shared" si="234"/>
        <v>0.66535182570367213</v>
      </c>
      <c r="V1299" s="11">
        <f t="shared" si="235"/>
        <v>0.89207241255078129</v>
      </c>
      <c r="W1299" s="11">
        <f t="shared" si="236"/>
        <v>0.66535182570367213</v>
      </c>
    </row>
    <row r="1300" spans="1:23" x14ac:dyDescent="0.2">
      <c r="A1300" s="30">
        <v>38483</v>
      </c>
      <c r="B1300" s="1">
        <v>45.596879000000001</v>
      </c>
      <c r="C1300" s="1">
        <v>71.165345000000002</v>
      </c>
      <c r="D1300" s="1">
        <v>24.181660999999998</v>
      </c>
      <c r="E1300" s="1">
        <v>26.440000999999999</v>
      </c>
      <c r="F1300" s="1">
        <v>267.38309099999998</v>
      </c>
      <c r="G1300" s="1">
        <v>39.557096000000001</v>
      </c>
      <c r="H1300" s="1">
        <v>43.987312000000003</v>
      </c>
      <c r="I1300" s="1">
        <v>140.19000199999999</v>
      </c>
      <c r="J1300" s="1">
        <v>22.286092</v>
      </c>
      <c r="K1300" s="1">
        <v>24.600763000000001</v>
      </c>
      <c r="L1300" s="45">
        <v>17719.91992</v>
      </c>
      <c r="M1300" s="11">
        <f t="shared" si="226"/>
        <v>-0.51295793606156936</v>
      </c>
      <c r="N1300" s="11">
        <f t="shared" si="227"/>
        <v>-0.18394997168005367</v>
      </c>
      <c r="O1300" s="11">
        <f t="shared" si="228"/>
        <v>-0.14757702899745173</v>
      </c>
      <c r="P1300" s="11">
        <f t="shared" si="229"/>
        <v>-0.88120056956506621</v>
      </c>
      <c r="Q1300" s="11">
        <f t="shared" si="230"/>
        <v>1.9279226600923405E-3</v>
      </c>
      <c r="R1300" s="11">
        <f t="shared" si="231"/>
        <v>-0.61566077727529533</v>
      </c>
      <c r="S1300" s="11">
        <f t="shared" si="232"/>
        <v>2.5216697766107687E-2</v>
      </c>
      <c r="T1300" s="11">
        <f t="shared" si="233"/>
        <v>-0.20921704201950053</v>
      </c>
      <c r="U1300" s="11">
        <f t="shared" si="234"/>
        <v>-0.54999057823165243</v>
      </c>
      <c r="V1300" s="11">
        <f t="shared" si="235"/>
        <v>-0.49732808535611128</v>
      </c>
      <c r="W1300" s="11">
        <f t="shared" si="236"/>
        <v>-0.54999057823165243</v>
      </c>
    </row>
    <row r="1301" spans="1:23" x14ac:dyDescent="0.2">
      <c r="A1301" s="30">
        <v>38458</v>
      </c>
      <c r="B1301" s="1">
        <v>93.620001999999999</v>
      </c>
      <c r="C1301" s="1">
        <v>87.207086000000004</v>
      </c>
      <c r="D1301" s="1">
        <v>28.368148000000001</v>
      </c>
      <c r="E1301" s="1">
        <v>222.55999800000001</v>
      </c>
      <c r="F1301" s="1">
        <v>266.86858899999999</v>
      </c>
      <c r="G1301" s="1">
        <v>102.92234999999999</v>
      </c>
      <c r="H1301" s="1">
        <v>42.905380000000001</v>
      </c>
      <c r="I1301" s="1">
        <v>177.279999</v>
      </c>
      <c r="J1301" s="1">
        <v>49.523612</v>
      </c>
      <c r="K1301" s="1">
        <v>48.939999</v>
      </c>
      <c r="L1301" s="45">
        <v>17847.630860000001</v>
      </c>
      <c r="M1301" s="11">
        <f t="shared" si="226"/>
        <v>-0.25457624447924032</v>
      </c>
      <c r="N1301" s="11">
        <f t="shared" si="227"/>
        <v>2.2293099619232759E-2</v>
      </c>
      <c r="O1301" s="11">
        <f t="shared" si="228"/>
        <v>-0.31083052553951374</v>
      </c>
      <c r="P1301" s="11">
        <f t="shared" si="229"/>
        <v>-3.4488730087387287E-2</v>
      </c>
      <c r="Q1301" s="11">
        <f t="shared" si="230"/>
        <v>-2.836969416795454E-3</v>
      </c>
      <c r="R1301" s="11">
        <f t="shared" si="231"/>
        <v>-5.4837825004115048E-2</v>
      </c>
      <c r="S1301" s="11">
        <f t="shared" si="232"/>
        <v>-0.3219210037775011</v>
      </c>
      <c r="T1301" s="11">
        <f t="shared" si="233"/>
        <v>-0.1297005321016278</v>
      </c>
      <c r="U1301" s="11">
        <f t="shared" si="234"/>
        <v>6.1999613144674726E-2</v>
      </c>
      <c r="V1301" s="11">
        <f t="shared" si="235"/>
        <v>-9.0149830611513493E-2</v>
      </c>
      <c r="W1301" s="11">
        <f t="shared" si="236"/>
        <v>6.1999613144674726E-2</v>
      </c>
    </row>
    <row r="1302" spans="1:23" x14ac:dyDescent="0.2">
      <c r="A1302" s="30">
        <v>38457</v>
      </c>
      <c r="B1302" s="1">
        <v>125.592995</v>
      </c>
      <c r="C1302" s="1">
        <v>85.305364999999995</v>
      </c>
      <c r="D1302" s="1">
        <v>41.162804000000001</v>
      </c>
      <c r="E1302" s="1">
        <v>230.509995</v>
      </c>
      <c r="F1302" s="1">
        <v>267.62784099999999</v>
      </c>
      <c r="G1302" s="1">
        <v>108.893852</v>
      </c>
      <c r="H1302" s="1">
        <v>63.274898999999998</v>
      </c>
      <c r="I1302" s="1">
        <v>203.699997</v>
      </c>
      <c r="J1302" s="1">
        <v>46.632420000000003</v>
      </c>
      <c r="K1302" s="1">
        <v>53.789074999999997</v>
      </c>
      <c r="L1302" s="45">
        <v>17812.189450000002</v>
      </c>
      <c r="M1302" s="11">
        <f t="shared" si="226"/>
        <v>0.68968670317696712</v>
      </c>
      <c r="N1302" s="11">
        <f t="shared" si="227"/>
        <v>0.14369779693146278</v>
      </c>
      <c r="O1302" s="11">
        <f t="shared" si="228"/>
        <v>0.51774424882879666</v>
      </c>
      <c r="P1302" s="11">
        <f t="shared" si="229"/>
        <v>6.2419099905749302</v>
      </c>
      <c r="Q1302" s="11">
        <f t="shared" si="230"/>
        <v>3.558858485656291E-3</v>
      </c>
      <c r="R1302" s="11">
        <f t="shared" si="231"/>
        <v>1.6922280087377497</v>
      </c>
      <c r="S1302" s="11">
        <f t="shared" si="232"/>
        <v>0.43077323518390398</v>
      </c>
      <c r="T1302" s="11">
        <f t="shared" si="233"/>
        <v>0.56668197764399397</v>
      </c>
      <c r="U1302" s="11">
        <f t="shared" si="234"/>
        <v>0.69568958658447877</v>
      </c>
      <c r="V1302" s="11">
        <f t="shared" si="235"/>
        <v>0.82011071836934768</v>
      </c>
      <c r="W1302" s="11">
        <f t="shared" si="236"/>
        <v>0.69568958658447877</v>
      </c>
    </row>
    <row r="1303" spans="1:23" x14ac:dyDescent="0.2">
      <c r="A1303" s="30">
        <v>38454</v>
      </c>
      <c r="B1303" s="1">
        <v>74.329160999999999</v>
      </c>
      <c r="C1303" s="1">
        <v>74.587329999999994</v>
      </c>
      <c r="D1303" s="1">
        <v>27.121041000000002</v>
      </c>
      <c r="E1303" s="1">
        <v>31.83</v>
      </c>
      <c r="F1303" s="1">
        <v>266.67876899999999</v>
      </c>
      <c r="G1303" s="1">
        <v>40.447485</v>
      </c>
      <c r="H1303" s="1">
        <v>44.224268000000002</v>
      </c>
      <c r="I1303" s="1">
        <v>130.020004</v>
      </c>
      <c r="J1303" s="1">
        <v>27.500564000000001</v>
      </c>
      <c r="K1303" s="1">
        <v>29.552638999999999</v>
      </c>
      <c r="L1303" s="45">
        <v>17492.300780000001</v>
      </c>
      <c r="M1303" s="11">
        <f t="shared" si="226"/>
        <v>0.61698659128156597</v>
      </c>
      <c r="N1303" s="11">
        <f t="shared" si="227"/>
        <v>2.1020958125923528E-2</v>
      </c>
      <c r="O1303" s="11">
        <f t="shared" si="228"/>
        <v>0.10328916440769564</v>
      </c>
      <c r="P1303" s="11">
        <f t="shared" si="229"/>
        <v>0.19258144651249731</v>
      </c>
      <c r="Q1303" s="11">
        <f t="shared" si="230"/>
        <v>-8.6713185404787563E-3</v>
      </c>
      <c r="R1303" s="11">
        <f t="shared" si="231"/>
        <v>2.4188325228701846E-2</v>
      </c>
      <c r="S1303" s="11">
        <f t="shared" si="232"/>
        <v>-1.7546586279431509E-2</v>
      </c>
      <c r="T1303" s="11">
        <f t="shared" si="233"/>
        <v>-6.4671543941858256E-2</v>
      </c>
      <c r="U1303" s="11">
        <f t="shared" si="234"/>
        <v>0.2211939141561805</v>
      </c>
      <c r="V1303" s="11">
        <f t="shared" si="235"/>
        <v>0.17415815312475957</v>
      </c>
      <c r="W1303" s="11">
        <f t="shared" si="236"/>
        <v>0.2211939141561805</v>
      </c>
    </row>
    <row r="1304" spans="1:23" x14ac:dyDescent="0.2">
      <c r="A1304" s="30">
        <v>38453</v>
      </c>
      <c r="B1304" s="1">
        <v>45.967703999999998</v>
      </c>
      <c r="C1304" s="1">
        <v>73.051713000000007</v>
      </c>
      <c r="D1304" s="1">
        <v>24.581987999999999</v>
      </c>
      <c r="E1304" s="1">
        <v>26.690000999999999</v>
      </c>
      <c r="F1304" s="1">
        <v>269.01145300000002</v>
      </c>
      <c r="G1304" s="1">
        <v>39.492234000000003</v>
      </c>
      <c r="H1304" s="1">
        <v>45.014111999999997</v>
      </c>
      <c r="I1304" s="1">
        <v>139.009995</v>
      </c>
      <c r="J1304" s="1">
        <v>22.519407999999999</v>
      </c>
      <c r="K1304" s="1">
        <v>25.169215000000001</v>
      </c>
      <c r="L1304" s="45">
        <v>17448.070309999999</v>
      </c>
      <c r="M1304" s="11">
        <f t="shared" si="226"/>
        <v>-0.51410405874025922</v>
      </c>
      <c r="N1304" s="11">
        <f t="shared" si="227"/>
        <v>-0.16393527502342276</v>
      </c>
      <c r="O1304" s="11">
        <f t="shared" si="228"/>
        <v>-0.18298149150720111</v>
      </c>
      <c r="P1304" s="11">
        <f t="shared" si="229"/>
        <v>-0.88511535728388646</v>
      </c>
      <c r="Q1304" s="11">
        <f t="shared" si="230"/>
        <v>-1.0181906175877442E-2</v>
      </c>
      <c r="R1304" s="11">
        <f t="shared" si="231"/>
        <v>-0.61669769178876244</v>
      </c>
      <c r="S1304" s="11">
        <f t="shared" si="232"/>
        <v>1.0282415808306133E-2</v>
      </c>
      <c r="T1304" s="11">
        <f t="shared" si="233"/>
        <v>-0.20274148771081968</v>
      </c>
      <c r="U1304" s="11">
        <f t="shared" si="234"/>
        <v>-0.54445725540378032</v>
      </c>
      <c r="V1304" s="11">
        <f t="shared" si="235"/>
        <v>-0.49276068117694471</v>
      </c>
      <c r="W1304" s="11">
        <f t="shared" si="236"/>
        <v>-0.54445725540378032</v>
      </c>
    </row>
    <row r="1305" spans="1:23" x14ac:dyDescent="0.2">
      <c r="A1305" s="30">
        <v>38427</v>
      </c>
      <c r="B1305" s="1">
        <v>94.604009000000005</v>
      </c>
      <c r="C1305" s="1">
        <v>87.375667000000007</v>
      </c>
      <c r="D1305" s="1">
        <v>30.087430999999999</v>
      </c>
      <c r="E1305" s="1">
        <v>232.320007</v>
      </c>
      <c r="F1305" s="1">
        <v>271.77867800000001</v>
      </c>
      <c r="G1305" s="1">
        <v>103.031558</v>
      </c>
      <c r="H1305" s="1">
        <v>44.555968999999997</v>
      </c>
      <c r="I1305" s="1">
        <v>174.36000100000001</v>
      </c>
      <c r="J1305" s="1">
        <v>49.434237000000003</v>
      </c>
      <c r="K1305" s="1">
        <v>49.62</v>
      </c>
      <c r="L1305" s="45">
        <v>17646.699219999999</v>
      </c>
      <c r="M1305" s="11">
        <f t="shared" si="226"/>
        <v>0.57555732978664764</v>
      </c>
      <c r="N1305" s="11">
        <f t="shared" si="227"/>
        <v>7.2337658737131383E-2</v>
      </c>
      <c r="O1305" s="11">
        <f t="shared" si="228"/>
        <v>0.14312223330066032</v>
      </c>
      <c r="P1305" s="11">
        <f t="shared" si="229"/>
        <v>3.2588453026369439</v>
      </c>
      <c r="Q1305" s="11">
        <f t="shared" si="230"/>
        <v>1.1394701731467727E-2</v>
      </c>
      <c r="R1305" s="11">
        <f t="shared" si="231"/>
        <v>0.66205796024516861</v>
      </c>
      <c r="S1305" s="11">
        <f t="shared" si="232"/>
        <v>-0.17484786918333184</v>
      </c>
      <c r="T1305" s="11">
        <f t="shared" si="233"/>
        <v>1.0631877514332566</v>
      </c>
      <c r="U1305" s="11">
        <f t="shared" si="234"/>
        <v>0.61439398058680483</v>
      </c>
      <c r="V1305" s="11">
        <f t="shared" si="235"/>
        <v>0.44033106366533259</v>
      </c>
      <c r="W1305" s="11">
        <f t="shared" si="236"/>
        <v>0.61439398058680483</v>
      </c>
    </row>
    <row r="1306" spans="1:23" x14ac:dyDescent="0.2">
      <c r="A1306" s="30">
        <v>38424</v>
      </c>
      <c r="B1306" s="1">
        <v>60.044789999999999</v>
      </c>
      <c r="C1306" s="1">
        <v>81.481487000000001</v>
      </c>
      <c r="D1306" s="1">
        <v>26.320397</v>
      </c>
      <c r="E1306" s="1">
        <v>54.549999</v>
      </c>
      <c r="F1306" s="1">
        <v>268.71673099999998</v>
      </c>
      <c r="G1306" s="1">
        <v>61.990352000000001</v>
      </c>
      <c r="H1306" s="1">
        <v>53.997278000000001</v>
      </c>
      <c r="I1306" s="1">
        <v>84.510002</v>
      </c>
      <c r="J1306" s="1">
        <v>30.620925</v>
      </c>
      <c r="K1306" s="1">
        <v>34.450412999999998</v>
      </c>
      <c r="L1306" s="45">
        <v>17489.5</v>
      </c>
      <c r="M1306" s="11">
        <f t="shared" si="226"/>
        <v>-0.21518366707390468</v>
      </c>
      <c r="N1306" s="11">
        <f t="shared" si="227"/>
        <v>7.8655691761518876E-2</v>
      </c>
      <c r="O1306" s="11">
        <f t="shared" si="228"/>
        <v>-3.9841665274664817E-2</v>
      </c>
      <c r="P1306" s="11">
        <f t="shared" si="229"/>
        <v>0.68052990389802526</v>
      </c>
      <c r="Q1306" s="11">
        <f t="shared" si="230"/>
        <v>3.9041835308384343E-4</v>
      </c>
      <c r="R1306" s="11">
        <f t="shared" si="231"/>
        <v>0.50182803340527249</v>
      </c>
      <c r="S1306" s="11">
        <f t="shared" si="232"/>
        <v>0.19645972763924502</v>
      </c>
      <c r="T1306" s="11">
        <f t="shared" si="233"/>
        <v>-0.36511155161061115</v>
      </c>
      <c r="U1306" s="11">
        <f t="shared" si="234"/>
        <v>8.6119510469297555E-2</v>
      </c>
      <c r="V1306" s="11">
        <f t="shared" si="235"/>
        <v>0.15316197406779009</v>
      </c>
      <c r="W1306" s="11">
        <f t="shared" si="236"/>
        <v>8.6119510469297555E-2</v>
      </c>
    </row>
    <row r="1307" spans="1:23" x14ac:dyDescent="0.2">
      <c r="A1307" s="30">
        <v>38423</v>
      </c>
      <c r="B1307" s="1">
        <v>76.508078999999995</v>
      </c>
      <c r="C1307" s="1">
        <v>75.539848000000006</v>
      </c>
      <c r="D1307" s="1">
        <v>27.412559000000002</v>
      </c>
      <c r="E1307" s="1">
        <v>32.459999000000003</v>
      </c>
      <c r="F1307" s="1">
        <v>268.61185999999998</v>
      </c>
      <c r="G1307" s="1">
        <v>41.276598</v>
      </c>
      <c r="H1307" s="1">
        <v>45.130878000000003</v>
      </c>
      <c r="I1307" s="1">
        <v>133.11000100000001</v>
      </c>
      <c r="J1307" s="1">
        <v>28.192961</v>
      </c>
      <c r="K1307" s="1">
        <v>29.874739000000002</v>
      </c>
      <c r="L1307" s="45">
        <v>17737.160159999999</v>
      </c>
      <c r="M1307" s="11">
        <f t="shared" si="226"/>
        <v>0.67093618215413242</v>
      </c>
      <c r="N1307" s="11">
        <f t="shared" si="227"/>
        <v>2.4277222421975386E-2</v>
      </c>
      <c r="O1307" s="11">
        <f t="shared" si="228"/>
        <v>9.7697401206745749E-2</v>
      </c>
      <c r="P1307" s="11">
        <f t="shared" si="229"/>
        <v>0.20803862270046092</v>
      </c>
      <c r="Q1307" s="11">
        <f t="shared" si="230"/>
        <v>9.2714548495991256E-3</v>
      </c>
      <c r="R1307" s="11">
        <f t="shared" si="231"/>
        <v>3.4262467235006699E-2</v>
      </c>
      <c r="S1307" s="11">
        <f t="shared" si="232"/>
        <v>-9.2439495136520389E-3</v>
      </c>
      <c r="T1307" s="11">
        <f t="shared" si="233"/>
        <v>-4.812639582741407E-2</v>
      </c>
      <c r="U1307" s="11">
        <f t="shared" si="234"/>
        <v>0.26406708689008207</v>
      </c>
      <c r="V1307" s="11">
        <f t="shared" si="235"/>
        <v>0.16231990887176684</v>
      </c>
      <c r="W1307" s="11">
        <f t="shared" si="236"/>
        <v>0.26406708689008207</v>
      </c>
    </row>
    <row r="1308" spans="1:23" x14ac:dyDescent="0.2">
      <c r="A1308" s="30">
        <v>38422</v>
      </c>
      <c r="B1308" s="1">
        <v>45.787553000000003</v>
      </c>
      <c r="C1308" s="1">
        <v>73.749416999999994</v>
      </c>
      <c r="D1308" s="1">
        <v>24.972783</v>
      </c>
      <c r="E1308" s="1">
        <v>26.870000999999998</v>
      </c>
      <c r="F1308" s="1">
        <v>266.14431500000001</v>
      </c>
      <c r="G1308" s="1">
        <v>39.909210000000002</v>
      </c>
      <c r="H1308" s="1">
        <v>45.551957999999999</v>
      </c>
      <c r="I1308" s="1">
        <v>139.83999600000001</v>
      </c>
      <c r="J1308" s="1">
        <v>22.303374000000002</v>
      </c>
      <c r="K1308" s="1">
        <v>25.702681999999999</v>
      </c>
      <c r="L1308" s="45">
        <v>17265.210940000001</v>
      </c>
      <c r="M1308" s="11">
        <f t="shared" si="226"/>
        <v>-0.50804861087593212</v>
      </c>
      <c r="N1308" s="11">
        <f t="shared" si="227"/>
        <v>-0.165609410950321</v>
      </c>
      <c r="O1308" s="11">
        <f t="shared" si="228"/>
        <v>-0.18087818572371728</v>
      </c>
      <c r="P1308" s="11">
        <f t="shared" si="229"/>
        <v>-0.88887510063430397</v>
      </c>
      <c r="Q1308" s="11">
        <f t="shared" si="230"/>
        <v>1.4798557439995808E-2</v>
      </c>
      <c r="R1308" s="11">
        <f t="shared" si="231"/>
        <v>-0.61480339377764581</v>
      </c>
      <c r="S1308" s="11">
        <f t="shared" si="232"/>
        <v>-1.6270935197824743E-2</v>
      </c>
      <c r="T1308" s="11">
        <f t="shared" si="233"/>
        <v>-0.21837799522937784</v>
      </c>
      <c r="U1308" s="11">
        <f t="shared" si="234"/>
        <v>-0.55622659772757921</v>
      </c>
      <c r="V1308" s="11">
        <f t="shared" si="235"/>
        <v>-0.48805063571102425</v>
      </c>
      <c r="W1308" s="11">
        <f t="shared" si="236"/>
        <v>-0.55622659772757921</v>
      </c>
    </row>
    <row r="1309" spans="1:23" x14ac:dyDescent="0.2">
      <c r="A1309" s="30">
        <v>38399</v>
      </c>
      <c r="B1309" s="1">
        <v>93.073328000000004</v>
      </c>
      <c r="C1309" s="1">
        <v>88.387163000000001</v>
      </c>
      <c r="D1309" s="1">
        <v>30.487264</v>
      </c>
      <c r="E1309" s="1">
        <v>241.800003</v>
      </c>
      <c r="F1309" s="1">
        <v>262.26319799999999</v>
      </c>
      <c r="G1309" s="1">
        <v>103.607377</v>
      </c>
      <c r="H1309" s="1">
        <v>46.305390000000003</v>
      </c>
      <c r="I1309" s="1">
        <v>178.91000399999999</v>
      </c>
      <c r="J1309" s="1">
        <v>50.258474</v>
      </c>
      <c r="K1309" s="1">
        <v>50.205516000000003</v>
      </c>
      <c r="L1309" s="45">
        <v>16466.300780000001</v>
      </c>
      <c r="M1309" s="11">
        <f t="shared" si="226"/>
        <v>0.14802914915333121</v>
      </c>
      <c r="N1309" s="11">
        <f t="shared" si="227"/>
        <v>-6.8825673313902658E-2</v>
      </c>
      <c r="O1309" s="11">
        <f t="shared" si="228"/>
        <v>-0.18143034967498739</v>
      </c>
      <c r="P1309" s="11">
        <f t="shared" si="229"/>
        <v>0.14646056808191998</v>
      </c>
      <c r="Q1309" s="11">
        <f t="shared" si="230"/>
        <v>-9.5204446678653909E-5</v>
      </c>
      <c r="R1309" s="11">
        <f t="shared" si="231"/>
        <v>0.33211935242985891</v>
      </c>
      <c r="S1309" s="11">
        <f t="shared" si="232"/>
        <v>-0.33425946280273466</v>
      </c>
      <c r="T1309" s="11">
        <f t="shared" si="233"/>
        <v>0.11881683149729638</v>
      </c>
      <c r="U1309" s="11">
        <f t="shared" si="234"/>
        <v>0.3452874109395907</v>
      </c>
      <c r="V1309" s="11">
        <f t="shared" si="235"/>
        <v>7.8176541632187124E-2</v>
      </c>
      <c r="W1309" s="11">
        <f t="shared" si="236"/>
        <v>0.3452874109395907</v>
      </c>
    </row>
    <row r="1310" spans="1:23" x14ac:dyDescent="0.2">
      <c r="A1310" s="30">
        <v>38397</v>
      </c>
      <c r="B1310" s="1">
        <v>81.072269000000006</v>
      </c>
      <c r="C1310" s="1">
        <v>94.920102999999997</v>
      </c>
      <c r="D1310" s="1">
        <v>37.244557</v>
      </c>
      <c r="E1310" s="1">
        <v>210.91000399999999</v>
      </c>
      <c r="F1310" s="1">
        <v>262.28816899999998</v>
      </c>
      <c r="G1310" s="1">
        <v>77.776347000000001</v>
      </c>
      <c r="H1310" s="1">
        <v>69.55471</v>
      </c>
      <c r="I1310" s="1">
        <v>159.91000399999999</v>
      </c>
      <c r="J1310" s="1">
        <v>37.358911999999997</v>
      </c>
      <c r="K1310" s="1">
        <v>46.565209000000003</v>
      </c>
      <c r="L1310" s="45">
        <v>16069.639649999999</v>
      </c>
      <c r="M1310" s="11">
        <f t="shared" si="226"/>
        <v>0.36371314212951655</v>
      </c>
      <c r="N1310" s="11">
        <f t="shared" si="227"/>
        <v>0.18319822695968568</v>
      </c>
      <c r="O1310" s="11">
        <f t="shared" si="228"/>
        <v>0.38641123638903552</v>
      </c>
      <c r="P1310" s="11">
        <f t="shared" si="229"/>
        <v>2.8978007780853674</v>
      </c>
      <c r="Q1310" s="11">
        <f t="shared" si="230"/>
        <v>-1.1982886262964509E-3</v>
      </c>
      <c r="R1310" s="11">
        <f t="shared" si="231"/>
        <v>0.272721981246973</v>
      </c>
      <c r="S1310" s="11">
        <f t="shared" si="232"/>
        <v>0.30840036604889032</v>
      </c>
      <c r="T1310" s="11">
        <f t="shared" si="233"/>
        <v>0.88129416470588229</v>
      </c>
      <c r="U1310" s="11">
        <f t="shared" si="234"/>
        <v>0.2321868044319777</v>
      </c>
      <c r="V1310" s="11">
        <f t="shared" si="235"/>
        <v>0.36358225345121808</v>
      </c>
      <c r="W1310" s="11">
        <f t="shared" si="236"/>
        <v>0.2321868044319777</v>
      </c>
    </row>
    <row r="1311" spans="1:23" x14ac:dyDescent="0.2">
      <c r="A1311" s="30">
        <v>38396</v>
      </c>
      <c r="B1311" s="1">
        <v>59.449649999999998</v>
      </c>
      <c r="C1311" s="1">
        <v>80.223331000000002</v>
      </c>
      <c r="D1311" s="1">
        <v>26.864004000000001</v>
      </c>
      <c r="E1311" s="1">
        <v>54.110000999999997</v>
      </c>
      <c r="F1311" s="1">
        <v>262.60284300000001</v>
      </c>
      <c r="G1311" s="1">
        <v>61.110241000000002</v>
      </c>
      <c r="H1311" s="1">
        <v>53.160111999999998</v>
      </c>
      <c r="I1311" s="1">
        <v>85</v>
      </c>
      <c r="J1311" s="1">
        <v>30.319195000000001</v>
      </c>
      <c r="K1311" s="1">
        <v>34.149175</v>
      </c>
      <c r="L1311" s="45">
        <v>16093.509770000001</v>
      </c>
      <c r="M1311" s="11">
        <f t="shared" si="226"/>
        <v>-0.22847879208734623</v>
      </c>
      <c r="N1311" s="11">
        <f t="shared" si="227"/>
        <v>5.522412841441815E-2</v>
      </c>
      <c r="O1311" s="11">
        <f t="shared" si="228"/>
        <v>-3.5398264406545921E-2</v>
      </c>
      <c r="P1311" s="11">
        <f t="shared" si="229"/>
        <v>0.59428410707967316</v>
      </c>
      <c r="Q1311" s="11">
        <f t="shared" si="230"/>
        <v>8.0532448112988764E-3</v>
      </c>
      <c r="R1311" s="11">
        <f t="shared" si="231"/>
        <v>0.48968667242241048</v>
      </c>
      <c r="S1311" s="11">
        <f t="shared" si="232"/>
        <v>0.17078940331226988</v>
      </c>
      <c r="T1311" s="11">
        <f t="shared" si="233"/>
        <v>-0.36614469651850723</v>
      </c>
      <c r="U1311" s="11">
        <f t="shared" si="234"/>
        <v>7.4064486956926023E-2</v>
      </c>
      <c r="V1311" s="11">
        <f t="shared" si="235"/>
        <v>0.13694949048949567</v>
      </c>
      <c r="W1311" s="11">
        <f t="shared" si="236"/>
        <v>7.4064486956926023E-2</v>
      </c>
    </row>
    <row r="1312" spans="1:23" x14ac:dyDescent="0.2">
      <c r="A1312" s="30">
        <v>38395</v>
      </c>
      <c r="B1312" s="1">
        <v>77.055108000000004</v>
      </c>
      <c r="C1312" s="1">
        <v>76.024921000000006</v>
      </c>
      <c r="D1312" s="1">
        <v>27.84984</v>
      </c>
      <c r="E1312" s="1">
        <v>33.939999</v>
      </c>
      <c r="F1312" s="1">
        <v>260.50493299999999</v>
      </c>
      <c r="G1312" s="1">
        <v>41.022210999999999</v>
      </c>
      <c r="H1312" s="1">
        <v>45.405358</v>
      </c>
      <c r="I1312" s="1">
        <v>134.10000600000001</v>
      </c>
      <c r="J1312" s="1">
        <v>28.228467999999999</v>
      </c>
      <c r="K1312" s="1">
        <v>30.035789000000001</v>
      </c>
      <c r="L1312" s="45">
        <v>15914.740229999999</v>
      </c>
      <c r="M1312" s="11">
        <f t="shared" si="226"/>
        <v>0.69221436442127326</v>
      </c>
      <c r="N1312" s="11">
        <f t="shared" si="227"/>
        <v>1.4853018427640752E-2</v>
      </c>
      <c r="O1312" s="11">
        <f t="shared" si="228"/>
        <v>7.1843071112443146E-2</v>
      </c>
      <c r="P1312" s="11">
        <f t="shared" si="229"/>
        <v>0.23642979102259409</v>
      </c>
      <c r="Q1312" s="11">
        <f t="shared" si="230"/>
        <v>-1.0078942144408964E-2</v>
      </c>
      <c r="R1312" s="11">
        <f t="shared" si="231"/>
        <v>2.3137269113472358E-2</v>
      </c>
      <c r="S1312" s="11">
        <f t="shared" si="232"/>
        <v>-4.1046335756165564E-2</v>
      </c>
      <c r="T1312" s="11">
        <f t="shared" si="233"/>
        <v>-9.066247310868325E-2</v>
      </c>
      <c r="U1312" s="11">
        <f t="shared" si="234"/>
        <v>0.2730576879314166</v>
      </c>
      <c r="V1312" s="11">
        <f t="shared" si="235"/>
        <v>0.18382999678224254</v>
      </c>
      <c r="W1312" s="11">
        <f t="shared" si="236"/>
        <v>0.2730576879314166</v>
      </c>
    </row>
    <row r="1313" spans="1:23" x14ac:dyDescent="0.2">
      <c r="A1313" s="30">
        <v>38394</v>
      </c>
      <c r="B1313" s="1">
        <v>45.535074999999999</v>
      </c>
      <c r="C1313" s="1">
        <v>74.912248000000005</v>
      </c>
      <c r="D1313" s="1">
        <v>25.983132000000001</v>
      </c>
      <c r="E1313" s="1">
        <v>27.450001</v>
      </c>
      <c r="F1313" s="1">
        <v>263.15728000000001</v>
      </c>
      <c r="G1313" s="1">
        <v>40.094532999999998</v>
      </c>
      <c r="H1313" s="1">
        <v>47.348855</v>
      </c>
      <c r="I1313" s="1">
        <v>147.470001</v>
      </c>
      <c r="J1313" s="1">
        <v>22.173753999999999</v>
      </c>
      <c r="K1313" s="1">
        <v>25.371708000000002</v>
      </c>
      <c r="L1313" s="45">
        <v>15766.740229999999</v>
      </c>
      <c r="M1313" s="11">
        <f t="shared" si="226"/>
        <v>-0.6381422834753796</v>
      </c>
      <c r="N1313" s="11">
        <f t="shared" si="227"/>
        <v>-0.11926449234945857</v>
      </c>
      <c r="O1313" s="11">
        <f t="shared" si="228"/>
        <v>-0.37075802965997595</v>
      </c>
      <c r="P1313" s="11">
        <f t="shared" si="229"/>
        <v>-0.8785559389397688</v>
      </c>
      <c r="Q1313" s="11">
        <f t="shared" si="230"/>
        <v>-7.2735168502292558E-3</v>
      </c>
      <c r="R1313" s="11">
        <f t="shared" si="231"/>
        <v>-0.63010260692179587</v>
      </c>
      <c r="S1313" s="11">
        <f t="shared" si="232"/>
        <v>-0.25635639052828618</v>
      </c>
      <c r="T1313" s="11">
        <f t="shared" si="233"/>
        <v>-0.27164518066061549</v>
      </c>
      <c r="U1313" s="11">
        <f t="shared" si="234"/>
        <v>-0.52860336173692213</v>
      </c>
      <c r="V1313" s="11">
        <f t="shared" si="235"/>
        <v>-0.52369593083111243</v>
      </c>
      <c r="W1313" s="11">
        <f t="shared" si="236"/>
        <v>-0.52860336173692213</v>
      </c>
    </row>
    <row r="1314" spans="1:23" x14ac:dyDescent="0.2">
      <c r="A1314" s="30">
        <v>38367</v>
      </c>
      <c r="B1314" s="1">
        <v>125.83696</v>
      </c>
      <c r="C1314" s="1">
        <v>85.056464000000005</v>
      </c>
      <c r="D1314" s="1">
        <v>41.292751000000003</v>
      </c>
      <c r="E1314" s="1">
        <v>226.029999</v>
      </c>
      <c r="F1314" s="1">
        <v>265.08538299999998</v>
      </c>
      <c r="G1314" s="1">
        <v>108.39366200000001</v>
      </c>
      <c r="H1314" s="1">
        <v>63.671433999999998</v>
      </c>
      <c r="I1314" s="1">
        <v>202.470001</v>
      </c>
      <c r="J1314" s="1">
        <v>47.038421999999997</v>
      </c>
      <c r="K1314" s="1">
        <v>53.267879999999998</v>
      </c>
      <c r="L1314" s="45">
        <v>17417.269530000001</v>
      </c>
      <c r="M1314" s="11">
        <f t="shared" si="226"/>
        <v>0.555044485863045</v>
      </c>
      <c r="N1314" s="11">
        <f t="shared" si="227"/>
        <v>-9.8613436881443306E-2</v>
      </c>
      <c r="O1314" s="11">
        <f t="shared" si="228"/>
        <v>0.1116629690429356</v>
      </c>
      <c r="P1314" s="11">
        <f t="shared" si="229"/>
        <v>8.8095139615753881E-2</v>
      </c>
      <c r="Q1314" s="11">
        <f t="shared" si="230"/>
        <v>-8.2643250204958996E-2</v>
      </c>
      <c r="R1314" s="11">
        <f t="shared" si="231"/>
        <v>0.40679624588747609</v>
      </c>
      <c r="S1314" s="11">
        <f t="shared" si="232"/>
        <v>-6.6405915278428207E-2</v>
      </c>
      <c r="T1314" s="11">
        <f t="shared" si="233"/>
        <v>0.27588378882243636</v>
      </c>
      <c r="U1314" s="11">
        <f t="shared" si="234"/>
        <v>0.24933701776171158</v>
      </c>
      <c r="V1314" s="11">
        <f t="shared" si="235"/>
        <v>0.14255898526600075</v>
      </c>
      <c r="W1314" s="11">
        <f t="shared" si="236"/>
        <v>0.24933701776171158</v>
      </c>
    </row>
    <row r="1315" spans="1:23" x14ac:dyDescent="0.2">
      <c r="A1315" s="30">
        <v>38366</v>
      </c>
      <c r="B1315" s="1">
        <v>80.921774999999997</v>
      </c>
      <c r="C1315" s="1">
        <v>94.361806000000001</v>
      </c>
      <c r="D1315" s="1">
        <v>37.145026999999999</v>
      </c>
      <c r="E1315" s="1">
        <v>207.729996</v>
      </c>
      <c r="F1315" s="1">
        <v>288.96651500000002</v>
      </c>
      <c r="G1315" s="1">
        <v>77.050008000000005</v>
      </c>
      <c r="H1315" s="1">
        <v>68.200339999999997</v>
      </c>
      <c r="I1315" s="1">
        <v>158.69000199999999</v>
      </c>
      <c r="J1315" s="1">
        <v>37.650706999999997</v>
      </c>
      <c r="K1315" s="1">
        <v>46.621558</v>
      </c>
      <c r="L1315" s="45">
        <v>17745.980469999999</v>
      </c>
      <c r="M1315" s="11">
        <f t="shared" si="226"/>
        <v>0.38048591867864112</v>
      </c>
      <c r="N1315" s="11">
        <f t="shared" si="227"/>
        <v>0.19129301158045697</v>
      </c>
      <c r="O1315" s="11">
        <f t="shared" si="228"/>
        <v>0.38832500438604978</v>
      </c>
      <c r="P1315" s="11">
        <f t="shared" si="229"/>
        <v>2.8988363344376191</v>
      </c>
      <c r="Q1315" s="11">
        <f t="shared" si="230"/>
        <v>3.8695526496692612E-3</v>
      </c>
      <c r="R1315" s="11">
        <f t="shared" si="231"/>
        <v>0.27420066076847704</v>
      </c>
      <c r="S1315" s="11">
        <f t="shared" si="232"/>
        <v>0.3032327559232062</v>
      </c>
      <c r="T1315" s="11">
        <f t="shared" si="233"/>
        <v>0.87002121293870838</v>
      </c>
      <c r="U1315" s="11">
        <f t="shared" si="234"/>
        <v>0.25851001696666942</v>
      </c>
      <c r="V1315" s="11">
        <f t="shared" si="235"/>
        <v>0.36341011456239447</v>
      </c>
      <c r="W1315" s="11">
        <f t="shared" si="236"/>
        <v>0.25851001696666942</v>
      </c>
    </row>
    <row r="1316" spans="1:23" x14ac:dyDescent="0.2">
      <c r="A1316" s="30">
        <v>38365</v>
      </c>
      <c r="B1316" s="1">
        <v>58.618327000000001</v>
      </c>
      <c r="C1316" s="1">
        <v>79.209569000000002</v>
      </c>
      <c r="D1316" s="1">
        <v>26.755282000000001</v>
      </c>
      <c r="E1316" s="1">
        <v>53.279998999999997</v>
      </c>
      <c r="F1316" s="1">
        <v>287.85265399999997</v>
      </c>
      <c r="G1316" s="1">
        <v>60.469289000000003</v>
      </c>
      <c r="H1316" s="1">
        <v>52.331665000000001</v>
      </c>
      <c r="I1316" s="1">
        <v>84.860000999999997</v>
      </c>
      <c r="J1316" s="1">
        <v>29.916891</v>
      </c>
      <c r="K1316" s="1">
        <v>34.194816000000003</v>
      </c>
      <c r="L1316" s="45">
        <v>17511.339840000001</v>
      </c>
      <c r="M1316" s="11">
        <f t="shared" si="226"/>
        <v>-0.23423630710252641</v>
      </c>
      <c r="N1316" s="11">
        <f t="shared" si="227"/>
        <v>3.1834474768709153E-2</v>
      </c>
      <c r="O1316" s="11">
        <f t="shared" si="228"/>
        <v>-7.8527375869250626E-2</v>
      </c>
      <c r="P1316" s="11">
        <f t="shared" si="229"/>
        <v>0.57726467073015608</v>
      </c>
      <c r="Q1316" s="11">
        <f t="shared" si="230"/>
        <v>9.9368023619299528E-3</v>
      </c>
      <c r="R1316" s="11">
        <f t="shared" si="231"/>
        <v>0.46564665153609686</v>
      </c>
      <c r="S1316" s="11">
        <f t="shared" si="232"/>
        <v>0.1133846985981819</v>
      </c>
      <c r="T1316" s="11">
        <f t="shared" si="233"/>
        <v>-0.3642492991983608</v>
      </c>
      <c r="U1316" s="11">
        <f t="shared" si="234"/>
        <v>5.285997854434088E-2</v>
      </c>
      <c r="V1316" s="11">
        <f t="shared" si="235"/>
        <v>0.12838514891299257</v>
      </c>
      <c r="W1316" s="11">
        <f t="shared" si="236"/>
        <v>5.285997854434088E-2</v>
      </c>
    </row>
    <row r="1317" spans="1:23" x14ac:dyDescent="0.2">
      <c r="A1317" s="30">
        <v>38364</v>
      </c>
      <c r="B1317" s="1">
        <v>76.548845999999998</v>
      </c>
      <c r="C1317" s="1">
        <v>76.765771000000001</v>
      </c>
      <c r="D1317" s="1">
        <v>29.035352</v>
      </c>
      <c r="E1317" s="1">
        <v>33.779998999999997</v>
      </c>
      <c r="F1317" s="1">
        <v>285.02046200000001</v>
      </c>
      <c r="G1317" s="1">
        <v>41.257753999999998</v>
      </c>
      <c r="H1317" s="1">
        <v>47.002321000000002</v>
      </c>
      <c r="I1317" s="1">
        <v>133.479996</v>
      </c>
      <c r="J1317" s="1">
        <v>28.414881000000001</v>
      </c>
      <c r="K1317" s="1">
        <v>30.304206000000001</v>
      </c>
      <c r="L1317" s="45">
        <v>16351.37988</v>
      </c>
      <c r="M1317" s="11">
        <f t="shared" si="226"/>
        <v>-0.30265386156485707</v>
      </c>
      <c r="N1317" s="11">
        <f t="shared" si="227"/>
        <v>-8.2265124098530151E-2</v>
      </c>
      <c r="O1317" s="11">
        <f t="shared" si="228"/>
        <v>-2.1970319053767895E-2</v>
      </c>
      <c r="P1317" s="11">
        <f t="shared" si="229"/>
        <v>-0.86369139679670814</v>
      </c>
      <c r="Q1317" s="11">
        <f t="shared" si="230"/>
        <v>-1.1708239047243607E-2</v>
      </c>
      <c r="R1317" s="11">
        <f t="shared" si="231"/>
        <v>-0.57311290136387716</v>
      </c>
      <c r="S1317" s="11">
        <f t="shared" si="232"/>
        <v>9.3975717358936173E-2</v>
      </c>
      <c r="T1317" s="11">
        <f t="shared" si="233"/>
        <v>-0.28772678615987568</v>
      </c>
      <c r="U1317" s="11">
        <f t="shared" si="234"/>
        <v>-0.47642041204992469</v>
      </c>
      <c r="V1317" s="11">
        <f t="shared" si="235"/>
        <v>-0.36076446009559615</v>
      </c>
      <c r="W1317" s="11">
        <f t="shared" si="236"/>
        <v>-0.47642041204992469</v>
      </c>
    </row>
    <row r="1318" spans="1:23" x14ac:dyDescent="0.2">
      <c r="A1318" s="30">
        <v>38337</v>
      </c>
      <c r="B1318" s="1">
        <v>109.771664</v>
      </c>
      <c r="C1318" s="1">
        <v>83.647002000000001</v>
      </c>
      <c r="D1318" s="1">
        <v>29.687598000000001</v>
      </c>
      <c r="E1318" s="1">
        <v>247.820007</v>
      </c>
      <c r="F1318" s="1">
        <v>288.39708400000001</v>
      </c>
      <c r="G1318" s="1">
        <v>96.647929000000005</v>
      </c>
      <c r="H1318" s="1">
        <v>42.964683999999998</v>
      </c>
      <c r="I1318" s="1">
        <v>187.39999399999999</v>
      </c>
      <c r="J1318" s="1">
        <v>54.270414000000002</v>
      </c>
      <c r="K1318" s="1">
        <v>47.406948</v>
      </c>
      <c r="L1318" s="45">
        <v>17615.16992</v>
      </c>
      <c r="M1318" s="11">
        <f t="shared" si="226"/>
        <v>0.91399908432128796</v>
      </c>
      <c r="N1318" s="11">
        <f t="shared" si="227"/>
        <v>3.8458700730491735E-2</v>
      </c>
      <c r="O1318" s="11">
        <f t="shared" si="228"/>
        <v>0.1909916198595969</v>
      </c>
      <c r="P1318" s="11">
        <f t="shared" si="229"/>
        <v>4.6644573028571426</v>
      </c>
      <c r="Q1318" s="11">
        <f t="shared" si="230"/>
        <v>-1.366400125178191E-3</v>
      </c>
      <c r="R1318" s="11">
        <f t="shared" si="231"/>
        <v>0.66851197860170841</v>
      </c>
      <c r="S1318" s="11">
        <f t="shared" si="232"/>
        <v>-0.17000249300514525</v>
      </c>
      <c r="T1318" s="11">
        <f t="shared" si="233"/>
        <v>1.0679760295306986</v>
      </c>
      <c r="U1318" s="11">
        <f t="shared" si="234"/>
        <v>1.0616660231369819</v>
      </c>
      <c r="V1318" s="11">
        <f t="shared" si="235"/>
        <v>0.39569277555453208</v>
      </c>
      <c r="W1318" s="11">
        <f t="shared" si="236"/>
        <v>1.0616660231369819</v>
      </c>
    </row>
    <row r="1319" spans="1:23" x14ac:dyDescent="0.2">
      <c r="A1319" s="30">
        <v>38334</v>
      </c>
      <c r="B1319" s="1">
        <v>57.351993999999998</v>
      </c>
      <c r="C1319" s="1">
        <v>80.549184999999994</v>
      </c>
      <c r="D1319" s="1">
        <v>24.92679</v>
      </c>
      <c r="E1319" s="1">
        <v>43.75</v>
      </c>
      <c r="F1319" s="1">
        <v>288.79168900000002</v>
      </c>
      <c r="G1319" s="1">
        <v>57.924624000000001</v>
      </c>
      <c r="H1319" s="1">
        <v>51.764834999999998</v>
      </c>
      <c r="I1319" s="1">
        <v>90.620002999999997</v>
      </c>
      <c r="J1319" s="1">
        <v>26.323571999999999</v>
      </c>
      <c r="K1319" s="1">
        <v>33.966607000000003</v>
      </c>
      <c r="L1319" s="45">
        <v>17550.689450000002</v>
      </c>
      <c r="M1319" s="11">
        <f t="shared" si="226"/>
        <v>-0.29967086041168356</v>
      </c>
      <c r="N1319" s="11">
        <f t="shared" si="227"/>
        <v>9.2461521501948862E-2</v>
      </c>
      <c r="O1319" s="11">
        <f t="shared" si="228"/>
        <v>-9.6445266766207016E-2</v>
      </c>
      <c r="P1319" s="11">
        <f t="shared" si="229"/>
        <v>0.30831343625339214</v>
      </c>
      <c r="Q1319" s="11">
        <f t="shared" si="230"/>
        <v>-3.1724156946432158E-3</v>
      </c>
      <c r="R1319" s="11">
        <f t="shared" si="231"/>
        <v>0.45859594001308035</v>
      </c>
      <c r="S1319" s="11">
        <f t="shared" si="232"/>
        <v>9.5404989433799603E-2</v>
      </c>
      <c r="T1319" s="11">
        <f t="shared" si="233"/>
        <v>-0.40113667190089419</v>
      </c>
      <c r="U1319" s="11">
        <f t="shared" si="234"/>
        <v>-4.2798831325786657E-2</v>
      </c>
      <c r="V1319" s="11">
        <f t="shared" si="235"/>
        <v>0.12316081817394231</v>
      </c>
      <c r="W1319" s="11">
        <f t="shared" si="236"/>
        <v>-4.2798831325786657E-2</v>
      </c>
    </row>
    <row r="1320" spans="1:23" x14ac:dyDescent="0.2">
      <c r="A1320" s="30">
        <v>38333</v>
      </c>
      <c r="B1320" s="1">
        <v>81.892914000000005</v>
      </c>
      <c r="C1320" s="1">
        <v>73.731827999999993</v>
      </c>
      <c r="D1320" s="1">
        <v>27.587471000000001</v>
      </c>
      <c r="E1320" s="1">
        <v>33.439999</v>
      </c>
      <c r="F1320" s="1">
        <v>289.71077200000002</v>
      </c>
      <c r="G1320" s="1">
        <v>39.712591000000003</v>
      </c>
      <c r="H1320" s="1">
        <v>47.256343999999999</v>
      </c>
      <c r="I1320" s="1">
        <v>151.320007</v>
      </c>
      <c r="J1320" s="1">
        <v>27.500564000000001</v>
      </c>
      <c r="K1320" s="1">
        <v>30.241980000000002</v>
      </c>
      <c r="L1320" s="45">
        <v>17919.289059999999</v>
      </c>
      <c r="M1320" s="11">
        <f t="shared" si="226"/>
        <v>0.87355588161451636</v>
      </c>
      <c r="N1320" s="11">
        <f t="shared" si="227"/>
        <v>2.9088511044101262E-2</v>
      </c>
      <c r="O1320" s="11">
        <f t="shared" si="228"/>
        <v>6.9988221293538544E-2</v>
      </c>
      <c r="P1320" s="11">
        <f t="shared" si="229"/>
        <v>0.35659225152129825</v>
      </c>
      <c r="Q1320" s="11">
        <f t="shared" si="230"/>
        <v>1.0136110588085945E-2</v>
      </c>
      <c r="R1320" s="11">
        <f t="shared" si="231"/>
        <v>2.9493331788978283E-2</v>
      </c>
      <c r="S1320" s="11">
        <f t="shared" si="232"/>
        <v>2.0557940163523636E-3</v>
      </c>
      <c r="T1320" s="11">
        <f t="shared" si="233"/>
        <v>7.5403308024851512E-2</v>
      </c>
      <c r="U1320" s="11">
        <f t="shared" si="234"/>
        <v>0.24119789840168582</v>
      </c>
      <c r="V1320" s="11">
        <f t="shared" si="235"/>
        <v>0.10578665170344714</v>
      </c>
      <c r="W1320" s="11">
        <f t="shared" si="236"/>
        <v>0.24119789840168582</v>
      </c>
    </row>
    <row r="1321" spans="1:23" x14ac:dyDescent="0.2">
      <c r="A1321" s="30">
        <v>38332</v>
      </c>
      <c r="B1321" s="1">
        <v>43.709885999999997</v>
      </c>
      <c r="C1321" s="1">
        <v>71.647703000000007</v>
      </c>
      <c r="D1321" s="1">
        <v>25.782966999999999</v>
      </c>
      <c r="E1321" s="1">
        <v>24.65</v>
      </c>
      <c r="F1321" s="1">
        <v>286.803698</v>
      </c>
      <c r="G1321" s="1">
        <v>38.574888999999999</v>
      </c>
      <c r="H1321" s="1">
        <v>47.159393999999999</v>
      </c>
      <c r="I1321" s="1">
        <v>140.71000699999999</v>
      </c>
      <c r="J1321" s="1">
        <v>22.156469999999999</v>
      </c>
      <c r="K1321" s="1">
        <v>27.348838000000001</v>
      </c>
      <c r="L1321" s="45">
        <v>16459.75</v>
      </c>
      <c r="M1321" s="11">
        <f t="shared" si="226"/>
        <v>-0.59662435628725152</v>
      </c>
      <c r="N1321" s="11">
        <f t="shared" si="227"/>
        <v>-0.13286301817301427</v>
      </c>
      <c r="O1321" s="11">
        <f t="shared" si="228"/>
        <v>-0.11300761225733336</v>
      </c>
      <c r="P1321" s="11">
        <f t="shared" si="229"/>
        <v>-0.90136843711082293</v>
      </c>
      <c r="Q1321" s="11">
        <f t="shared" si="230"/>
        <v>8.9440860493534835E-3</v>
      </c>
      <c r="R1321" s="11">
        <f t="shared" si="231"/>
        <v>-0.59639445442396688</v>
      </c>
      <c r="S1321" s="11">
        <f t="shared" si="232"/>
        <v>0.15838912574026032</v>
      </c>
      <c r="T1321" s="11">
        <f t="shared" si="233"/>
        <v>-0.2396930800353837</v>
      </c>
      <c r="U1321" s="11">
        <f t="shared" si="234"/>
        <v>-0.58918357920237596</v>
      </c>
      <c r="V1321" s="11">
        <f t="shared" si="235"/>
        <v>-0.41402759693755886</v>
      </c>
      <c r="W1321" s="11">
        <f t="shared" si="236"/>
        <v>-0.58918357920237596</v>
      </c>
    </row>
    <row r="1322" spans="1:23" x14ac:dyDescent="0.2">
      <c r="A1322" s="30">
        <v>38307</v>
      </c>
      <c r="B1322" s="1">
        <v>108.36025100000001</v>
      </c>
      <c r="C1322" s="1">
        <v>82.625587999999993</v>
      </c>
      <c r="D1322" s="1">
        <v>29.067855999999999</v>
      </c>
      <c r="E1322" s="1">
        <v>249.91999799999999</v>
      </c>
      <c r="F1322" s="1">
        <v>284.26124099999998</v>
      </c>
      <c r="G1322" s="1">
        <v>95.575716</v>
      </c>
      <c r="H1322" s="1">
        <v>40.711185</v>
      </c>
      <c r="I1322" s="1">
        <v>185.070007</v>
      </c>
      <c r="J1322" s="1">
        <v>53.932775999999997</v>
      </c>
      <c r="K1322" s="1">
        <v>46.67257</v>
      </c>
      <c r="L1322" s="45">
        <v>16599.849610000001</v>
      </c>
      <c r="M1322" s="11">
        <f t="shared" si="226"/>
        <v>0.52428846622570147</v>
      </c>
      <c r="N1322" s="11">
        <f t="shared" si="227"/>
        <v>-8.1915142606647784E-2</v>
      </c>
      <c r="O1322" s="11">
        <f t="shared" si="228"/>
        <v>-0.21912354108113408</v>
      </c>
      <c r="P1322" s="11">
        <f t="shared" si="229"/>
        <v>0.22642064592413691</v>
      </c>
      <c r="Q1322" s="11">
        <f t="shared" si="230"/>
        <v>-3.1632839399310497E-2</v>
      </c>
      <c r="R1322" s="11">
        <f t="shared" si="231"/>
        <v>0.28151146719245945</v>
      </c>
      <c r="S1322" s="11">
        <f t="shared" si="232"/>
        <v>-0.36802529253398952</v>
      </c>
      <c r="T1322" s="11">
        <f t="shared" si="233"/>
        <v>0.23594230546472872</v>
      </c>
      <c r="U1322" s="11">
        <f t="shared" si="234"/>
        <v>0.46131151336067977</v>
      </c>
      <c r="V1322" s="11">
        <f t="shared" si="235"/>
        <v>3.357553662525814E-2</v>
      </c>
      <c r="W1322" s="11">
        <f t="shared" si="236"/>
        <v>0.46131151336067977</v>
      </c>
    </row>
    <row r="1323" spans="1:23" x14ac:dyDescent="0.2">
      <c r="A1323" s="30">
        <v>38305</v>
      </c>
      <c r="B1323" s="1">
        <v>71.089071000000004</v>
      </c>
      <c r="C1323" s="1">
        <v>89.997767999999994</v>
      </c>
      <c r="D1323" s="1">
        <v>37.224654000000001</v>
      </c>
      <c r="E1323" s="1">
        <v>203.779999</v>
      </c>
      <c r="F1323" s="1">
        <v>293.546965</v>
      </c>
      <c r="G1323" s="1">
        <v>74.580461</v>
      </c>
      <c r="H1323" s="1">
        <v>64.41901</v>
      </c>
      <c r="I1323" s="1">
        <v>149.740005</v>
      </c>
      <c r="J1323" s="1">
        <v>36.907103999999997</v>
      </c>
      <c r="K1323" s="1">
        <v>45.156419</v>
      </c>
      <c r="L1323" s="45">
        <v>18010.679690000001</v>
      </c>
      <c r="M1323" s="11">
        <f t="shared" si="226"/>
        <v>0.22659421803984947</v>
      </c>
      <c r="N1323" s="11">
        <f t="shared" si="227"/>
        <v>0.11442170257843443</v>
      </c>
      <c r="O1323" s="11">
        <f t="shared" si="228"/>
        <v>0.48394490237764276</v>
      </c>
      <c r="P1323" s="11">
        <f t="shared" si="229"/>
        <v>3.6749254186740075</v>
      </c>
      <c r="Q1323" s="11">
        <f t="shared" si="230"/>
        <v>-6.961812620224106E-3</v>
      </c>
      <c r="R1323" s="11">
        <f t="shared" si="231"/>
        <v>0.28754329074281082</v>
      </c>
      <c r="S1323" s="11">
        <f t="shared" si="232"/>
        <v>0.22790646944912418</v>
      </c>
      <c r="T1323" s="11">
        <f t="shared" si="233"/>
        <v>0.68702119903061742</v>
      </c>
      <c r="U1323" s="11">
        <f t="shared" si="234"/>
        <v>0.39478829771872048</v>
      </c>
      <c r="V1323" s="11">
        <f t="shared" si="235"/>
        <v>0.3188030463495275</v>
      </c>
      <c r="W1323" s="11">
        <f t="shared" si="236"/>
        <v>0.39478829771872048</v>
      </c>
    </row>
    <row r="1324" spans="1:23" x14ac:dyDescent="0.2">
      <c r="A1324" s="30">
        <v>38304</v>
      </c>
      <c r="B1324" s="1">
        <v>57.956470000000003</v>
      </c>
      <c r="C1324" s="1">
        <v>80.757372000000004</v>
      </c>
      <c r="D1324" s="1">
        <v>25.08493</v>
      </c>
      <c r="E1324" s="1">
        <v>43.59</v>
      </c>
      <c r="F1324" s="1">
        <v>295.60491100000002</v>
      </c>
      <c r="G1324" s="1">
        <v>57.924624000000001</v>
      </c>
      <c r="H1324" s="1">
        <v>52.462473000000003</v>
      </c>
      <c r="I1324" s="1">
        <v>88.760002</v>
      </c>
      <c r="J1324" s="1">
        <v>26.460720999999999</v>
      </c>
      <c r="K1324" s="1">
        <v>34.240456999999999</v>
      </c>
      <c r="L1324" s="45">
        <v>18070.400389999999</v>
      </c>
      <c r="M1324" s="11">
        <f t="shared" si="226"/>
        <v>-0.29616608052974669</v>
      </c>
      <c r="N1324" s="11">
        <f t="shared" si="227"/>
        <v>0.1072047800337117</v>
      </c>
      <c r="O1324" s="11">
        <f t="shared" si="228"/>
        <v>-6.8399153212019059E-2</v>
      </c>
      <c r="P1324" s="11">
        <f t="shared" si="229"/>
        <v>0.31731640979147779</v>
      </c>
      <c r="Q1324" s="11">
        <f t="shared" si="230"/>
        <v>8.5895428935225393E-3</v>
      </c>
      <c r="R1324" s="11">
        <f t="shared" si="231"/>
        <v>0.48609674035616379</v>
      </c>
      <c r="S1324" s="11">
        <f t="shared" si="232"/>
        <v>0.12496001122934208</v>
      </c>
      <c r="T1324" s="11">
        <f t="shared" si="233"/>
        <v>-0.39272030944936198</v>
      </c>
      <c r="U1324" s="11">
        <f t="shared" si="234"/>
        <v>-1.7838805386016343E-2</v>
      </c>
      <c r="V1324" s="11">
        <f t="shared" si="235"/>
        <v>0.14568690106536764</v>
      </c>
      <c r="W1324" s="11">
        <f t="shared" si="236"/>
        <v>-1.7838805386016343E-2</v>
      </c>
    </row>
    <row r="1325" spans="1:23" x14ac:dyDescent="0.2">
      <c r="A1325" s="30">
        <v>38303</v>
      </c>
      <c r="B1325" s="1">
        <v>82.343957000000003</v>
      </c>
      <c r="C1325" s="1">
        <v>72.938063</v>
      </c>
      <c r="D1325" s="1">
        <v>26.926693</v>
      </c>
      <c r="E1325" s="1">
        <v>33.090000000000003</v>
      </c>
      <c r="F1325" s="1">
        <v>293.087424</v>
      </c>
      <c r="G1325" s="1">
        <v>38.977694</v>
      </c>
      <c r="H1325" s="1">
        <v>46.634967000000003</v>
      </c>
      <c r="I1325" s="1">
        <v>146.16000399999999</v>
      </c>
      <c r="J1325" s="1">
        <v>26.941322</v>
      </c>
      <c r="K1325" s="1">
        <v>29.886399999999998</v>
      </c>
      <c r="L1325" s="45">
        <v>18076.269530000001</v>
      </c>
      <c r="M1325" s="11">
        <f t="shared" si="226"/>
        <v>0.8929868094079636</v>
      </c>
      <c r="N1325" s="11">
        <f t="shared" si="227"/>
        <v>-5.6593310123528306E-3</v>
      </c>
      <c r="O1325" s="11">
        <f t="shared" si="228"/>
        <v>4.0129999383879955E-2</v>
      </c>
      <c r="P1325" s="11">
        <f t="shared" si="229"/>
        <v>0.30945785516422641</v>
      </c>
      <c r="Q1325" s="11">
        <f t="shared" si="230"/>
        <v>8.4560101370176888E-3</v>
      </c>
      <c r="R1325" s="11">
        <f t="shared" si="231"/>
        <v>4.1706462524404575E-3</v>
      </c>
      <c r="S1325" s="11">
        <f t="shared" si="232"/>
        <v>-4.7653951488415669E-2</v>
      </c>
      <c r="T1325" s="11">
        <f t="shared" si="233"/>
        <v>3.2949685822678543E-3</v>
      </c>
      <c r="U1325" s="11">
        <f t="shared" si="234"/>
        <v>0.20004407963429571</v>
      </c>
      <c r="V1325" s="11">
        <f t="shared" si="235"/>
        <v>9.2785002419481177E-2</v>
      </c>
      <c r="W1325" s="11">
        <f t="shared" si="236"/>
        <v>0.20004407963429571</v>
      </c>
    </row>
    <row r="1326" spans="1:23" x14ac:dyDescent="0.2">
      <c r="A1326" s="30">
        <v>38302</v>
      </c>
      <c r="B1326" s="1">
        <v>43.499487999999999</v>
      </c>
      <c r="C1326" s="1">
        <v>73.353193000000005</v>
      </c>
      <c r="D1326" s="1">
        <v>25.887815</v>
      </c>
      <c r="E1326" s="1">
        <v>25.27</v>
      </c>
      <c r="F1326" s="1">
        <v>290.62985500000002</v>
      </c>
      <c r="G1326" s="1">
        <v>38.815807</v>
      </c>
      <c r="H1326" s="1">
        <v>48.968510000000002</v>
      </c>
      <c r="I1326" s="1">
        <v>145.679993</v>
      </c>
      <c r="J1326" s="1">
        <v>22.450277</v>
      </c>
      <c r="K1326" s="1">
        <v>27.348838000000001</v>
      </c>
      <c r="L1326" s="45">
        <v>17946.679690000001</v>
      </c>
      <c r="M1326" s="11">
        <f t="shared" si="226"/>
        <v>-0.64928711768933312</v>
      </c>
      <c r="N1326" s="11">
        <f t="shared" si="227"/>
        <v>-0.10443242942572384</v>
      </c>
      <c r="O1326" s="11">
        <f t="shared" si="228"/>
        <v>-0.4319230083402672</v>
      </c>
      <c r="P1326" s="11">
        <f t="shared" si="229"/>
        <v>-0.88018017677136584</v>
      </c>
      <c r="Q1326" s="11">
        <f t="shared" si="230"/>
        <v>1.8903902323996746E-4</v>
      </c>
      <c r="R1326" s="11">
        <f t="shared" si="231"/>
        <v>-0.62994624383797992</v>
      </c>
      <c r="S1326" s="11">
        <f t="shared" si="232"/>
        <v>-0.22039912512651583</v>
      </c>
      <c r="T1326" s="11">
        <f t="shared" si="233"/>
        <v>-0.32175614438424982</v>
      </c>
      <c r="U1326" s="11">
        <f t="shared" si="234"/>
        <v>-0.44333136059344458</v>
      </c>
      <c r="V1326" s="11">
        <f t="shared" si="235"/>
        <v>-0.47835615353506167</v>
      </c>
      <c r="W1326" s="11">
        <f t="shared" si="236"/>
        <v>-0.44333136059344458</v>
      </c>
    </row>
    <row r="1327" spans="1:23" x14ac:dyDescent="0.2">
      <c r="A1327" s="30">
        <v>38275</v>
      </c>
      <c r="B1327" s="1">
        <v>124.031623</v>
      </c>
      <c r="C1327" s="1">
        <v>81.906932999999995</v>
      </c>
      <c r="D1327" s="1">
        <v>45.570962000000002</v>
      </c>
      <c r="E1327" s="1">
        <v>210.89999399999999</v>
      </c>
      <c r="F1327" s="1">
        <v>290.57492500000001</v>
      </c>
      <c r="G1327" s="1">
        <v>104.892347</v>
      </c>
      <c r="H1327" s="1">
        <v>62.812282000000003</v>
      </c>
      <c r="I1327" s="1">
        <v>214.78999300000001</v>
      </c>
      <c r="J1327" s="1">
        <v>40.329695999999998</v>
      </c>
      <c r="K1327" s="1">
        <v>52.428181000000002</v>
      </c>
      <c r="L1327" s="45">
        <v>17596.349610000001</v>
      </c>
      <c r="M1327" s="11">
        <f t="shared" si="226"/>
        <v>0.73183694321361004</v>
      </c>
      <c r="N1327" s="11">
        <f t="shared" si="227"/>
        <v>-9.0464605100278317E-2</v>
      </c>
      <c r="O1327" s="11">
        <f t="shared" si="228"/>
        <v>0.21093954090124378</v>
      </c>
      <c r="P1327" s="11">
        <f t="shared" si="229"/>
        <v>3.2861511015607858E-2</v>
      </c>
      <c r="Q1327" s="11">
        <f t="shared" si="230"/>
        <v>1.1071291785170079E-2</v>
      </c>
      <c r="R1327" s="11">
        <f t="shared" si="231"/>
        <v>0.39735941348826231</v>
      </c>
      <c r="S1327" s="11">
        <f t="shared" si="232"/>
        <v>-8.7164603919125394E-3</v>
      </c>
      <c r="T1327" s="11">
        <f t="shared" si="233"/>
        <v>0.42273293751915664</v>
      </c>
      <c r="U1327" s="11">
        <f t="shared" si="234"/>
        <v>8.8570875162517604E-2</v>
      </c>
      <c r="V1327" s="11">
        <f t="shared" si="235"/>
        <v>0.17003906477092801</v>
      </c>
      <c r="W1327" s="11">
        <f t="shared" si="236"/>
        <v>8.8570875162517604E-2</v>
      </c>
    </row>
    <row r="1328" spans="1:23" x14ac:dyDescent="0.2">
      <c r="A1328" s="30">
        <v>38274</v>
      </c>
      <c r="B1328" s="1">
        <v>71.618533999999997</v>
      </c>
      <c r="C1328" s="1">
        <v>90.053595999999999</v>
      </c>
      <c r="D1328" s="1">
        <v>37.632731</v>
      </c>
      <c r="E1328" s="1">
        <v>204.19000199999999</v>
      </c>
      <c r="F1328" s="1">
        <v>287.39311199999997</v>
      </c>
      <c r="G1328" s="1">
        <v>75.064687000000006</v>
      </c>
      <c r="H1328" s="1">
        <v>63.364597000000003</v>
      </c>
      <c r="I1328" s="1">
        <v>150.970001</v>
      </c>
      <c r="J1328" s="1">
        <v>37.048296000000001</v>
      </c>
      <c r="K1328" s="1">
        <v>44.808914999999999</v>
      </c>
      <c r="L1328" s="45">
        <v>17348.730469999999</v>
      </c>
      <c r="M1328" s="11">
        <f t="shared" si="226"/>
        <v>0.23187242920703754</v>
      </c>
      <c r="N1328" s="11">
        <f t="shared" si="227"/>
        <v>0.12190328593160427</v>
      </c>
      <c r="O1328" s="11">
        <f t="shared" si="228"/>
        <v>0.48442100205070338</v>
      </c>
      <c r="P1328" s="11">
        <f t="shared" si="229"/>
        <v>3.8779263526534553</v>
      </c>
      <c r="Q1328" s="11">
        <f t="shared" si="230"/>
        <v>-7.5551176660701991E-3</v>
      </c>
      <c r="R1328" s="11">
        <f t="shared" si="231"/>
        <v>0.3053887503557815</v>
      </c>
      <c r="S1328" s="11">
        <f t="shared" si="232"/>
        <v>0.20600383799625432</v>
      </c>
      <c r="T1328" s="11">
        <f t="shared" si="233"/>
        <v>0.67614079049628084</v>
      </c>
      <c r="U1328" s="11">
        <f t="shared" si="234"/>
        <v>0.33816360978235727</v>
      </c>
      <c r="V1328" s="11">
        <f t="shared" si="235"/>
        <v>0.3065640996303014</v>
      </c>
      <c r="W1328" s="11">
        <f t="shared" si="236"/>
        <v>0.33816360978235727</v>
      </c>
    </row>
    <row r="1329" spans="1:23" x14ac:dyDescent="0.2">
      <c r="A1329" s="30">
        <v>38273</v>
      </c>
      <c r="B1329" s="1">
        <v>58.137946999999997</v>
      </c>
      <c r="C1329" s="1">
        <v>80.268591000000001</v>
      </c>
      <c r="D1329" s="1">
        <v>25.351790999999999</v>
      </c>
      <c r="E1329" s="1">
        <v>41.860000999999997</v>
      </c>
      <c r="F1329" s="1">
        <v>289.58093000000002</v>
      </c>
      <c r="G1329" s="1">
        <v>57.503703000000002</v>
      </c>
      <c r="H1329" s="1">
        <v>52.540958000000003</v>
      </c>
      <c r="I1329" s="1">
        <v>90.07</v>
      </c>
      <c r="J1329" s="1">
        <v>27.685924</v>
      </c>
      <c r="K1329" s="1">
        <v>34.295228999999999</v>
      </c>
      <c r="L1329" s="45">
        <v>17568.529299999998</v>
      </c>
      <c r="M1329" s="11">
        <f t="shared" si="226"/>
        <v>-0.29647877735262229</v>
      </c>
      <c r="N1329" s="11">
        <f t="shared" si="227"/>
        <v>0.10760174898450248</v>
      </c>
      <c r="O1329" s="11">
        <f t="shared" si="228"/>
        <v>-3.836037575111173E-2</v>
      </c>
      <c r="P1329" s="11">
        <f t="shared" si="229"/>
        <v>0.28958725476239211</v>
      </c>
      <c r="Q1329" s="11">
        <f t="shared" si="230"/>
        <v>-1.2182845807551912E-2</v>
      </c>
      <c r="R1329" s="11">
        <f t="shared" si="231"/>
        <v>0.48897443999458212</v>
      </c>
      <c r="S1329" s="11">
        <f t="shared" si="232"/>
        <v>0.12450238092022659</v>
      </c>
      <c r="T1329" s="11">
        <f t="shared" si="233"/>
        <v>-0.37633290924155804</v>
      </c>
      <c r="U1329" s="11">
        <f t="shared" si="234"/>
        <v>2.3590827556932981E-2</v>
      </c>
      <c r="V1329" s="11">
        <f t="shared" si="235"/>
        <v>0.1719200935916918</v>
      </c>
      <c r="W1329" s="11">
        <f t="shared" si="236"/>
        <v>2.3590827556932981E-2</v>
      </c>
    </row>
    <row r="1330" spans="1:23" x14ac:dyDescent="0.2">
      <c r="A1330" s="30">
        <v>38272</v>
      </c>
      <c r="B1330" s="1">
        <v>82.638512000000006</v>
      </c>
      <c r="C1330" s="1">
        <v>72.470624999999998</v>
      </c>
      <c r="D1330" s="1">
        <v>26.363088999999999</v>
      </c>
      <c r="E1330" s="1">
        <v>32.459999000000003</v>
      </c>
      <c r="F1330" s="1">
        <v>293.15235999999999</v>
      </c>
      <c r="G1330" s="1">
        <v>38.619670999999997</v>
      </c>
      <c r="H1330" s="1">
        <v>46.723740999999997</v>
      </c>
      <c r="I1330" s="1">
        <v>144.41999799999999</v>
      </c>
      <c r="J1330" s="1">
        <v>27.047843</v>
      </c>
      <c r="K1330" s="1">
        <v>29.264136000000001</v>
      </c>
      <c r="L1330" s="45">
        <v>18011.939450000002</v>
      </c>
      <c r="M1330" s="11">
        <f t="shared" si="226"/>
        <v>-0.33088748766058684</v>
      </c>
      <c r="N1330" s="11">
        <f t="shared" si="227"/>
        <v>-0.10569607577096496</v>
      </c>
      <c r="O1330" s="11">
        <f t="shared" si="228"/>
        <v>-0.41740440938712287</v>
      </c>
      <c r="P1330" s="11">
        <f t="shared" si="229"/>
        <v>-0.84549478976619141</v>
      </c>
      <c r="Q1330" s="11">
        <f t="shared" si="230"/>
        <v>8.1249193553842858E-3</v>
      </c>
      <c r="R1330" s="11">
        <f t="shared" si="231"/>
        <v>-0.63119541356744513</v>
      </c>
      <c r="S1330" s="11">
        <f t="shared" si="232"/>
        <v>-0.26135501824735452</v>
      </c>
      <c r="T1330" s="11">
        <f t="shared" si="233"/>
        <v>-0.33897839324383738</v>
      </c>
      <c r="U1330" s="11">
        <f t="shared" si="234"/>
        <v>-0.32545139192920647</v>
      </c>
      <c r="V1330" s="11">
        <f t="shared" si="235"/>
        <v>-0.44048526129851628</v>
      </c>
      <c r="W1330" s="11">
        <f t="shared" si="236"/>
        <v>-0.32545139192920647</v>
      </c>
    </row>
    <row r="1331" spans="1:23" x14ac:dyDescent="0.2">
      <c r="A1331" s="30">
        <v>38245</v>
      </c>
      <c r="B1331" s="1">
        <v>123.50465800000001</v>
      </c>
      <c r="C1331" s="1">
        <v>81.035790000000006</v>
      </c>
      <c r="D1331" s="1">
        <v>45.251095999999997</v>
      </c>
      <c r="E1331" s="1">
        <v>210.08999600000001</v>
      </c>
      <c r="F1331" s="1">
        <v>290.789717</v>
      </c>
      <c r="G1331" s="1">
        <v>104.71581</v>
      </c>
      <c r="H1331" s="1">
        <v>63.256019000000002</v>
      </c>
      <c r="I1331" s="1">
        <v>218.479996</v>
      </c>
      <c r="J1331" s="1">
        <v>40.097693</v>
      </c>
      <c r="K1331" s="1">
        <v>52.302708000000003</v>
      </c>
      <c r="L1331" s="45">
        <v>17966.070309999999</v>
      </c>
      <c r="M1331" s="11">
        <f t="shared" si="226"/>
        <v>0.70223690302150144</v>
      </c>
      <c r="N1331" s="11">
        <f t="shared" si="227"/>
        <v>-0.1052232413951768</v>
      </c>
      <c r="O1331" s="11">
        <f t="shared" si="228"/>
        <v>0.19768844582341871</v>
      </c>
      <c r="P1331" s="11">
        <f t="shared" si="229"/>
        <v>-3.1530895776131662E-2</v>
      </c>
      <c r="Q1331" s="11">
        <f t="shared" si="230"/>
        <v>8.383626193424476E-3</v>
      </c>
      <c r="R1331" s="11">
        <f t="shared" si="231"/>
        <v>0.34369381710453384</v>
      </c>
      <c r="S1331" s="11">
        <f t="shared" si="232"/>
        <v>-2.7249837001039445E-2</v>
      </c>
      <c r="T1331" s="11">
        <f t="shared" si="233"/>
        <v>0.38559110666627183</v>
      </c>
      <c r="U1331" s="11">
        <f t="shared" si="234"/>
        <v>5.2623409213384154E-2</v>
      </c>
      <c r="V1331" s="11">
        <f t="shared" si="235"/>
        <v>0.13419487056893509</v>
      </c>
      <c r="W1331" s="11">
        <f t="shared" si="236"/>
        <v>5.2623409213384154E-2</v>
      </c>
    </row>
    <row r="1332" spans="1:23" x14ac:dyDescent="0.2">
      <c r="A1332" s="30">
        <v>38244</v>
      </c>
      <c r="B1332" s="1">
        <v>72.554329999999993</v>
      </c>
      <c r="C1332" s="1">
        <v>90.565371999999996</v>
      </c>
      <c r="D1332" s="1">
        <v>37.782026000000002</v>
      </c>
      <c r="E1332" s="1">
        <v>216.929993</v>
      </c>
      <c r="F1332" s="1">
        <v>288.37211300000001</v>
      </c>
      <c r="G1332" s="1">
        <v>77.931303</v>
      </c>
      <c r="H1332" s="1">
        <v>65.028022000000007</v>
      </c>
      <c r="I1332" s="1">
        <v>157.679993</v>
      </c>
      <c r="J1332" s="1">
        <v>38.093103999999997</v>
      </c>
      <c r="K1332" s="1">
        <v>46.114393</v>
      </c>
      <c r="L1332" s="45">
        <v>17402.839840000001</v>
      </c>
      <c r="M1332" s="11">
        <f t="shared" si="226"/>
        <v>0.27342597576036565</v>
      </c>
      <c r="N1332" s="11">
        <f t="shared" si="227"/>
        <v>0.12713521488617352</v>
      </c>
      <c r="O1332" s="11">
        <f t="shared" si="228"/>
        <v>0.56923020053753026</v>
      </c>
      <c r="P1332" s="11">
        <f t="shared" si="229"/>
        <v>4.3562961234567901</v>
      </c>
      <c r="Q1332" s="11">
        <f t="shared" si="230"/>
        <v>1.4223030389060032E-3</v>
      </c>
      <c r="R1332" s="11">
        <f t="shared" si="231"/>
        <v>0.37746807113152347</v>
      </c>
      <c r="S1332" s="11">
        <f t="shared" si="232"/>
        <v>0.24739415597148251</v>
      </c>
      <c r="T1332" s="11">
        <f t="shared" si="233"/>
        <v>0.85790016998114171</v>
      </c>
      <c r="U1332" s="11">
        <f t="shared" si="234"/>
        <v>0.40703466656087994</v>
      </c>
      <c r="V1332" s="11">
        <f t="shared" si="235"/>
        <v>0.34893852804897385</v>
      </c>
      <c r="W1332" s="11">
        <f t="shared" si="236"/>
        <v>0.40703466656087994</v>
      </c>
    </row>
    <row r="1333" spans="1:23" x14ac:dyDescent="0.2">
      <c r="A1333" s="30">
        <v>38243</v>
      </c>
      <c r="B1333" s="1">
        <v>56.975695000000002</v>
      </c>
      <c r="C1333" s="1">
        <v>80.350050999999993</v>
      </c>
      <c r="D1333" s="1">
        <v>24.076789999999999</v>
      </c>
      <c r="E1333" s="1">
        <v>40.5</v>
      </c>
      <c r="F1333" s="1">
        <v>287.96254299999998</v>
      </c>
      <c r="G1333" s="1">
        <v>56.575760000000002</v>
      </c>
      <c r="H1333" s="1">
        <v>52.131093999999997</v>
      </c>
      <c r="I1333" s="1">
        <v>84.870002999999997</v>
      </c>
      <c r="J1333" s="1">
        <v>27.073322999999998</v>
      </c>
      <c r="K1333" s="1">
        <v>34.185689000000004</v>
      </c>
      <c r="L1333" s="45">
        <v>17545.179690000001</v>
      </c>
      <c r="M1333" s="11">
        <f t="shared" si="226"/>
        <v>-0.31898475114595926</v>
      </c>
      <c r="N1333" s="11">
        <f t="shared" si="227"/>
        <v>8.6123026503209799E-2</v>
      </c>
      <c r="O1333" s="11">
        <f t="shared" si="228"/>
        <v>-8.2326270026049309E-2</v>
      </c>
      <c r="P1333" s="11">
        <f t="shared" si="229"/>
        <v>0.22171938330501462</v>
      </c>
      <c r="Q1333" s="11">
        <f t="shared" si="230"/>
        <v>2.7519414516358198E-2</v>
      </c>
      <c r="R1333" s="11">
        <f t="shared" si="231"/>
        <v>0.42598357455341485</v>
      </c>
      <c r="S1333" s="11">
        <f t="shared" si="232"/>
        <v>9.5511878898988378E-2</v>
      </c>
      <c r="T1333" s="11">
        <f t="shared" si="233"/>
        <v>-0.42963708811215551</v>
      </c>
      <c r="U1333" s="11">
        <f t="shared" si="234"/>
        <v>-1.9334310787661235E-2</v>
      </c>
      <c r="V1333" s="11">
        <f t="shared" si="235"/>
        <v>0.15069975171170102</v>
      </c>
      <c r="W1333" s="11">
        <f t="shared" si="236"/>
        <v>-1.9334310787661235E-2</v>
      </c>
    </row>
    <row r="1334" spans="1:23" x14ac:dyDescent="0.2">
      <c r="A1334" s="30">
        <v>38242</v>
      </c>
      <c r="B1334" s="1">
        <v>83.662876999999995</v>
      </c>
      <c r="C1334" s="1">
        <v>73.978774999999999</v>
      </c>
      <c r="D1334" s="1">
        <v>26.236764999999998</v>
      </c>
      <c r="E1334" s="1">
        <v>33.150002000000001</v>
      </c>
      <c r="F1334" s="1">
        <v>280.25022100000001</v>
      </c>
      <c r="G1334" s="1">
        <v>39.674903</v>
      </c>
      <c r="H1334" s="1">
        <v>47.586060000000003</v>
      </c>
      <c r="I1334" s="1">
        <v>148.800003</v>
      </c>
      <c r="J1334" s="1">
        <v>27.607087</v>
      </c>
      <c r="K1334" s="1">
        <v>29.708608999999999</v>
      </c>
      <c r="L1334" s="45">
        <v>16776.429690000001</v>
      </c>
      <c r="M1334" s="11">
        <f t="shared" si="226"/>
        <v>-0.22536121106230234</v>
      </c>
      <c r="N1334" s="11">
        <f t="shared" si="227"/>
        <v>-0.10346692584067785</v>
      </c>
      <c r="O1334" s="11">
        <f t="shared" si="228"/>
        <v>-6.4585666958140275E-2</v>
      </c>
      <c r="P1334" s="11">
        <f t="shared" si="229"/>
        <v>-0.86743711332003115</v>
      </c>
      <c r="Q1334" s="11">
        <f t="shared" si="230"/>
        <v>-5.3443637249783738E-4</v>
      </c>
      <c r="R1334" s="11">
        <f t="shared" si="231"/>
        <v>-0.58553090763385085</v>
      </c>
      <c r="S1334" s="11">
        <f t="shared" si="232"/>
        <v>0.16773541258325242</v>
      </c>
      <c r="T1334" s="11">
        <f t="shared" si="233"/>
        <v>-0.1912164026789086</v>
      </c>
      <c r="U1334" s="11">
        <f t="shared" si="234"/>
        <v>-0.48915504768068574</v>
      </c>
      <c r="V1334" s="11">
        <f t="shared" si="235"/>
        <v>-0.36400840918296684</v>
      </c>
      <c r="W1334" s="11">
        <f t="shared" si="236"/>
        <v>-0.48915504768068574</v>
      </c>
    </row>
    <row r="1335" spans="1:23" x14ac:dyDescent="0.2">
      <c r="A1335" s="30">
        <v>38215</v>
      </c>
      <c r="B1335" s="1">
        <v>108.002437</v>
      </c>
      <c r="C1335" s="1">
        <v>82.516503999999998</v>
      </c>
      <c r="D1335" s="1">
        <v>28.048282</v>
      </c>
      <c r="E1335" s="1">
        <v>250.070007</v>
      </c>
      <c r="F1335" s="1">
        <v>280.40007700000001</v>
      </c>
      <c r="G1335" s="1">
        <v>95.724636000000004</v>
      </c>
      <c r="H1335" s="1">
        <v>40.750720999999999</v>
      </c>
      <c r="I1335" s="1">
        <v>183.979996</v>
      </c>
      <c r="J1335" s="1">
        <v>54.042008000000003</v>
      </c>
      <c r="K1335" s="1">
        <v>46.712266999999997</v>
      </c>
      <c r="L1335" s="45">
        <v>16272.009770000001</v>
      </c>
      <c r="M1335" s="11">
        <f t="shared" si="226"/>
        <v>-0.11883540245285396</v>
      </c>
      <c r="N1335" s="11">
        <f t="shared" si="227"/>
        <v>2.5419437867642447E-2</v>
      </c>
      <c r="O1335" s="11">
        <f t="shared" si="228"/>
        <v>-0.3850537105720192</v>
      </c>
      <c r="P1335" s="11">
        <f t="shared" si="229"/>
        <v>0.20417012283112745</v>
      </c>
      <c r="Q1335" s="11">
        <f t="shared" si="230"/>
        <v>7.646721255206268E-3</v>
      </c>
      <c r="R1335" s="11">
        <f t="shared" si="231"/>
        <v>-8.233880914321301E-2</v>
      </c>
      <c r="S1335" s="11">
        <f t="shared" si="232"/>
        <v>-0.33401225837023507</v>
      </c>
      <c r="T1335" s="11">
        <f t="shared" si="233"/>
        <v>-0.13559481555337005</v>
      </c>
      <c r="U1335" s="11">
        <f t="shared" si="234"/>
        <v>0.34971091560122192</v>
      </c>
      <c r="V1335" s="11">
        <f t="shared" si="235"/>
        <v>-0.1037438396651561</v>
      </c>
      <c r="W1335" s="11">
        <f t="shared" si="236"/>
        <v>0.34971091560122192</v>
      </c>
    </row>
    <row r="1336" spans="1:23" x14ac:dyDescent="0.2">
      <c r="A1336" s="30">
        <v>38214</v>
      </c>
      <c r="B1336" s="1">
        <v>122.567835</v>
      </c>
      <c r="C1336" s="1">
        <v>80.470977000000005</v>
      </c>
      <c r="D1336" s="1">
        <v>45.610945999999998</v>
      </c>
      <c r="E1336" s="1">
        <v>207.66999799999999</v>
      </c>
      <c r="F1336" s="1">
        <v>278.27220699999998</v>
      </c>
      <c r="G1336" s="1">
        <v>104.31370200000001</v>
      </c>
      <c r="H1336" s="1">
        <v>61.188395</v>
      </c>
      <c r="I1336" s="1">
        <v>212.83999600000001</v>
      </c>
      <c r="J1336" s="1">
        <v>40.039690999999998</v>
      </c>
      <c r="K1336" s="1">
        <v>52.119326000000001</v>
      </c>
      <c r="L1336" s="45">
        <v>17131.859380000002</v>
      </c>
      <c r="M1336" s="11">
        <f t="shared" si="226"/>
        <v>0.71152906032043517</v>
      </c>
      <c r="N1336" s="11">
        <f t="shared" si="227"/>
        <v>-0.11255387637980374</v>
      </c>
      <c r="O1336" s="11">
        <f t="shared" si="228"/>
        <v>0.24526625033973826</v>
      </c>
      <c r="P1336" s="11">
        <f t="shared" si="229"/>
        <v>-3.6155243418329541E-2</v>
      </c>
      <c r="Q1336" s="11">
        <f t="shared" si="230"/>
        <v>-2.1876502130167341E-2</v>
      </c>
      <c r="R1336" s="11">
        <f t="shared" si="231"/>
        <v>0.35367395367967647</v>
      </c>
      <c r="S1336" s="11">
        <f t="shared" si="232"/>
        <v>-3.9305403512676751E-2</v>
      </c>
      <c r="T1336" s="11">
        <f t="shared" si="233"/>
        <v>0.40990981803544857</v>
      </c>
      <c r="U1336" s="11">
        <f t="shared" si="234"/>
        <v>6.8258424912832405E-2</v>
      </c>
      <c r="V1336" s="11">
        <f t="shared" si="235"/>
        <v>0.13646752977389376</v>
      </c>
      <c r="W1336" s="11">
        <f t="shared" si="236"/>
        <v>6.8258424912832405E-2</v>
      </c>
    </row>
    <row r="1337" spans="1:23" x14ac:dyDescent="0.2">
      <c r="A1337" s="30">
        <v>38213</v>
      </c>
      <c r="B1337" s="1">
        <v>71.613061000000002</v>
      </c>
      <c r="C1337" s="1">
        <v>90.677028000000007</v>
      </c>
      <c r="D1337" s="1">
        <v>36.627465000000001</v>
      </c>
      <c r="E1337" s="1">
        <v>215.46000699999999</v>
      </c>
      <c r="F1337" s="1">
        <v>284.49598400000002</v>
      </c>
      <c r="G1337" s="1">
        <v>77.059695000000005</v>
      </c>
      <c r="H1337" s="1">
        <v>63.691828000000001</v>
      </c>
      <c r="I1337" s="1">
        <v>150.96000699999999</v>
      </c>
      <c r="J1337" s="1">
        <v>37.481278000000003</v>
      </c>
      <c r="K1337" s="1">
        <v>45.860813999999998</v>
      </c>
      <c r="L1337" s="45">
        <v>16330.400390000001</v>
      </c>
      <c r="M1337" s="11">
        <f t="shared" si="226"/>
        <v>0.2591761949666509</v>
      </c>
      <c r="N1337" s="11">
        <f t="shared" si="227"/>
        <v>0.13069015746224411</v>
      </c>
      <c r="O1337" s="11">
        <f t="shared" si="228"/>
        <v>0.55185545145913117</v>
      </c>
      <c r="P1337" s="11">
        <f t="shared" si="229"/>
        <v>4.1508485942697302</v>
      </c>
      <c r="Q1337" s="11">
        <f t="shared" si="230"/>
        <v>-7.5442174341866508E-4</v>
      </c>
      <c r="R1337" s="11">
        <f t="shared" si="231"/>
        <v>0.36947209627359423</v>
      </c>
      <c r="S1337" s="11">
        <f t="shared" si="232"/>
        <v>0.23144450171943887</v>
      </c>
      <c r="T1337" s="11">
        <f t="shared" si="233"/>
        <v>0.79564656833591063</v>
      </c>
      <c r="U1337" s="11">
        <f t="shared" si="234"/>
        <v>0.43382812361028522</v>
      </c>
      <c r="V1337" s="11">
        <f t="shared" si="235"/>
        <v>0.3571030477460384</v>
      </c>
      <c r="W1337" s="11">
        <f t="shared" si="236"/>
        <v>0.43382812361028522</v>
      </c>
    </row>
    <row r="1338" spans="1:23" x14ac:dyDescent="0.2">
      <c r="A1338" s="30">
        <v>38212</v>
      </c>
      <c r="B1338" s="1">
        <v>56.872947000000003</v>
      </c>
      <c r="C1338" s="1">
        <v>80.196177000000006</v>
      </c>
      <c r="D1338" s="1">
        <v>23.602368999999999</v>
      </c>
      <c r="E1338" s="1">
        <v>41.830002</v>
      </c>
      <c r="F1338" s="1">
        <v>284.71077600000001</v>
      </c>
      <c r="G1338" s="1">
        <v>56.269635000000001</v>
      </c>
      <c r="H1338" s="1">
        <v>51.721232999999998</v>
      </c>
      <c r="I1338" s="1">
        <v>84.07</v>
      </c>
      <c r="J1338" s="1">
        <v>26.140705000000001</v>
      </c>
      <c r="K1338" s="1">
        <v>33.793170000000003</v>
      </c>
      <c r="L1338" s="45">
        <v>16253.570309999999</v>
      </c>
      <c r="M1338" s="11">
        <f t="shared" si="226"/>
        <v>0.29081642484348103</v>
      </c>
      <c r="N1338" s="11">
        <f t="shared" si="227"/>
        <v>8.3239394081016771E-2</v>
      </c>
      <c r="O1338" s="11">
        <f t="shared" si="228"/>
        <v>-0.11214623048732786</v>
      </c>
      <c r="P1338" s="11">
        <f t="shared" si="229"/>
        <v>0.57908652321630805</v>
      </c>
      <c r="Q1338" s="11">
        <f t="shared" si="230"/>
        <v>-1.1652265535316619E-2</v>
      </c>
      <c r="R1338" s="11">
        <f t="shared" si="231"/>
        <v>0.45417061266230818</v>
      </c>
      <c r="S1338" s="11">
        <f t="shared" si="232"/>
        <v>4.7454894137582082E-2</v>
      </c>
      <c r="T1338" s="11">
        <f t="shared" si="233"/>
        <v>-0.40745702680233209</v>
      </c>
      <c r="U1338" s="11">
        <f t="shared" si="234"/>
        <v>0.16036252582891097</v>
      </c>
      <c r="V1338" s="11">
        <f t="shared" si="235"/>
        <v>0.22703746179937845</v>
      </c>
      <c r="W1338" s="11">
        <f t="shared" si="236"/>
        <v>0.16036252582891097</v>
      </c>
    </row>
    <row r="1339" spans="1:23" x14ac:dyDescent="0.2">
      <c r="A1339" s="30">
        <v>38210</v>
      </c>
      <c r="B1339" s="1">
        <v>44.059671000000002</v>
      </c>
      <c r="C1339" s="1">
        <v>74.033659999999998</v>
      </c>
      <c r="D1339" s="1">
        <v>26.583621999999998</v>
      </c>
      <c r="E1339" s="1">
        <v>26.49</v>
      </c>
      <c r="F1339" s="1">
        <v>288.06741399999999</v>
      </c>
      <c r="G1339" s="1">
        <v>38.695346000000001</v>
      </c>
      <c r="H1339" s="1">
        <v>49.378005000000002</v>
      </c>
      <c r="I1339" s="1">
        <v>141.88000500000001</v>
      </c>
      <c r="J1339" s="1">
        <v>22.52805</v>
      </c>
      <c r="K1339" s="1">
        <v>27.540455000000001</v>
      </c>
      <c r="L1339" s="45">
        <v>17408.25</v>
      </c>
      <c r="M1339" s="11">
        <f t="shared" si="226"/>
        <v>-0.59159825314720105</v>
      </c>
      <c r="N1339" s="11">
        <f t="shared" si="227"/>
        <v>-9.365229514873441E-2</v>
      </c>
      <c r="O1339" s="11">
        <f t="shared" si="228"/>
        <v>-4.0247988080767683E-2</v>
      </c>
      <c r="P1339" s="11">
        <f t="shared" si="229"/>
        <v>-0.89700622564512167</v>
      </c>
      <c r="Q1339" s="11">
        <f t="shared" si="230"/>
        <v>-6.1864662978184937E-3</v>
      </c>
      <c r="R1339" s="11">
        <f t="shared" si="231"/>
        <v>-0.59467101957851876</v>
      </c>
      <c r="S1339" s="11">
        <f t="shared" si="232"/>
        <v>0.23936367524277569</v>
      </c>
      <c r="T1339" s="11">
        <f t="shared" si="233"/>
        <v>-0.22270308564456842</v>
      </c>
      <c r="U1339" s="11">
        <f t="shared" si="234"/>
        <v>-0.58344436127608412</v>
      </c>
      <c r="V1339" s="11">
        <f t="shared" si="235"/>
        <v>-0.40866470537259392</v>
      </c>
      <c r="W1339" s="11">
        <f t="shared" si="236"/>
        <v>-0.58344436127608412</v>
      </c>
    </row>
    <row r="1340" spans="1:23" x14ac:dyDescent="0.2">
      <c r="A1340" s="30">
        <v>38184</v>
      </c>
      <c r="B1340" s="1">
        <v>107.88316</v>
      </c>
      <c r="C1340" s="1">
        <v>81.683508000000003</v>
      </c>
      <c r="D1340" s="1">
        <v>27.698428</v>
      </c>
      <c r="E1340" s="1">
        <v>257.20001200000002</v>
      </c>
      <c r="F1340" s="1">
        <v>289.86062700000002</v>
      </c>
      <c r="G1340" s="1">
        <v>95.466516999999996</v>
      </c>
      <c r="H1340" s="1">
        <v>39.841417</v>
      </c>
      <c r="I1340" s="1">
        <v>182.529999</v>
      </c>
      <c r="J1340" s="1">
        <v>54.081730999999998</v>
      </c>
      <c r="K1340" s="1">
        <v>46.573332000000001</v>
      </c>
      <c r="L1340" s="45">
        <v>18120.25</v>
      </c>
      <c r="M1340" s="11">
        <f t="shared" si="226"/>
        <v>-0.12267246243207774</v>
      </c>
      <c r="N1340" s="11">
        <f t="shared" si="227"/>
        <v>-4.9375174985759607E-3</v>
      </c>
      <c r="O1340" s="11">
        <f t="shared" si="228"/>
        <v>-0.39616474397806922</v>
      </c>
      <c r="P1340" s="11">
        <f t="shared" si="229"/>
        <v>0.26543671340713404</v>
      </c>
      <c r="Q1340" s="11">
        <f t="shared" si="230"/>
        <v>-1.9382559045079129E-2</v>
      </c>
      <c r="R1340" s="11">
        <f t="shared" si="231"/>
        <v>-7.6740374041042392E-2</v>
      </c>
      <c r="S1340" s="11">
        <f t="shared" si="232"/>
        <v>-0.35857212349591194</v>
      </c>
      <c r="T1340" s="11">
        <f t="shared" si="233"/>
        <v>-0.10467453045260533</v>
      </c>
      <c r="U1340" s="11">
        <f t="shared" si="234"/>
        <v>0.34712539168883105</v>
      </c>
      <c r="V1340" s="11">
        <f t="shared" si="235"/>
        <v>-0.10674039574879501</v>
      </c>
      <c r="W1340" s="11">
        <f t="shared" si="236"/>
        <v>0.34712539168883105</v>
      </c>
    </row>
    <row r="1341" spans="1:23" x14ac:dyDescent="0.2">
      <c r="A1341" s="30">
        <v>38183</v>
      </c>
      <c r="B1341" s="1">
        <v>122.96794</v>
      </c>
      <c r="C1341" s="1">
        <v>82.088823000000005</v>
      </c>
      <c r="D1341" s="1">
        <v>45.870835999999997</v>
      </c>
      <c r="E1341" s="1">
        <v>203.25</v>
      </c>
      <c r="F1341" s="1">
        <v>295.58991600000002</v>
      </c>
      <c r="G1341" s="1">
        <v>103.401594</v>
      </c>
      <c r="H1341" s="1">
        <v>62.113635000000002</v>
      </c>
      <c r="I1341" s="1">
        <v>203.86999499999999</v>
      </c>
      <c r="J1341" s="1">
        <v>40.146025999999999</v>
      </c>
      <c r="K1341" s="1">
        <v>52.138629999999999</v>
      </c>
      <c r="L1341" s="45">
        <v>17928.199219999999</v>
      </c>
      <c r="M1341" s="11">
        <f t="shared" si="226"/>
        <v>0.71701782086862975</v>
      </c>
      <c r="N1341" s="11">
        <f t="shared" si="227"/>
        <v>-8.8444807911946088E-2</v>
      </c>
      <c r="O1341" s="11">
        <f t="shared" si="228"/>
        <v>0.26961191519169092</v>
      </c>
      <c r="P1341" s="11">
        <f t="shared" si="229"/>
        <v>-2.0576348870926187E-2</v>
      </c>
      <c r="Q1341" s="11">
        <f t="shared" si="230"/>
        <v>-9.1165189930930701E-4</v>
      </c>
      <c r="R1341" s="11">
        <f t="shared" si="231"/>
        <v>0.34929885953120254</v>
      </c>
      <c r="S1341" s="11">
        <f t="shared" si="232"/>
        <v>-1.6497397528264179E-2</v>
      </c>
      <c r="T1341" s="11">
        <f t="shared" si="233"/>
        <v>0.42059788239836515</v>
      </c>
      <c r="U1341" s="11">
        <f t="shared" si="234"/>
        <v>7.1633670117650983E-2</v>
      </c>
      <c r="V1341" s="11">
        <f t="shared" si="235"/>
        <v>0.14086037530478723</v>
      </c>
      <c r="W1341" s="11">
        <f t="shared" si="236"/>
        <v>7.1633670117650983E-2</v>
      </c>
    </row>
    <row r="1342" spans="1:23" x14ac:dyDescent="0.2">
      <c r="A1342" s="30">
        <v>38182</v>
      </c>
      <c r="B1342" s="1">
        <v>71.617159999999998</v>
      </c>
      <c r="C1342" s="1">
        <v>90.053595999999999</v>
      </c>
      <c r="D1342" s="1">
        <v>36.129809000000002</v>
      </c>
      <c r="E1342" s="1">
        <v>207.520004</v>
      </c>
      <c r="F1342" s="1">
        <v>295.85963700000002</v>
      </c>
      <c r="G1342" s="1">
        <v>76.633573999999996</v>
      </c>
      <c r="H1342" s="1">
        <v>63.155537000000002</v>
      </c>
      <c r="I1342" s="1">
        <v>143.509995</v>
      </c>
      <c r="J1342" s="1">
        <v>37.462452999999996</v>
      </c>
      <c r="K1342" s="1">
        <v>45.701149000000001</v>
      </c>
      <c r="L1342" s="45">
        <v>17840.519530000001</v>
      </c>
      <c r="M1342" s="11">
        <f t="shared" si="226"/>
        <v>0.610938512816253</v>
      </c>
      <c r="N1342" s="11">
        <f t="shared" si="227"/>
        <v>0.21908200171146586</v>
      </c>
      <c r="O1342" s="11">
        <f t="shared" si="228"/>
        <v>0.33141231348797451</v>
      </c>
      <c r="P1342" s="11">
        <f t="shared" si="229"/>
        <v>6.6182086637298099</v>
      </c>
      <c r="Q1342" s="11">
        <f t="shared" si="230"/>
        <v>1.0985196859232271E-3</v>
      </c>
      <c r="R1342" s="11">
        <f t="shared" si="231"/>
        <v>0.96724342057974888</v>
      </c>
      <c r="S1342" s="11">
        <f t="shared" si="232"/>
        <v>0.28522582643153971</v>
      </c>
      <c r="T1342" s="11">
        <f t="shared" si="233"/>
        <v>3.1703729761161981E-2</v>
      </c>
      <c r="U1342" s="11">
        <f t="shared" si="234"/>
        <v>0.65467363015156788</v>
      </c>
      <c r="V1342" s="11">
        <f t="shared" si="235"/>
        <v>0.63104839191772677</v>
      </c>
      <c r="W1342" s="11">
        <f t="shared" si="236"/>
        <v>0.65467363015156788</v>
      </c>
    </row>
    <row r="1343" spans="1:23" x14ac:dyDescent="0.2">
      <c r="A1343" s="30">
        <v>38179</v>
      </c>
      <c r="B1343" s="1">
        <v>44.456792999999998</v>
      </c>
      <c r="C1343" s="1">
        <v>73.870007000000001</v>
      </c>
      <c r="D1343" s="1">
        <v>27.136454000000001</v>
      </c>
      <c r="E1343" s="1">
        <v>27.24</v>
      </c>
      <c r="F1343" s="1">
        <v>295.534986</v>
      </c>
      <c r="G1343" s="1">
        <v>38.954799999999999</v>
      </c>
      <c r="H1343" s="1">
        <v>49.139642000000002</v>
      </c>
      <c r="I1343" s="1">
        <v>139.10000600000001</v>
      </c>
      <c r="J1343" s="1">
        <v>22.640388000000002</v>
      </c>
      <c r="K1343" s="1">
        <v>28.019493000000001</v>
      </c>
      <c r="L1343" s="45">
        <v>18191.109380000002</v>
      </c>
      <c r="M1343" s="11">
        <f t="shared" si="226"/>
        <v>-0.59690459697371567</v>
      </c>
      <c r="N1343" s="11">
        <f t="shared" si="227"/>
        <v>-0.1058596039451063</v>
      </c>
      <c r="O1343" s="11">
        <f t="shared" si="228"/>
        <v>-3.2509228194439799E-2</v>
      </c>
      <c r="P1343" s="11">
        <f t="shared" si="229"/>
        <v>-0.89737021073840428</v>
      </c>
      <c r="Q1343" s="11">
        <f t="shared" si="230"/>
        <v>-1.4917874292435296E-2</v>
      </c>
      <c r="R1343" s="11">
        <f t="shared" si="231"/>
        <v>-0.5974787273054154</v>
      </c>
      <c r="S1343" s="11">
        <f t="shared" si="232"/>
        <v>0.22006343134638917</v>
      </c>
      <c r="T1343" s="11">
        <f t="shared" si="233"/>
        <v>-0.25543303292992592</v>
      </c>
      <c r="U1343" s="11">
        <f t="shared" si="234"/>
        <v>-0.58637983086696133</v>
      </c>
      <c r="V1343" s="11">
        <f t="shared" si="235"/>
        <v>-0.41276889860508714</v>
      </c>
      <c r="W1343" s="11">
        <f t="shared" si="236"/>
        <v>-0.58637983086696133</v>
      </c>
    </row>
    <row r="1344" spans="1:23" x14ac:dyDescent="0.2">
      <c r="A1344" s="30">
        <v>38154</v>
      </c>
      <c r="B1344" s="1">
        <v>110.28851400000001</v>
      </c>
      <c r="C1344" s="1">
        <v>82.615668999999997</v>
      </c>
      <c r="D1344" s="1">
        <v>28.048282</v>
      </c>
      <c r="E1344" s="1">
        <v>265.42001299999998</v>
      </c>
      <c r="F1344" s="1">
        <v>300.01050500000002</v>
      </c>
      <c r="G1344" s="1">
        <v>96.776996999999994</v>
      </c>
      <c r="H1344" s="1">
        <v>40.276300999999997</v>
      </c>
      <c r="I1344" s="1">
        <v>186.820007</v>
      </c>
      <c r="J1344" s="1">
        <v>54.737147</v>
      </c>
      <c r="K1344" s="1">
        <v>47.714593000000001</v>
      </c>
      <c r="L1344" s="45">
        <v>17895.220700000002</v>
      </c>
      <c r="M1344" s="11">
        <f t="shared" si="226"/>
        <v>-0.11254883873531807</v>
      </c>
      <c r="N1344" s="11">
        <f t="shared" si="227"/>
        <v>1.3747751219788107E-2</v>
      </c>
      <c r="O1344" s="11">
        <f t="shared" si="228"/>
        <v>-0.39460624364742791</v>
      </c>
      <c r="P1344" s="11">
        <f t="shared" si="229"/>
        <v>0.30684394465256681</v>
      </c>
      <c r="Q1344" s="11">
        <f t="shared" si="230"/>
        <v>-1.4666316263623802E-2</v>
      </c>
      <c r="R1344" s="11">
        <f t="shared" si="231"/>
        <v>-6.5838750946533686E-2</v>
      </c>
      <c r="S1344" s="11">
        <f t="shared" si="232"/>
        <v>-0.34760415100521758</v>
      </c>
      <c r="T1344" s="11">
        <f t="shared" si="233"/>
        <v>-8.2416495606586593E-2</v>
      </c>
      <c r="U1344" s="11">
        <f t="shared" si="234"/>
        <v>0.36279488096210266</v>
      </c>
      <c r="V1344" s="11">
        <f t="shared" si="235"/>
        <v>-8.5866780216973027E-2</v>
      </c>
      <c r="W1344" s="11">
        <f t="shared" si="236"/>
        <v>0.36279488096210266</v>
      </c>
    </row>
    <row r="1345" spans="1:23" x14ac:dyDescent="0.2">
      <c r="A1345" s="30">
        <v>38153</v>
      </c>
      <c r="B1345" s="1">
        <v>124.275587</v>
      </c>
      <c r="C1345" s="1">
        <v>81.495292000000006</v>
      </c>
      <c r="D1345" s="1">
        <v>46.330643000000002</v>
      </c>
      <c r="E1345" s="1">
        <v>203.10000600000001</v>
      </c>
      <c r="F1345" s="1">
        <v>304.47604699999999</v>
      </c>
      <c r="G1345" s="1">
        <v>103.59774299999999</v>
      </c>
      <c r="H1345" s="1">
        <v>61.735985999999997</v>
      </c>
      <c r="I1345" s="1">
        <v>203.60000600000001</v>
      </c>
      <c r="J1345" s="1">
        <v>40.16536</v>
      </c>
      <c r="K1345" s="1">
        <v>52.196542000000001</v>
      </c>
      <c r="L1345" s="45">
        <v>17804.800780000001</v>
      </c>
      <c r="M1345" s="11">
        <f t="shared" si="226"/>
        <v>1.7957548055766717</v>
      </c>
      <c r="N1345" s="11">
        <f t="shared" si="227"/>
        <v>0.1107377362903943</v>
      </c>
      <c r="O1345" s="11">
        <f t="shared" si="228"/>
        <v>0.70074994947010971</v>
      </c>
      <c r="P1345" s="11">
        <f t="shared" si="229"/>
        <v>6.6670443941109863</v>
      </c>
      <c r="Q1345" s="11">
        <f t="shared" si="230"/>
        <v>1.4597433515014302E-2</v>
      </c>
      <c r="R1345" s="11">
        <f t="shared" si="231"/>
        <v>1.6449640510661774</v>
      </c>
      <c r="S1345" s="11">
        <f t="shared" si="232"/>
        <v>0.25586903172447206</v>
      </c>
      <c r="T1345" s="11">
        <f t="shared" si="233"/>
        <v>0.48342445173041892</v>
      </c>
      <c r="U1345" s="11">
        <f t="shared" si="234"/>
        <v>0.77745002794817641</v>
      </c>
      <c r="V1345" s="11">
        <f t="shared" si="235"/>
        <v>0.84964107852983628</v>
      </c>
      <c r="W1345" s="11">
        <f t="shared" si="236"/>
        <v>0.77745002794817641</v>
      </c>
    </row>
    <row r="1346" spans="1:23" x14ac:dyDescent="0.2">
      <c r="A1346" s="30">
        <v>38149</v>
      </c>
      <c r="B1346" s="1">
        <v>44.451532999999998</v>
      </c>
      <c r="C1346" s="1">
        <v>73.370418000000001</v>
      </c>
      <c r="D1346" s="1">
        <v>27.241302000000001</v>
      </c>
      <c r="E1346" s="1">
        <v>26.49</v>
      </c>
      <c r="F1346" s="1">
        <v>300.09542399999998</v>
      </c>
      <c r="G1346" s="1">
        <v>39.167921</v>
      </c>
      <c r="H1346" s="1">
        <v>49.157980999999999</v>
      </c>
      <c r="I1346" s="1">
        <v>137.25</v>
      </c>
      <c r="J1346" s="1">
        <v>22.597180999999999</v>
      </c>
      <c r="K1346" s="1">
        <v>28.219822000000001</v>
      </c>
      <c r="L1346" s="45">
        <v>17662.939450000002</v>
      </c>
      <c r="M1346" s="11">
        <f t="shared" si="226"/>
        <v>-0.59273130994139001</v>
      </c>
      <c r="N1346" s="11">
        <f t="shared" si="227"/>
        <v>-0.10002374981720297</v>
      </c>
      <c r="O1346" s="11">
        <f t="shared" si="228"/>
        <v>-2.0392412618612688E-2</v>
      </c>
      <c r="P1346" s="11">
        <f t="shared" si="229"/>
        <v>-0.89630876464434661</v>
      </c>
      <c r="Q1346" s="11">
        <f t="shared" si="230"/>
        <v>4.9969936559923767E-5</v>
      </c>
      <c r="R1346" s="11">
        <f t="shared" si="231"/>
        <v>-0.593273770097971</v>
      </c>
      <c r="S1346" s="11">
        <f t="shared" si="232"/>
        <v>0.27397894790310939</v>
      </c>
      <c r="T1346" s="11">
        <f t="shared" si="233"/>
        <v>-0.25326443003376886</v>
      </c>
      <c r="U1346" s="11">
        <f t="shared" si="234"/>
        <v>-0.58293193676112409</v>
      </c>
      <c r="V1346" s="11">
        <f t="shared" si="235"/>
        <v>-0.40147471452263528</v>
      </c>
      <c r="W1346" s="11">
        <f t="shared" si="236"/>
        <v>-0.58293193676112409</v>
      </c>
    </row>
    <row r="1347" spans="1:23" x14ac:dyDescent="0.2">
      <c r="A1347" s="30">
        <v>38123</v>
      </c>
      <c r="B1347" s="1">
        <v>109.145471</v>
      </c>
      <c r="C1347" s="1">
        <v>81.524838000000003</v>
      </c>
      <c r="D1347" s="1">
        <v>27.808382000000002</v>
      </c>
      <c r="E1347" s="1">
        <v>255.470001</v>
      </c>
      <c r="F1347" s="1">
        <v>300.08042899999998</v>
      </c>
      <c r="G1347" s="1">
        <v>96.300454999999999</v>
      </c>
      <c r="H1347" s="1">
        <v>38.586179999999999</v>
      </c>
      <c r="I1347" s="1">
        <v>183.800003</v>
      </c>
      <c r="J1347" s="1">
        <v>54.181038999999998</v>
      </c>
      <c r="K1347" s="1">
        <v>47.148921999999999</v>
      </c>
      <c r="L1347" s="45">
        <v>17635.390630000002</v>
      </c>
      <c r="M1347" s="11">
        <f t="shared" si="226"/>
        <v>0.93276015836434834</v>
      </c>
      <c r="N1347" s="11">
        <f t="shared" si="227"/>
        <v>1.1885046353550033E-2</v>
      </c>
      <c r="O1347" s="11">
        <f t="shared" si="228"/>
        <v>0.19117215118203412</v>
      </c>
      <c r="P1347" s="11">
        <f t="shared" si="229"/>
        <v>5.1752479375211005</v>
      </c>
      <c r="Q1347" s="11">
        <f t="shared" si="230"/>
        <v>-2.060651328897467E-2</v>
      </c>
      <c r="R1347" s="11">
        <f t="shared" si="231"/>
        <v>0.74463041347835301</v>
      </c>
      <c r="S1347" s="11">
        <f t="shared" si="232"/>
        <v>-0.24414563791736121</v>
      </c>
      <c r="T1347" s="11">
        <f t="shared" si="233"/>
        <v>1.1988277520673645</v>
      </c>
      <c r="U1347" s="11">
        <f t="shared" si="234"/>
        <v>1.064725305722487</v>
      </c>
      <c r="V1347" s="11">
        <f t="shared" si="235"/>
        <v>0.39033810581608375</v>
      </c>
      <c r="W1347" s="11">
        <f t="shared" si="236"/>
        <v>1.064725305722487</v>
      </c>
    </row>
    <row r="1348" spans="1:23" x14ac:dyDescent="0.2">
      <c r="A1348" s="30">
        <v>38120</v>
      </c>
      <c r="B1348" s="1">
        <v>56.471296000000002</v>
      </c>
      <c r="C1348" s="1">
        <v>80.567291999999995</v>
      </c>
      <c r="D1348" s="1">
        <v>23.345393000000001</v>
      </c>
      <c r="E1348" s="1">
        <v>41.369999</v>
      </c>
      <c r="F1348" s="1">
        <v>306.39414399999998</v>
      </c>
      <c r="G1348" s="1">
        <v>55.198197999999998</v>
      </c>
      <c r="H1348" s="1">
        <v>51.049754999999998</v>
      </c>
      <c r="I1348" s="1">
        <v>83.589995999999999</v>
      </c>
      <c r="J1348" s="1">
        <v>26.241282000000002</v>
      </c>
      <c r="K1348" s="1">
        <v>33.911839000000001</v>
      </c>
      <c r="L1348" s="45">
        <v>17613.740229999999</v>
      </c>
      <c r="M1348" s="11">
        <f t="shared" ref="M1348:M1411" si="237">B1348/B1349-1</f>
        <v>-0.32229746423860073</v>
      </c>
      <c r="N1348" s="11">
        <f t="shared" ref="N1348:N1411" si="238">C1348/C1349-1</f>
        <v>7.6990239790438952E-2</v>
      </c>
      <c r="O1348" s="11">
        <f t="shared" ref="O1348:O1411" si="239">D1348/D1349-1</f>
        <v>-0.13174855162141219</v>
      </c>
      <c r="P1348" s="11">
        <f t="shared" ref="P1348:P1411" si="240">E1348/E1349-1</f>
        <v>0.19982595707656614</v>
      </c>
      <c r="Q1348" s="11">
        <f t="shared" ref="Q1348:Q1411" si="241">F1348/F1349-1</f>
        <v>5.5078697935229126E-3</v>
      </c>
      <c r="R1348" s="11">
        <f t="shared" ref="R1348:R1411" si="242">G1348/G1349-1</f>
        <v>0.35993627997784228</v>
      </c>
      <c r="S1348" s="11">
        <f t="shared" ref="S1348:S1411" si="243">H1348/H1349-1</f>
        <v>6.8374965625576767E-2</v>
      </c>
      <c r="T1348" s="11">
        <f t="shared" ref="T1348:T1411" si="244">I1348/I1349-1</f>
        <v>-0.43615517032040474</v>
      </c>
      <c r="U1348" s="11">
        <f t="shared" ref="U1348:U1411" si="245">J1348/J1349-1</f>
        <v>-6.213864258920565E-2</v>
      </c>
      <c r="V1348" s="11">
        <f t="shared" ref="V1348:V1411" si="246">K1348/K1349-1</f>
        <v>0.13099089173145417</v>
      </c>
      <c r="W1348" s="11">
        <f t="shared" ref="W1348:W1411" si="247">J1348/J1349-1</f>
        <v>-6.213864258920565E-2</v>
      </c>
    </row>
    <row r="1349" spans="1:23" x14ac:dyDescent="0.2">
      <c r="A1349" s="30">
        <v>38119</v>
      </c>
      <c r="B1349" s="1">
        <v>83.327556000000001</v>
      </c>
      <c r="C1349" s="1">
        <v>74.807820000000007</v>
      </c>
      <c r="D1349" s="1">
        <v>26.887824999999999</v>
      </c>
      <c r="E1349" s="1">
        <v>34.479999999999997</v>
      </c>
      <c r="F1349" s="1">
        <v>304.71580899999998</v>
      </c>
      <c r="G1349" s="1">
        <v>40.588811999999997</v>
      </c>
      <c r="H1349" s="1">
        <v>47.782620000000001</v>
      </c>
      <c r="I1349" s="1">
        <v>148.25</v>
      </c>
      <c r="J1349" s="1">
        <v>27.979915999999999</v>
      </c>
      <c r="K1349" s="1">
        <v>29.984183999999999</v>
      </c>
      <c r="L1349" s="45">
        <v>17596.339840000001</v>
      </c>
      <c r="M1349" s="11">
        <f t="shared" si="237"/>
        <v>0.86986921774005688</v>
      </c>
      <c r="N1349" s="11">
        <f t="shared" si="238"/>
        <v>1.6726363195787242E-2</v>
      </c>
      <c r="O1349" s="11">
        <f t="shared" si="239"/>
        <v>-2.1523929701461331E-3</v>
      </c>
      <c r="P1349" s="11">
        <f t="shared" si="240"/>
        <v>0.29138571942375568</v>
      </c>
      <c r="Q1349" s="11">
        <f t="shared" si="241"/>
        <v>2.0038906578401239E-3</v>
      </c>
      <c r="R1349" s="11">
        <f t="shared" si="242"/>
        <v>3.236919335421673E-2</v>
      </c>
      <c r="S1349" s="11">
        <f t="shared" si="243"/>
        <v>-2.6647238432052522E-2</v>
      </c>
      <c r="T1349" s="11">
        <f t="shared" si="244"/>
        <v>4.6593761239410947E-2</v>
      </c>
      <c r="U1349" s="11">
        <f t="shared" si="245"/>
        <v>0.25597475222816102</v>
      </c>
      <c r="V1349" s="11">
        <f t="shared" si="246"/>
        <v>7.6139951601275957E-2</v>
      </c>
      <c r="W1349" s="11">
        <f t="shared" si="247"/>
        <v>0.25597475222816102</v>
      </c>
    </row>
    <row r="1350" spans="1:23" x14ac:dyDescent="0.2">
      <c r="A1350" s="30">
        <v>38118</v>
      </c>
      <c r="B1350" s="1">
        <v>44.563307000000002</v>
      </c>
      <c r="C1350" s="1">
        <v>73.577141999999995</v>
      </c>
      <c r="D1350" s="1">
        <v>26.945823000000001</v>
      </c>
      <c r="E1350" s="1">
        <v>26.700001</v>
      </c>
      <c r="F1350" s="1">
        <v>304.10641299999997</v>
      </c>
      <c r="G1350" s="1">
        <v>39.316178999999998</v>
      </c>
      <c r="H1350" s="1">
        <v>49.090752999999999</v>
      </c>
      <c r="I1350" s="1">
        <v>141.64999399999999</v>
      </c>
      <c r="J1350" s="1">
        <v>22.277450999999999</v>
      </c>
      <c r="K1350" s="1">
        <v>27.862718000000001</v>
      </c>
      <c r="L1350" s="45">
        <v>17983.070309999999</v>
      </c>
      <c r="M1350" s="11">
        <f t="shared" si="237"/>
        <v>-0.59652063442349457</v>
      </c>
      <c r="N1350" s="11">
        <f t="shared" si="238"/>
        <v>-0.1077981627179625</v>
      </c>
      <c r="O1350" s="11">
        <f t="shared" si="239"/>
        <v>-6.8840108436296288E-2</v>
      </c>
      <c r="P1350" s="11">
        <f t="shared" si="240"/>
        <v>-0.89189845556705827</v>
      </c>
      <c r="Q1350" s="11">
        <f t="shared" si="241"/>
        <v>-4.0895067224424597E-3</v>
      </c>
      <c r="R1350" s="11">
        <f t="shared" si="242"/>
        <v>-0.59868484654006437</v>
      </c>
      <c r="S1350" s="11">
        <f t="shared" si="243"/>
        <v>0.27028446793777694</v>
      </c>
      <c r="T1350" s="11">
        <f t="shared" si="244"/>
        <v>-0.25041015372593456</v>
      </c>
      <c r="U1350" s="11">
        <f t="shared" si="245"/>
        <v>-0.59528652877523203</v>
      </c>
      <c r="V1350" s="11">
        <f t="shared" si="246"/>
        <v>-0.4211114158324919</v>
      </c>
      <c r="W1350" s="11">
        <f t="shared" si="247"/>
        <v>-0.59528652877523203</v>
      </c>
    </row>
    <row r="1351" spans="1:23" x14ac:dyDescent="0.2">
      <c r="A1351" s="30">
        <v>38093</v>
      </c>
      <c r="B1351" s="1">
        <v>110.447549</v>
      </c>
      <c r="C1351" s="1">
        <v>82.466925000000003</v>
      </c>
      <c r="D1351" s="1">
        <v>28.937912000000001</v>
      </c>
      <c r="E1351" s="1">
        <v>246.990005</v>
      </c>
      <c r="F1351" s="1">
        <v>305.355165</v>
      </c>
      <c r="G1351" s="1">
        <v>97.968339</v>
      </c>
      <c r="H1351" s="1">
        <v>38.645479999999999</v>
      </c>
      <c r="I1351" s="1">
        <v>188.970001</v>
      </c>
      <c r="J1351" s="1">
        <v>55.044995</v>
      </c>
      <c r="K1351" s="1">
        <v>48.131399999999999</v>
      </c>
      <c r="L1351" s="45">
        <v>17827.75</v>
      </c>
      <c r="M1351" s="11">
        <f t="shared" si="237"/>
        <v>0.51798010020677676</v>
      </c>
      <c r="N1351" s="11">
        <f t="shared" si="238"/>
        <v>-8.9701581196646285E-2</v>
      </c>
      <c r="O1351" s="11">
        <f t="shared" si="239"/>
        <v>-0.19283108649065195</v>
      </c>
      <c r="P1351" s="11">
        <f t="shared" si="240"/>
        <v>0.16378461883399376</v>
      </c>
      <c r="Q1351" s="11">
        <f t="shared" si="241"/>
        <v>1.8190146842431698E-3</v>
      </c>
      <c r="R1351" s="11">
        <f t="shared" si="242"/>
        <v>0.25773673338060887</v>
      </c>
      <c r="S1351" s="11">
        <f t="shared" si="243"/>
        <v>-0.39453886321301113</v>
      </c>
      <c r="T1351" s="11">
        <f t="shared" si="244"/>
        <v>0.26528284839841243</v>
      </c>
      <c r="U1351" s="11">
        <f t="shared" si="245"/>
        <v>0.46675801629493829</v>
      </c>
      <c r="V1351" s="11">
        <f t="shared" si="246"/>
        <v>3.4051487305416073E-2</v>
      </c>
      <c r="W1351" s="11">
        <f t="shared" si="247"/>
        <v>0.46675801629493829</v>
      </c>
    </row>
    <row r="1352" spans="1:23" x14ac:dyDescent="0.2">
      <c r="A1352" s="30">
        <v>38091</v>
      </c>
      <c r="B1352" s="1">
        <v>72.759550000000004</v>
      </c>
      <c r="C1352" s="1">
        <v>90.593286000000006</v>
      </c>
      <c r="D1352" s="1">
        <v>35.851123000000001</v>
      </c>
      <c r="E1352" s="1">
        <v>212.229996</v>
      </c>
      <c r="F1352" s="1">
        <v>304.80072799999999</v>
      </c>
      <c r="G1352" s="1">
        <v>77.892563999999993</v>
      </c>
      <c r="H1352" s="1">
        <v>63.828175999999999</v>
      </c>
      <c r="I1352" s="1">
        <v>149.35000600000001</v>
      </c>
      <c r="J1352" s="1">
        <v>37.528340999999998</v>
      </c>
      <c r="K1352" s="1">
        <v>46.546424999999999</v>
      </c>
      <c r="L1352" s="45">
        <v>17801.199219999999</v>
      </c>
      <c r="M1352" s="11">
        <f t="shared" si="237"/>
        <v>0.27481848748438864</v>
      </c>
      <c r="N1352" s="11">
        <f t="shared" si="238"/>
        <v>0.11492293416298294</v>
      </c>
      <c r="O1352" s="11">
        <f t="shared" si="239"/>
        <v>0.52214994206033882</v>
      </c>
      <c r="P1352" s="11">
        <f t="shared" si="240"/>
        <v>4.051892551863487</v>
      </c>
      <c r="Q1352" s="11">
        <f t="shared" si="241"/>
        <v>-3.1535640699665746E-2</v>
      </c>
      <c r="R1352" s="11">
        <f t="shared" si="242"/>
        <v>0.41383861210451767</v>
      </c>
      <c r="S1352" s="11">
        <f t="shared" si="243"/>
        <v>0.2430931862368455</v>
      </c>
      <c r="T1352" s="11">
        <f t="shared" si="244"/>
        <v>0.75375762077230535</v>
      </c>
      <c r="U1352" s="11">
        <f t="shared" si="245"/>
        <v>0.43512648964053291</v>
      </c>
      <c r="V1352" s="11">
        <f t="shared" si="246"/>
        <v>0.36266799795844662</v>
      </c>
      <c r="W1352" s="11">
        <f t="shared" si="247"/>
        <v>0.43512648964053291</v>
      </c>
    </row>
    <row r="1353" spans="1:23" x14ac:dyDescent="0.2">
      <c r="A1353" s="30">
        <v>38090</v>
      </c>
      <c r="B1353" s="1">
        <v>57.074438999999998</v>
      </c>
      <c r="C1353" s="1">
        <v>81.255200000000002</v>
      </c>
      <c r="D1353" s="1">
        <v>23.552951</v>
      </c>
      <c r="E1353" s="1">
        <v>42.009998000000003</v>
      </c>
      <c r="F1353" s="1">
        <v>314.72580799999997</v>
      </c>
      <c r="G1353" s="1">
        <v>55.092967000000002</v>
      </c>
      <c r="H1353" s="1">
        <v>51.346252</v>
      </c>
      <c r="I1353" s="1">
        <v>85.160004000000001</v>
      </c>
      <c r="J1353" s="1">
        <v>26.149849</v>
      </c>
      <c r="K1353" s="1">
        <v>34.158301999999999</v>
      </c>
      <c r="L1353" s="45">
        <v>16976.810549999998</v>
      </c>
      <c r="M1353" s="11">
        <f t="shared" si="237"/>
        <v>-0.30477927258842763</v>
      </c>
      <c r="N1353" s="11">
        <f t="shared" si="238"/>
        <v>8.414080754928932E-2</v>
      </c>
      <c r="O1353" s="11">
        <f t="shared" si="239"/>
        <v>-0.11572005815617881</v>
      </c>
      <c r="P1353" s="11">
        <f t="shared" si="240"/>
        <v>0.20028565714285729</v>
      </c>
      <c r="Q1353" s="11">
        <f t="shared" si="241"/>
        <v>7.7087947971115067E-3</v>
      </c>
      <c r="R1353" s="11">
        <f t="shared" si="242"/>
        <v>0.36208634479993007</v>
      </c>
      <c r="S1353" s="11">
        <f t="shared" si="243"/>
        <v>6.3013343789096732E-2</v>
      </c>
      <c r="T1353" s="11">
        <f t="shared" si="244"/>
        <v>-0.41143131644990916</v>
      </c>
      <c r="U1353" s="11">
        <f t="shared" si="245"/>
        <v>-5.6123372714812825E-2</v>
      </c>
      <c r="V1353" s="11">
        <f t="shared" si="246"/>
        <v>0.1341668545970971</v>
      </c>
      <c r="W1353" s="11">
        <f t="shared" si="247"/>
        <v>-5.6123372714812825E-2</v>
      </c>
    </row>
    <row r="1354" spans="1:23" x14ac:dyDescent="0.2">
      <c r="A1354" s="30">
        <v>38089</v>
      </c>
      <c r="B1354" s="1">
        <v>82.095421999999999</v>
      </c>
      <c r="C1354" s="1">
        <v>74.948936000000003</v>
      </c>
      <c r="D1354" s="1">
        <v>26.635175</v>
      </c>
      <c r="E1354" s="1">
        <v>35</v>
      </c>
      <c r="F1354" s="1">
        <v>312.31821100000002</v>
      </c>
      <c r="G1354" s="1">
        <v>40.447485</v>
      </c>
      <c r="H1354" s="1">
        <v>48.302546999999997</v>
      </c>
      <c r="I1354" s="1">
        <v>144.69000199999999</v>
      </c>
      <c r="J1354" s="1">
        <v>27.704732</v>
      </c>
      <c r="K1354" s="1">
        <v>30.117528</v>
      </c>
      <c r="L1354" s="45">
        <v>16569.980469999999</v>
      </c>
      <c r="M1354" s="11">
        <f t="shared" si="237"/>
        <v>0.82980153770742549</v>
      </c>
      <c r="N1354" s="11">
        <f t="shared" si="238"/>
        <v>2.5245570318830346E-2</v>
      </c>
      <c r="O1354" s="11">
        <f t="shared" si="239"/>
        <v>-9.7772100727767652E-3</v>
      </c>
      <c r="P1354" s="11">
        <f t="shared" si="240"/>
        <v>0.3550135501355014</v>
      </c>
      <c r="Q1354" s="11">
        <f t="shared" si="241"/>
        <v>1.6661068984951122E-3</v>
      </c>
      <c r="R1354" s="11">
        <f t="shared" si="242"/>
        <v>2.3948026077590612E-2</v>
      </c>
      <c r="S1354" s="11">
        <f t="shared" si="243"/>
        <v>-8.1527801140971468E-3</v>
      </c>
      <c r="T1354" s="11">
        <f t="shared" si="244"/>
        <v>1.1040465299137159E-2</v>
      </c>
      <c r="U1354" s="11">
        <f t="shared" si="245"/>
        <v>0.25481729040362811</v>
      </c>
      <c r="V1354" s="11">
        <f t="shared" si="246"/>
        <v>8.7384117473119138E-2</v>
      </c>
      <c r="W1354" s="11">
        <f t="shared" si="247"/>
        <v>0.25481729040362811</v>
      </c>
    </row>
    <row r="1355" spans="1:23" x14ac:dyDescent="0.2">
      <c r="A1355" s="30">
        <v>38088</v>
      </c>
      <c r="B1355" s="1">
        <v>44.865752000000001</v>
      </c>
      <c r="C1355" s="1">
        <v>73.103398999999996</v>
      </c>
      <c r="D1355" s="1">
        <v>26.898164000000001</v>
      </c>
      <c r="E1355" s="1">
        <v>25.83</v>
      </c>
      <c r="F1355" s="1">
        <v>311.798721</v>
      </c>
      <c r="G1355" s="1">
        <v>39.501502000000002</v>
      </c>
      <c r="H1355" s="1">
        <v>48.699584000000002</v>
      </c>
      <c r="I1355" s="1">
        <v>143.11000100000001</v>
      </c>
      <c r="J1355" s="1">
        <v>22.078697999999999</v>
      </c>
      <c r="K1355" s="1">
        <v>27.697230000000001</v>
      </c>
      <c r="L1355" s="45">
        <v>17039.490229999999</v>
      </c>
      <c r="M1355" s="11">
        <f t="shared" si="237"/>
        <v>-0.3913465348710603</v>
      </c>
      <c r="N1355" s="11">
        <f t="shared" si="238"/>
        <v>-0.19775620319067488</v>
      </c>
      <c r="O1355" s="11">
        <f t="shared" si="239"/>
        <v>-0.25633273137330537</v>
      </c>
      <c r="P1355" s="11">
        <f t="shared" si="240"/>
        <v>-0.8854037236575969</v>
      </c>
      <c r="Q1355" s="11">
        <f t="shared" si="241"/>
        <v>1.1209448600002503E-4</v>
      </c>
      <c r="R1355" s="11">
        <f t="shared" si="242"/>
        <v>-0.50069401524898338</v>
      </c>
      <c r="S1355" s="11">
        <f t="shared" si="243"/>
        <v>-0.23680316399350121</v>
      </c>
      <c r="T1355" s="11">
        <f t="shared" si="244"/>
        <v>-9.1076508562905722E-2</v>
      </c>
      <c r="U1355" s="11">
        <f t="shared" si="245"/>
        <v>-0.42803354262979054</v>
      </c>
      <c r="V1355" s="11">
        <f t="shared" si="246"/>
        <v>-0.40817893467409094</v>
      </c>
      <c r="W1355" s="11">
        <f t="shared" si="247"/>
        <v>-0.42803354262979054</v>
      </c>
    </row>
    <row r="1356" spans="1:23" x14ac:dyDescent="0.2">
      <c r="A1356" s="30">
        <v>38060</v>
      </c>
      <c r="B1356" s="1">
        <v>73.713130000000007</v>
      </c>
      <c r="C1356" s="1">
        <v>91.123670000000004</v>
      </c>
      <c r="D1356" s="1">
        <v>36.169621999999997</v>
      </c>
      <c r="E1356" s="1">
        <v>225.39999399999999</v>
      </c>
      <c r="F1356" s="1">
        <v>311.76377400000001</v>
      </c>
      <c r="G1356" s="1">
        <v>79.112814999999998</v>
      </c>
      <c r="H1356" s="1">
        <v>63.809992000000001</v>
      </c>
      <c r="I1356" s="1">
        <v>157.449997</v>
      </c>
      <c r="J1356" s="1">
        <v>38.601385999999998</v>
      </c>
      <c r="K1356" s="1">
        <v>46.800007000000001</v>
      </c>
      <c r="L1356" s="45">
        <v>17076.869139999999</v>
      </c>
      <c r="M1356" s="11">
        <f t="shared" si="237"/>
        <v>0.2787600589221233</v>
      </c>
      <c r="N1356" s="11">
        <f t="shared" si="238"/>
        <v>0.11945503408739677</v>
      </c>
      <c r="O1356" s="11">
        <f t="shared" si="239"/>
        <v>0.54214410069568597</v>
      </c>
      <c r="P1356" s="11">
        <f t="shared" si="240"/>
        <v>4.4841850357267656</v>
      </c>
      <c r="Q1356" s="11">
        <f t="shared" si="241"/>
        <v>-6.3678821905683858E-3</v>
      </c>
      <c r="R1356" s="11">
        <f t="shared" si="242"/>
        <v>0.44451569080605502</v>
      </c>
      <c r="S1356" s="11">
        <f t="shared" si="243"/>
        <v>0.23435355120620893</v>
      </c>
      <c r="T1356" s="11">
        <f t="shared" si="244"/>
        <v>0.831665877520543</v>
      </c>
      <c r="U1356" s="11">
        <f t="shared" si="245"/>
        <v>0.47822844894024197</v>
      </c>
      <c r="V1356" s="11">
        <f t="shared" si="246"/>
        <v>0.39811380136779118</v>
      </c>
      <c r="W1356" s="11">
        <f t="shared" si="247"/>
        <v>0.47822844894024197</v>
      </c>
    </row>
    <row r="1357" spans="1:23" x14ac:dyDescent="0.2">
      <c r="A1357" s="30">
        <v>38059</v>
      </c>
      <c r="B1357" s="1">
        <v>57.644222999999997</v>
      </c>
      <c r="C1357" s="1">
        <v>81.400026999999994</v>
      </c>
      <c r="D1357" s="1">
        <v>23.454113</v>
      </c>
      <c r="E1357" s="1">
        <v>41.099997999999999</v>
      </c>
      <c r="F1357" s="1">
        <v>313.76177200000001</v>
      </c>
      <c r="G1357" s="1">
        <v>54.767709000000004</v>
      </c>
      <c r="H1357" s="1">
        <v>51.695068999999997</v>
      </c>
      <c r="I1357" s="1">
        <v>85.959998999999996</v>
      </c>
      <c r="J1357" s="1">
        <v>26.113275000000002</v>
      </c>
      <c r="K1357" s="1">
        <v>33.473675</v>
      </c>
      <c r="L1357" s="45">
        <v>16960.570309999999</v>
      </c>
      <c r="M1357" s="11">
        <f t="shared" si="237"/>
        <v>-0.30342864906983724</v>
      </c>
      <c r="N1357" s="11">
        <f t="shared" si="238"/>
        <v>7.5317455338441475E-2</v>
      </c>
      <c r="O1357" s="11">
        <f t="shared" si="239"/>
        <v>-0.13240833577936484</v>
      </c>
      <c r="P1357" s="11">
        <f t="shared" si="240"/>
        <v>8.1294400489050123E-2</v>
      </c>
      <c r="Q1357" s="11">
        <f t="shared" si="241"/>
        <v>5.8446501971862741E-3</v>
      </c>
      <c r="R1357" s="11">
        <f t="shared" si="242"/>
        <v>0.34278458343299834</v>
      </c>
      <c r="S1357" s="11">
        <f t="shared" si="243"/>
        <v>6.8411675426824692E-2</v>
      </c>
      <c r="T1357" s="11">
        <f t="shared" si="244"/>
        <v>-0.41547667503708252</v>
      </c>
      <c r="U1357" s="11">
        <f t="shared" si="245"/>
        <v>-7.8986002942572187E-2</v>
      </c>
      <c r="V1357" s="11">
        <f t="shared" si="246"/>
        <v>9.2094537533080167E-2</v>
      </c>
      <c r="W1357" s="11">
        <f t="shared" si="247"/>
        <v>-7.8986002942572187E-2</v>
      </c>
    </row>
    <row r="1358" spans="1:23" x14ac:dyDescent="0.2">
      <c r="A1358" s="30">
        <v>38058</v>
      </c>
      <c r="B1358" s="1">
        <v>82.754226000000003</v>
      </c>
      <c r="C1358" s="1">
        <v>75.698600999999996</v>
      </c>
      <c r="D1358" s="1">
        <v>27.033584999999999</v>
      </c>
      <c r="E1358" s="1">
        <v>38.009998000000003</v>
      </c>
      <c r="F1358" s="1">
        <v>311.93860000000001</v>
      </c>
      <c r="G1358" s="1">
        <v>40.786667999999999</v>
      </c>
      <c r="H1358" s="1">
        <v>48.384971999999998</v>
      </c>
      <c r="I1358" s="1">
        <v>147.05999800000001</v>
      </c>
      <c r="J1358" s="1">
        <v>28.352744999999999</v>
      </c>
      <c r="K1358" s="1">
        <v>30.650894999999998</v>
      </c>
      <c r="L1358" s="45">
        <v>16919.589840000001</v>
      </c>
      <c r="M1358" s="11">
        <f t="shared" si="237"/>
        <v>-0.32332066414447291</v>
      </c>
      <c r="N1358" s="11">
        <f t="shared" si="238"/>
        <v>-6.1983747731665595E-2</v>
      </c>
      <c r="O1358" s="11">
        <f t="shared" si="239"/>
        <v>-0.40678046252348155</v>
      </c>
      <c r="P1358" s="11">
        <f t="shared" si="240"/>
        <v>-0.80099477486910997</v>
      </c>
      <c r="Q1358" s="11">
        <f t="shared" si="241"/>
        <v>1.3075082921983672E-2</v>
      </c>
      <c r="R1358" s="11">
        <f t="shared" si="242"/>
        <v>-0.60767196988913885</v>
      </c>
      <c r="S1358" s="11">
        <f t="shared" si="243"/>
        <v>-0.18884505987830713</v>
      </c>
      <c r="T1358" s="11">
        <f t="shared" si="244"/>
        <v>-0.29471007852645148</v>
      </c>
      <c r="U1358" s="11">
        <f t="shared" si="245"/>
        <v>-0.27202377055178339</v>
      </c>
      <c r="V1358" s="11">
        <f t="shared" si="246"/>
        <v>-0.41591130068867666</v>
      </c>
      <c r="W1358" s="11">
        <f t="shared" si="247"/>
        <v>-0.27202377055178339</v>
      </c>
    </row>
    <row r="1359" spans="1:23" x14ac:dyDescent="0.2">
      <c r="A1359" s="30">
        <v>38032</v>
      </c>
      <c r="B1359" s="1">
        <v>122.294596</v>
      </c>
      <c r="C1359" s="1">
        <v>80.700734999999995</v>
      </c>
      <c r="D1359" s="1">
        <v>45.570962000000002</v>
      </c>
      <c r="E1359" s="1">
        <v>191</v>
      </c>
      <c r="F1359" s="1">
        <v>307.91261700000001</v>
      </c>
      <c r="G1359" s="1">
        <v>103.960627</v>
      </c>
      <c r="H1359" s="1">
        <v>59.649481999999999</v>
      </c>
      <c r="I1359" s="1">
        <v>208.509995</v>
      </c>
      <c r="J1359" s="1">
        <v>38.94735</v>
      </c>
      <c r="K1359" s="1">
        <v>52.476438999999999</v>
      </c>
      <c r="L1359" s="45">
        <v>16141.740229999999</v>
      </c>
      <c r="M1359" s="11">
        <f t="shared" si="237"/>
        <v>0.64756361792990003</v>
      </c>
      <c r="N1359" s="11">
        <f t="shared" si="238"/>
        <v>-0.11456310225824196</v>
      </c>
      <c r="O1359" s="11">
        <f t="shared" si="239"/>
        <v>0.24417461050061751</v>
      </c>
      <c r="P1359" s="11">
        <f t="shared" si="240"/>
        <v>-0.17061094356800821</v>
      </c>
      <c r="Q1359" s="11">
        <f t="shared" si="241"/>
        <v>-9.7287618974650769E-5</v>
      </c>
      <c r="R1359" s="11">
        <f t="shared" si="242"/>
        <v>0.31440261507395273</v>
      </c>
      <c r="S1359" s="11">
        <f t="shared" si="243"/>
        <v>-7.4300341509321299E-2</v>
      </c>
      <c r="T1359" s="11">
        <f t="shared" si="244"/>
        <v>0.29937055961007952</v>
      </c>
      <c r="U1359" s="11">
        <f t="shared" si="245"/>
        <v>6.662912606703042E-4</v>
      </c>
      <c r="V1359" s="11">
        <f t="shared" si="246"/>
        <v>0.12286872628345891</v>
      </c>
      <c r="W1359" s="11">
        <f t="shared" si="247"/>
        <v>6.662912606703042E-4</v>
      </c>
    </row>
    <row r="1360" spans="1:23" x14ac:dyDescent="0.2">
      <c r="A1360" s="30">
        <v>38031</v>
      </c>
      <c r="B1360" s="1">
        <v>74.227541000000002</v>
      </c>
      <c r="C1360" s="1">
        <v>91.142277000000007</v>
      </c>
      <c r="D1360" s="1">
        <v>36.627465000000001</v>
      </c>
      <c r="E1360" s="1">
        <v>230.28999300000001</v>
      </c>
      <c r="F1360" s="1">
        <v>307.94257599999997</v>
      </c>
      <c r="G1360" s="1">
        <v>79.093441999999996</v>
      </c>
      <c r="H1360" s="1">
        <v>64.437186999999994</v>
      </c>
      <c r="I1360" s="1">
        <v>160.470001</v>
      </c>
      <c r="J1360" s="1">
        <v>38.921416999999998</v>
      </c>
      <c r="K1360" s="1">
        <v>46.734259999999999</v>
      </c>
      <c r="L1360" s="45">
        <v>16544.099610000001</v>
      </c>
      <c r="M1360" s="11">
        <f t="shared" si="237"/>
        <v>0.29427531589960143</v>
      </c>
      <c r="N1360" s="11">
        <f t="shared" si="238"/>
        <v>0.11164877947635876</v>
      </c>
      <c r="O1360" s="11">
        <f t="shared" si="239"/>
        <v>0.50827465115697779</v>
      </c>
      <c r="P1360" s="11">
        <f t="shared" si="240"/>
        <v>4.1937301082543978</v>
      </c>
      <c r="Q1360" s="11">
        <f t="shared" si="241"/>
        <v>-3.0402098258731636E-3</v>
      </c>
      <c r="R1360" s="11">
        <f t="shared" si="242"/>
        <v>0.43888400145232009</v>
      </c>
      <c r="S1360" s="11">
        <f t="shared" si="243"/>
        <v>0.23070779406662933</v>
      </c>
      <c r="T1360" s="11">
        <f t="shared" si="244"/>
        <v>0.82103944095417258</v>
      </c>
      <c r="U1360" s="11">
        <f t="shared" si="245"/>
        <v>0.47806325622189938</v>
      </c>
      <c r="V1360" s="11">
        <f t="shared" si="246"/>
        <v>0.38819967923717935</v>
      </c>
      <c r="W1360" s="11">
        <f t="shared" si="247"/>
        <v>0.47806325622189938</v>
      </c>
    </row>
    <row r="1361" spans="1:23" x14ac:dyDescent="0.2">
      <c r="A1361" s="30">
        <v>38030</v>
      </c>
      <c r="B1361" s="1">
        <v>57.350658000000003</v>
      </c>
      <c r="C1361" s="1">
        <v>81.988375000000005</v>
      </c>
      <c r="D1361" s="1">
        <v>24.284347</v>
      </c>
      <c r="E1361" s="1">
        <v>44.34</v>
      </c>
      <c r="F1361" s="1">
        <v>308.881641</v>
      </c>
      <c r="G1361" s="1">
        <v>54.968601999999997</v>
      </c>
      <c r="H1361" s="1">
        <v>52.357827999999998</v>
      </c>
      <c r="I1361" s="1">
        <v>88.120002999999997</v>
      </c>
      <c r="J1361" s="1">
        <v>26.332713999999999</v>
      </c>
      <c r="K1361" s="1">
        <v>33.665373000000002</v>
      </c>
      <c r="L1361" s="45">
        <v>17055.869139999999</v>
      </c>
      <c r="M1361" s="11">
        <f t="shared" si="237"/>
        <v>-0.29500058009661589</v>
      </c>
      <c r="N1361" s="11">
        <f t="shared" si="238"/>
        <v>6.766499771741219E-2</v>
      </c>
      <c r="O1361" s="11">
        <f t="shared" si="239"/>
        <v>-0.10105082340369109</v>
      </c>
      <c r="P1361" s="11">
        <f t="shared" si="240"/>
        <v>0.21213771393451553</v>
      </c>
      <c r="Q1361" s="11">
        <f t="shared" si="241"/>
        <v>6.6580586474995762E-3</v>
      </c>
      <c r="R1361" s="11">
        <f t="shared" si="242"/>
        <v>0.33080221887679939</v>
      </c>
      <c r="S1361" s="11">
        <f t="shared" si="243"/>
        <v>7.4226200881246651E-2</v>
      </c>
      <c r="T1361" s="11">
        <f t="shared" si="244"/>
        <v>-0.3993183040078726</v>
      </c>
      <c r="U1361" s="11">
        <f t="shared" si="245"/>
        <v>-8.131341964724681E-2</v>
      </c>
      <c r="V1361" s="11">
        <f t="shared" si="246"/>
        <v>9.7394017164727842E-2</v>
      </c>
      <c r="W1361" s="11">
        <f t="shared" si="247"/>
        <v>-8.131341964724681E-2</v>
      </c>
    </row>
    <row r="1362" spans="1:23" x14ac:dyDescent="0.2">
      <c r="A1362" s="30">
        <v>38029</v>
      </c>
      <c r="B1362" s="1">
        <v>81.348517999999999</v>
      </c>
      <c r="C1362" s="1">
        <v>76.792229000000006</v>
      </c>
      <c r="D1362" s="1">
        <v>27.014149</v>
      </c>
      <c r="E1362" s="1">
        <v>36.580002</v>
      </c>
      <c r="F1362" s="1">
        <v>306.83869099999998</v>
      </c>
      <c r="G1362" s="1">
        <v>41.304862</v>
      </c>
      <c r="H1362" s="1">
        <v>48.74004</v>
      </c>
      <c r="I1362" s="1">
        <v>146.699997</v>
      </c>
      <c r="J1362" s="1">
        <v>28.663436000000001</v>
      </c>
      <c r="K1362" s="1">
        <v>30.677562000000002</v>
      </c>
      <c r="L1362" s="45">
        <v>17005.75</v>
      </c>
      <c r="M1362" s="11">
        <f t="shared" si="237"/>
        <v>-0.25589775572662288</v>
      </c>
      <c r="N1362" s="11">
        <f t="shared" si="238"/>
        <v>-6.6566817295646397E-2</v>
      </c>
      <c r="O1362" s="11">
        <f t="shared" si="239"/>
        <v>-5.9002948515476827E-2</v>
      </c>
      <c r="P1362" s="11">
        <f t="shared" si="240"/>
        <v>-0.84603728012184487</v>
      </c>
      <c r="Q1362" s="11">
        <f t="shared" si="241"/>
        <v>5.4175736961299403E-3</v>
      </c>
      <c r="R1362" s="11">
        <f t="shared" si="242"/>
        <v>-0.58004533471764463</v>
      </c>
      <c r="S1362" s="11">
        <f t="shared" si="243"/>
        <v>0.239650175789067</v>
      </c>
      <c r="T1362" s="11">
        <f t="shared" si="244"/>
        <v>-0.22923346052400084</v>
      </c>
      <c r="U1362" s="11">
        <f t="shared" si="245"/>
        <v>-0.48058450687048504</v>
      </c>
      <c r="V1362" s="11">
        <f t="shared" si="246"/>
        <v>-0.36197116662486284</v>
      </c>
      <c r="W1362" s="11">
        <f t="shared" si="247"/>
        <v>-0.48058450687048504</v>
      </c>
    </row>
    <row r="1363" spans="1:23" x14ac:dyDescent="0.2">
      <c r="A1363" s="30">
        <v>38002</v>
      </c>
      <c r="B1363" s="1">
        <v>109.324382</v>
      </c>
      <c r="C1363" s="1">
        <v>82.268586999999997</v>
      </c>
      <c r="D1363" s="1">
        <v>28.708006000000001</v>
      </c>
      <c r="E1363" s="1">
        <v>237.58999600000001</v>
      </c>
      <c r="F1363" s="1">
        <v>305.18532699999997</v>
      </c>
      <c r="G1363" s="1">
        <v>98.355525999999998</v>
      </c>
      <c r="H1363" s="1">
        <v>39.317576000000003</v>
      </c>
      <c r="I1363" s="1">
        <v>190.33000200000001</v>
      </c>
      <c r="J1363" s="1">
        <v>55.184021999999999</v>
      </c>
      <c r="K1363" s="1">
        <v>48.081780000000002</v>
      </c>
      <c r="L1363" s="45">
        <v>17900.099610000001</v>
      </c>
      <c r="M1363" s="11">
        <f t="shared" si="237"/>
        <v>-9.8358787635444811E-2</v>
      </c>
      <c r="N1363" s="11">
        <f t="shared" si="238"/>
        <v>1.7496830703280786E-2</v>
      </c>
      <c r="O1363" s="11">
        <f t="shared" si="239"/>
        <v>-0.37551646102633374</v>
      </c>
      <c r="P1363" s="11">
        <f t="shared" si="240"/>
        <v>0.26653873376062109</v>
      </c>
      <c r="Q1363" s="11">
        <f t="shared" si="241"/>
        <v>1.3603274427207435E-3</v>
      </c>
      <c r="R1363" s="11">
        <f t="shared" si="242"/>
        <v>-4.8890913423823235E-2</v>
      </c>
      <c r="S1363" s="11">
        <f t="shared" si="243"/>
        <v>-0.33918288893135873</v>
      </c>
      <c r="T1363" s="11">
        <f t="shared" si="244"/>
        <v>-9.8261260776856818E-2</v>
      </c>
      <c r="U1363" s="11">
        <f t="shared" si="245"/>
        <v>0.40192547721375327</v>
      </c>
      <c r="V1363" s="11">
        <f t="shared" si="246"/>
        <v>-7.644116088661812E-2</v>
      </c>
      <c r="W1363" s="11">
        <f t="shared" si="247"/>
        <v>0.40192547721375327</v>
      </c>
    </row>
    <row r="1364" spans="1:23" x14ac:dyDescent="0.2">
      <c r="A1364" s="30">
        <v>38001</v>
      </c>
      <c r="B1364" s="1">
        <v>121.250427</v>
      </c>
      <c r="C1364" s="1">
        <v>80.853899999999996</v>
      </c>
      <c r="D1364" s="1">
        <v>45.970796999999997</v>
      </c>
      <c r="E1364" s="1">
        <v>187.58999600000001</v>
      </c>
      <c r="F1364" s="1">
        <v>304.77073899999999</v>
      </c>
      <c r="G1364" s="1">
        <v>103.411404</v>
      </c>
      <c r="H1364" s="1">
        <v>59.498423000000003</v>
      </c>
      <c r="I1364" s="1">
        <v>211.070007</v>
      </c>
      <c r="J1364" s="1">
        <v>39.363021000000003</v>
      </c>
      <c r="K1364" s="1">
        <v>52.061414999999997</v>
      </c>
      <c r="L1364" s="45">
        <v>17533.150389999999</v>
      </c>
      <c r="M1364" s="11">
        <f t="shared" si="237"/>
        <v>0.63621065687979095</v>
      </c>
      <c r="N1364" s="11">
        <f t="shared" si="238"/>
        <v>-0.11088566218937912</v>
      </c>
      <c r="O1364" s="11">
        <f t="shared" si="239"/>
        <v>0.28120234505294039</v>
      </c>
      <c r="P1364" s="11">
        <f t="shared" si="240"/>
        <v>-0.13541044782499667</v>
      </c>
      <c r="Q1364" s="11">
        <f t="shared" si="241"/>
        <v>-3.0229525627583076E-3</v>
      </c>
      <c r="R1364" s="11">
        <f t="shared" si="242"/>
        <v>0.30906148641995945</v>
      </c>
      <c r="S1364" s="11">
        <f t="shared" si="243"/>
        <v>-6.9027669856883023E-2</v>
      </c>
      <c r="T1364" s="11">
        <f t="shared" si="244"/>
        <v>0.32598326600001815</v>
      </c>
      <c r="U1364" s="11">
        <f t="shared" si="245"/>
        <v>9.6368805179021244E-3</v>
      </c>
      <c r="V1364" s="11">
        <f t="shared" si="246"/>
        <v>0.11376434114457545</v>
      </c>
      <c r="W1364" s="11">
        <f t="shared" si="247"/>
        <v>9.6368805179021244E-3</v>
      </c>
    </row>
    <row r="1365" spans="1:23" x14ac:dyDescent="0.2">
      <c r="A1365" s="30">
        <v>38000</v>
      </c>
      <c r="B1365" s="1">
        <v>74.104410999999999</v>
      </c>
      <c r="C1365" s="1">
        <v>90.937573</v>
      </c>
      <c r="D1365" s="1">
        <v>35.880980999999998</v>
      </c>
      <c r="E1365" s="1">
        <v>216.970001</v>
      </c>
      <c r="F1365" s="1">
        <v>305.69484</v>
      </c>
      <c r="G1365" s="1">
        <v>78.996598000000006</v>
      </c>
      <c r="H1365" s="1">
        <v>63.909979999999997</v>
      </c>
      <c r="I1365" s="1">
        <v>159.179993</v>
      </c>
      <c r="J1365" s="1">
        <v>38.987304999999999</v>
      </c>
      <c r="K1365" s="1">
        <v>46.743653999999999</v>
      </c>
      <c r="L1365" s="45">
        <v>17685.730469999999</v>
      </c>
      <c r="M1365" s="11">
        <f t="shared" si="237"/>
        <v>0.29477939853581225</v>
      </c>
      <c r="N1365" s="11">
        <f t="shared" si="238"/>
        <v>0.10683041280654737</v>
      </c>
      <c r="O1365" s="11">
        <f t="shared" si="239"/>
        <v>0.52277860452700198</v>
      </c>
      <c r="P1365" s="11">
        <f t="shared" si="240"/>
        <v>3.9389938766218986</v>
      </c>
      <c r="Q1365" s="11">
        <f t="shared" si="241"/>
        <v>1.5711007110796871E-3</v>
      </c>
      <c r="R1365" s="11">
        <f t="shared" si="242"/>
        <v>0.45664212051381936</v>
      </c>
      <c r="S1365" s="11">
        <f t="shared" si="243"/>
        <v>0.21175819533028695</v>
      </c>
      <c r="T1365" s="11">
        <f t="shared" si="244"/>
        <v>0.82860410699813514</v>
      </c>
      <c r="U1365" s="11">
        <f t="shared" si="245"/>
        <v>0.49039783337217258</v>
      </c>
      <c r="V1365" s="11">
        <f t="shared" si="246"/>
        <v>0.38659883127221151</v>
      </c>
      <c r="W1365" s="11">
        <f t="shared" si="247"/>
        <v>0.49039783337217258</v>
      </c>
    </row>
    <row r="1366" spans="1:23" x14ac:dyDescent="0.2">
      <c r="A1366" s="30">
        <v>37999</v>
      </c>
      <c r="B1366" s="1">
        <v>57.233232999999998</v>
      </c>
      <c r="C1366" s="1">
        <v>82.160348999999997</v>
      </c>
      <c r="D1366" s="1">
        <v>23.562835</v>
      </c>
      <c r="E1366" s="1">
        <v>43.93</v>
      </c>
      <c r="F1366" s="1">
        <v>305.21531599999997</v>
      </c>
      <c r="G1366" s="1">
        <v>54.231988000000001</v>
      </c>
      <c r="H1366" s="1">
        <v>52.741529</v>
      </c>
      <c r="I1366" s="1">
        <v>87.050003000000004</v>
      </c>
      <c r="J1366" s="1">
        <v>26.158992000000001</v>
      </c>
      <c r="K1366" s="1">
        <v>33.711015000000003</v>
      </c>
      <c r="L1366" s="45">
        <v>17879.550780000001</v>
      </c>
      <c r="M1366" s="11">
        <f t="shared" si="237"/>
        <v>0.26317857500008657</v>
      </c>
      <c r="N1366" s="11">
        <f t="shared" si="238"/>
        <v>0.12641407998457455</v>
      </c>
      <c r="O1366" s="11">
        <f t="shared" si="239"/>
        <v>-0.11012367452799454</v>
      </c>
      <c r="P1366" s="11">
        <f t="shared" si="240"/>
        <v>0.64778694673668413</v>
      </c>
      <c r="Q1366" s="11">
        <f t="shared" si="241"/>
        <v>1.7789358267058741E-2</v>
      </c>
      <c r="R1366" s="11">
        <f t="shared" si="242"/>
        <v>0.3658608357955957</v>
      </c>
      <c r="S1366" s="11">
        <f t="shared" si="243"/>
        <v>8.2997526221168405E-2</v>
      </c>
      <c r="T1366" s="11">
        <f t="shared" si="244"/>
        <v>-0.3729741284596394</v>
      </c>
      <c r="U1366" s="11">
        <f t="shared" si="245"/>
        <v>0.18806175379659629</v>
      </c>
      <c r="V1366" s="11">
        <f t="shared" si="246"/>
        <v>0.20725510899563138</v>
      </c>
      <c r="W1366" s="11">
        <f t="shared" si="247"/>
        <v>0.18806175379659629</v>
      </c>
    </row>
    <row r="1367" spans="1:23" x14ac:dyDescent="0.2">
      <c r="A1367" s="30">
        <v>37997</v>
      </c>
      <c r="B1367" s="1">
        <v>45.308900999999999</v>
      </c>
      <c r="C1367" s="1">
        <v>72.939739000000003</v>
      </c>
      <c r="D1367" s="1">
        <v>26.478774999999999</v>
      </c>
      <c r="E1367" s="1">
        <v>26.66</v>
      </c>
      <c r="F1367" s="1">
        <v>299.88063199999999</v>
      </c>
      <c r="G1367" s="1">
        <v>39.705354</v>
      </c>
      <c r="H1367" s="1">
        <v>48.699584000000002</v>
      </c>
      <c r="I1367" s="1">
        <v>138.83000200000001</v>
      </c>
      <c r="J1367" s="1">
        <v>22.018208999999999</v>
      </c>
      <c r="K1367" s="1">
        <v>27.923687999999999</v>
      </c>
      <c r="L1367" s="45">
        <v>17977.41992</v>
      </c>
      <c r="M1367" s="11">
        <f t="shared" si="237"/>
        <v>-0.62692018078613576</v>
      </c>
      <c r="N1367" s="11">
        <f t="shared" si="238"/>
        <v>-9.5311517644669941E-2</v>
      </c>
      <c r="O1367" s="11">
        <f t="shared" si="239"/>
        <v>-0.44313985649041798</v>
      </c>
      <c r="P1367" s="11">
        <f t="shared" si="240"/>
        <v>-0.86046998993410828</v>
      </c>
      <c r="Q1367" s="11">
        <f t="shared" si="241"/>
        <v>-1.0482342417166279E-3</v>
      </c>
      <c r="R1367" s="11">
        <f t="shared" si="242"/>
        <v>-0.62224273549192655</v>
      </c>
      <c r="S1367" s="11">
        <f t="shared" si="243"/>
        <v>-0.15935460322449813</v>
      </c>
      <c r="T1367" s="11">
        <f t="shared" si="244"/>
        <v>-0.31741972229421167</v>
      </c>
      <c r="U1367" s="11">
        <f t="shared" si="245"/>
        <v>-0.44472811064114837</v>
      </c>
      <c r="V1367" s="11">
        <f t="shared" si="246"/>
        <v>-0.47955952022992676</v>
      </c>
      <c r="W1367" s="11">
        <f t="shared" si="247"/>
        <v>-0.44472811064114837</v>
      </c>
    </row>
    <row r="1368" spans="1:23" x14ac:dyDescent="0.2">
      <c r="A1368" s="30">
        <v>37970</v>
      </c>
      <c r="B1368" s="1">
        <v>121.44559599999999</v>
      </c>
      <c r="C1368" s="1">
        <v>80.624149000000003</v>
      </c>
      <c r="D1368" s="1">
        <v>47.550134999999997</v>
      </c>
      <c r="E1368" s="1">
        <v>191.070007</v>
      </c>
      <c r="F1368" s="1">
        <v>300.19530700000001</v>
      </c>
      <c r="G1368" s="1">
        <v>105.108115</v>
      </c>
      <c r="H1368" s="1">
        <v>57.931184999999999</v>
      </c>
      <c r="I1368" s="1">
        <v>203.38999899999999</v>
      </c>
      <c r="J1368" s="1">
        <v>39.653022999999997</v>
      </c>
      <c r="K1368" s="1">
        <v>53.653950999999999</v>
      </c>
      <c r="L1368" s="45">
        <v>18096.900389999999</v>
      </c>
      <c r="M1368" s="11">
        <f t="shared" si="237"/>
        <v>0.6542368879026641</v>
      </c>
      <c r="N1368" s="11">
        <f t="shared" si="238"/>
        <v>-8.0286209054993507E-2</v>
      </c>
      <c r="O1368" s="11">
        <f t="shared" si="239"/>
        <v>0.44289099185228631</v>
      </c>
      <c r="P1368" s="11">
        <f t="shared" si="240"/>
        <v>-0.2087871007332166</v>
      </c>
      <c r="Q1368" s="11">
        <f t="shared" si="241"/>
        <v>-2.5616545494845044E-2</v>
      </c>
      <c r="R1368" s="11">
        <f t="shared" si="242"/>
        <v>0.33364624865138937</v>
      </c>
      <c r="S1368" s="11">
        <f t="shared" si="243"/>
        <v>-4.2192990940452035E-2</v>
      </c>
      <c r="T1368" s="11">
        <f t="shared" si="244"/>
        <v>0.16770012156333025</v>
      </c>
      <c r="U1368" s="11">
        <f t="shared" si="245"/>
        <v>0.10079055443245521</v>
      </c>
      <c r="V1368" s="11">
        <f t="shared" si="246"/>
        <v>0.18719232630608529</v>
      </c>
      <c r="W1368" s="11">
        <f t="shared" si="247"/>
        <v>0.10079055443245521</v>
      </c>
    </row>
    <row r="1369" spans="1:23" x14ac:dyDescent="0.2">
      <c r="A1369" s="30">
        <v>37969</v>
      </c>
      <c r="B1369" s="1">
        <v>73.414876000000007</v>
      </c>
      <c r="C1369" s="1">
        <v>87.662216000000001</v>
      </c>
      <c r="D1369" s="1">
        <v>32.954765999999999</v>
      </c>
      <c r="E1369" s="1">
        <v>241.490005</v>
      </c>
      <c r="F1369" s="1">
        <v>308.08744300000001</v>
      </c>
      <c r="G1369" s="1">
        <v>78.81259</v>
      </c>
      <c r="H1369" s="1">
        <v>60.483150000000002</v>
      </c>
      <c r="I1369" s="1">
        <v>174.179993</v>
      </c>
      <c r="J1369" s="1">
        <v>36.022314000000001</v>
      </c>
      <c r="K1369" s="1">
        <v>45.193984</v>
      </c>
      <c r="L1369" s="45">
        <v>17009.689450000002</v>
      </c>
      <c r="M1369" s="11">
        <f t="shared" si="237"/>
        <v>0.28416877765257453</v>
      </c>
      <c r="N1369" s="11">
        <f t="shared" si="238"/>
        <v>8.623155762423651E-2</v>
      </c>
      <c r="O1369" s="11">
        <f t="shared" si="239"/>
        <v>0.173202226148786</v>
      </c>
      <c r="P1369" s="11">
        <f t="shared" si="240"/>
        <v>5.173057545323557</v>
      </c>
      <c r="Q1369" s="11">
        <f t="shared" si="241"/>
        <v>4.7043511125277604E-4</v>
      </c>
      <c r="R1369" s="11">
        <f t="shared" si="242"/>
        <v>0.4425615698302694</v>
      </c>
      <c r="S1369" s="11">
        <f t="shared" si="243"/>
        <v>0.18095532240148748</v>
      </c>
      <c r="T1369" s="11">
        <f t="shared" si="244"/>
        <v>0.98495718518518505</v>
      </c>
      <c r="U1369" s="11">
        <f t="shared" si="245"/>
        <v>0.4115902058704588</v>
      </c>
      <c r="V1369" s="11">
        <f t="shared" si="246"/>
        <v>0.350503304257888</v>
      </c>
      <c r="W1369" s="11">
        <f t="shared" si="247"/>
        <v>0.4115902058704588</v>
      </c>
    </row>
    <row r="1370" spans="1:23" x14ac:dyDescent="0.2">
      <c r="A1370" s="30">
        <v>37968</v>
      </c>
      <c r="B1370" s="1">
        <v>57.169179999999997</v>
      </c>
      <c r="C1370" s="1">
        <v>80.703064999999995</v>
      </c>
      <c r="D1370" s="1">
        <v>28.089587000000002</v>
      </c>
      <c r="E1370" s="1">
        <v>39.119999</v>
      </c>
      <c r="F1370" s="1">
        <v>307.94257599999997</v>
      </c>
      <c r="G1370" s="1">
        <v>54.633778999999997</v>
      </c>
      <c r="H1370" s="1">
        <v>51.215443</v>
      </c>
      <c r="I1370" s="1">
        <v>87.75</v>
      </c>
      <c r="J1370" s="1">
        <v>25.51896</v>
      </c>
      <c r="K1370" s="1">
        <v>33.464548999999998</v>
      </c>
      <c r="L1370" s="45">
        <v>16659.25</v>
      </c>
      <c r="M1370" s="11">
        <f t="shared" si="237"/>
        <v>-0.21240264984226953</v>
      </c>
      <c r="N1370" s="11">
        <f t="shared" si="238"/>
        <v>6.9599694522265887E-2</v>
      </c>
      <c r="O1370" s="11">
        <f t="shared" si="239"/>
        <v>4.0933408965477591E-2</v>
      </c>
      <c r="P1370" s="11">
        <f t="shared" si="240"/>
        <v>8.6364931206049933E-2</v>
      </c>
      <c r="Q1370" s="11">
        <f t="shared" si="241"/>
        <v>-5.5008159465876894E-3</v>
      </c>
      <c r="R1370" s="11">
        <f t="shared" si="242"/>
        <v>0.36955586868745272</v>
      </c>
      <c r="S1370" s="11">
        <f t="shared" si="243"/>
        <v>4.4807459960698903E-2</v>
      </c>
      <c r="T1370" s="11">
        <f t="shared" si="244"/>
        <v>-0.36320756103321716</v>
      </c>
      <c r="U1370" s="11">
        <f t="shared" si="245"/>
        <v>-0.10275662540327501</v>
      </c>
      <c r="V1370" s="11">
        <f t="shared" si="246"/>
        <v>0.19822710127251897</v>
      </c>
      <c r="W1370" s="11">
        <f t="shared" si="247"/>
        <v>-0.10275662540327501</v>
      </c>
    </row>
    <row r="1371" spans="1:23" x14ac:dyDescent="0.2">
      <c r="A1371" s="30">
        <v>37967</v>
      </c>
      <c r="B1371" s="1">
        <v>72.586810999999997</v>
      </c>
      <c r="C1371" s="1">
        <v>75.451652999999993</v>
      </c>
      <c r="D1371" s="1">
        <v>26.984998999999998</v>
      </c>
      <c r="E1371" s="1">
        <v>36.009998000000003</v>
      </c>
      <c r="F1371" s="1">
        <v>309.64588099999997</v>
      </c>
      <c r="G1371" s="1">
        <v>39.891603000000003</v>
      </c>
      <c r="H1371" s="1">
        <v>49.019024999999999</v>
      </c>
      <c r="I1371" s="1">
        <v>137.800003</v>
      </c>
      <c r="J1371" s="1">
        <v>28.441514000000002</v>
      </c>
      <c r="K1371" s="1">
        <v>27.928386</v>
      </c>
      <c r="L1371" s="45">
        <v>17031.140630000002</v>
      </c>
      <c r="M1371" s="11">
        <f t="shared" si="237"/>
        <v>-0.2858522402232182</v>
      </c>
      <c r="N1371" s="11">
        <f t="shared" si="238"/>
        <v>-7.4269730763047215E-2</v>
      </c>
      <c r="O1371" s="11">
        <f t="shared" si="239"/>
        <v>5.0734141255708298E-3</v>
      </c>
      <c r="P1371" s="11">
        <f t="shared" si="240"/>
        <v>-0.82645784096385544</v>
      </c>
      <c r="Q1371" s="11">
        <f t="shared" si="241"/>
        <v>1.4449776989914787E-2</v>
      </c>
      <c r="R1371" s="11">
        <f t="shared" si="242"/>
        <v>-0.58973471105350961</v>
      </c>
      <c r="S1371" s="11">
        <f t="shared" si="243"/>
        <v>0.22397701813841686</v>
      </c>
      <c r="T1371" s="11">
        <f t="shared" si="244"/>
        <v>-0.24691219798693187</v>
      </c>
      <c r="U1371" s="11">
        <f t="shared" si="245"/>
        <v>-0.46032703086163551</v>
      </c>
      <c r="V1371" s="11">
        <f t="shared" si="246"/>
        <v>-0.43794152591735391</v>
      </c>
      <c r="W1371" s="11">
        <f t="shared" si="247"/>
        <v>-0.46032703086163551</v>
      </c>
    </row>
    <row r="1372" spans="1:23" x14ac:dyDescent="0.2">
      <c r="A1372" s="30">
        <v>37941</v>
      </c>
      <c r="B1372" s="1">
        <v>101.641166</v>
      </c>
      <c r="C1372" s="1">
        <v>81.505008000000004</v>
      </c>
      <c r="D1372" s="1">
        <v>26.848783999999998</v>
      </c>
      <c r="E1372" s="1">
        <v>207.5</v>
      </c>
      <c r="F1372" s="1">
        <v>305.235299</v>
      </c>
      <c r="G1372" s="1">
        <v>97.233677999999998</v>
      </c>
      <c r="H1372" s="1">
        <v>40.048974999999999</v>
      </c>
      <c r="I1372" s="1">
        <v>182.979996</v>
      </c>
      <c r="J1372" s="1">
        <v>52.701386999999997</v>
      </c>
      <c r="K1372" s="1">
        <v>49.689467</v>
      </c>
      <c r="L1372" s="45">
        <v>17776.800780000001</v>
      </c>
      <c r="M1372" s="11">
        <f t="shared" si="237"/>
        <v>-0.14794147444454397</v>
      </c>
      <c r="N1372" s="11">
        <f t="shared" si="238"/>
        <v>1.3331943516891931E-2</v>
      </c>
      <c r="O1372" s="11">
        <f t="shared" si="239"/>
        <v>-0.42261392300232681</v>
      </c>
      <c r="P1372" s="11">
        <f t="shared" si="240"/>
        <v>7.1022992902266102E-2</v>
      </c>
      <c r="Q1372" s="11">
        <f t="shared" si="241"/>
        <v>-1.2258175348960343E-3</v>
      </c>
      <c r="R1372" s="11">
        <f t="shared" si="242"/>
        <v>-3.6436093578048334E-2</v>
      </c>
      <c r="S1372" s="11">
        <f t="shared" si="243"/>
        <v>-0.30800352334574221</v>
      </c>
      <c r="T1372" s="11">
        <f t="shared" si="244"/>
        <v>-0.10470695995921919</v>
      </c>
      <c r="U1372" s="11">
        <f t="shared" si="245"/>
        <v>0.29867051181303172</v>
      </c>
      <c r="V1372" s="11">
        <f t="shared" si="246"/>
        <v>-4.1294950634070848E-2</v>
      </c>
      <c r="W1372" s="11">
        <f t="shared" si="247"/>
        <v>0.29867051181303172</v>
      </c>
    </row>
    <row r="1373" spans="1:23" x14ac:dyDescent="0.2">
      <c r="A1373" s="30">
        <v>37940</v>
      </c>
      <c r="B1373" s="1">
        <v>119.288949</v>
      </c>
      <c r="C1373" s="1">
        <v>80.432683999999995</v>
      </c>
      <c r="D1373" s="1">
        <v>46.500574</v>
      </c>
      <c r="E1373" s="1">
        <v>193.740005</v>
      </c>
      <c r="F1373" s="1">
        <v>305.60992099999999</v>
      </c>
      <c r="G1373" s="1">
        <v>100.910461</v>
      </c>
      <c r="H1373" s="1">
        <v>57.874535999999999</v>
      </c>
      <c r="I1373" s="1">
        <v>204.38000500000001</v>
      </c>
      <c r="J1373" s="1">
        <v>40.581029999999998</v>
      </c>
      <c r="K1373" s="1">
        <v>51.829774999999998</v>
      </c>
      <c r="L1373" s="45">
        <v>17810.060549999998</v>
      </c>
      <c r="M1373" s="11">
        <f t="shared" si="237"/>
        <v>0.62643685761722612</v>
      </c>
      <c r="N1373" s="11">
        <f t="shared" si="238"/>
        <v>-8.0518375535156061E-2</v>
      </c>
      <c r="O1373" s="11">
        <f t="shared" si="239"/>
        <v>0.39087872988316907</v>
      </c>
      <c r="P1373" s="11">
        <f t="shared" si="240"/>
        <v>-0.17349941685935888</v>
      </c>
      <c r="Q1373" s="11">
        <f t="shared" si="241"/>
        <v>-2.3836506227511767E-2</v>
      </c>
      <c r="R1373" s="11">
        <f t="shared" si="242"/>
        <v>0.28559810429991539</v>
      </c>
      <c r="S1373" s="11">
        <f t="shared" si="243"/>
        <v>-4.2985737785283029E-2</v>
      </c>
      <c r="T1373" s="11">
        <f t="shared" si="244"/>
        <v>0.17798273775216145</v>
      </c>
      <c r="U1373" s="11">
        <f t="shared" si="245"/>
        <v>0.1339601923011311</v>
      </c>
      <c r="V1373" s="11">
        <f t="shared" si="246"/>
        <v>0.15426506691025033</v>
      </c>
      <c r="W1373" s="11">
        <f t="shared" si="247"/>
        <v>0.1339601923011311</v>
      </c>
    </row>
    <row r="1374" spans="1:23" x14ac:dyDescent="0.2">
      <c r="A1374" s="30">
        <v>37939</v>
      </c>
      <c r="B1374" s="1">
        <v>73.343732000000003</v>
      </c>
      <c r="C1374" s="1">
        <v>87.476118999999997</v>
      </c>
      <c r="D1374" s="1">
        <v>33.432515000000002</v>
      </c>
      <c r="E1374" s="1">
        <v>234.41000399999999</v>
      </c>
      <c r="F1374" s="1">
        <v>313.072475</v>
      </c>
      <c r="G1374" s="1">
        <v>78.493007000000006</v>
      </c>
      <c r="H1374" s="1">
        <v>60.474057999999999</v>
      </c>
      <c r="I1374" s="1">
        <v>173.5</v>
      </c>
      <c r="J1374" s="1">
        <v>35.786997</v>
      </c>
      <c r="K1374" s="1">
        <v>44.902836000000001</v>
      </c>
      <c r="L1374" s="45">
        <v>16563.300780000001</v>
      </c>
      <c r="M1374" s="11">
        <f t="shared" si="237"/>
        <v>0.25526586244399874</v>
      </c>
      <c r="N1374" s="11">
        <f t="shared" si="238"/>
        <v>8.3925610508101656E-2</v>
      </c>
      <c r="O1374" s="11">
        <f t="shared" si="239"/>
        <v>0.18728593039192454</v>
      </c>
      <c r="P1374" s="11">
        <f t="shared" si="240"/>
        <v>4.9951410739202595</v>
      </c>
      <c r="Q1374" s="11">
        <f t="shared" si="241"/>
        <v>-7.8828027022388447E-3</v>
      </c>
      <c r="R1374" s="11">
        <f t="shared" si="242"/>
        <v>0.42300770825837342</v>
      </c>
      <c r="S1374" s="11">
        <f t="shared" si="243"/>
        <v>0.18663725369461504</v>
      </c>
      <c r="T1374" s="11">
        <f t="shared" si="244"/>
        <v>0.94006485519400629</v>
      </c>
      <c r="U1374" s="11">
        <f t="shared" si="245"/>
        <v>0.4043816066217969</v>
      </c>
      <c r="V1374" s="11">
        <f t="shared" si="246"/>
        <v>0.3248182502516257</v>
      </c>
      <c r="W1374" s="11">
        <f t="shared" si="247"/>
        <v>0.4043816066217969</v>
      </c>
    </row>
    <row r="1375" spans="1:23" x14ac:dyDescent="0.2">
      <c r="A1375" s="30">
        <v>37938</v>
      </c>
      <c r="B1375" s="1">
        <v>58.428843000000001</v>
      </c>
      <c r="C1375" s="1">
        <v>80.703064999999995</v>
      </c>
      <c r="D1375" s="1">
        <v>28.158773</v>
      </c>
      <c r="E1375" s="1">
        <v>39.099997999999999</v>
      </c>
      <c r="F1375" s="1">
        <v>315.55997200000002</v>
      </c>
      <c r="G1375" s="1">
        <v>55.159931</v>
      </c>
      <c r="H1375" s="1">
        <v>50.962547999999998</v>
      </c>
      <c r="I1375" s="1">
        <v>89.43</v>
      </c>
      <c r="J1375" s="1">
        <v>25.482388</v>
      </c>
      <c r="K1375" s="1">
        <v>33.893582000000002</v>
      </c>
      <c r="L1375" s="45">
        <v>17055.41992</v>
      </c>
      <c r="M1375" s="11">
        <f t="shared" si="237"/>
        <v>0.26234569041489908</v>
      </c>
      <c r="N1375" s="11">
        <f t="shared" si="238"/>
        <v>0.1409266426733391</v>
      </c>
      <c r="O1375" s="11">
        <f t="shared" si="239"/>
        <v>0.14772949364133825</v>
      </c>
      <c r="P1375" s="11">
        <f t="shared" si="240"/>
        <v>0.62442866638969674</v>
      </c>
      <c r="Q1375" s="11">
        <f t="shared" si="241"/>
        <v>-1.2319642174980383E-2</v>
      </c>
      <c r="R1375" s="11">
        <f t="shared" si="242"/>
        <v>0.38664266266896119</v>
      </c>
      <c r="S1375" s="11">
        <f t="shared" si="243"/>
        <v>9.2825127579775124E-2</v>
      </c>
      <c r="T1375" s="11">
        <f t="shared" si="244"/>
        <v>-0.28433098018830805</v>
      </c>
      <c r="U1375" s="11">
        <f t="shared" si="245"/>
        <v>0.14831893615426806</v>
      </c>
      <c r="V1375" s="11">
        <f t="shared" si="246"/>
        <v>0.20447859477896491</v>
      </c>
      <c r="W1375" s="11">
        <f t="shared" si="247"/>
        <v>0.14831893615426806</v>
      </c>
    </row>
    <row r="1376" spans="1:23" x14ac:dyDescent="0.2">
      <c r="A1376" s="30">
        <v>37936</v>
      </c>
      <c r="B1376" s="1">
        <v>46.285929000000003</v>
      </c>
      <c r="C1376" s="1">
        <v>70.734666000000004</v>
      </c>
      <c r="D1376" s="1">
        <v>24.534329</v>
      </c>
      <c r="E1376" s="1">
        <v>24.07</v>
      </c>
      <c r="F1376" s="1">
        <v>319.49604900000003</v>
      </c>
      <c r="G1376" s="1">
        <v>39.779485000000001</v>
      </c>
      <c r="H1376" s="1">
        <v>46.633763000000002</v>
      </c>
      <c r="I1376" s="1">
        <v>124.959999</v>
      </c>
      <c r="J1376" s="1">
        <v>22.191037000000001</v>
      </c>
      <c r="K1376" s="1">
        <v>28.13963</v>
      </c>
      <c r="L1376" s="45">
        <v>16818.130860000001</v>
      </c>
      <c r="M1376" s="11">
        <f t="shared" si="237"/>
        <v>-0.53970802531217932</v>
      </c>
      <c r="N1376" s="11">
        <f t="shared" si="238"/>
        <v>-0.13203768634451074</v>
      </c>
      <c r="O1376" s="11">
        <f t="shared" si="239"/>
        <v>-4.7182513287866379E-2</v>
      </c>
      <c r="P1376" s="11">
        <f t="shared" si="240"/>
        <v>-0.88268836718402655</v>
      </c>
      <c r="Q1376" s="11">
        <f t="shared" si="241"/>
        <v>2.4752423087538666E-2</v>
      </c>
      <c r="R1376" s="11">
        <f t="shared" si="242"/>
        <v>-0.58709346019713671</v>
      </c>
      <c r="S1376" s="11">
        <f t="shared" si="243"/>
        <v>0.20887099730212566</v>
      </c>
      <c r="T1376" s="11">
        <f t="shared" si="244"/>
        <v>-0.29032259438524999</v>
      </c>
      <c r="U1376" s="11">
        <f t="shared" si="245"/>
        <v>-0.57067724057846481</v>
      </c>
      <c r="V1376" s="11">
        <f t="shared" si="246"/>
        <v>-0.41547866093083197</v>
      </c>
      <c r="W1376" s="11">
        <f t="shared" si="247"/>
        <v>-0.57067724057846481</v>
      </c>
    </row>
    <row r="1377" spans="1:23" x14ac:dyDescent="0.2">
      <c r="A1377" s="30">
        <v>37910</v>
      </c>
      <c r="B1377" s="1">
        <v>100.55775800000001</v>
      </c>
      <c r="C1377" s="1">
        <v>81.495088999999993</v>
      </c>
      <c r="D1377" s="1">
        <v>25.749243</v>
      </c>
      <c r="E1377" s="1">
        <v>205.179993</v>
      </c>
      <c r="F1377" s="1">
        <v>311.77876900000001</v>
      </c>
      <c r="G1377" s="1">
        <v>96.340166999999994</v>
      </c>
      <c r="H1377" s="1">
        <v>38.576293999999997</v>
      </c>
      <c r="I1377" s="1">
        <v>176.08000200000001</v>
      </c>
      <c r="J1377" s="1">
        <v>51.688471</v>
      </c>
      <c r="K1377" s="1">
        <v>48.141322000000002</v>
      </c>
      <c r="L1377" s="45">
        <v>17001.220700000002</v>
      </c>
      <c r="M1377" s="11">
        <f t="shared" si="237"/>
        <v>-0.17239242019982637</v>
      </c>
      <c r="N1377" s="11">
        <f t="shared" si="238"/>
        <v>1.0322610862686155E-2</v>
      </c>
      <c r="O1377" s="11">
        <f t="shared" si="239"/>
        <v>-0.45109738238658925</v>
      </c>
      <c r="P1377" s="11">
        <f t="shared" si="240"/>
        <v>7.8078948368260681E-2</v>
      </c>
      <c r="Q1377" s="11">
        <f t="shared" si="241"/>
        <v>1.2145495233062409E-2</v>
      </c>
      <c r="R1377" s="11">
        <f t="shared" si="242"/>
        <v>-4.7142743684117305E-2</v>
      </c>
      <c r="S1377" s="11">
        <f t="shared" si="243"/>
        <v>-0.32874095603396403</v>
      </c>
      <c r="T1377" s="11">
        <f t="shared" si="244"/>
        <v>-0.16307807958114962</v>
      </c>
      <c r="U1377" s="11">
        <f t="shared" si="245"/>
        <v>0.27219496402146404</v>
      </c>
      <c r="V1377" s="11">
        <f t="shared" si="246"/>
        <v>-6.4018519714584388E-2</v>
      </c>
      <c r="W1377" s="11">
        <f t="shared" si="247"/>
        <v>0.27219496402146404</v>
      </c>
    </row>
    <row r="1378" spans="1:23" x14ac:dyDescent="0.2">
      <c r="A1378" s="30">
        <v>37909</v>
      </c>
      <c r="B1378" s="1">
        <v>121.504153</v>
      </c>
      <c r="C1378" s="1">
        <v>80.662441999999999</v>
      </c>
      <c r="D1378" s="1">
        <v>46.910403000000002</v>
      </c>
      <c r="E1378" s="1">
        <v>190.320007</v>
      </c>
      <c r="F1378" s="1">
        <v>308.03750100000002</v>
      </c>
      <c r="G1378" s="1">
        <v>101.10661</v>
      </c>
      <c r="H1378" s="1">
        <v>57.468564999999998</v>
      </c>
      <c r="I1378" s="1">
        <v>210.38999899999999</v>
      </c>
      <c r="J1378" s="1">
        <v>40.629362999999998</v>
      </c>
      <c r="K1378" s="1">
        <v>51.434054000000003</v>
      </c>
      <c r="L1378" s="45">
        <v>16991.910159999999</v>
      </c>
      <c r="M1378" s="11">
        <f t="shared" si="237"/>
        <v>0.67277195630202646</v>
      </c>
      <c r="N1378" s="11">
        <f t="shared" si="238"/>
        <v>-9.2278650224331349E-2</v>
      </c>
      <c r="O1378" s="11">
        <f t="shared" si="239"/>
        <v>0.38296281686852263</v>
      </c>
      <c r="P1378" s="11">
        <f t="shared" si="240"/>
        <v>-0.20314850867775092</v>
      </c>
      <c r="Q1378" s="11">
        <f t="shared" si="241"/>
        <v>-2.9178514363115138E-4</v>
      </c>
      <c r="R1378" s="11">
        <f t="shared" si="242"/>
        <v>0.27363997118814165</v>
      </c>
      <c r="S1378" s="11">
        <f t="shared" si="243"/>
        <v>-5.4813392939524808E-2</v>
      </c>
      <c r="T1378" s="11">
        <f t="shared" si="244"/>
        <v>0.17169749021716951</v>
      </c>
      <c r="U1378" s="11">
        <f t="shared" si="245"/>
        <v>0.14131454023531109</v>
      </c>
      <c r="V1378" s="11">
        <f t="shared" si="246"/>
        <v>0.13736388808655375</v>
      </c>
      <c r="W1378" s="11">
        <f t="shared" si="247"/>
        <v>0.14131454023531109</v>
      </c>
    </row>
    <row r="1379" spans="1:23" x14ac:dyDescent="0.2">
      <c r="A1379" s="30">
        <v>37908</v>
      </c>
      <c r="B1379" s="1">
        <v>72.636412000000007</v>
      </c>
      <c r="C1379" s="1">
        <v>88.862559000000005</v>
      </c>
      <c r="D1379" s="1">
        <v>33.92022</v>
      </c>
      <c r="E1379" s="1">
        <v>238.83999600000001</v>
      </c>
      <c r="F1379" s="1">
        <v>308.127408</v>
      </c>
      <c r="G1379" s="1">
        <v>79.383979999999994</v>
      </c>
      <c r="H1379" s="1">
        <v>60.801290000000002</v>
      </c>
      <c r="I1379" s="1">
        <v>179.55999800000001</v>
      </c>
      <c r="J1379" s="1">
        <v>35.598742999999999</v>
      </c>
      <c r="K1379" s="1">
        <v>45.222161999999997</v>
      </c>
      <c r="L1379" s="45">
        <v>16801.050780000001</v>
      </c>
      <c r="M1379" s="11">
        <f t="shared" si="237"/>
        <v>0.59338042329724128</v>
      </c>
      <c r="N1379" s="11">
        <f t="shared" si="238"/>
        <v>0.26770379902312014</v>
      </c>
      <c r="O1379" s="11">
        <f t="shared" si="239"/>
        <v>0.37190186063387531</v>
      </c>
      <c r="P1379" s="11">
        <f t="shared" si="240"/>
        <v>8.9475216992919613</v>
      </c>
      <c r="Q1379" s="11">
        <f t="shared" si="241"/>
        <v>1.3961197158283145E-3</v>
      </c>
      <c r="R1379" s="11">
        <f t="shared" si="242"/>
        <v>1.0172156582567884</v>
      </c>
      <c r="S1379" s="11">
        <f t="shared" si="243"/>
        <v>0.32322749928758343</v>
      </c>
      <c r="T1379" s="11">
        <f t="shared" si="244"/>
        <v>0.48556294815348022</v>
      </c>
      <c r="U1379" s="11">
        <f t="shared" si="245"/>
        <v>0.62124048495201145</v>
      </c>
      <c r="V1379" s="11">
        <f t="shared" si="246"/>
        <v>0.62310363566805371</v>
      </c>
      <c r="W1379" s="11">
        <f t="shared" si="247"/>
        <v>0.62124048495201145</v>
      </c>
    </row>
    <row r="1380" spans="1:23" x14ac:dyDescent="0.2">
      <c r="A1380" s="30">
        <v>37905</v>
      </c>
      <c r="B1380" s="1">
        <v>45.586359000000002</v>
      </c>
      <c r="C1380" s="1">
        <v>70.097256999999999</v>
      </c>
      <c r="D1380" s="1">
        <v>24.724961</v>
      </c>
      <c r="E1380" s="1">
        <v>24.01</v>
      </c>
      <c r="F1380" s="1">
        <v>307.69782500000002</v>
      </c>
      <c r="G1380" s="1">
        <v>39.353243999999997</v>
      </c>
      <c r="H1380" s="1">
        <v>45.949233999999997</v>
      </c>
      <c r="I1380" s="1">
        <v>120.870003</v>
      </c>
      <c r="J1380" s="1">
        <v>21.957719000000001</v>
      </c>
      <c r="K1380" s="1">
        <v>27.861536999999998</v>
      </c>
      <c r="L1380" s="45">
        <v>16380.410159999999</v>
      </c>
      <c r="M1380" s="11">
        <f t="shared" si="237"/>
        <v>-0.54644078562252685</v>
      </c>
      <c r="N1380" s="11">
        <f t="shared" si="238"/>
        <v>-0.14215563577400914</v>
      </c>
      <c r="O1380" s="11">
        <f t="shared" si="239"/>
        <v>-4.052405901843803E-2</v>
      </c>
      <c r="P1380" s="11">
        <f t="shared" si="240"/>
        <v>-0.88496550457567313</v>
      </c>
      <c r="Q1380" s="11">
        <f t="shared" si="241"/>
        <v>2.930585842558564E-3</v>
      </c>
      <c r="R1380" s="11">
        <f t="shared" si="242"/>
        <v>-0.5941110795354072</v>
      </c>
      <c r="S1380" s="11">
        <f t="shared" si="243"/>
        <v>0.19051612053063849</v>
      </c>
      <c r="T1380" s="11">
        <f t="shared" si="244"/>
        <v>-0.31518411898016996</v>
      </c>
      <c r="U1380" s="11">
        <f t="shared" si="245"/>
        <v>-0.58154240701191284</v>
      </c>
      <c r="V1380" s="11">
        <f t="shared" si="246"/>
        <v>-0.42457662865777457</v>
      </c>
      <c r="W1380" s="11">
        <f t="shared" si="247"/>
        <v>-0.58154240701191284</v>
      </c>
    </row>
    <row r="1381" spans="1:23" x14ac:dyDescent="0.2">
      <c r="A1381" s="30">
        <v>37880</v>
      </c>
      <c r="B1381" s="1">
        <v>100.508065</v>
      </c>
      <c r="C1381" s="1">
        <v>81.713256999999999</v>
      </c>
      <c r="D1381" s="1">
        <v>25.769234999999998</v>
      </c>
      <c r="E1381" s="1">
        <v>208.720001</v>
      </c>
      <c r="F1381" s="1">
        <v>306.79872499999999</v>
      </c>
      <c r="G1381" s="1">
        <v>96.955698999999996</v>
      </c>
      <c r="H1381" s="1">
        <v>38.596062000000003</v>
      </c>
      <c r="I1381" s="1">
        <v>176.5</v>
      </c>
      <c r="J1381" s="1">
        <v>52.472985000000001</v>
      </c>
      <c r="K1381" s="1">
        <v>48.419195999999999</v>
      </c>
      <c r="L1381" s="45">
        <v>17195.41992</v>
      </c>
      <c r="M1381" s="11">
        <f t="shared" si="237"/>
        <v>-0.1899126947485037</v>
      </c>
      <c r="N1381" s="11">
        <f t="shared" si="238"/>
        <v>2.3212791391278298E-3</v>
      </c>
      <c r="O1381" s="11">
        <f t="shared" si="239"/>
        <v>-0.45726314256201817</v>
      </c>
      <c r="P1381" s="11">
        <f t="shared" si="240"/>
        <v>9.3461837451230156E-2</v>
      </c>
      <c r="Q1381" s="11">
        <f t="shared" si="241"/>
        <v>-3.6175588089006894E-3</v>
      </c>
      <c r="R1381" s="11">
        <f t="shared" si="242"/>
        <v>-6.0824092124069806E-2</v>
      </c>
      <c r="S1381" s="11">
        <f t="shared" si="243"/>
        <v>-0.34031829779012446</v>
      </c>
      <c r="T1381" s="11">
        <f t="shared" si="244"/>
        <v>-0.16595782926844882</v>
      </c>
      <c r="U1381" s="11">
        <f t="shared" si="245"/>
        <v>0.26678910069053341</v>
      </c>
      <c r="V1381" s="11">
        <f t="shared" si="246"/>
        <v>-8.237870643571743E-2</v>
      </c>
      <c r="W1381" s="11">
        <f t="shared" si="247"/>
        <v>0.26678910069053341</v>
      </c>
    </row>
    <row r="1382" spans="1:23" x14ac:dyDescent="0.2">
      <c r="A1382" s="30">
        <v>37879</v>
      </c>
      <c r="B1382" s="1">
        <v>124.07065799999999</v>
      </c>
      <c r="C1382" s="1">
        <v>81.524017000000001</v>
      </c>
      <c r="D1382" s="1">
        <v>47.480164000000002</v>
      </c>
      <c r="E1382" s="1">
        <v>190.88000500000001</v>
      </c>
      <c r="F1382" s="1">
        <v>307.91261700000001</v>
      </c>
      <c r="G1382" s="1">
        <v>103.234866</v>
      </c>
      <c r="H1382" s="1">
        <v>58.507097999999999</v>
      </c>
      <c r="I1382" s="1">
        <v>211.61999499999999</v>
      </c>
      <c r="J1382" s="1">
        <v>41.422037000000003</v>
      </c>
      <c r="K1382" s="1">
        <v>52.765990000000002</v>
      </c>
      <c r="L1382" s="45">
        <v>16315.190430000001</v>
      </c>
      <c r="M1382" s="11">
        <f t="shared" si="237"/>
        <v>0.7306867362584939</v>
      </c>
      <c r="N1382" s="11">
        <f t="shared" si="238"/>
        <v>9.6501559001244352E-2</v>
      </c>
      <c r="O1382" s="11">
        <f t="shared" si="239"/>
        <v>0.74567262743669516</v>
      </c>
      <c r="P1382" s="11">
        <f t="shared" si="240"/>
        <v>4.4945306278335861</v>
      </c>
      <c r="Q1382" s="11">
        <f t="shared" si="241"/>
        <v>4.7921695078567694E-3</v>
      </c>
      <c r="R1382" s="11">
        <f t="shared" si="242"/>
        <v>1.5940111595768838</v>
      </c>
      <c r="S1382" s="11">
        <f t="shared" si="243"/>
        <v>0.19587909587955377</v>
      </c>
      <c r="T1382" s="11">
        <f t="shared" si="244"/>
        <v>0.52761132265654598</v>
      </c>
      <c r="U1382" s="11">
        <f t="shared" si="245"/>
        <v>0.45866988877643244</v>
      </c>
      <c r="V1382" s="11">
        <f t="shared" si="246"/>
        <v>0.88038053498236857</v>
      </c>
      <c r="W1382" s="11">
        <f t="shared" si="247"/>
        <v>0.45866988877643244</v>
      </c>
    </row>
    <row r="1383" spans="1:23" x14ac:dyDescent="0.2">
      <c r="A1383" s="30">
        <v>37876</v>
      </c>
      <c r="B1383" s="1">
        <v>71.688686000000004</v>
      </c>
      <c r="C1383" s="1">
        <v>74.349203000000003</v>
      </c>
      <c r="D1383" s="1">
        <v>27.198778999999998</v>
      </c>
      <c r="E1383" s="1">
        <v>34.740001999999997</v>
      </c>
      <c r="F1383" s="1">
        <v>306.44408499999997</v>
      </c>
      <c r="G1383" s="1">
        <v>39.797387000000001</v>
      </c>
      <c r="H1383" s="1">
        <v>48.923924</v>
      </c>
      <c r="I1383" s="1">
        <v>138.529999</v>
      </c>
      <c r="J1383" s="1">
        <v>28.397129</v>
      </c>
      <c r="K1383" s="1">
        <v>28.061336000000001</v>
      </c>
      <c r="L1383" s="45">
        <v>17573.929690000001</v>
      </c>
      <c r="M1383" s="11">
        <f t="shared" si="237"/>
        <v>0.54671330236225368</v>
      </c>
      <c r="N1383" s="11">
        <f t="shared" si="238"/>
        <v>2.2947764205027088E-2</v>
      </c>
      <c r="O1383" s="11">
        <f t="shared" si="239"/>
        <v>8.04765957866036E-2</v>
      </c>
      <c r="P1383" s="11">
        <f t="shared" si="240"/>
        <v>0.40533994358171266</v>
      </c>
      <c r="Q1383" s="11">
        <f t="shared" si="241"/>
        <v>7.2733739816386311E-3</v>
      </c>
      <c r="R1383" s="11">
        <f t="shared" si="242"/>
        <v>-3.9582245666057725E-3</v>
      </c>
      <c r="S1383" s="11">
        <f t="shared" si="243"/>
        <v>2.5718262824213189E-2</v>
      </c>
      <c r="T1383" s="11">
        <f t="shared" si="244"/>
        <v>0.15682671398747394</v>
      </c>
      <c r="U1383" s="11">
        <f t="shared" si="245"/>
        <v>0.26928696630082327</v>
      </c>
      <c r="V1383" s="11">
        <f t="shared" si="246"/>
        <v>-1.5551545368406305E-2</v>
      </c>
      <c r="W1383" s="11">
        <f t="shared" si="247"/>
        <v>0.26928696630082327</v>
      </c>
    </row>
    <row r="1384" spans="1:23" x14ac:dyDescent="0.2">
      <c r="A1384" s="30">
        <v>37875</v>
      </c>
      <c r="B1384" s="1">
        <v>46.349046000000001</v>
      </c>
      <c r="C1384" s="1">
        <v>72.681329000000005</v>
      </c>
      <c r="D1384" s="1">
        <v>25.172946</v>
      </c>
      <c r="E1384" s="1">
        <v>24.719999000000001</v>
      </c>
      <c r="F1384" s="1">
        <v>304.23129699999998</v>
      </c>
      <c r="G1384" s="1">
        <v>39.955539999999999</v>
      </c>
      <c r="H1384" s="1">
        <v>47.697234000000002</v>
      </c>
      <c r="I1384" s="1">
        <v>119.75</v>
      </c>
      <c r="J1384" s="1">
        <v>22.372505</v>
      </c>
      <c r="K1384" s="1">
        <v>28.504626999999999</v>
      </c>
      <c r="L1384" s="45">
        <v>18038.230469999999</v>
      </c>
      <c r="M1384" s="11">
        <f t="shared" si="237"/>
        <v>-0.53844165094265495</v>
      </c>
      <c r="N1384" s="11">
        <f t="shared" si="238"/>
        <v>-0.11300776204088248</v>
      </c>
      <c r="O1384" s="11">
        <f t="shared" si="239"/>
        <v>1.3750777975785056E-4</v>
      </c>
      <c r="P1384" s="11">
        <f t="shared" si="240"/>
        <v>-0.87798618821363705</v>
      </c>
      <c r="Q1384" s="11">
        <f t="shared" si="241"/>
        <v>1.1542591719802875E-2</v>
      </c>
      <c r="R1384" s="11">
        <f t="shared" si="242"/>
        <v>-0.58857304386579967</v>
      </c>
      <c r="S1384" s="11">
        <f t="shared" si="243"/>
        <v>0.24956535134209012</v>
      </c>
      <c r="T1384" s="11">
        <f t="shared" si="244"/>
        <v>-0.30704240850694298</v>
      </c>
      <c r="U1384" s="11">
        <f t="shared" si="245"/>
        <v>-0.56381441030139023</v>
      </c>
      <c r="V1384" s="11">
        <f t="shared" si="246"/>
        <v>-0.41441545787568512</v>
      </c>
      <c r="W1384" s="11">
        <f t="shared" si="247"/>
        <v>-0.56381441030139023</v>
      </c>
    </row>
    <row r="1385" spans="1:23" x14ac:dyDescent="0.2">
      <c r="A1385" s="30">
        <v>37849</v>
      </c>
      <c r="B1385" s="1">
        <v>100.418606</v>
      </c>
      <c r="C1385" s="1">
        <v>81.941336000000007</v>
      </c>
      <c r="D1385" s="1">
        <v>25.169485000000002</v>
      </c>
      <c r="E1385" s="1">
        <v>202.60000600000001</v>
      </c>
      <c r="F1385" s="1">
        <v>300.75975</v>
      </c>
      <c r="G1385" s="1">
        <v>97.114541000000003</v>
      </c>
      <c r="H1385" s="1">
        <v>38.171059999999997</v>
      </c>
      <c r="I1385" s="1">
        <v>172.80999800000001</v>
      </c>
      <c r="J1385" s="1">
        <v>51.291252</v>
      </c>
      <c r="K1385" s="1">
        <v>48.677219000000001</v>
      </c>
      <c r="L1385" s="45">
        <v>18224.570309999999</v>
      </c>
      <c r="M1385" s="11">
        <f t="shared" si="237"/>
        <v>0.74313057369702329</v>
      </c>
      <c r="N1385" s="11">
        <f t="shared" si="238"/>
        <v>1.7511883765132463E-2</v>
      </c>
      <c r="O1385" s="11">
        <f t="shared" si="239"/>
        <v>-9.9520929608214459E-2</v>
      </c>
      <c r="P1385" s="11">
        <f t="shared" si="240"/>
        <v>4.2664414019640908</v>
      </c>
      <c r="Q1385" s="11">
        <f t="shared" si="241"/>
        <v>-3.6899246860709889E-3</v>
      </c>
      <c r="R1385" s="11">
        <f t="shared" si="242"/>
        <v>0.76888239655071877</v>
      </c>
      <c r="S1385" s="11">
        <f t="shared" si="243"/>
        <v>-0.25035643903548199</v>
      </c>
      <c r="T1385" s="11">
        <f t="shared" si="244"/>
        <v>0.93689751247593023</v>
      </c>
      <c r="U1385" s="11">
        <f t="shared" si="245"/>
        <v>1.0034667057272593</v>
      </c>
      <c r="V1385" s="11">
        <f t="shared" si="246"/>
        <v>0.46096691942418166</v>
      </c>
      <c r="W1385" s="11">
        <f t="shared" si="247"/>
        <v>1.0034667057272593</v>
      </c>
    </row>
    <row r="1386" spans="1:23" x14ac:dyDescent="0.2">
      <c r="A1386" s="30">
        <v>37846</v>
      </c>
      <c r="B1386" s="1">
        <v>57.608195000000002</v>
      </c>
      <c r="C1386" s="1">
        <v>80.531085000000004</v>
      </c>
      <c r="D1386" s="1">
        <v>27.951215999999999</v>
      </c>
      <c r="E1386" s="1">
        <v>38.470001000000003</v>
      </c>
      <c r="F1386" s="1">
        <v>301.87364100000002</v>
      </c>
      <c r="G1386" s="1">
        <v>54.901637999999998</v>
      </c>
      <c r="H1386" s="1">
        <v>50.918945999999998</v>
      </c>
      <c r="I1386" s="1">
        <v>89.220000999999996</v>
      </c>
      <c r="J1386" s="1">
        <v>25.60125</v>
      </c>
      <c r="K1386" s="1">
        <v>33.318494999999999</v>
      </c>
      <c r="L1386" s="45">
        <v>17862.140630000002</v>
      </c>
      <c r="M1386" s="11">
        <f t="shared" si="237"/>
        <v>-0.19169668714483989</v>
      </c>
      <c r="N1386" s="11">
        <f t="shared" si="238"/>
        <v>7.6379317804444069E-2</v>
      </c>
      <c r="O1386" s="11">
        <f t="shared" si="239"/>
        <v>4.7499153042899422E-2</v>
      </c>
      <c r="P1386" s="11">
        <f t="shared" si="240"/>
        <v>0.16329002116722124</v>
      </c>
      <c r="Q1386" s="11">
        <f t="shared" si="241"/>
        <v>1.7475643747983272E-2</v>
      </c>
      <c r="R1386" s="11">
        <f t="shared" si="242"/>
        <v>0.3867514077001255</v>
      </c>
      <c r="S1386" s="11">
        <f t="shared" si="243"/>
        <v>3.9969497953727728E-2</v>
      </c>
      <c r="T1386" s="11">
        <f t="shared" si="244"/>
        <v>-0.34966105620437271</v>
      </c>
      <c r="U1386" s="11">
        <f t="shared" si="245"/>
        <v>-9.9019629890408467E-2</v>
      </c>
      <c r="V1386" s="11">
        <f t="shared" si="246"/>
        <v>0.19717681314456037</v>
      </c>
      <c r="W1386" s="11">
        <f t="shared" si="247"/>
        <v>-9.9019629890408467E-2</v>
      </c>
    </row>
    <row r="1387" spans="1:23" x14ac:dyDescent="0.2">
      <c r="A1387" s="30">
        <v>37845</v>
      </c>
      <c r="B1387" s="1">
        <v>71.270516999999998</v>
      </c>
      <c r="C1387" s="1">
        <v>74.816641000000004</v>
      </c>
      <c r="D1387" s="1">
        <v>26.683759999999999</v>
      </c>
      <c r="E1387" s="1">
        <v>33.07</v>
      </c>
      <c r="F1387" s="1">
        <v>296.68881299999998</v>
      </c>
      <c r="G1387" s="1">
        <v>39.590108000000001</v>
      </c>
      <c r="H1387" s="1">
        <v>48.961961000000002</v>
      </c>
      <c r="I1387" s="1">
        <v>137.19000199999999</v>
      </c>
      <c r="J1387" s="1">
        <v>28.414881000000001</v>
      </c>
      <c r="K1387" s="1">
        <v>27.830888999999999</v>
      </c>
      <c r="L1387" s="45">
        <v>18080.140630000002</v>
      </c>
      <c r="M1387" s="11">
        <f t="shared" si="237"/>
        <v>0.5234708248475497</v>
      </c>
      <c r="N1387" s="11">
        <f t="shared" si="238"/>
        <v>2.6702207545902912E-2</v>
      </c>
      <c r="O1387" s="11">
        <f t="shared" si="239"/>
        <v>7.3430179726348577E-2</v>
      </c>
      <c r="P1387" s="11">
        <f t="shared" si="240"/>
        <v>0.34103811841038123</v>
      </c>
      <c r="Q1387" s="11">
        <f t="shared" si="241"/>
        <v>-8.1655556927566764E-3</v>
      </c>
      <c r="R1387" s="11">
        <f t="shared" si="242"/>
        <v>-1.0980929620930446E-2</v>
      </c>
      <c r="S1387" s="11">
        <f t="shared" si="243"/>
        <v>2.2845817036297955E-2</v>
      </c>
      <c r="T1387" s="11">
        <f t="shared" si="244"/>
        <v>0.14153771010151428</v>
      </c>
      <c r="U1387" s="11">
        <f t="shared" si="245"/>
        <v>0.26910004686064926</v>
      </c>
      <c r="V1387" s="11">
        <f t="shared" si="246"/>
        <v>-1.4926588713734201E-2</v>
      </c>
      <c r="W1387" s="11">
        <f t="shared" si="247"/>
        <v>0.26910004686064926</v>
      </c>
    </row>
    <row r="1388" spans="1:23" x14ac:dyDescent="0.2">
      <c r="A1388" s="30">
        <v>37844</v>
      </c>
      <c r="B1388" s="1">
        <v>46.781675</v>
      </c>
      <c r="C1388" s="1">
        <v>72.870829000000001</v>
      </c>
      <c r="D1388" s="1">
        <v>24.858402999999999</v>
      </c>
      <c r="E1388" s="1">
        <v>24.66</v>
      </c>
      <c r="F1388" s="1">
        <v>299.13138700000002</v>
      </c>
      <c r="G1388" s="1">
        <v>40.029671</v>
      </c>
      <c r="H1388" s="1">
        <v>47.868369000000001</v>
      </c>
      <c r="I1388" s="1">
        <v>120.18</v>
      </c>
      <c r="J1388" s="1">
        <v>22.389787999999999</v>
      </c>
      <c r="K1388" s="1">
        <v>28.252604000000002</v>
      </c>
      <c r="L1388" s="45">
        <v>18011.140630000002</v>
      </c>
      <c r="M1388" s="11">
        <f t="shared" si="237"/>
        <v>-0.53797485531516198</v>
      </c>
      <c r="N1388" s="11">
        <f t="shared" si="238"/>
        <v>-0.12996377361759714</v>
      </c>
      <c r="O1388" s="11">
        <f t="shared" si="239"/>
        <v>-5.0447219961722078E-2</v>
      </c>
      <c r="P1388" s="11">
        <f t="shared" si="240"/>
        <v>-0.87987724272561108</v>
      </c>
      <c r="Q1388" s="11">
        <f t="shared" si="241"/>
        <v>-3.5607489765375755E-3</v>
      </c>
      <c r="R1388" s="11">
        <f t="shared" si="242"/>
        <v>-0.59432081154989791</v>
      </c>
      <c r="S1388" s="11">
        <f t="shared" si="243"/>
        <v>0.16983956033648817</v>
      </c>
      <c r="T1388" s="11">
        <f t="shared" si="244"/>
        <v>-0.32178328422883662</v>
      </c>
      <c r="U1388" s="11">
        <f t="shared" si="245"/>
        <v>-0.55817379799787092</v>
      </c>
      <c r="V1388" s="11">
        <f t="shared" si="246"/>
        <v>-0.43141664208231489</v>
      </c>
      <c r="W1388" s="11">
        <f t="shared" si="247"/>
        <v>-0.55817379799787092</v>
      </c>
    </row>
    <row r="1389" spans="1:23" x14ac:dyDescent="0.2">
      <c r="A1389" s="30">
        <v>37818</v>
      </c>
      <c r="B1389" s="1">
        <v>101.25352599999999</v>
      </c>
      <c r="C1389" s="1">
        <v>83.756085999999996</v>
      </c>
      <c r="D1389" s="1">
        <v>26.179064</v>
      </c>
      <c r="E1389" s="1">
        <v>205.28999300000001</v>
      </c>
      <c r="F1389" s="1">
        <v>300.20032500000002</v>
      </c>
      <c r="G1389" s="1">
        <v>98.673218000000006</v>
      </c>
      <c r="H1389" s="1">
        <v>40.918747000000003</v>
      </c>
      <c r="I1389" s="1">
        <v>177.199997</v>
      </c>
      <c r="J1389" s="1">
        <v>50.675555000000003</v>
      </c>
      <c r="K1389" s="1">
        <v>49.689467</v>
      </c>
      <c r="L1389" s="45">
        <v>18203.369139999999</v>
      </c>
      <c r="M1389" s="11">
        <f t="shared" si="237"/>
        <v>0.39523883645239533</v>
      </c>
      <c r="N1389" s="11">
        <f t="shared" si="238"/>
        <v>-5.2404363067236615E-2</v>
      </c>
      <c r="O1389" s="11">
        <f t="shared" si="239"/>
        <v>-0.22662796792866902</v>
      </c>
      <c r="P1389" s="11">
        <f t="shared" si="240"/>
        <v>-0.16619963785631175</v>
      </c>
      <c r="Q1389" s="11">
        <f t="shared" si="241"/>
        <v>3.4729720730699576E-3</v>
      </c>
      <c r="R1389" s="11">
        <f t="shared" si="242"/>
        <v>0.23935783738645733</v>
      </c>
      <c r="S1389" s="11">
        <f t="shared" si="243"/>
        <v>-0.32316350954899642</v>
      </c>
      <c r="T1389" s="11">
        <f t="shared" si="244"/>
        <v>-2.6587542222109461E-2</v>
      </c>
      <c r="U1389" s="11">
        <f t="shared" si="245"/>
        <v>0.42051605248252488</v>
      </c>
      <c r="V1389" s="11">
        <f t="shared" si="246"/>
        <v>0.10336880161382678</v>
      </c>
      <c r="W1389" s="11">
        <f t="shared" si="247"/>
        <v>0.42051605248252488</v>
      </c>
    </row>
    <row r="1390" spans="1:23" x14ac:dyDescent="0.2">
      <c r="A1390" s="30">
        <v>37816</v>
      </c>
      <c r="B1390" s="1">
        <v>72.570747999999995</v>
      </c>
      <c r="C1390" s="1">
        <v>88.388002999999998</v>
      </c>
      <c r="D1390" s="1">
        <v>33.850543999999999</v>
      </c>
      <c r="E1390" s="1">
        <v>246.21000699999999</v>
      </c>
      <c r="F1390" s="1">
        <v>299.16134599999998</v>
      </c>
      <c r="G1390" s="1">
        <v>79.616406999999995</v>
      </c>
      <c r="H1390" s="1">
        <v>60.455882000000003</v>
      </c>
      <c r="I1390" s="1">
        <v>182.03999300000001</v>
      </c>
      <c r="J1390" s="1">
        <v>35.674045999999997</v>
      </c>
      <c r="K1390" s="1">
        <v>45.034323000000001</v>
      </c>
      <c r="L1390" s="45">
        <v>18116.039059999999</v>
      </c>
      <c r="M1390" s="11">
        <f t="shared" si="237"/>
        <v>0.26306483692107396</v>
      </c>
      <c r="N1390" s="11">
        <f t="shared" si="238"/>
        <v>0.10078067151354864</v>
      </c>
      <c r="O1390" s="11">
        <f t="shared" si="239"/>
        <v>0.22316864604814479</v>
      </c>
      <c r="P1390" s="11">
        <f t="shared" si="240"/>
        <v>5.4402303688202984</v>
      </c>
      <c r="Q1390" s="11">
        <f t="shared" si="241"/>
        <v>-5.7438870390816854E-3</v>
      </c>
      <c r="R1390" s="11">
        <f t="shared" si="242"/>
        <v>0.47771557431793354</v>
      </c>
      <c r="S1390" s="11">
        <f t="shared" si="243"/>
        <v>0.19817207450157182</v>
      </c>
      <c r="T1390" s="11">
        <f t="shared" si="244"/>
        <v>1.0132713672477629</v>
      </c>
      <c r="U1390" s="11">
        <f t="shared" si="245"/>
        <v>0.38651681183474551</v>
      </c>
      <c r="V1390" s="11">
        <f t="shared" si="246"/>
        <v>0.35460044386202916</v>
      </c>
      <c r="W1390" s="11">
        <f t="shared" si="247"/>
        <v>0.38651681183474551</v>
      </c>
    </row>
    <row r="1391" spans="1:23" x14ac:dyDescent="0.2">
      <c r="A1391" s="30">
        <v>37815</v>
      </c>
      <c r="B1391" s="1">
        <v>57.456074999999998</v>
      </c>
      <c r="C1391" s="1">
        <v>80.295743999999999</v>
      </c>
      <c r="D1391" s="1">
        <v>27.674469999999999</v>
      </c>
      <c r="E1391" s="1">
        <v>38.229999999999997</v>
      </c>
      <c r="F1391" s="1">
        <v>300.88962199999997</v>
      </c>
      <c r="G1391" s="1">
        <v>53.878031999999997</v>
      </c>
      <c r="H1391" s="1">
        <v>50.456761</v>
      </c>
      <c r="I1391" s="1">
        <v>90.419998000000007</v>
      </c>
      <c r="J1391" s="1">
        <v>25.729255999999999</v>
      </c>
      <c r="K1391" s="1">
        <v>33.245466</v>
      </c>
      <c r="L1391" s="45">
        <v>18209.189450000002</v>
      </c>
      <c r="M1391" s="11">
        <f t="shared" si="237"/>
        <v>-0.1766653632271511</v>
      </c>
      <c r="N1391" s="11">
        <f t="shared" si="238"/>
        <v>6.0729563549001497E-2</v>
      </c>
      <c r="O1391" s="11">
        <f t="shared" si="239"/>
        <v>5.2847688921775715E-2</v>
      </c>
      <c r="P1391" s="11">
        <f t="shared" si="240"/>
        <v>0.15428747446520141</v>
      </c>
      <c r="Q1391" s="11">
        <f t="shared" si="241"/>
        <v>-3.0617265599014454E-3</v>
      </c>
      <c r="R1391" s="11">
        <f t="shared" si="242"/>
        <v>0.36969736412604104</v>
      </c>
      <c r="S1391" s="11">
        <f t="shared" si="243"/>
        <v>3.3205815892855872E-2</v>
      </c>
      <c r="T1391" s="11">
        <f t="shared" si="244"/>
        <v>-0.3299244356021277</v>
      </c>
      <c r="U1391" s="11">
        <f t="shared" si="245"/>
        <v>-8.9680234656298929E-2</v>
      </c>
      <c r="V1391" s="11">
        <f t="shared" si="246"/>
        <v>0.23344151626923471</v>
      </c>
      <c r="W1391" s="11">
        <f t="shared" si="247"/>
        <v>-8.9680234656298929E-2</v>
      </c>
    </row>
    <row r="1392" spans="1:23" x14ac:dyDescent="0.2">
      <c r="A1392" s="30">
        <v>37814</v>
      </c>
      <c r="B1392" s="1">
        <v>69.784595999999993</v>
      </c>
      <c r="C1392" s="1">
        <v>75.698600999999996</v>
      </c>
      <c r="D1392" s="1">
        <v>26.285350000000001</v>
      </c>
      <c r="E1392" s="1">
        <v>33.119999</v>
      </c>
      <c r="F1392" s="1">
        <v>301.813693</v>
      </c>
      <c r="G1392" s="1">
        <v>39.335720000000002</v>
      </c>
      <c r="H1392" s="1">
        <v>48.835149999999999</v>
      </c>
      <c r="I1392" s="1">
        <v>134.94000199999999</v>
      </c>
      <c r="J1392" s="1">
        <v>28.263976</v>
      </c>
      <c r="K1392" s="1">
        <v>26.953419</v>
      </c>
      <c r="L1392" s="45">
        <v>17972.380860000001</v>
      </c>
      <c r="M1392" s="11">
        <f t="shared" si="237"/>
        <v>0.49338706148152922</v>
      </c>
      <c r="N1392" s="11">
        <f t="shared" si="238"/>
        <v>3.7333841604334728E-2</v>
      </c>
      <c r="O1392" s="11">
        <f t="shared" si="239"/>
        <v>0.10000279548062863</v>
      </c>
      <c r="P1392" s="11">
        <f t="shared" si="240"/>
        <v>0.32798707586258713</v>
      </c>
      <c r="Q1392" s="11">
        <f t="shared" si="241"/>
        <v>-2.0809866589340809E-3</v>
      </c>
      <c r="R1392" s="11">
        <f t="shared" si="242"/>
        <v>-1.32243330135704E-2</v>
      </c>
      <c r="S1392" s="11">
        <f t="shared" si="243"/>
        <v>8.8611555355029292E-3</v>
      </c>
      <c r="T1392" s="11">
        <f t="shared" si="244"/>
        <v>0.12281579297720069</v>
      </c>
      <c r="U1392" s="11">
        <f t="shared" si="245"/>
        <v>0.27168556656803111</v>
      </c>
      <c r="V1392" s="11">
        <f t="shared" si="246"/>
        <v>-2.2224467334105769E-2</v>
      </c>
      <c r="W1392" s="11">
        <f t="shared" si="247"/>
        <v>0.27168556656803111</v>
      </c>
    </row>
    <row r="1393" spans="1:23" x14ac:dyDescent="0.2">
      <c r="A1393" s="30">
        <v>37813</v>
      </c>
      <c r="B1393" s="1">
        <v>46.729075000000002</v>
      </c>
      <c r="C1393" s="1">
        <v>72.974193999999997</v>
      </c>
      <c r="D1393" s="1">
        <v>23.895712</v>
      </c>
      <c r="E1393" s="1">
        <v>24.940000999999999</v>
      </c>
      <c r="F1393" s="1">
        <v>302.44307300000003</v>
      </c>
      <c r="G1393" s="1">
        <v>39.862879999999997</v>
      </c>
      <c r="H1393" s="1">
        <v>48.406215000000003</v>
      </c>
      <c r="I1393" s="1">
        <v>120.18</v>
      </c>
      <c r="J1393" s="1">
        <v>22.225601000000001</v>
      </c>
      <c r="K1393" s="1">
        <v>27.56606</v>
      </c>
      <c r="L1393" s="45">
        <v>17361.039059999999</v>
      </c>
      <c r="M1393" s="11">
        <f t="shared" si="237"/>
        <v>-0.62176074014559368</v>
      </c>
      <c r="N1393" s="11">
        <f t="shared" si="238"/>
        <v>-0.10978793456613489</v>
      </c>
      <c r="O1393" s="11">
        <f t="shared" si="239"/>
        <v>-0.49883240553151731</v>
      </c>
      <c r="P1393" s="11">
        <f t="shared" si="240"/>
        <v>-0.87136372830194642</v>
      </c>
      <c r="Q1393" s="11">
        <f t="shared" si="241"/>
        <v>4.0127802716323213E-3</v>
      </c>
      <c r="R1393" s="11">
        <f t="shared" si="242"/>
        <v>-0.60850644025687473</v>
      </c>
      <c r="S1393" s="11">
        <f t="shared" si="243"/>
        <v>-0.18344849729617818</v>
      </c>
      <c r="T1393" s="11">
        <f t="shared" si="244"/>
        <v>-0.43659462225488366</v>
      </c>
      <c r="U1393" s="11">
        <f t="shared" si="245"/>
        <v>-0.45722864950319875</v>
      </c>
      <c r="V1393" s="11">
        <f t="shared" si="246"/>
        <v>-0.47681344972548045</v>
      </c>
      <c r="W1393" s="11">
        <f t="shared" si="247"/>
        <v>-0.45722864950319875</v>
      </c>
    </row>
    <row r="1394" spans="1:23" x14ac:dyDescent="0.2">
      <c r="A1394" s="30">
        <v>37787</v>
      </c>
      <c r="B1394" s="1">
        <v>123.543693</v>
      </c>
      <c r="C1394" s="1">
        <v>81.973944000000003</v>
      </c>
      <c r="D1394" s="1">
        <v>47.680081999999999</v>
      </c>
      <c r="E1394" s="1">
        <v>193.88000500000001</v>
      </c>
      <c r="F1394" s="1">
        <v>301.234286</v>
      </c>
      <c r="G1394" s="1">
        <v>101.822569</v>
      </c>
      <c r="H1394" s="1">
        <v>59.281275999999998</v>
      </c>
      <c r="I1394" s="1">
        <v>213.30999800000001</v>
      </c>
      <c r="J1394" s="1">
        <v>40.948368000000002</v>
      </c>
      <c r="K1394" s="1">
        <v>52.688777999999999</v>
      </c>
      <c r="L1394" s="45">
        <v>18140.439450000002</v>
      </c>
      <c r="M1394" s="11">
        <f t="shared" si="237"/>
        <v>0.70139547028358695</v>
      </c>
      <c r="N1394" s="11">
        <f t="shared" si="238"/>
        <v>-6.0400503212302503E-2</v>
      </c>
      <c r="O1394" s="11">
        <f t="shared" si="239"/>
        <v>0.38093633984205622</v>
      </c>
      <c r="P1394" s="11">
        <f t="shared" si="240"/>
        <v>-0.23349409556816558</v>
      </c>
      <c r="Q1394" s="11">
        <f t="shared" si="241"/>
        <v>1.3460851672551399E-2</v>
      </c>
      <c r="R1394" s="11">
        <f t="shared" si="242"/>
        <v>0.26157375509092651</v>
      </c>
      <c r="S1394" s="11">
        <f t="shared" si="243"/>
        <v>-1.7656726570917103E-2</v>
      </c>
      <c r="T1394" s="11">
        <f t="shared" si="244"/>
        <v>0.15527512540768607</v>
      </c>
      <c r="U1394" s="11">
        <f t="shared" si="245"/>
        <v>0.14032565824127818</v>
      </c>
      <c r="V1394" s="11">
        <f t="shared" si="246"/>
        <v>0.18504503702918673</v>
      </c>
      <c r="W1394" s="11">
        <f t="shared" si="247"/>
        <v>0.14032565824127818</v>
      </c>
    </row>
    <row r="1395" spans="1:23" x14ac:dyDescent="0.2">
      <c r="A1395" s="30">
        <v>37786</v>
      </c>
      <c r="B1395" s="1">
        <v>72.613155000000006</v>
      </c>
      <c r="C1395" s="1">
        <v>87.243494999999996</v>
      </c>
      <c r="D1395" s="1">
        <v>34.527357000000002</v>
      </c>
      <c r="E1395" s="1">
        <v>252.94000199999999</v>
      </c>
      <c r="F1395" s="1">
        <v>297.233273</v>
      </c>
      <c r="G1395" s="1">
        <v>80.710753999999994</v>
      </c>
      <c r="H1395" s="1">
        <v>60.346803000000001</v>
      </c>
      <c r="I1395" s="1">
        <v>184.63999899999999</v>
      </c>
      <c r="J1395" s="1">
        <v>35.909362999999999</v>
      </c>
      <c r="K1395" s="1">
        <v>44.461413999999998</v>
      </c>
      <c r="L1395" s="45">
        <v>18112.609380000002</v>
      </c>
      <c r="M1395" s="11">
        <f t="shared" si="237"/>
        <v>0.27841063191428184</v>
      </c>
      <c r="N1395" s="11">
        <f t="shared" si="238"/>
        <v>7.6214974778486377E-2</v>
      </c>
      <c r="O1395" s="11">
        <f t="shared" si="239"/>
        <v>0.2370218130904338</v>
      </c>
      <c r="P1395" s="11">
        <f t="shared" si="240"/>
        <v>5.7110641738143846</v>
      </c>
      <c r="Q1395" s="11">
        <f t="shared" si="241"/>
        <v>7.2105389164611733E-3</v>
      </c>
      <c r="R1395" s="11">
        <f t="shared" si="242"/>
        <v>0.4969639421460279</v>
      </c>
      <c r="S1395" s="11">
        <f t="shared" si="243"/>
        <v>0.19312334264954667</v>
      </c>
      <c r="T1395" s="11">
        <f t="shared" si="244"/>
        <v>1.0531524407872785</v>
      </c>
      <c r="U1395" s="11">
        <f t="shared" si="245"/>
        <v>0.3981469454755846</v>
      </c>
      <c r="V1395" s="11">
        <f t="shared" si="246"/>
        <v>0.35109380723391381</v>
      </c>
      <c r="W1395" s="11">
        <f t="shared" si="247"/>
        <v>0.3981469454755846</v>
      </c>
    </row>
    <row r="1396" spans="1:23" x14ac:dyDescent="0.2">
      <c r="A1396" s="30">
        <v>37785</v>
      </c>
      <c r="B1396" s="1">
        <v>56.799554999999998</v>
      </c>
      <c r="C1396" s="1">
        <v>81.065118999999996</v>
      </c>
      <c r="D1396" s="1">
        <v>27.91168</v>
      </c>
      <c r="E1396" s="1">
        <v>37.689999</v>
      </c>
      <c r="F1396" s="1">
        <v>295.10540400000002</v>
      </c>
      <c r="G1396" s="1">
        <v>53.916297999999998</v>
      </c>
      <c r="H1396" s="1">
        <v>50.578847000000003</v>
      </c>
      <c r="I1396" s="1">
        <v>89.93</v>
      </c>
      <c r="J1396" s="1">
        <v>25.683540000000001</v>
      </c>
      <c r="K1396" s="1">
        <v>32.907718000000003</v>
      </c>
      <c r="L1396" s="45">
        <v>18272.560549999998</v>
      </c>
      <c r="M1396" s="11">
        <f t="shared" si="237"/>
        <v>-0.18541310398631694</v>
      </c>
      <c r="N1396" s="11">
        <f t="shared" si="238"/>
        <v>7.0519074412593863E-2</v>
      </c>
      <c r="O1396" s="11">
        <f t="shared" si="239"/>
        <v>9.5068252268765585E-2</v>
      </c>
      <c r="P1396" s="11">
        <f t="shared" si="240"/>
        <v>0.13832672490707587</v>
      </c>
      <c r="Q1396" s="11">
        <f t="shared" si="241"/>
        <v>-1.5379383750552256E-3</v>
      </c>
      <c r="R1396" s="11">
        <f t="shared" si="242"/>
        <v>0.36251139210513972</v>
      </c>
      <c r="S1396" s="11">
        <f t="shared" si="243"/>
        <v>4.3427846299533446E-2</v>
      </c>
      <c r="T1396" s="11">
        <f t="shared" si="244"/>
        <v>-0.32520449237774463</v>
      </c>
      <c r="U1396" s="11">
        <f t="shared" si="245"/>
        <v>-8.3235687713870909E-2</v>
      </c>
      <c r="V1396" s="11">
        <f t="shared" si="246"/>
        <v>0.23307520642889279</v>
      </c>
      <c r="W1396" s="11">
        <f t="shared" si="247"/>
        <v>-8.3235687713870909E-2</v>
      </c>
    </row>
    <row r="1397" spans="1:23" x14ac:dyDescent="0.2">
      <c r="A1397" s="30">
        <v>37784</v>
      </c>
      <c r="B1397" s="1">
        <v>69.728048999999999</v>
      </c>
      <c r="C1397" s="1">
        <v>75.725058000000004</v>
      </c>
      <c r="D1397" s="1">
        <v>25.488530000000001</v>
      </c>
      <c r="E1397" s="1">
        <v>33.110000999999997</v>
      </c>
      <c r="F1397" s="1">
        <v>295.559957</v>
      </c>
      <c r="G1397" s="1">
        <v>39.571263999999999</v>
      </c>
      <c r="H1397" s="1">
        <v>48.473737</v>
      </c>
      <c r="I1397" s="1">
        <v>133.270004</v>
      </c>
      <c r="J1397" s="1">
        <v>28.015422999999998</v>
      </c>
      <c r="K1397" s="1">
        <v>26.687519000000002</v>
      </c>
      <c r="L1397" s="45">
        <v>17841.980469999999</v>
      </c>
      <c r="M1397" s="11">
        <f t="shared" si="237"/>
        <v>-0.43475179636292771</v>
      </c>
      <c r="N1397" s="11">
        <f t="shared" si="238"/>
        <v>-8.8051512543536159E-2</v>
      </c>
      <c r="O1397" s="11">
        <f t="shared" si="239"/>
        <v>-0.47370118573144548</v>
      </c>
      <c r="P1397" s="11">
        <f t="shared" si="240"/>
        <v>-0.8349698441167861</v>
      </c>
      <c r="Q1397" s="11">
        <f t="shared" si="241"/>
        <v>2.3885957816391912E-3</v>
      </c>
      <c r="R1397" s="11">
        <f t="shared" si="242"/>
        <v>-0.61584761172215852</v>
      </c>
      <c r="S1397" s="11">
        <f t="shared" si="243"/>
        <v>-0.18928175968390748</v>
      </c>
      <c r="T1397" s="11">
        <f t="shared" si="244"/>
        <v>-0.37791156005996474</v>
      </c>
      <c r="U1397" s="11">
        <f t="shared" si="245"/>
        <v>-0.32773808216877087</v>
      </c>
      <c r="V1397" s="11">
        <f t="shared" si="246"/>
        <v>-0.49579665215261093</v>
      </c>
      <c r="W1397" s="11">
        <f t="shared" si="247"/>
        <v>-0.32773808216877087</v>
      </c>
    </row>
    <row r="1398" spans="1:23" x14ac:dyDescent="0.2">
      <c r="A1398" s="30">
        <v>37756</v>
      </c>
      <c r="B1398" s="1">
        <v>123.358285</v>
      </c>
      <c r="C1398" s="1">
        <v>83.036552</v>
      </c>
      <c r="D1398" s="1">
        <v>48.429769</v>
      </c>
      <c r="E1398" s="1">
        <v>200.63000500000001</v>
      </c>
      <c r="F1398" s="1">
        <v>294.85566599999999</v>
      </c>
      <c r="G1398" s="1">
        <v>103.009288</v>
      </c>
      <c r="H1398" s="1">
        <v>59.791102000000002</v>
      </c>
      <c r="I1398" s="1">
        <v>214.229996</v>
      </c>
      <c r="J1398" s="1">
        <v>41.673375</v>
      </c>
      <c r="K1398" s="1">
        <v>52.930070999999998</v>
      </c>
      <c r="L1398" s="45">
        <v>18285.740229999999</v>
      </c>
      <c r="M1398" s="11">
        <f t="shared" si="237"/>
        <v>0.69370427528700884</v>
      </c>
      <c r="N1398" s="11">
        <f t="shared" si="238"/>
        <v>-4.8626594676423163E-2</v>
      </c>
      <c r="O1398" s="11">
        <f t="shared" si="239"/>
        <v>0.40507934398757772</v>
      </c>
      <c r="P1398" s="11">
        <f t="shared" si="240"/>
        <v>-0.20592890911218376</v>
      </c>
      <c r="Q1398" s="11">
        <f t="shared" si="241"/>
        <v>-7.7490500090624526E-3</v>
      </c>
      <c r="R1398" s="11">
        <f t="shared" si="242"/>
        <v>0.28646503540956725</v>
      </c>
      <c r="S1398" s="11">
        <f t="shared" si="243"/>
        <v>-7.8635363100816313E-3</v>
      </c>
      <c r="T1398" s="11">
        <f t="shared" si="244"/>
        <v>0.22718672973416321</v>
      </c>
      <c r="U1398" s="11">
        <f t="shared" si="245"/>
        <v>0.16173368479691419</v>
      </c>
      <c r="V1398" s="11">
        <f t="shared" si="246"/>
        <v>0.1967922438379639</v>
      </c>
      <c r="W1398" s="11">
        <f t="shared" si="247"/>
        <v>0.16173368479691419</v>
      </c>
    </row>
    <row r="1399" spans="1:23" x14ac:dyDescent="0.2">
      <c r="A1399" s="30">
        <v>37755</v>
      </c>
      <c r="B1399" s="1">
        <v>72.833426000000003</v>
      </c>
      <c r="C1399" s="1">
        <v>87.280715999999998</v>
      </c>
      <c r="D1399" s="1">
        <v>34.467640000000003</v>
      </c>
      <c r="E1399" s="1">
        <v>252.66000399999999</v>
      </c>
      <c r="F1399" s="1">
        <v>297.15836100000001</v>
      </c>
      <c r="G1399" s="1">
        <v>80.071579999999997</v>
      </c>
      <c r="H1399" s="1">
        <v>60.264997999999999</v>
      </c>
      <c r="I1399" s="1">
        <v>174.570007</v>
      </c>
      <c r="J1399" s="1">
        <v>35.871710999999998</v>
      </c>
      <c r="K1399" s="1">
        <v>44.226616</v>
      </c>
      <c r="L1399" s="45">
        <v>18034.929690000001</v>
      </c>
      <c r="M1399" s="11">
        <f t="shared" si="237"/>
        <v>0.26599016989143509</v>
      </c>
      <c r="N1399" s="11">
        <f t="shared" si="238"/>
        <v>7.6073321318430365E-2</v>
      </c>
      <c r="O1399" s="11">
        <f t="shared" si="239"/>
        <v>0.25533028354961518</v>
      </c>
      <c r="P1399" s="11">
        <f t="shared" si="240"/>
        <v>5.8938605787797771</v>
      </c>
      <c r="Q1399" s="11">
        <f t="shared" si="241"/>
        <v>4.8774551637054131E-4</v>
      </c>
      <c r="R1399" s="11">
        <f t="shared" si="242"/>
        <v>0.4819537061381729</v>
      </c>
      <c r="S1399" s="11">
        <f t="shared" si="243"/>
        <v>0.19853182680340464</v>
      </c>
      <c r="T1399" s="11">
        <f t="shared" si="244"/>
        <v>0.91058335633413523</v>
      </c>
      <c r="U1399" s="11">
        <f t="shared" si="245"/>
        <v>0.38387187570236736</v>
      </c>
      <c r="V1399" s="11">
        <f t="shared" si="246"/>
        <v>0.35032637776040443</v>
      </c>
      <c r="W1399" s="11">
        <f t="shared" si="247"/>
        <v>0.38387187570236736</v>
      </c>
    </row>
    <row r="1400" spans="1:23" x14ac:dyDescent="0.2">
      <c r="A1400" s="30">
        <v>37754</v>
      </c>
      <c r="B1400" s="1">
        <v>57.530799000000002</v>
      </c>
      <c r="C1400" s="1">
        <v>81.110380000000006</v>
      </c>
      <c r="D1400" s="1">
        <v>27.457028999999999</v>
      </c>
      <c r="E1400" s="1">
        <v>36.650002000000001</v>
      </c>
      <c r="F1400" s="1">
        <v>297.01349399999998</v>
      </c>
      <c r="G1400" s="1">
        <v>54.031094000000003</v>
      </c>
      <c r="H1400" s="1">
        <v>50.282350999999998</v>
      </c>
      <c r="I1400" s="1">
        <v>91.370002999999997</v>
      </c>
      <c r="J1400" s="1">
        <v>25.921265999999999</v>
      </c>
      <c r="K1400" s="1">
        <v>32.752538000000001</v>
      </c>
      <c r="L1400" s="45">
        <v>18038.269530000001</v>
      </c>
      <c r="M1400" s="11">
        <f t="shared" si="237"/>
        <v>-0.17941387829346356</v>
      </c>
      <c r="N1400" s="11">
        <f t="shared" si="238"/>
        <v>5.6959944376880456E-2</v>
      </c>
      <c r="O1400" s="11">
        <f t="shared" si="239"/>
        <v>3.3873488389466466E-2</v>
      </c>
      <c r="P1400" s="11">
        <f t="shared" si="240"/>
        <v>8.528285460467866E-2</v>
      </c>
      <c r="Q1400" s="11">
        <f t="shared" si="241"/>
        <v>4.0695048889456409E-3</v>
      </c>
      <c r="R1400" s="11">
        <f t="shared" si="242"/>
        <v>0.34302857873640802</v>
      </c>
      <c r="S1400" s="11">
        <f t="shared" si="243"/>
        <v>2.2465722259969789E-2</v>
      </c>
      <c r="T1400" s="11">
        <f t="shared" si="244"/>
        <v>-0.33140640768604102</v>
      </c>
      <c r="U1400" s="11">
        <f t="shared" si="245"/>
        <v>-8.1733163840134737E-2</v>
      </c>
      <c r="V1400" s="11">
        <f t="shared" si="246"/>
        <v>0.19318099808869049</v>
      </c>
      <c r="W1400" s="11">
        <f t="shared" si="247"/>
        <v>-8.1733163840134737E-2</v>
      </c>
    </row>
    <row r="1401" spans="1:23" x14ac:dyDescent="0.2">
      <c r="A1401" s="30">
        <v>37753</v>
      </c>
      <c r="B1401" s="1">
        <v>70.109397999999999</v>
      </c>
      <c r="C1401" s="1">
        <v>76.739312999999996</v>
      </c>
      <c r="D1401" s="1">
        <v>26.557435999999999</v>
      </c>
      <c r="E1401" s="1">
        <v>33.770000000000003</v>
      </c>
      <c r="F1401" s="1">
        <v>295.80969499999998</v>
      </c>
      <c r="G1401" s="1">
        <v>40.230784999999997</v>
      </c>
      <c r="H1401" s="1">
        <v>49.177542000000003</v>
      </c>
      <c r="I1401" s="1">
        <v>136.66000399999999</v>
      </c>
      <c r="J1401" s="1">
        <v>28.228467999999999</v>
      </c>
      <c r="K1401" s="1">
        <v>27.449764999999999</v>
      </c>
      <c r="L1401" s="45">
        <v>18024.060549999998</v>
      </c>
      <c r="M1401" s="11">
        <f t="shared" si="237"/>
        <v>-0.31524848455062404</v>
      </c>
      <c r="N1401" s="11">
        <f t="shared" si="238"/>
        <v>-5.9615333642312751E-2</v>
      </c>
      <c r="O1401" s="11">
        <f t="shared" si="239"/>
        <v>3.1387058640908405E-2</v>
      </c>
      <c r="P1401" s="11">
        <f t="shared" si="240"/>
        <v>-0.83202347206607796</v>
      </c>
      <c r="Q1401" s="11">
        <f t="shared" si="241"/>
        <v>1.2003179299131528E-3</v>
      </c>
      <c r="R1401" s="11">
        <f t="shared" si="242"/>
        <v>-0.58851515322448544</v>
      </c>
      <c r="S1401" s="11">
        <f t="shared" si="243"/>
        <v>0.21001779464637083</v>
      </c>
      <c r="T1401" s="11">
        <f t="shared" si="244"/>
        <v>-0.234612143915786</v>
      </c>
      <c r="U1401" s="11">
        <f t="shared" si="245"/>
        <v>-0.4536630935816367</v>
      </c>
      <c r="V1401" s="11">
        <f t="shared" si="246"/>
        <v>-0.44801475045910688</v>
      </c>
      <c r="W1401" s="11">
        <f t="shared" si="247"/>
        <v>-0.4536630935816367</v>
      </c>
    </row>
    <row r="1402" spans="1:23" x14ac:dyDescent="0.2">
      <c r="A1402" s="30">
        <v>37727</v>
      </c>
      <c r="B1402" s="1">
        <v>102.386627</v>
      </c>
      <c r="C1402" s="1">
        <v>81.604173000000003</v>
      </c>
      <c r="D1402" s="1">
        <v>25.749243</v>
      </c>
      <c r="E1402" s="1">
        <v>201.03999300000001</v>
      </c>
      <c r="F1402" s="1">
        <v>295.45505500000002</v>
      </c>
      <c r="G1402" s="1">
        <v>97.769784999999999</v>
      </c>
      <c r="H1402" s="1">
        <v>40.641998999999998</v>
      </c>
      <c r="I1402" s="1">
        <v>178.550003</v>
      </c>
      <c r="J1402" s="1">
        <v>51.668608999999996</v>
      </c>
      <c r="K1402" s="1">
        <v>49.729163999999997</v>
      </c>
      <c r="L1402" s="45">
        <v>18068.230469999999</v>
      </c>
      <c r="M1402" s="11">
        <f t="shared" si="237"/>
        <v>-0.18375960704499172</v>
      </c>
      <c r="N1402" s="11">
        <f t="shared" si="238"/>
        <v>-2.2209975708911811E-2</v>
      </c>
      <c r="O1402" s="11">
        <f t="shared" si="239"/>
        <v>-0.46721818137576709</v>
      </c>
      <c r="P1402" s="11">
        <f t="shared" si="240"/>
        <v>-6.9156737115620981E-3</v>
      </c>
      <c r="Q1402" s="11">
        <f t="shared" si="241"/>
        <v>1.6256399246892261E-3</v>
      </c>
      <c r="R1402" s="11">
        <f t="shared" si="242"/>
        <v>-5.5719299702816971E-2</v>
      </c>
      <c r="S1402" s="11">
        <f t="shared" si="243"/>
        <v>-0.32999988954773751</v>
      </c>
      <c r="T1402" s="11">
        <f t="shared" si="244"/>
        <v>-0.14030525648509551</v>
      </c>
      <c r="U1402" s="11">
        <f t="shared" si="245"/>
        <v>0.2412866514344898</v>
      </c>
      <c r="V1402" s="11">
        <f t="shared" si="246"/>
        <v>-6.0131502910711898E-2</v>
      </c>
      <c r="W1402" s="11">
        <f t="shared" si="247"/>
        <v>0.2412866514344898</v>
      </c>
    </row>
    <row r="1403" spans="1:23" x14ac:dyDescent="0.2">
      <c r="A1403" s="30">
        <v>37726</v>
      </c>
      <c r="B1403" s="1">
        <v>125.436854</v>
      </c>
      <c r="C1403" s="1">
        <v>83.457768000000002</v>
      </c>
      <c r="D1403" s="1">
        <v>48.329808</v>
      </c>
      <c r="E1403" s="1">
        <v>202.44000199999999</v>
      </c>
      <c r="F1403" s="1">
        <v>294.97553099999999</v>
      </c>
      <c r="G1403" s="1">
        <v>103.5389</v>
      </c>
      <c r="H1403" s="1">
        <v>60.659689999999998</v>
      </c>
      <c r="I1403" s="1">
        <v>207.69000199999999</v>
      </c>
      <c r="J1403" s="1">
        <v>41.625042000000001</v>
      </c>
      <c r="K1403" s="1">
        <v>52.910767999999997</v>
      </c>
      <c r="L1403" s="45">
        <v>18298.880860000001</v>
      </c>
      <c r="M1403" s="11">
        <f t="shared" si="237"/>
        <v>0.72587398054928109</v>
      </c>
      <c r="N1403" s="11">
        <f t="shared" si="238"/>
        <v>-7.07468909606217E-2</v>
      </c>
      <c r="O1403" s="11">
        <f t="shared" si="239"/>
        <v>0.38814943635968735</v>
      </c>
      <c r="P1403" s="11">
        <f t="shared" si="240"/>
        <v>-0.20561919173786214</v>
      </c>
      <c r="Q1403" s="11">
        <f t="shared" si="241"/>
        <v>5.7908249223888042E-3</v>
      </c>
      <c r="R1403" s="11">
        <f t="shared" si="242"/>
        <v>0.30842975249222548</v>
      </c>
      <c r="S1403" s="11">
        <f t="shared" si="243"/>
        <v>3.5221059712187142E-3</v>
      </c>
      <c r="T1403" s="11">
        <f t="shared" si="244"/>
        <v>0.20455866146106794</v>
      </c>
      <c r="U1403" s="11">
        <f t="shared" si="245"/>
        <v>0.15132315178384648</v>
      </c>
      <c r="V1403" s="11">
        <f t="shared" si="246"/>
        <v>0.20531433166506829</v>
      </c>
      <c r="W1403" s="11">
        <f t="shared" si="247"/>
        <v>0.15132315178384648</v>
      </c>
    </row>
    <row r="1404" spans="1:23" x14ac:dyDescent="0.2">
      <c r="A1404" s="30">
        <v>37725</v>
      </c>
      <c r="B1404" s="1">
        <v>72.680193000000003</v>
      </c>
      <c r="C1404" s="1">
        <v>89.811663999999993</v>
      </c>
      <c r="D1404" s="1">
        <v>34.815998</v>
      </c>
      <c r="E1404" s="1">
        <v>254.83999600000001</v>
      </c>
      <c r="F1404" s="1">
        <v>293.27721400000001</v>
      </c>
      <c r="G1404" s="1">
        <v>79.132181000000003</v>
      </c>
      <c r="H1404" s="1">
        <v>60.44679</v>
      </c>
      <c r="I1404" s="1">
        <v>172.41999799999999</v>
      </c>
      <c r="J1404" s="1">
        <v>36.154091000000001</v>
      </c>
      <c r="K1404" s="1">
        <v>43.8979</v>
      </c>
      <c r="L1404" s="45">
        <v>18040.369139999999</v>
      </c>
      <c r="M1404" s="11">
        <f t="shared" si="237"/>
        <v>0.29668054052880399</v>
      </c>
      <c r="N1404" s="11">
        <f t="shared" si="238"/>
        <v>0.1154930078477534</v>
      </c>
      <c r="O1404" s="11">
        <f t="shared" si="239"/>
        <v>0.31684231814641417</v>
      </c>
      <c r="P1404" s="11">
        <f t="shared" si="240"/>
        <v>6.1624503000308994</v>
      </c>
      <c r="Q1404" s="11">
        <f t="shared" si="241"/>
        <v>1.5180822044110531E-2</v>
      </c>
      <c r="R1404" s="11">
        <f t="shared" si="242"/>
        <v>0.48241521476219318</v>
      </c>
      <c r="S1404" s="11">
        <f t="shared" si="243"/>
        <v>0.2029818099491103</v>
      </c>
      <c r="T1404" s="11">
        <f t="shared" si="244"/>
        <v>0.91025918656638183</v>
      </c>
      <c r="U1404" s="11">
        <f t="shared" si="245"/>
        <v>0.40467520920784539</v>
      </c>
      <c r="V1404" s="11">
        <f t="shared" si="246"/>
        <v>0.34141168668709909</v>
      </c>
      <c r="W1404" s="11">
        <f t="shared" si="247"/>
        <v>0.40467520920784539</v>
      </c>
    </row>
    <row r="1405" spans="1:23" x14ac:dyDescent="0.2">
      <c r="A1405" s="30">
        <v>37724</v>
      </c>
      <c r="B1405" s="1">
        <v>56.050963000000003</v>
      </c>
      <c r="C1405" s="1">
        <v>80.512978000000004</v>
      </c>
      <c r="D1405" s="1">
        <v>26.439003</v>
      </c>
      <c r="E1405" s="1">
        <v>35.580002</v>
      </c>
      <c r="F1405" s="1">
        <v>288.89160199999998</v>
      </c>
      <c r="G1405" s="1">
        <v>53.380578</v>
      </c>
      <c r="H1405" s="1">
        <v>50.247467999999998</v>
      </c>
      <c r="I1405" s="1">
        <v>90.260002</v>
      </c>
      <c r="J1405" s="1">
        <v>25.738399000000001</v>
      </c>
      <c r="K1405" s="1">
        <v>32.725150999999997</v>
      </c>
      <c r="L1405" s="45">
        <v>17689.859380000002</v>
      </c>
      <c r="M1405" s="11">
        <f t="shared" si="237"/>
        <v>0.18402789652766827</v>
      </c>
      <c r="N1405" s="11">
        <f t="shared" si="238"/>
        <v>9.863909018527206E-2</v>
      </c>
      <c r="O1405" s="11">
        <f t="shared" si="239"/>
        <v>7.3878214937518782E-2</v>
      </c>
      <c r="P1405" s="11">
        <f t="shared" si="240"/>
        <v>0.42605212721233965</v>
      </c>
      <c r="Q1405" s="11">
        <f t="shared" si="241"/>
        <v>9.354243130646589E-3</v>
      </c>
      <c r="R1405" s="11">
        <f t="shared" si="242"/>
        <v>0.3228081271975527</v>
      </c>
      <c r="S1405" s="11">
        <f t="shared" si="243"/>
        <v>2.7914049453687806E-2</v>
      </c>
      <c r="T1405" s="11">
        <f t="shared" si="244"/>
        <v>-0.2622200020343306</v>
      </c>
      <c r="U1405" s="11">
        <f t="shared" si="245"/>
        <v>0.14778775789929099</v>
      </c>
      <c r="V1405" s="11">
        <f t="shared" si="246"/>
        <v>0.18008509483134483</v>
      </c>
      <c r="W1405" s="11">
        <f t="shared" si="247"/>
        <v>0.14778775789929099</v>
      </c>
    </row>
    <row r="1406" spans="1:23" x14ac:dyDescent="0.2">
      <c r="A1406" s="30">
        <v>37722</v>
      </c>
      <c r="B1406" s="1">
        <v>47.339224999999999</v>
      </c>
      <c r="C1406" s="1">
        <v>73.284283000000002</v>
      </c>
      <c r="D1406" s="1">
        <v>24.620113</v>
      </c>
      <c r="E1406" s="1">
        <v>24.950001</v>
      </c>
      <c r="F1406" s="1">
        <v>286.21428400000002</v>
      </c>
      <c r="G1406" s="1">
        <v>40.353983999999997</v>
      </c>
      <c r="H1406" s="1">
        <v>48.882947000000001</v>
      </c>
      <c r="I1406" s="1">
        <v>122.339996</v>
      </c>
      <c r="J1406" s="1">
        <v>22.424354000000001</v>
      </c>
      <c r="K1406" s="1">
        <v>27.731179000000001</v>
      </c>
      <c r="L1406" s="45">
        <v>15666.440430000001</v>
      </c>
      <c r="M1406" s="11">
        <f t="shared" si="237"/>
        <v>-0.53076406826600497</v>
      </c>
      <c r="N1406" s="11">
        <f t="shared" si="238"/>
        <v>-0.10315307833097387</v>
      </c>
      <c r="O1406" s="11">
        <f t="shared" si="239"/>
        <v>-4.1991476564911534E-2</v>
      </c>
      <c r="P1406" s="11">
        <f t="shared" si="240"/>
        <v>-0.87253499354922359</v>
      </c>
      <c r="Q1406" s="11">
        <f t="shared" si="241"/>
        <v>2.0635913039941389E-3</v>
      </c>
      <c r="R1406" s="11">
        <f t="shared" si="242"/>
        <v>-0.58867513353665957</v>
      </c>
      <c r="S1406" s="11">
        <f t="shared" si="243"/>
        <v>0.28262108598500846</v>
      </c>
      <c r="T1406" s="11">
        <f t="shared" si="244"/>
        <v>-0.30998311376227106</v>
      </c>
      <c r="U1406" s="11">
        <f t="shared" si="245"/>
        <v>-0.56864949219589911</v>
      </c>
      <c r="V1406" s="11">
        <f t="shared" si="246"/>
        <v>-0.4385463134449098</v>
      </c>
      <c r="W1406" s="11">
        <f t="shared" si="247"/>
        <v>-0.56864949219589911</v>
      </c>
    </row>
    <row r="1407" spans="1:23" x14ac:dyDescent="0.2">
      <c r="A1407" s="30">
        <v>37696</v>
      </c>
      <c r="B1407" s="1">
        <v>100.885763</v>
      </c>
      <c r="C1407" s="1">
        <v>81.713256999999999</v>
      </c>
      <c r="D1407" s="1">
        <v>25.699262999999998</v>
      </c>
      <c r="E1407" s="1">
        <v>195.740005</v>
      </c>
      <c r="F1407" s="1">
        <v>285.62487099999998</v>
      </c>
      <c r="G1407" s="1">
        <v>98.107328999999993</v>
      </c>
      <c r="H1407" s="1">
        <v>38.111759999999997</v>
      </c>
      <c r="I1407" s="1">
        <v>177.300003</v>
      </c>
      <c r="J1407" s="1">
        <v>51.986386000000003</v>
      </c>
      <c r="K1407" s="1">
        <v>49.391748</v>
      </c>
      <c r="L1407" s="45">
        <v>16285.509770000001</v>
      </c>
      <c r="M1407" s="11">
        <f t="shared" si="237"/>
        <v>-0.20082296748581729</v>
      </c>
      <c r="N1407" s="11">
        <f t="shared" si="238"/>
        <v>-2.5819661811831263E-2</v>
      </c>
      <c r="O1407" s="11">
        <f t="shared" si="239"/>
        <v>-0.45998741881691874</v>
      </c>
      <c r="P1407" s="11">
        <f t="shared" si="240"/>
        <v>-1.9142077762498322E-2</v>
      </c>
      <c r="Q1407" s="11">
        <f t="shared" si="241"/>
        <v>1.3236527107983509E-2</v>
      </c>
      <c r="R1407" s="11">
        <f t="shared" si="242"/>
        <v>-5.9408741909650065E-2</v>
      </c>
      <c r="S1407" s="11">
        <f t="shared" si="243"/>
        <v>-0.37685227054670578</v>
      </c>
      <c r="T1407" s="11">
        <f t="shared" si="244"/>
        <v>-0.14073855560218196</v>
      </c>
      <c r="U1407" s="11">
        <f t="shared" si="245"/>
        <v>0.24257251377154798</v>
      </c>
      <c r="V1407" s="11">
        <f t="shared" si="246"/>
        <v>-7.711452644505834E-2</v>
      </c>
      <c r="W1407" s="11">
        <f t="shared" si="247"/>
        <v>0.24257251377154798</v>
      </c>
    </row>
    <row r="1408" spans="1:23" x14ac:dyDescent="0.2">
      <c r="A1408" s="30">
        <v>37695</v>
      </c>
      <c r="B1408" s="1">
        <v>126.237065</v>
      </c>
      <c r="C1408" s="1">
        <v>83.878984000000003</v>
      </c>
      <c r="D1408" s="1">
        <v>47.590119000000001</v>
      </c>
      <c r="E1408" s="1">
        <v>199.55999800000001</v>
      </c>
      <c r="F1408" s="1">
        <v>281.89357899999999</v>
      </c>
      <c r="G1408" s="1">
        <v>104.303892</v>
      </c>
      <c r="H1408" s="1">
        <v>61.160072</v>
      </c>
      <c r="I1408" s="1">
        <v>206.33999600000001</v>
      </c>
      <c r="J1408" s="1">
        <v>41.837707999999999</v>
      </c>
      <c r="K1408" s="1">
        <v>53.518827000000002</v>
      </c>
      <c r="L1408" s="45">
        <v>16201.320309999999</v>
      </c>
      <c r="M1408" s="11">
        <f t="shared" si="237"/>
        <v>0.74833676319443976</v>
      </c>
      <c r="N1408" s="11">
        <f t="shared" si="238"/>
        <v>-5.6081830819209255E-2</v>
      </c>
      <c r="O1408" s="11">
        <f t="shared" si="239"/>
        <v>0.38712768546913212</v>
      </c>
      <c r="P1408" s="11">
        <f t="shared" si="240"/>
        <v>-0.20354406292739513</v>
      </c>
      <c r="Q1408" s="11">
        <f t="shared" si="241"/>
        <v>1.5547664781414339E-2</v>
      </c>
      <c r="R1408" s="11">
        <f t="shared" si="242"/>
        <v>0.35542043007587809</v>
      </c>
      <c r="S1408" s="11">
        <f t="shared" si="243"/>
        <v>1.4699336031375188E-2</v>
      </c>
      <c r="T1408" s="11">
        <f t="shared" si="244"/>
        <v>0.21555225920471299</v>
      </c>
      <c r="U1408" s="11">
        <f t="shared" si="245"/>
        <v>0.17650237446314576</v>
      </c>
      <c r="V1408" s="11">
        <f t="shared" si="246"/>
        <v>0.23475232602605556</v>
      </c>
      <c r="W1408" s="11">
        <f t="shared" si="247"/>
        <v>0.17650237446314576</v>
      </c>
    </row>
    <row r="1409" spans="1:23" x14ac:dyDescent="0.2">
      <c r="A1409" s="30">
        <v>37694</v>
      </c>
      <c r="B1409" s="1">
        <v>72.204089999999994</v>
      </c>
      <c r="C1409" s="1">
        <v>88.862559000000005</v>
      </c>
      <c r="D1409" s="1">
        <v>34.308391</v>
      </c>
      <c r="E1409" s="1">
        <v>250.55999800000001</v>
      </c>
      <c r="F1409" s="1">
        <v>277.57789100000002</v>
      </c>
      <c r="G1409" s="1">
        <v>76.953164999999998</v>
      </c>
      <c r="H1409" s="1">
        <v>60.274082999999997</v>
      </c>
      <c r="I1409" s="1">
        <v>169.75</v>
      </c>
      <c r="J1409" s="1">
        <v>35.561090999999998</v>
      </c>
      <c r="K1409" s="1">
        <v>43.343775000000001</v>
      </c>
      <c r="L1409" s="45">
        <v>17081.890630000002</v>
      </c>
      <c r="M1409" s="11">
        <f t="shared" si="237"/>
        <v>0.52711507839620864</v>
      </c>
      <c r="N1409" s="11">
        <f t="shared" si="238"/>
        <v>0.20211758968809246</v>
      </c>
      <c r="O1409" s="11">
        <f t="shared" si="239"/>
        <v>0.37803906809503185</v>
      </c>
      <c r="P1409" s="11">
        <f t="shared" si="240"/>
        <v>9.2857137813746391</v>
      </c>
      <c r="Q1409" s="11">
        <f t="shared" si="241"/>
        <v>-4.5352317230370032E-2</v>
      </c>
      <c r="R1409" s="11">
        <f t="shared" si="242"/>
        <v>0.88445240836703598</v>
      </c>
      <c r="S1409" s="11">
        <f t="shared" si="243"/>
        <v>0.23969393995063615</v>
      </c>
      <c r="T1409" s="11">
        <f t="shared" si="244"/>
        <v>0.39310630107683719</v>
      </c>
      <c r="U1409" s="11">
        <f t="shared" si="245"/>
        <v>0.57069264890690019</v>
      </c>
      <c r="V1409" s="11">
        <f t="shared" si="246"/>
        <v>0.53888500769073722</v>
      </c>
      <c r="W1409" s="11">
        <f t="shared" si="247"/>
        <v>0.57069264890690019</v>
      </c>
    </row>
    <row r="1410" spans="1:23" x14ac:dyDescent="0.2">
      <c r="A1410" s="30">
        <v>37691</v>
      </c>
      <c r="B1410" s="1">
        <v>47.281368000000001</v>
      </c>
      <c r="C1410" s="1">
        <v>73.921685999999994</v>
      </c>
      <c r="D1410" s="1">
        <v>24.896529999999998</v>
      </c>
      <c r="E1410" s="1">
        <v>24.360001</v>
      </c>
      <c r="F1410" s="1">
        <v>290.764746</v>
      </c>
      <c r="G1410" s="1">
        <v>40.835822999999998</v>
      </c>
      <c r="H1410" s="1">
        <v>48.620131999999998</v>
      </c>
      <c r="I1410" s="1">
        <v>121.849998</v>
      </c>
      <c r="J1410" s="1">
        <v>22.640388000000002</v>
      </c>
      <c r="K1410" s="1">
        <v>28.165700999999999</v>
      </c>
      <c r="L1410" s="45">
        <v>17890.359380000002</v>
      </c>
      <c r="M1410" s="11">
        <f t="shared" si="237"/>
        <v>-0.52784875292116407</v>
      </c>
      <c r="N1410" s="11">
        <f t="shared" si="238"/>
        <v>-9.8634213230967549E-2</v>
      </c>
      <c r="O1410" s="11">
        <f t="shared" si="239"/>
        <v>4.5192224415659066E-2</v>
      </c>
      <c r="P1410" s="11">
        <f t="shared" si="240"/>
        <v>-0.87065943762683307</v>
      </c>
      <c r="Q1410" s="11">
        <f t="shared" si="241"/>
        <v>-1.3372875139448293E-2</v>
      </c>
      <c r="R1410" s="11">
        <f t="shared" si="242"/>
        <v>-0.57595399730977381</v>
      </c>
      <c r="S1410" s="11">
        <f t="shared" si="243"/>
        <v>0.34809434405531237</v>
      </c>
      <c r="T1410" s="11">
        <f t="shared" si="244"/>
        <v>-0.31134849879791449</v>
      </c>
      <c r="U1410" s="11">
        <f t="shared" si="245"/>
        <v>-0.56942883793364296</v>
      </c>
      <c r="V1410" s="11">
        <f t="shared" si="246"/>
        <v>-0.42744804893726618</v>
      </c>
      <c r="W1410" s="11">
        <f t="shared" si="247"/>
        <v>-0.56942883793364296</v>
      </c>
    </row>
    <row r="1411" spans="1:23" x14ac:dyDescent="0.2">
      <c r="A1411" s="30">
        <v>37668</v>
      </c>
      <c r="B1411" s="1">
        <v>100.14030099999999</v>
      </c>
      <c r="C1411" s="1">
        <v>82.010751999999997</v>
      </c>
      <c r="D1411" s="1">
        <v>23.820049000000001</v>
      </c>
      <c r="E1411" s="1">
        <v>188.33999600000001</v>
      </c>
      <c r="F1411" s="1">
        <v>294.70580999999999</v>
      </c>
      <c r="G1411" s="1">
        <v>96.300454999999999</v>
      </c>
      <c r="H1411" s="1">
        <v>36.065823000000002</v>
      </c>
      <c r="I1411" s="1">
        <v>176.94000199999999</v>
      </c>
      <c r="J1411" s="1">
        <v>52.582220999999997</v>
      </c>
      <c r="K1411" s="1">
        <v>49.193266999999999</v>
      </c>
      <c r="L1411" s="45">
        <v>18232.019530000001</v>
      </c>
      <c r="M1411" s="11">
        <f t="shared" si="237"/>
        <v>-0.20506901689282009</v>
      </c>
      <c r="N1411" s="11">
        <f t="shared" si="238"/>
        <v>-2.693722966194656E-2</v>
      </c>
      <c r="O1411" s="11">
        <f t="shared" si="239"/>
        <v>-0.51277857267569671</v>
      </c>
      <c r="P1411" s="11">
        <f t="shared" si="240"/>
        <v>-4.5558231940827754E-2</v>
      </c>
      <c r="Q1411" s="11">
        <f t="shared" si="241"/>
        <v>-8.3533229031342859E-3</v>
      </c>
      <c r="R1411" s="11">
        <f t="shared" si="242"/>
        <v>-7.2721122060300347E-2</v>
      </c>
      <c r="S1411" s="11">
        <f t="shared" si="243"/>
        <v>-0.4068249022924012</v>
      </c>
      <c r="T1411" s="11">
        <f t="shared" si="244"/>
        <v>-0.13704639074973057</v>
      </c>
      <c r="U1411" s="11">
        <f t="shared" si="245"/>
        <v>0.23962879660066538</v>
      </c>
      <c r="V1411" s="11">
        <f t="shared" si="246"/>
        <v>-8.2477808637725247E-2</v>
      </c>
      <c r="W1411" s="11">
        <f t="shared" si="247"/>
        <v>0.23962879660066538</v>
      </c>
    </row>
    <row r="1412" spans="1:23" x14ac:dyDescent="0.2">
      <c r="A1412" s="30">
        <v>37667</v>
      </c>
      <c r="B1412" s="1">
        <v>125.973579</v>
      </c>
      <c r="C1412" s="1">
        <v>84.281049999999993</v>
      </c>
      <c r="D1412" s="1">
        <v>48.889575999999998</v>
      </c>
      <c r="E1412" s="1">
        <v>197.33000200000001</v>
      </c>
      <c r="F1412" s="1">
        <v>297.18831999999998</v>
      </c>
      <c r="G1412" s="1">
        <v>103.852743</v>
      </c>
      <c r="H1412" s="1">
        <v>60.801310000000001</v>
      </c>
      <c r="I1412" s="1">
        <v>205.03999300000001</v>
      </c>
      <c r="J1412" s="1">
        <v>42.417715000000001</v>
      </c>
      <c r="K1412" s="1">
        <v>53.615343000000003</v>
      </c>
      <c r="L1412" s="45">
        <v>18105.769530000001</v>
      </c>
      <c r="M1412" s="11">
        <f t="shared" ref="M1412:M1475" si="248">B1412/B1413-1</f>
        <v>0.75719875854373009</v>
      </c>
      <c r="N1412" s="11">
        <f t="shared" ref="N1412:N1475" si="249">C1412/C1413-1</f>
        <v>0.10692820860151553</v>
      </c>
      <c r="O1412" s="11">
        <f t="shared" ref="O1412:O1475" si="250">D1412/D1413-1</f>
        <v>0.83686712587615908</v>
      </c>
      <c r="P1412" s="11">
        <f t="shared" ref="P1412:P1475" si="251">E1412/E1413-1</f>
        <v>4.7970034137190547</v>
      </c>
      <c r="Q1412" s="11">
        <f t="shared" ref="Q1412:Q1475" si="252">F1412/F1413-1</f>
        <v>2.051423776157435E-2</v>
      </c>
      <c r="R1412" s="11">
        <f t="shared" ref="R1412:R1475" si="253">G1412/G1413-1</f>
        <v>1.6021443207589234</v>
      </c>
      <c r="S1412" s="11">
        <f t="shared" ref="S1412:S1475" si="254">H1412/H1413-1</f>
        <v>0.23493036584876914</v>
      </c>
      <c r="T1412" s="11">
        <f t="shared" ref="T1412:T1475" si="255">I1412/I1413-1</f>
        <v>0.44976315596650007</v>
      </c>
      <c r="U1412" s="11">
        <f t="shared" ref="U1412:U1475" si="256">J1412/J1413-1</f>
        <v>0.48954181374723804</v>
      </c>
      <c r="V1412" s="11">
        <f t="shared" ref="V1412:V1475" si="257">K1412/K1413-1</f>
        <v>0.93385940176443016</v>
      </c>
      <c r="W1412" s="11">
        <f t="shared" ref="W1412:W1475" si="258">J1412/J1413-1</f>
        <v>0.48954181374723804</v>
      </c>
    </row>
    <row r="1413" spans="1:23" x14ac:dyDescent="0.2">
      <c r="A1413" s="30">
        <v>37664</v>
      </c>
      <c r="B1413" s="1">
        <v>71.69</v>
      </c>
      <c r="C1413" s="1">
        <v>76.139581000000007</v>
      </c>
      <c r="D1413" s="1">
        <v>26.615739000000001</v>
      </c>
      <c r="E1413" s="1">
        <v>34.040000999999997</v>
      </c>
      <c r="F1413" s="1">
        <v>291.21428100000003</v>
      </c>
      <c r="G1413" s="1">
        <v>39.910446999999998</v>
      </c>
      <c r="H1413" s="1">
        <v>49.234605999999999</v>
      </c>
      <c r="I1413" s="1">
        <v>141.429993</v>
      </c>
      <c r="J1413" s="1">
        <v>28.477022000000002</v>
      </c>
      <c r="K1413" s="1">
        <v>27.724530000000001</v>
      </c>
      <c r="L1413" s="45">
        <v>18015.949219999999</v>
      </c>
      <c r="M1413" s="11">
        <f t="shared" si="248"/>
        <v>0.54827904000997929</v>
      </c>
      <c r="N1413" s="11">
        <f t="shared" si="249"/>
        <v>3.8961942221635848E-2</v>
      </c>
      <c r="O1413" s="11">
        <f t="shared" si="250"/>
        <v>9.8061129137727354E-2</v>
      </c>
      <c r="P1413" s="11">
        <f t="shared" si="251"/>
        <v>0.41715241465445452</v>
      </c>
      <c r="Q1413" s="11">
        <f t="shared" si="252"/>
        <v>-1.3886502737671669E-2</v>
      </c>
      <c r="R1413" s="11">
        <f t="shared" si="253"/>
        <v>-5.05119703390422E-3</v>
      </c>
      <c r="S1413" s="11">
        <f t="shared" si="254"/>
        <v>2.9461614344639342E-2</v>
      </c>
      <c r="T1413" s="11">
        <f t="shared" si="255"/>
        <v>0.18361365275108632</v>
      </c>
      <c r="U1413" s="11">
        <f t="shared" si="256"/>
        <v>0.2635848803180556</v>
      </c>
      <c r="V1413" s="11">
        <f t="shared" si="257"/>
        <v>1.1167969682172041E-2</v>
      </c>
      <c r="W1413" s="11">
        <f t="shared" si="258"/>
        <v>0.2635848803180556</v>
      </c>
    </row>
    <row r="1414" spans="1:23" x14ac:dyDescent="0.2">
      <c r="A1414" s="30">
        <v>37663</v>
      </c>
      <c r="B1414" s="1">
        <v>46.303023000000003</v>
      </c>
      <c r="C1414" s="1">
        <v>73.284283000000002</v>
      </c>
      <c r="D1414" s="1">
        <v>24.238849999999999</v>
      </c>
      <c r="E1414" s="1">
        <v>24.02</v>
      </c>
      <c r="F1414" s="1">
        <v>295.31517600000001</v>
      </c>
      <c r="G1414" s="1">
        <v>40.113066000000003</v>
      </c>
      <c r="H1414" s="1">
        <v>47.825586999999999</v>
      </c>
      <c r="I1414" s="1">
        <v>119.489998</v>
      </c>
      <c r="J1414" s="1">
        <v>22.536691000000001</v>
      </c>
      <c r="K1414" s="1">
        <v>27.418323000000001</v>
      </c>
      <c r="L1414" s="45">
        <v>18060.490229999999</v>
      </c>
      <c r="M1414" s="11">
        <f t="shared" si="248"/>
        <v>-0.53660661323672754</v>
      </c>
      <c r="N1414" s="11">
        <f t="shared" si="249"/>
        <v>-9.0794924713894609E-2</v>
      </c>
      <c r="O1414" s="11">
        <f t="shared" si="250"/>
        <v>2.1870068789789698E-2</v>
      </c>
      <c r="P1414" s="11">
        <f t="shared" si="251"/>
        <v>-0.87110276776701578</v>
      </c>
      <c r="Q1414" s="11">
        <f t="shared" si="252"/>
        <v>6.5999504378533302E-4</v>
      </c>
      <c r="R1414" s="11">
        <f t="shared" si="253"/>
        <v>-0.58623190662400126</v>
      </c>
      <c r="S1414" s="11">
        <f t="shared" si="254"/>
        <v>0.40418098160103599</v>
      </c>
      <c r="T1414" s="11">
        <f t="shared" si="255"/>
        <v>-0.33690344068096734</v>
      </c>
      <c r="U1414" s="11">
        <f t="shared" si="256"/>
        <v>-0.56838493199398354</v>
      </c>
      <c r="V1414" s="11">
        <f t="shared" si="257"/>
        <v>-0.43291671810611387</v>
      </c>
      <c r="W1414" s="11">
        <f t="shared" si="258"/>
        <v>-0.56838493199398354</v>
      </c>
    </row>
    <row r="1415" spans="1:23" x14ac:dyDescent="0.2">
      <c r="A1415" s="30">
        <v>37637</v>
      </c>
      <c r="B1415" s="1">
        <v>99.921631000000005</v>
      </c>
      <c r="C1415" s="1">
        <v>80.602588999999995</v>
      </c>
      <c r="D1415" s="1">
        <v>23.720089999999999</v>
      </c>
      <c r="E1415" s="1">
        <v>186.35000600000001</v>
      </c>
      <c r="F1415" s="1">
        <v>295.12039800000002</v>
      </c>
      <c r="G1415" s="1">
        <v>96.945768999999999</v>
      </c>
      <c r="H1415" s="1">
        <v>34.059418000000001</v>
      </c>
      <c r="I1415" s="1">
        <v>180.199997</v>
      </c>
      <c r="J1415" s="1">
        <v>52.214792000000003</v>
      </c>
      <c r="K1415" s="1">
        <v>48.349729000000004</v>
      </c>
      <c r="L1415" s="45">
        <v>18252.240229999999</v>
      </c>
      <c r="M1415" s="11">
        <f t="shared" si="248"/>
        <v>0.73954037469631229</v>
      </c>
      <c r="N1415" s="11">
        <f t="shared" si="249"/>
        <v>-4.260344053073517E-3</v>
      </c>
      <c r="O1415" s="11">
        <f t="shared" si="250"/>
        <v>-0.10216590298697148</v>
      </c>
      <c r="P1415" s="11">
        <f t="shared" si="251"/>
        <v>4.3780662408042579</v>
      </c>
      <c r="Q1415" s="11">
        <f t="shared" si="252"/>
        <v>-9.6049930016364193E-3</v>
      </c>
      <c r="R1415" s="11">
        <f t="shared" si="253"/>
        <v>0.83155134219276094</v>
      </c>
      <c r="S1415" s="11">
        <f t="shared" si="254"/>
        <v>-0.32984269726592397</v>
      </c>
      <c r="T1415" s="11">
        <f t="shared" si="255"/>
        <v>0.94684529919717608</v>
      </c>
      <c r="U1415" s="11">
        <f t="shared" si="256"/>
        <v>1.0431892364291819</v>
      </c>
      <c r="V1415" s="11">
        <f t="shared" si="257"/>
        <v>0.4966525097300758</v>
      </c>
      <c r="W1415" s="11">
        <f t="shared" si="258"/>
        <v>1.0431892364291819</v>
      </c>
    </row>
    <row r="1416" spans="1:23" x14ac:dyDescent="0.2">
      <c r="A1416" s="30">
        <v>37634</v>
      </c>
      <c r="B1416" s="1">
        <v>57.441398</v>
      </c>
      <c r="C1416" s="1">
        <v>80.947452999999996</v>
      </c>
      <c r="D1416" s="1">
        <v>26.419235</v>
      </c>
      <c r="E1416" s="1">
        <v>34.650002000000001</v>
      </c>
      <c r="F1416" s="1">
        <v>297.98251800000003</v>
      </c>
      <c r="G1416" s="1">
        <v>52.930959000000001</v>
      </c>
      <c r="H1416" s="1">
        <v>50.82302</v>
      </c>
      <c r="I1416" s="1">
        <v>92.559997999999993</v>
      </c>
      <c r="J1416" s="1">
        <v>25.555534000000002</v>
      </c>
      <c r="K1416" s="1">
        <v>32.305247000000001</v>
      </c>
      <c r="L1416" s="45">
        <v>17698.179690000001</v>
      </c>
      <c r="M1416" s="11">
        <f t="shared" si="248"/>
        <v>-0.19770809889493124</v>
      </c>
      <c r="N1416" s="11">
        <f t="shared" si="249"/>
        <v>5.7023518762463921E-2</v>
      </c>
      <c r="O1416" s="11">
        <f t="shared" si="250"/>
        <v>-2.0260247477115634E-2</v>
      </c>
      <c r="P1416" s="11">
        <f t="shared" si="251"/>
        <v>6.9747747747748168E-3</v>
      </c>
      <c r="Q1416" s="11">
        <f t="shared" si="252"/>
        <v>2.2294592422587467E-2</v>
      </c>
      <c r="R1416" s="11">
        <f t="shared" si="253"/>
        <v>0.32530463990187375</v>
      </c>
      <c r="S1416" s="11">
        <f t="shared" si="254"/>
        <v>2.4739888402335541E-2</v>
      </c>
      <c r="T1416" s="11">
        <f t="shared" si="255"/>
        <v>-0.33347734332387635</v>
      </c>
      <c r="U1416" s="11">
        <f t="shared" si="256"/>
        <v>-0.10842740556296182</v>
      </c>
      <c r="V1416" s="11">
        <f t="shared" si="257"/>
        <v>0.15561701231233349</v>
      </c>
      <c r="W1416" s="11">
        <f t="shared" si="258"/>
        <v>-0.10842740556296182</v>
      </c>
    </row>
    <row r="1417" spans="1:23" x14ac:dyDescent="0.2">
      <c r="A1417" s="30">
        <v>37633</v>
      </c>
      <c r="B1417" s="1">
        <v>71.596632</v>
      </c>
      <c r="C1417" s="1">
        <v>76.580560000000006</v>
      </c>
      <c r="D1417" s="1">
        <v>26.965564000000001</v>
      </c>
      <c r="E1417" s="1">
        <v>34.409999999999997</v>
      </c>
      <c r="F1417" s="1">
        <v>291.48400099999998</v>
      </c>
      <c r="G1417" s="1">
        <v>39.938710999999998</v>
      </c>
      <c r="H1417" s="1">
        <v>49.596020000000003</v>
      </c>
      <c r="I1417" s="1">
        <v>138.86999499999999</v>
      </c>
      <c r="J1417" s="1">
        <v>28.663436000000001</v>
      </c>
      <c r="K1417" s="1">
        <v>27.954977</v>
      </c>
      <c r="L1417" s="45">
        <v>17935.740229999999</v>
      </c>
      <c r="M1417" s="11">
        <f t="shared" si="248"/>
        <v>0.55870138740092901</v>
      </c>
      <c r="N1417" s="11">
        <f t="shared" si="249"/>
        <v>4.8429705287442504E-2</v>
      </c>
      <c r="O1417" s="11">
        <f t="shared" si="250"/>
        <v>0.10510589225711353</v>
      </c>
      <c r="P1417" s="11">
        <f t="shared" si="251"/>
        <v>0.43734329835658725</v>
      </c>
      <c r="Q1417" s="11">
        <f t="shared" si="252"/>
        <v>-2.912484636565793E-4</v>
      </c>
      <c r="R1417" s="11">
        <f t="shared" si="253"/>
        <v>2.6014254821560279E-3</v>
      </c>
      <c r="S1417" s="11">
        <f t="shared" si="254"/>
        <v>4.2614638319595999E-2</v>
      </c>
      <c r="T1417" s="11">
        <f t="shared" si="255"/>
        <v>0.1785622731297245</v>
      </c>
      <c r="U1417" s="11">
        <f t="shared" si="256"/>
        <v>0.26796698655771078</v>
      </c>
      <c r="V1417" s="11">
        <f t="shared" si="257"/>
        <v>1.635143749222645E-2</v>
      </c>
      <c r="W1417" s="11">
        <f t="shared" si="258"/>
        <v>0.26796698655771078</v>
      </c>
    </row>
    <row r="1418" spans="1:23" x14ac:dyDescent="0.2">
      <c r="A1418" s="30">
        <v>37632</v>
      </c>
      <c r="B1418" s="1">
        <v>45.933514000000002</v>
      </c>
      <c r="C1418" s="1">
        <v>73.043104</v>
      </c>
      <c r="D1418" s="1">
        <v>24.400887000000001</v>
      </c>
      <c r="E1418" s="1">
        <v>23.940000999999999</v>
      </c>
      <c r="F1418" s="1">
        <v>291.56891999999999</v>
      </c>
      <c r="G1418" s="1">
        <v>39.835082999999997</v>
      </c>
      <c r="H1418" s="1">
        <v>47.568888999999999</v>
      </c>
      <c r="I1418" s="1">
        <v>117.83000199999999</v>
      </c>
      <c r="J1418" s="1">
        <v>22.605822</v>
      </c>
      <c r="K1418" s="1">
        <v>27.505227000000001</v>
      </c>
      <c r="L1418" s="45">
        <v>17791.16992</v>
      </c>
      <c r="M1418" s="11">
        <f t="shared" si="248"/>
        <v>-0.50831813264499848</v>
      </c>
      <c r="N1418" s="11">
        <f t="shared" si="249"/>
        <v>-9.0991199615624074E-2</v>
      </c>
      <c r="O1418" s="11">
        <f t="shared" si="250"/>
        <v>0.1332906135458789</v>
      </c>
      <c r="P1418" s="11">
        <f t="shared" si="251"/>
        <v>-0.84149892671141746</v>
      </c>
      <c r="Q1418" s="11">
        <f t="shared" si="252"/>
        <v>-1.9732303389366601E-2</v>
      </c>
      <c r="R1418" s="11">
        <f t="shared" si="253"/>
        <v>-0.55979756631273658</v>
      </c>
      <c r="S1418" s="11">
        <f t="shared" si="254"/>
        <v>0.46286794932767839</v>
      </c>
      <c r="T1418" s="11">
        <f t="shared" si="255"/>
        <v>-0.22850779096465113</v>
      </c>
      <c r="U1418" s="11">
        <f t="shared" si="256"/>
        <v>-0.54599251895982182</v>
      </c>
      <c r="V1418" s="11">
        <f t="shared" si="257"/>
        <v>-0.41416472197441367</v>
      </c>
      <c r="W1418" s="11">
        <f t="shared" si="258"/>
        <v>-0.54599251895982182</v>
      </c>
    </row>
    <row r="1419" spans="1:23" x14ac:dyDescent="0.2">
      <c r="A1419" s="30">
        <v>37606</v>
      </c>
      <c r="B1419" s="1">
        <v>93.421207999999993</v>
      </c>
      <c r="C1419" s="1">
        <v>80.354671999999994</v>
      </c>
      <c r="D1419" s="1">
        <v>21.531006000000001</v>
      </c>
      <c r="E1419" s="1">
        <v>151.03999300000001</v>
      </c>
      <c r="F1419" s="1">
        <v>297.43805800000001</v>
      </c>
      <c r="G1419" s="1">
        <v>90.492645999999993</v>
      </c>
      <c r="H1419" s="1">
        <v>32.517555000000002</v>
      </c>
      <c r="I1419" s="1">
        <v>152.729996</v>
      </c>
      <c r="J1419" s="1">
        <v>49.791739</v>
      </c>
      <c r="K1419" s="1">
        <v>46.950445000000002</v>
      </c>
      <c r="L1419" s="45">
        <v>18057.650389999999</v>
      </c>
      <c r="M1419" s="11">
        <f t="shared" si="248"/>
        <v>-0.24298336414653188</v>
      </c>
      <c r="N1419" s="11">
        <f t="shared" si="249"/>
        <v>-9.1279608496936282E-2</v>
      </c>
      <c r="O1419" s="11">
        <f t="shared" si="250"/>
        <v>-0.55050079658685502</v>
      </c>
      <c r="P1419" s="11">
        <f t="shared" si="251"/>
        <v>-0.25552055758279379</v>
      </c>
      <c r="Q1419" s="11">
        <f t="shared" si="252"/>
        <v>-1.296231455954866E-2</v>
      </c>
      <c r="R1419" s="11">
        <f t="shared" si="253"/>
        <v>-0.10921201992518981</v>
      </c>
      <c r="S1419" s="11">
        <f t="shared" si="254"/>
        <v>-0.4937949019352359</v>
      </c>
      <c r="T1419" s="11">
        <f t="shared" si="255"/>
        <v>-0.25504832201642136</v>
      </c>
      <c r="U1419" s="11">
        <f t="shared" si="256"/>
        <v>0.20387095186236603</v>
      </c>
      <c r="V1419" s="11">
        <f t="shared" si="257"/>
        <v>-0.11329557714326188</v>
      </c>
      <c r="W1419" s="11">
        <f t="shared" si="258"/>
        <v>0.20387095186236603</v>
      </c>
    </row>
    <row r="1420" spans="1:23" x14ac:dyDescent="0.2">
      <c r="A1420" s="30">
        <v>37605</v>
      </c>
      <c r="B1420" s="1">
        <v>123.40707399999999</v>
      </c>
      <c r="C1420" s="1">
        <v>88.426179000000005</v>
      </c>
      <c r="D1420" s="1">
        <v>47.899987000000003</v>
      </c>
      <c r="E1420" s="1">
        <v>202.88000500000001</v>
      </c>
      <c r="F1420" s="1">
        <v>301.344176</v>
      </c>
      <c r="G1420" s="1">
        <v>101.587188</v>
      </c>
      <c r="H1420" s="1">
        <v>64.237904999999998</v>
      </c>
      <c r="I1420" s="1">
        <v>205.020004</v>
      </c>
      <c r="J1420" s="1">
        <v>41.359698000000002</v>
      </c>
      <c r="K1420" s="1">
        <v>52.949375000000003</v>
      </c>
      <c r="L1420" s="45">
        <v>17985.769530000001</v>
      </c>
      <c r="M1420" s="11">
        <f t="shared" si="248"/>
        <v>0.68311885595394717</v>
      </c>
      <c r="N1420" s="11">
        <f t="shared" si="249"/>
        <v>4.3379698066401629E-2</v>
      </c>
      <c r="O1420" s="11">
        <f t="shared" si="250"/>
        <v>0.56455202976347096</v>
      </c>
      <c r="P1420" s="11">
        <f t="shared" si="251"/>
        <v>3.8705702073827952E-2</v>
      </c>
      <c r="Q1420" s="11">
        <f t="shared" si="252"/>
        <v>-2.2521409003244508E-2</v>
      </c>
      <c r="R1420" s="11">
        <f t="shared" si="253"/>
        <v>0.34638041536011421</v>
      </c>
      <c r="S1420" s="11">
        <f t="shared" si="254"/>
        <v>9.5161300579191144E-2</v>
      </c>
      <c r="T1420" s="11">
        <f t="shared" si="255"/>
        <v>0.22729721830654492</v>
      </c>
      <c r="U1420" s="11">
        <f t="shared" si="256"/>
        <v>0.18147621446200879</v>
      </c>
      <c r="V1420" s="11">
        <f t="shared" si="257"/>
        <v>0.22586428214149334</v>
      </c>
      <c r="W1420" s="11">
        <f t="shared" si="258"/>
        <v>0.18147621446200879</v>
      </c>
    </row>
    <row r="1421" spans="1:23" x14ac:dyDescent="0.2">
      <c r="A1421" s="30">
        <v>37604</v>
      </c>
      <c r="B1421" s="1">
        <v>73.320475000000002</v>
      </c>
      <c r="C1421" s="1">
        <v>84.749759999999995</v>
      </c>
      <c r="D1421" s="1">
        <v>30.615784000000001</v>
      </c>
      <c r="E1421" s="1">
        <v>195.320007</v>
      </c>
      <c r="F1421" s="1">
        <v>308.287239</v>
      </c>
      <c r="G1421" s="1">
        <v>75.452068999999995</v>
      </c>
      <c r="H1421" s="1">
        <v>58.656112999999998</v>
      </c>
      <c r="I1421" s="1">
        <v>167.050003</v>
      </c>
      <c r="J1421" s="1">
        <v>35.006796999999999</v>
      </c>
      <c r="K1421" s="1">
        <v>43.193505000000002</v>
      </c>
      <c r="L1421" s="45">
        <v>16804.710940000001</v>
      </c>
      <c r="M1421" s="11">
        <f t="shared" si="248"/>
        <v>0.17432990714285057</v>
      </c>
      <c r="N1421" s="11">
        <f t="shared" si="249"/>
        <v>5.8453037841882605E-2</v>
      </c>
      <c r="O1421" s="11">
        <f t="shared" si="250"/>
        <v>6.3733203156894458E-2</v>
      </c>
      <c r="P1421" s="11">
        <f t="shared" si="251"/>
        <v>4.1549224638406557</v>
      </c>
      <c r="Q1421" s="11">
        <f t="shared" si="252"/>
        <v>-9.1350027867986849E-3</v>
      </c>
      <c r="R1421" s="11">
        <f t="shared" si="253"/>
        <v>0.43533860839890681</v>
      </c>
      <c r="S1421" s="11">
        <f t="shared" si="254"/>
        <v>0.16787053307206024</v>
      </c>
      <c r="T1421" s="11">
        <f t="shared" si="255"/>
        <v>0.74866539043929015</v>
      </c>
      <c r="U1421" s="11">
        <f t="shared" si="256"/>
        <v>0.38464154773817416</v>
      </c>
      <c r="V1421" s="11">
        <f t="shared" si="257"/>
        <v>0.33252476200213077</v>
      </c>
      <c r="W1421" s="11">
        <f t="shared" si="258"/>
        <v>0.38464154773817416</v>
      </c>
    </row>
    <row r="1422" spans="1:23" x14ac:dyDescent="0.2">
      <c r="A1422" s="30">
        <v>37603</v>
      </c>
      <c r="B1422" s="1">
        <v>62.436011000000001</v>
      </c>
      <c r="C1422" s="1">
        <v>80.069457</v>
      </c>
      <c r="D1422" s="1">
        <v>28.78145</v>
      </c>
      <c r="E1422" s="1">
        <v>37.889999000000003</v>
      </c>
      <c r="F1422" s="1">
        <v>311.12940700000001</v>
      </c>
      <c r="G1422" s="1">
        <v>52.567435000000003</v>
      </c>
      <c r="H1422" s="1">
        <v>50.224842000000002</v>
      </c>
      <c r="I1422" s="1">
        <v>95.529999000000004</v>
      </c>
      <c r="J1422" s="1">
        <v>25.282209000000002</v>
      </c>
      <c r="K1422" s="1">
        <v>32.414785999999999</v>
      </c>
      <c r="L1422" s="45">
        <v>17067.560549999998</v>
      </c>
      <c r="M1422" s="11">
        <f t="shared" si="248"/>
        <v>-0.32960350815428807</v>
      </c>
      <c r="N1422" s="11">
        <f t="shared" si="249"/>
        <v>1.4351608043874364E-2</v>
      </c>
      <c r="O1422" s="11">
        <f t="shared" si="250"/>
        <v>0.40046081500766806</v>
      </c>
      <c r="P1422" s="11">
        <f t="shared" si="251"/>
        <v>-0.74818901609497557</v>
      </c>
      <c r="Q1422" s="11">
        <f t="shared" si="252"/>
        <v>-3.1048698123545826E-3</v>
      </c>
      <c r="R1422" s="11">
        <f t="shared" si="253"/>
        <v>-0.41369398619431241</v>
      </c>
      <c r="S1422" s="11">
        <f t="shared" si="254"/>
        <v>0.59396326367266172</v>
      </c>
      <c r="T1422" s="11">
        <f t="shared" si="255"/>
        <v>-0.32348987844749555</v>
      </c>
      <c r="U1422" s="11">
        <f t="shared" si="256"/>
        <v>-0.48396386364463007</v>
      </c>
      <c r="V1422" s="11">
        <f t="shared" si="257"/>
        <v>-0.27672662270292803</v>
      </c>
      <c r="W1422" s="11">
        <f t="shared" si="258"/>
        <v>-0.48396386364463007</v>
      </c>
    </row>
    <row r="1423" spans="1:23" x14ac:dyDescent="0.2">
      <c r="A1423" s="30">
        <v>37576</v>
      </c>
      <c r="B1423" s="1">
        <v>93.132962000000006</v>
      </c>
      <c r="C1423" s="1">
        <v>78.936589999999995</v>
      </c>
      <c r="D1423" s="1">
        <v>20.551414000000001</v>
      </c>
      <c r="E1423" s="1">
        <v>150.470001</v>
      </c>
      <c r="F1423" s="1">
        <v>312.098432</v>
      </c>
      <c r="G1423" s="1">
        <v>89.658699999999996</v>
      </c>
      <c r="H1423" s="1">
        <v>31.509409999999999</v>
      </c>
      <c r="I1423" s="1">
        <v>141.21000699999999</v>
      </c>
      <c r="J1423" s="1">
        <v>48.993098000000003</v>
      </c>
      <c r="K1423" s="1">
        <v>44.816783000000001</v>
      </c>
      <c r="L1423" s="45">
        <v>16662.910159999999</v>
      </c>
      <c r="M1423" s="11">
        <f t="shared" si="248"/>
        <v>-0.23577074885561067</v>
      </c>
      <c r="N1423" s="11">
        <f t="shared" si="249"/>
        <v>-8.9876617957166505E-2</v>
      </c>
      <c r="O1423" s="11">
        <f t="shared" si="250"/>
        <v>-0.56969442617371013</v>
      </c>
      <c r="P1423" s="11">
        <f t="shared" si="251"/>
        <v>-0.29290414060755443</v>
      </c>
      <c r="Q1423" s="11">
        <f t="shared" si="252"/>
        <v>-3.1112380607717371E-3</v>
      </c>
      <c r="R1423" s="11">
        <f t="shared" si="253"/>
        <v>-0.10260613522830653</v>
      </c>
      <c r="S1423" s="11">
        <f t="shared" si="254"/>
        <v>-0.50298762712559775</v>
      </c>
      <c r="T1423" s="11">
        <f t="shared" si="255"/>
        <v>-0.34219961654818665</v>
      </c>
      <c r="U1423" s="11">
        <f t="shared" si="256"/>
        <v>0.20440643774640033</v>
      </c>
      <c r="V1423" s="11">
        <f t="shared" si="257"/>
        <v>-0.13851668143262541</v>
      </c>
      <c r="W1423" s="11">
        <f t="shared" si="258"/>
        <v>0.20440643774640033</v>
      </c>
    </row>
    <row r="1424" spans="1:23" x14ac:dyDescent="0.2">
      <c r="A1424" s="30">
        <v>37575</v>
      </c>
      <c r="B1424" s="1">
        <v>121.86521500000001</v>
      </c>
      <c r="C1424" s="1">
        <v>86.731746000000001</v>
      </c>
      <c r="D1424" s="1">
        <v>47.760046000000003</v>
      </c>
      <c r="E1424" s="1">
        <v>212.800003</v>
      </c>
      <c r="F1424" s="1">
        <v>313.072475</v>
      </c>
      <c r="G1424" s="1">
        <v>99.910088000000002</v>
      </c>
      <c r="H1424" s="1">
        <v>63.397637000000003</v>
      </c>
      <c r="I1424" s="1">
        <v>214.66999799999999</v>
      </c>
      <c r="J1424" s="1">
        <v>40.67821</v>
      </c>
      <c r="K1424" s="1">
        <v>52.02281</v>
      </c>
      <c r="L1424" s="45">
        <v>16880.359380000002</v>
      </c>
      <c r="M1424" s="11">
        <f t="shared" si="248"/>
        <v>0.66196578409004392</v>
      </c>
      <c r="N1424" s="11">
        <f t="shared" si="249"/>
        <v>2.6090192967442638E-2</v>
      </c>
      <c r="O1424" s="11">
        <f t="shared" si="250"/>
        <v>0.56711362721126135</v>
      </c>
      <c r="P1424" s="11">
        <f t="shared" si="251"/>
        <v>8.2290755830809692E-2</v>
      </c>
      <c r="Q1424" s="11">
        <f t="shared" si="252"/>
        <v>2.7036978684675805E-3</v>
      </c>
      <c r="R1424" s="11">
        <f t="shared" si="253"/>
        <v>0.32619576665835015</v>
      </c>
      <c r="S1424" s="11">
        <f t="shared" si="254"/>
        <v>7.5066720211732996E-2</v>
      </c>
      <c r="T1424" s="11">
        <f t="shared" si="255"/>
        <v>0.29093756110748026</v>
      </c>
      <c r="U1424" s="11">
        <f t="shared" si="256"/>
        <v>0.17138759327310593</v>
      </c>
      <c r="V1424" s="11">
        <f t="shared" si="257"/>
        <v>0.20493682414153458</v>
      </c>
      <c r="W1424" s="11">
        <f t="shared" si="258"/>
        <v>0.17138759327310593</v>
      </c>
    </row>
    <row r="1425" spans="1:23" x14ac:dyDescent="0.2">
      <c r="A1425" s="30">
        <v>37574</v>
      </c>
      <c r="B1425" s="1">
        <v>73.325946999999999</v>
      </c>
      <c r="C1425" s="1">
        <v>84.526435000000006</v>
      </c>
      <c r="D1425" s="1">
        <v>30.476441000000001</v>
      </c>
      <c r="E1425" s="1">
        <v>196.61999499999999</v>
      </c>
      <c r="F1425" s="1">
        <v>312.22830399999998</v>
      </c>
      <c r="G1425" s="1">
        <v>75.335852000000003</v>
      </c>
      <c r="H1425" s="1">
        <v>58.970886</v>
      </c>
      <c r="I1425" s="1">
        <v>166.28999300000001</v>
      </c>
      <c r="J1425" s="1">
        <v>34.726515999999997</v>
      </c>
      <c r="K1425" s="1">
        <v>43.174720000000001</v>
      </c>
      <c r="L1425" s="45">
        <v>16560.539059999999</v>
      </c>
      <c r="M1425" s="11">
        <f t="shared" si="248"/>
        <v>0.14497937439790798</v>
      </c>
      <c r="N1425" s="11">
        <f t="shared" si="249"/>
        <v>5.7816363693930839E-2</v>
      </c>
      <c r="O1425" s="11">
        <f t="shared" si="250"/>
        <v>0.12167808062001595</v>
      </c>
      <c r="P1425" s="11">
        <f t="shared" si="251"/>
        <v>4.1176471950883498</v>
      </c>
      <c r="Q1425" s="11">
        <f t="shared" si="252"/>
        <v>1.2974670307557279E-3</v>
      </c>
      <c r="R1425" s="11">
        <f t="shared" si="253"/>
        <v>0.43836298177646116</v>
      </c>
      <c r="S1425" s="11">
        <f t="shared" si="254"/>
        <v>0.187593804554963</v>
      </c>
      <c r="T1425" s="11">
        <f t="shared" si="255"/>
        <v>0.72553686648738624</v>
      </c>
      <c r="U1425" s="11">
        <f t="shared" si="256"/>
        <v>0.37454141402530716</v>
      </c>
      <c r="V1425" s="11">
        <f t="shared" si="257"/>
        <v>0.34138898957786035</v>
      </c>
      <c r="W1425" s="11">
        <f t="shared" si="258"/>
        <v>0.37454141402530716</v>
      </c>
    </row>
    <row r="1426" spans="1:23" x14ac:dyDescent="0.2">
      <c r="A1426" s="30">
        <v>37573</v>
      </c>
      <c r="B1426" s="1">
        <v>64.041281999999995</v>
      </c>
      <c r="C1426" s="1">
        <v>79.906530000000004</v>
      </c>
      <c r="D1426" s="1">
        <v>27.170399</v>
      </c>
      <c r="E1426" s="1">
        <v>38.419998</v>
      </c>
      <c r="F1426" s="1">
        <v>311.82372299999997</v>
      </c>
      <c r="G1426" s="1">
        <v>52.376106</v>
      </c>
      <c r="H1426" s="1">
        <v>49.655771000000001</v>
      </c>
      <c r="I1426" s="1">
        <v>96.370002999999997</v>
      </c>
      <c r="J1426" s="1">
        <v>25.264074000000001</v>
      </c>
      <c r="K1426" s="1">
        <v>32.186577</v>
      </c>
      <c r="L1426" s="45">
        <v>16979.130860000001</v>
      </c>
      <c r="M1426" s="11">
        <f t="shared" si="248"/>
        <v>0.36475798300309359</v>
      </c>
      <c r="N1426" s="11">
        <f t="shared" si="249"/>
        <v>0.12011778246466154</v>
      </c>
      <c r="O1426" s="11">
        <f t="shared" si="250"/>
        <v>7.9758056677047051E-2</v>
      </c>
      <c r="P1426" s="11">
        <f t="shared" si="251"/>
        <v>0.65247303225806452</v>
      </c>
      <c r="Q1426" s="11">
        <f t="shared" si="252"/>
        <v>6.594929024332119E-3</v>
      </c>
      <c r="R1426" s="11">
        <f t="shared" si="253"/>
        <v>0.3021024451935832</v>
      </c>
      <c r="S1426" s="11">
        <f t="shared" si="254"/>
        <v>0.1450998776557435</v>
      </c>
      <c r="T1426" s="11">
        <f t="shared" si="255"/>
        <v>-0.25628953918367747</v>
      </c>
      <c r="U1426" s="11">
        <f t="shared" si="256"/>
        <v>7.9229267497920919E-2</v>
      </c>
      <c r="V1426" s="11">
        <f t="shared" si="257"/>
        <v>9.7061178964125139E-2</v>
      </c>
      <c r="W1426" s="11">
        <f t="shared" si="258"/>
        <v>7.9229267497920919E-2</v>
      </c>
    </row>
    <row r="1427" spans="1:23" x14ac:dyDescent="0.2">
      <c r="A1427" s="30">
        <v>37571</v>
      </c>
      <c r="B1427" s="1">
        <v>46.92501</v>
      </c>
      <c r="C1427" s="1">
        <v>71.337614000000002</v>
      </c>
      <c r="D1427" s="1">
        <v>25.163414</v>
      </c>
      <c r="E1427" s="1">
        <v>23.25</v>
      </c>
      <c r="F1427" s="1">
        <v>309.78074099999998</v>
      </c>
      <c r="G1427" s="1">
        <v>40.224259000000004</v>
      </c>
      <c r="H1427" s="1">
        <v>43.363703000000001</v>
      </c>
      <c r="I1427" s="1">
        <v>129.58000200000001</v>
      </c>
      <c r="J1427" s="1">
        <v>23.409367</v>
      </c>
      <c r="K1427" s="1">
        <v>29.338908</v>
      </c>
      <c r="L1427" s="45">
        <v>16987.509770000001</v>
      </c>
      <c r="M1427" s="11">
        <f t="shared" si="248"/>
        <v>-0.49919685814372228</v>
      </c>
      <c r="N1427" s="11">
        <f t="shared" si="249"/>
        <v>-9.3419531931870248E-2</v>
      </c>
      <c r="O1427" s="11">
        <f t="shared" si="250"/>
        <v>0.1233345008593949</v>
      </c>
      <c r="P1427" s="11">
        <f t="shared" si="251"/>
        <v>-0.83817080584910986</v>
      </c>
      <c r="Q1427" s="11">
        <f t="shared" si="252"/>
        <v>7.4398431670523735E-3</v>
      </c>
      <c r="R1427" s="11">
        <f t="shared" si="253"/>
        <v>-0.54399036245980148</v>
      </c>
      <c r="S1427" s="11">
        <f t="shared" si="254"/>
        <v>0.36720833466805525</v>
      </c>
      <c r="T1427" s="11">
        <f t="shared" si="255"/>
        <v>-9.8761977317860405E-2</v>
      </c>
      <c r="U1427" s="11">
        <f t="shared" si="256"/>
        <v>-0.52238275709835746</v>
      </c>
      <c r="V1427" s="11">
        <f t="shared" si="257"/>
        <v>-0.35967960614508709</v>
      </c>
      <c r="W1427" s="11">
        <f t="shared" si="258"/>
        <v>-0.52238275709835746</v>
      </c>
    </row>
    <row r="1428" spans="1:23" x14ac:dyDescent="0.2">
      <c r="A1428" s="30">
        <v>37545</v>
      </c>
      <c r="B1428" s="1">
        <v>93.699511999999999</v>
      </c>
      <c r="C1428" s="1">
        <v>78.688672999999994</v>
      </c>
      <c r="D1428" s="1">
        <v>22.400642000000001</v>
      </c>
      <c r="E1428" s="1">
        <v>143.66999799999999</v>
      </c>
      <c r="F1428" s="1">
        <v>307.49304100000001</v>
      </c>
      <c r="G1428" s="1">
        <v>88.209230000000005</v>
      </c>
      <c r="H1428" s="1">
        <v>31.716968000000001</v>
      </c>
      <c r="I1428" s="1">
        <v>143.779999</v>
      </c>
      <c r="J1428" s="1">
        <v>49.012818000000003</v>
      </c>
      <c r="K1428" s="1">
        <v>45.819105999999998</v>
      </c>
      <c r="L1428" s="45">
        <v>16614.810549999998</v>
      </c>
      <c r="M1428" s="11">
        <f t="shared" si="248"/>
        <v>-0.2131001881775304</v>
      </c>
      <c r="N1428" s="11">
        <f t="shared" si="249"/>
        <v>-9.6822325404369414E-2</v>
      </c>
      <c r="O1428" s="11">
        <f t="shared" si="250"/>
        <v>-0.53107344845652638</v>
      </c>
      <c r="P1428" s="11">
        <f t="shared" si="251"/>
        <v>-0.33575291206375879</v>
      </c>
      <c r="Q1428" s="11">
        <f t="shared" si="252"/>
        <v>9.7564292818463905E-4</v>
      </c>
      <c r="R1428" s="11">
        <f t="shared" si="253"/>
        <v>-0.11754697085074428</v>
      </c>
      <c r="S1428" s="11">
        <f t="shared" si="254"/>
        <v>-0.50052312291141976</v>
      </c>
      <c r="T1428" s="11">
        <f t="shared" si="255"/>
        <v>-0.34478674038655899</v>
      </c>
      <c r="U1428" s="11">
        <f t="shared" si="256"/>
        <v>0.19866885706464621</v>
      </c>
      <c r="V1428" s="11">
        <f t="shared" si="257"/>
        <v>-0.13006334561078026</v>
      </c>
      <c r="W1428" s="11">
        <f t="shared" si="258"/>
        <v>0.19866885706464621</v>
      </c>
    </row>
    <row r="1429" spans="1:23" x14ac:dyDescent="0.2">
      <c r="A1429" s="30">
        <v>37544</v>
      </c>
      <c r="B1429" s="1">
        <v>119.074259</v>
      </c>
      <c r="C1429" s="1">
        <v>87.124245000000002</v>
      </c>
      <c r="D1429" s="1">
        <v>47.770043999999999</v>
      </c>
      <c r="E1429" s="1">
        <v>216.28999300000001</v>
      </c>
      <c r="F1429" s="1">
        <v>307.19333</v>
      </c>
      <c r="G1429" s="1">
        <v>99.959121999999994</v>
      </c>
      <c r="H1429" s="1">
        <v>63.500373000000003</v>
      </c>
      <c r="I1429" s="1">
        <v>219.44000199999999</v>
      </c>
      <c r="J1429" s="1">
        <v>40.889372999999999</v>
      </c>
      <c r="K1429" s="1">
        <v>52.669474000000001</v>
      </c>
      <c r="L1429" s="45">
        <v>16805.410159999999</v>
      </c>
      <c r="M1429" s="11">
        <f t="shared" si="248"/>
        <v>0.64530004939592489</v>
      </c>
      <c r="N1429" s="11">
        <f t="shared" si="249"/>
        <v>4.5932181133661931E-2</v>
      </c>
      <c r="O1429" s="11">
        <f t="shared" si="250"/>
        <v>0.56744168388953287</v>
      </c>
      <c r="P1429" s="11">
        <f t="shared" si="251"/>
        <v>0.10037645096028136</v>
      </c>
      <c r="Q1429" s="11">
        <f t="shared" si="252"/>
        <v>2.118332336586759E-3</v>
      </c>
      <c r="R1429" s="11">
        <f t="shared" si="253"/>
        <v>0.33941609922882532</v>
      </c>
      <c r="S1429" s="11">
        <f t="shared" si="254"/>
        <v>9.3316117464780524E-2</v>
      </c>
      <c r="T1429" s="11">
        <f t="shared" si="255"/>
        <v>0.33609349317786497</v>
      </c>
      <c r="U1429" s="11">
        <f t="shared" si="256"/>
        <v>0.18930698028320436</v>
      </c>
      <c r="V1429" s="11">
        <f t="shared" si="257"/>
        <v>0.2319744513969062</v>
      </c>
      <c r="W1429" s="11">
        <f t="shared" si="258"/>
        <v>0.18930698028320436</v>
      </c>
    </row>
    <row r="1430" spans="1:23" x14ac:dyDescent="0.2">
      <c r="A1430" s="30">
        <v>37543</v>
      </c>
      <c r="B1430" s="1">
        <v>72.372366999999997</v>
      </c>
      <c r="C1430" s="1">
        <v>83.298177999999993</v>
      </c>
      <c r="D1430" s="1">
        <v>30.476441000000001</v>
      </c>
      <c r="E1430" s="1">
        <v>196.55999800000001</v>
      </c>
      <c r="F1430" s="1">
        <v>306.54396800000001</v>
      </c>
      <c r="G1430" s="1">
        <v>74.628878999999998</v>
      </c>
      <c r="H1430" s="1">
        <v>58.080523999999997</v>
      </c>
      <c r="I1430" s="1">
        <v>164.240005</v>
      </c>
      <c r="J1430" s="1">
        <v>34.380839999999999</v>
      </c>
      <c r="K1430" s="1">
        <v>42.752082999999999</v>
      </c>
      <c r="L1430" s="45">
        <v>17484.529299999998</v>
      </c>
      <c r="M1430" s="11">
        <f t="shared" si="248"/>
        <v>0.11541728450317312</v>
      </c>
      <c r="N1430" s="11">
        <f t="shared" si="249"/>
        <v>0.12704883829978098</v>
      </c>
      <c r="O1430" s="11">
        <f t="shared" si="250"/>
        <v>0.21562059433158698</v>
      </c>
      <c r="P1430" s="11">
        <f t="shared" si="251"/>
        <v>5.3202571704180066</v>
      </c>
      <c r="Q1430" s="11">
        <f t="shared" si="252"/>
        <v>-7.8891019886284663E-3</v>
      </c>
      <c r="R1430" s="11">
        <f t="shared" si="253"/>
        <v>0.91096067251462354</v>
      </c>
      <c r="S1430" s="11">
        <f t="shared" si="254"/>
        <v>0.27933340986943955</v>
      </c>
      <c r="T1430" s="11">
        <f t="shared" si="255"/>
        <v>0.2024307036365971</v>
      </c>
      <c r="U1430" s="11">
        <f t="shared" si="256"/>
        <v>0.27822163933236532</v>
      </c>
      <c r="V1430" s="11">
        <f t="shared" si="257"/>
        <v>0.59400952309968935</v>
      </c>
      <c r="W1430" s="11">
        <f t="shared" si="258"/>
        <v>0.27822163933236532</v>
      </c>
    </row>
    <row r="1431" spans="1:23" x14ac:dyDescent="0.2">
      <c r="A1431" s="30">
        <v>37541</v>
      </c>
      <c r="B1431" s="1">
        <v>64.883669999999995</v>
      </c>
      <c r="C1431" s="1">
        <v>73.908224000000004</v>
      </c>
      <c r="D1431" s="1">
        <v>25.070685000000001</v>
      </c>
      <c r="E1431" s="1">
        <v>31.1</v>
      </c>
      <c r="F1431" s="1">
        <v>308.98155500000001</v>
      </c>
      <c r="G1431" s="1">
        <v>39.053069000000001</v>
      </c>
      <c r="H1431" s="1">
        <v>45.399051999999998</v>
      </c>
      <c r="I1431" s="1">
        <v>136.58999600000001</v>
      </c>
      <c r="J1431" s="1">
        <v>26.897400999999999</v>
      </c>
      <c r="K1431" s="1">
        <v>26.820468999999999</v>
      </c>
      <c r="L1431" s="45">
        <v>17279.740229999999</v>
      </c>
      <c r="M1431" s="11">
        <f t="shared" si="248"/>
        <v>0.39171885746173052</v>
      </c>
      <c r="N1431" s="11">
        <f t="shared" si="249"/>
        <v>3.1302578456543939E-2</v>
      </c>
      <c r="O1431" s="11">
        <f t="shared" si="250"/>
        <v>8.5991499608889077E-2</v>
      </c>
      <c r="P1431" s="11">
        <f t="shared" si="251"/>
        <v>0.33936267611381021</v>
      </c>
      <c r="Q1431" s="11">
        <f t="shared" si="252"/>
        <v>3.4227005385365494E-3</v>
      </c>
      <c r="R1431" s="11">
        <f t="shared" si="253"/>
        <v>-2.6874832473034571E-2</v>
      </c>
      <c r="S1431" s="11">
        <f t="shared" si="254"/>
        <v>6.9345513197518471E-2</v>
      </c>
      <c r="T1431" s="11">
        <f t="shared" si="255"/>
        <v>8.585734091853614E-2</v>
      </c>
      <c r="U1431" s="11">
        <f t="shared" si="256"/>
        <v>0.13855615943900079</v>
      </c>
      <c r="V1431" s="11">
        <f t="shared" si="257"/>
        <v>-6.4786203822272626E-2</v>
      </c>
      <c r="W1431" s="11">
        <f t="shared" si="258"/>
        <v>0.13855615943900079</v>
      </c>
    </row>
    <row r="1432" spans="1:23" x14ac:dyDescent="0.2">
      <c r="A1432" s="30">
        <v>37540</v>
      </c>
      <c r="B1432" s="1">
        <v>46.621248000000001</v>
      </c>
      <c r="C1432" s="1">
        <v>71.664927000000006</v>
      </c>
      <c r="D1432" s="1">
        <v>23.085526000000002</v>
      </c>
      <c r="E1432" s="1">
        <v>23.219999000000001</v>
      </c>
      <c r="F1432" s="1">
        <v>307.92761100000001</v>
      </c>
      <c r="G1432" s="1">
        <v>40.131599000000001</v>
      </c>
      <c r="H1432" s="1">
        <v>42.454988999999998</v>
      </c>
      <c r="I1432" s="1">
        <v>125.790001</v>
      </c>
      <c r="J1432" s="1">
        <v>23.624131999999999</v>
      </c>
      <c r="K1432" s="1">
        <v>28.678436000000001</v>
      </c>
      <c r="L1432" s="45">
        <v>16321.070309999999</v>
      </c>
      <c r="M1432" s="11">
        <f t="shared" si="248"/>
        <v>-0.50621012584038938</v>
      </c>
      <c r="N1432" s="11">
        <f t="shared" si="249"/>
        <v>-9.7562183871769514E-2</v>
      </c>
      <c r="O1432" s="11">
        <f t="shared" si="250"/>
        <v>5.8872584024749486E-3</v>
      </c>
      <c r="P1432" s="11">
        <f t="shared" si="251"/>
        <v>-0.8433726880269814</v>
      </c>
      <c r="Q1432" s="11">
        <f t="shared" si="252"/>
        <v>-3.4432011665718187E-3</v>
      </c>
      <c r="R1432" s="11">
        <f t="shared" si="253"/>
        <v>-0.5621412180473202</v>
      </c>
      <c r="S1432" s="11">
        <f t="shared" si="254"/>
        <v>0.2891289764234326</v>
      </c>
      <c r="T1432" s="11">
        <f t="shared" si="255"/>
        <v>-0.10584299645223894</v>
      </c>
      <c r="U1432" s="11">
        <f t="shared" si="256"/>
        <v>-0.51379518197262053</v>
      </c>
      <c r="V1432" s="11">
        <f t="shared" si="257"/>
        <v>-0.37786735703727226</v>
      </c>
      <c r="W1432" s="11">
        <f t="shared" si="258"/>
        <v>-0.51379518197262053</v>
      </c>
    </row>
    <row r="1433" spans="1:23" x14ac:dyDescent="0.2">
      <c r="A1433" s="30">
        <v>37515</v>
      </c>
      <c r="B1433" s="1">
        <v>94.415155999999996</v>
      </c>
      <c r="C1433" s="1">
        <v>79.412593000000001</v>
      </c>
      <c r="D1433" s="1">
        <v>22.950410999999999</v>
      </c>
      <c r="E1433" s="1">
        <v>148.25</v>
      </c>
      <c r="F1433" s="1">
        <v>308.99153100000001</v>
      </c>
      <c r="G1433" s="1">
        <v>91.654206000000002</v>
      </c>
      <c r="H1433" s="1">
        <v>32.933081000000001</v>
      </c>
      <c r="I1433" s="1">
        <v>140.679993</v>
      </c>
      <c r="J1433" s="1">
        <v>48.588847999999999</v>
      </c>
      <c r="K1433" s="1">
        <v>46.096980000000002</v>
      </c>
      <c r="L1433" s="45">
        <v>17265.990229999999</v>
      </c>
      <c r="M1433" s="11">
        <f t="shared" si="248"/>
        <v>-0.19185717265996272</v>
      </c>
      <c r="N1433" s="11">
        <f t="shared" si="249"/>
        <v>-9.3988509420403488E-2</v>
      </c>
      <c r="O1433" s="11">
        <f t="shared" si="250"/>
        <v>-0.50559863436509211</v>
      </c>
      <c r="P1433" s="11">
        <f t="shared" si="251"/>
        <v>-0.31832810958852509</v>
      </c>
      <c r="Q1433" s="11">
        <f t="shared" si="252"/>
        <v>3.4063331340061787E-3</v>
      </c>
      <c r="R1433" s="11">
        <f t="shared" si="253"/>
        <v>-8.1370657967914983E-2</v>
      </c>
      <c r="S1433" s="11">
        <f t="shared" si="254"/>
        <v>-0.48030173575763491</v>
      </c>
      <c r="T1433" s="11">
        <f t="shared" si="255"/>
        <v>-0.3457657366217074</v>
      </c>
      <c r="U1433" s="11">
        <f t="shared" si="256"/>
        <v>0.19503267811819924</v>
      </c>
      <c r="V1433" s="11">
        <f t="shared" si="257"/>
        <v>-0.11897539414195313</v>
      </c>
      <c r="W1433" s="11">
        <f t="shared" si="258"/>
        <v>0.19503267811819924</v>
      </c>
    </row>
    <row r="1434" spans="1:23" x14ac:dyDescent="0.2">
      <c r="A1434" s="30">
        <v>37514</v>
      </c>
      <c r="B1434" s="1">
        <v>116.82978900000001</v>
      </c>
      <c r="C1434" s="1">
        <v>87.650756999999999</v>
      </c>
      <c r="D1434" s="1">
        <v>46.420605999999999</v>
      </c>
      <c r="E1434" s="1">
        <v>217.479996</v>
      </c>
      <c r="F1434" s="1">
        <v>307.94257599999997</v>
      </c>
      <c r="G1434" s="1">
        <v>99.772783000000004</v>
      </c>
      <c r="H1434" s="1">
        <v>63.369619</v>
      </c>
      <c r="I1434" s="1">
        <v>215.029999</v>
      </c>
      <c r="J1434" s="1">
        <v>40.659011999999997</v>
      </c>
      <c r="K1434" s="1">
        <v>52.322012000000001</v>
      </c>
      <c r="L1434" s="45">
        <v>16994.220700000002</v>
      </c>
      <c r="M1434" s="11">
        <f t="shared" si="248"/>
        <v>0.80151665370460523</v>
      </c>
      <c r="N1434" s="11">
        <f t="shared" si="249"/>
        <v>0.17085087395949272</v>
      </c>
      <c r="O1434" s="11">
        <f t="shared" si="250"/>
        <v>0.81984741550933538</v>
      </c>
      <c r="P1434" s="11">
        <f t="shared" si="251"/>
        <v>5.6752603637040906</v>
      </c>
      <c r="Q1434" s="11">
        <f t="shared" si="252"/>
        <v>6.4812582281907893E-3</v>
      </c>
      <c r="R1434" s="11">
        <f t="shared" si="253"/>
        <v>1.5498788208812102</v>
      </c>
      <c r="S1434" s="11">
        <f t="shared" si="254"/>
        <v>0.40949163199115501</v>
      </c>
      <c r="T1434" s="11">
        <f t="shared" si="255"/>
        <v>0.58752309902229083</v>
      </c>
      <c r="U1434" s="11">
        <f t="shared" si="256"/>
        <v>0.49836918487988613</v>
      </c>
      <c r="V1434" s="11">
        <f t="shared" si="257"/>
        <v>0.93040978013064901</v>
      </c>
      <c r="W1434" s="11">
        <f t="shared" si="258"/>
        <v>0.49836918487988613</v>
      </c>
    </row>
    <row r="1435" spans="1:23" x14ac:dyDescent="0.2">
      <c r="A1435" s="30">
        <v>37511</v>
      </c>
      <c r="B1435" s="1">
        <v>64.850796000000003</v>
      </c>
      <c r="C1435" s="1">
        <v>74.860735000000005</v>
      </c>
      <c r="D1435" s="1">
        <v>25.507966</v>
      </c>
      <c r="E1435" s="1">
        <v>32.580002</v>
      </c>
      <c r="F1435" s="1">
        <v>305.95957299999998</v>
      </c>
      <c r="G1435" s="1">
        <v>39.128441000000002</v>
      </c>
      <c r="H1435" s="1">
        <v>44.959201999999998</v>
      </c>
      <c r="I1435" s="1">
        <v>135.449997</v>
      </c>
      <c r="J1435" s="1">
        <v>27.13551</v>
      </c>
      <c r="K1435" s="1">
        <v>27.104095999999998</v>
      </c>
      <c r="L1435" s="45">
        <v>17634.740229999999</v>
      </c>
      <c r="M1435" s="11">
        <f t="shared" si="248"/>
        <v>0.37695446041776948</v>
      </c>
      <c r="N1435" s="11">
        <f t="shared" si="249"/>
        <v>5.2818822291806233E-2</v>
      </c>
      <c r="O1435" s="11">
        <f t="shared" si="250"/>
        <v>0.11832359964943828</v>
      </c>
      <c r="P1435" s="11">
        <f t="shared" si="251"/>
        <v>0.40370544608812775</v>
      </c>
      <c r="Q1435" s="11">
        <f t="shared" si="252"/>
        <v>8.8243369777618597E-4</v>
      </c>
      <c r="R1435" s="11">
        <f t="shared" si="253"/>
        <v>-2.6121007879724156E-2</v>
      </c>
      <c r="S1435" s="11">
        <f t="shared" si="254"/>
        <v>5.0292499738882279E-2</v>
      </c>
      <c r="T1435" s="11">
        <f t="shared" si="255"/>
        <v>0.10112994714039591</v>
      </c>
      <c r="U1435" s="11">
        <f t="shared" si="256"/>
        <v>0.12933391693294416</v>
      </c>
      <c r="V1435" s="11">
        <f t="shared" si="257"/>
        <v>-5.8604869444927932E-2</v>
      </c>
      <c r="W1435" s="11">
        <f t="shared" si="258"/>
        <v>0.12933391693294416</v>
      </c>
    </row>
    <row r="1436" spans="1:23" x14ac:dyDescent="0.2">
      <c r="A1436" s="30">
        <v>37510</v>
      </c>
      <c r="B1436" s="1">
        <v>47.097270000000002</v>
      </c>
      <c r="C1436" s="1">
        <v>71.105050000000006</v>
      </c>
      <c r="D1436" s="1">
        <v>22.80911</v>
      </c>
      <c r="E1436" s="1">
        <v>23.209999</v>
      </c>
      <c r="F1436" s="1">
        <v>305.68982199999999</v>
      </c>
      <c r="G1436" s="1">
        <v>40.177928999999999</v>
      </c>
      <c r="H1436" s="1">
        <v>42.806362999999997</v>
      </c>
      <c r="I1436" s="1">
        <v>123.010002</v>
      </c>
      <c r="J1436" s="1">
        <v>24.027888999999998</v>
      </c>
      <c r="K1436" s="1">
        <v>28.791412999999999</v>
      </c>
      <c r="L1436" s="45">
        <v>17719</v>
      </c>
      <c r="M1436" s="11">
        <f t="shared" si="248"/>
        <v>-0.50127336209102036</v>
      </c>
      <c r="N1436" s="11">
        <f t="shared" si="249"/>
        <v>-0.10850882436475207</v>
      </c>
      <c r="O1436" s="11">
        <f t="shared" si="250"/>
        <v>-4.0830668846756013E-2</v>
      </c>
      <c r="P1436" s="11">
        <f t="shared" si="251"/>
        <v>-0.84316509077758328</v>
      </c>
      <c r="Q1436" s="11">
        <f t="shared" si="252"/>
        <v>6.595560807925116E-3</v>
      </c>
      <c r="R1436" s="11">
        <f t="shared" si="253"/>
        <v>-0.56068401940520873</v>
      </c>
      <c r="S1436" s="11">
        <f t="shared" si="254"/>
        <v>0.26770924991672262</v>
      </c>
      <c r="T1436" s="11">
        <f t="shared" si="255"/>
        <v>-0.15194760802590268</v>
      </c>
      <c r="U1436" s="11">
        <f t="shared" si="256"/>
        <v>-0.50678662117018392</v>
      </c>
      <c r="V1436" s="11">
        <f t="shared" si="257"/>
        <v>-0.37608809749797389</v>
      </c>
      <c r="W1436" s="11">
        <f t="shared" si="258"/>
        <v>-0.50678662117018392</v>
      </c>
    </row>
    <row r="1437" spans="1:23" x14ac:dyDescent="0.2">
      <c r="A1437" s="30">
        <v>37484</v>
      </c>
      <c r="B1437" s="1">
        <v>94.435040000000001</v>
      </c>
      <c r="C1437" s="1">
        <v>79.759679000000006</v>
      </c>
      <c r="D1437" s="1">
        <v>23.780066000000001</v>
      </c>
      <c r="E1437" s="1">
        <v>147.990005</v>
      </c>
      <c r="F1437" s="1">
        <v>303.68683700000003</v>
      </c>
      <c r="G1437" s="1">
        <v>91.455651000000003</v>
      </c>
      <c r="H1437" s="1">
        <v>33.766703999999997</v>
      </c>
      <c r="I1437" s="1">
        <v>145.050003</v>
      </c>
      <c r="J1437" s="1">
        <v>48.717025999999997</v>
      </c>
      <c r="K1437" s="1">
        <v>46.146599999999999</v>
      </c>
      <c r="L1437" s="45">
        <v>17371.640630000002</v>
      </c>
      <c r="M1437" s="11">
        <f t="shared" si="248"/>
        <v>0.4899638783114586</v>
      </c>
      <c r="N1437" s="11">
        <f t="shared" si="249"/>
        <v>-5.5551488904755919E-3</v>
      </c>
      <c r="O1437" s="11">
        <f t="shared" si="250"/>
        <v>-0.11087260694344503</v>
      </c>
      <c r="P1437" s="11">
        <f t="shared" si="251"/>
        <v>2.7714066630271836</v>
      </c>
      <c r="Q1437" s="11">
        <f t="shared" si="252"/>
        <v>2.4673932108165708E-4</v>
      </c>
      <c r="R1437" s="11">
        <f t="shared" si="253"/>
        <v>0.74900816614906618</v>
      </c>
      <c r="S1437" s="11">
        <f t="shared" si="254"/>
        <v>-0.32327449114673668</v>
      </c>
      <c r="T1437" s="11">
        <f t="shared" si="255"/>
        <v>0.49752221249718964</v>
      </c>
      <c r="U1437" s="11">
        <f t="shared" si="256"/>
        <v>0.95001032303700783</v>
      </c>
      <c r="V1437" s="11">
        <f t="shared" si="257"/>
        <v>0.44934145426361094</v>
      </c>
      <c r="W1437" s="11">
        <f t="shared" si="258"/>
        <v>0.95001032303700783</v>
      </c>
    </row>
    <row r="1438" spans="1:23" x14ac:dyDescent="0.2">
      <c r="A1438" s="30">
        <v>37481</v>
      </c>
      <c r="B1438" s="1">
        <v>63.380758</v>
      </c>
      <c r="C1438" s="1">
        <v>80.205230999999998</v>
      </c>
      <c r="D1438" s="1">
        <v>26.745398000000002</v>
      </c>
      <c r="E1438" s="1">
        <v>39.240001999999997</v>
      </c>
      <c r="F1438" s="1">
        <v>303.61192399999999</v>
      </c>
      <c r="G1438" s="1">
        <v>52.290008</v>
      </c>
      <c r="H1438" s="1">
        <v>49.897193999999999</v>
      </c>
      <c r="I1438" s="1">
        <v>96.860000999999997</v>
      </c>
      <c r="J1438" s="1">
        <v>24.982958</v>
      </c>
      <c r="K1438" s="1">
        <v>31.839701999999999</v>
      </c>
      <c r="L1438" s="45">
        <v>17907.869139999999</v>
      </c>
      <c r="M1438" s="11">
        <f t="shared" si="248"/>
        <v>1.11412457449378E-2</v>
      </c>
      <c r="N1438" s="11">
        <f t="shared" si="249"/>
        <v>6.586725723024478E-2</v>
      </c>
      <c r="O1438" s="11">
        <f t="shared" si="250"/>
        <v>8.4026422370859777E-2</v>
      </c>
      <c r="P1438" s="11">
        <f t="shared" si="251"/>
        <v>0.22893836517381772</v>
      </c>
      <c r="Q1438" s="11">
        <f t="shared" si="252"/>
        <v>-1.5994517061946101E-2</v>
      </c>
      <c r="R1438" s="11">
        <f t="shared" si="253"/>
        <v>0.34478731557912612</v>
      </c>
      <c r="S1438" s="11">
        <f t="shared" si="254"/>
        <v>9.9080086518106292E-2</v>
      </c>
      <c r="T1438" s="11">
        <f t="shared" si="255"/>
        <v>-0.25998929070203447</v>
      </c>
      <c r="U1438" s="11">
        <f t="shared" si="256"/>
        <v>-7.6022850674197895E-2</v>
      </c>
      <c r="V1438" s="11">
        <f t="shared" si="257"/>
        <v>0.17280163569051465</v>
      </c>
      <c r="W1438" s="11">
        <f t="shared" si="258"/>
        <v>-7.6022850674197895E-2</v>
      </c>
    </row>
    <row r="1439" spans="1:23" x14ac:dyDescent="0.2">
      <c r="A1439" s="30">
        <v>37480</v>
      </c>
      <c r="B1439" s="1">
        <v>62.682397999999999</v>
      </c>
      <c r="C1439" s="1">
        <v>75.248799000000005</v>
      </c>
      <c r="D1439" s="1">
        <v>24.672274999999999</v>
      </c>
      <c r="E1439" s="1">
        <v>31.93</v>
      </c>
      <c r="F1439" s="1">
        <v>308.54698400000001</v>
      </c>
      <c r="G1439" s="1">
        <v>38.883477999999997</v>
      </c>
      <c r="H1439" s="1">
        <v>45.399051999999998</v>
      </c>
      <c r="I1439" s="1">
        <v>130.88999899999999</v>
      </c>
      <c r="J1439" s="1">
        <v>27.038502000000001</v>
      </c>
      <c r="K1439" s="1">
        <v>27.148412</v>
      </c>
      <c r="L1439" s="45">
        <v>17042.900389999999</v>
      </c>
      <c r="M1439" s="11">
        <f t="shared" si="248"/>
        <v>0.34200451750938443</v>
      </c>
      <c r="N1439" s="11">
        <f t="shared" si="249"/>
        <v>5.279247412474608E-2</v>
      </c>
      <c r="O1439" s="11">
        <f t="shared" si="250"/>
        <v>4.1638828512197801E-2</v>
      </c>
      <c r="P1439" s="11">
        <f t="shared" si="251"/>
        <v>0.30379746835443044</v>
      </c>
      <c r="Q1439" s="11">
        <f t="shared" si="252"/>
        <v>2.7034662514026531E-2</v>
      </c>
      <c r="R1439" s="11">
        <f t="shared" si="253"/>
        <v>1.9014797795676053E-2</v>
      </c>
      <c r="S1439" s="11">
        <f t="shared" si="254"/>
        <v>4.082959427363031E-2</v>
      </c>
      <c r="T1439" s="11">
        <f t="shared" si="255"/>
        <v>9.2206303144402479E-2</v>
      </c>
      <c r="U1439" s="11">
        <f t="shared" si="256"/>
        <v>0.11296124642759375</v>
      </c>
      <c r="V1439" s="11">
        <f t="shared" si="257"/>
        <v>-8.3888063402568491E-2</v>
      </c>
      <c r="W1439" s="11">
        <f t="shared" si="258"/>
        <v>0.11296124642759375</v>
      </c>
    </row>
    <row r="1440" spans="1:23" x14ac:dyDescent="0.2">
      <c r="A1440" s="30">
        <v>37479</v>
      </c>
      <c r="B1440" s="1">
        <v>46.708038000000002</v>
      </c>
      <c r="C1440" s="1">
        <v>71.475434000000007</v>
      </c>
      <c r="D1440" s="1">
        <v>23.686017</v>
      </c>
      <c r="E1440" s="1">
        <v>24.49</v>
      </c>
      <c r="F1440" s="1">
        <v>300.425093</v>
      </c>
      <c r="G1440" s="1">
        <v>38.157913000000001</v>
      </c>
      <c r="H1440" s="1">
        <v>43.618141000000001</v>
      </c>
      <c r="I1440" s="1">
        <v>119.839996</v>
      </c>
      <c r="J1440" s="1">
        <v>24.294198999999999</v>
      </c>
      <c r="K1440" s="1">
        <v>29.634383</v>
      </c>
      <c r="L1440" s="45">
        <v>18214.41992</v>
      </c>
      <c r="M1440" s="11">
        <f t="shared" si="248"/>
        <v>-0.34305303126530828</v>
      </c>
      <c r="N1440" s="11">
        <f t="shared" si="249"/>
        <v>-0.15197426962588645</v>
      </c>
      <c r="O1440" s="11">
        <f t="shared" si="250"/>
        <v>-0.1791103594978346</v>
      </c>
      <c r="P1440" s="11">
        <f t="shared" si="251"/>
        <v>-0.86870744581947923</v>
      </c>
      <c r="Q1440" s="11">
        <f t="shared" si="252"/>
        <v>0.11188139641334738</v>
      </c>
      <c r="R1440" s="11">
        <f t="shared" si="253"/>
        <v>-0.47930553407861487</v>
      </c>
      <c r="S1440" s="11">
        <f t="shared" si="254"/>
        <v>-0.25351376479509524</v>
      </c>
      <c r="T1440" s="11">
        <f t="shared" si="255"/>
        <v>-0.25629889075523693</v>
      </c>
      <c r="U1440" s="11">
        <f t="shared" si="256"/>
        <v>-0.28874110754346038</v>
      </c>
      <c r="V1440" s="11">
        <f t="shared" si="257"/>
        <v>-0.30454008314527248</v>
      </c>
      <c r="W1440" s="11">
        <f t="shared" si="258"/>
        <v>-0.28874110754346038</v>
      </c>
    </row>
    <row r="1441" spans="1:23" x14ac:dyDescent="0.2">
      <c r="A1441" s="30">
        <v>37451</v>
      </c>
      <c r="B1441" s="1">
        <v>71.098642999999996</v>
      </c>
      <c r="C1441" s="1">
        <v>84.284510999999995</v>
      </c>
      <c r="D1441" s="1">
        <v>28.854081999999998</v>
      </c>
      <c r="E1441" s="1">
        <v>186.529999</v>
      </c>
      <c r="F1441" s="1">
        <v>270.195269</v>
      </c>
      <c r="G1441" s="1">
        <v>73.282731999999996</v>
      </c>
      <c r="H1441" s="1">
        <v>58.431272999999997</v>
      </c>
      <c r="I1441" s="1">
        <v>161.13999899999999</v>
      </c>
      <c r="J1441" s="1">
        <v>34.156618999999999</v>
      </c>
      <c r="K1441" s="1">
        <v>42.611201999999999</v>
      </c>
      <c r="L1441" s="45">
        <v>17918.150389999999</v>
      </c>
      <c r="M1441" s="11">
        <f t="shared" si="248"/>
        <v>0.13796588828527701</v>
      </c>
      <c r="N1441" s="11">
        <f t="shared" si="249"/>
        <v>5.5147325447968853E-2</v>
      </c>
      <c r="O1441" s="11">
        <f t="shared" si="250"/>
        <v>7.3289938629147677E-2</v>
      </c>
      <c r="P1441" s="11">
        <f t="shared" si="251"/>
        <v>3.72467069402229</v>
      </c>
      <c r="Q1441" s="11">
        <f t="shared" si="252"/>
        <v>-4.3622226819726162E-3</v>
      </c>
      <c r="R1441" s="11">
        <f t="shared" si="253"/>
        <v>0.40920157400101553</v>
      </c>
      <c r="S1441" s="11">
        <f t="shared" si="254"/>
        <v>0.17590996352383814</v>
      </c>
      <c r="T1441" s="11">
        <f t="shared" si="255"/>
        <v>0.67383405029087085</v>
      </c>
      <c r="U1441" s="11">
        <f t="shared" si="256"/>
        <v>0.38072833110135273</v>
      </c>
      <c r="V1441" s="11">
        <f t="shared" si="257"/>
        <v>0.34679877080344013</v>
      </c>
      <c r="W1441" s="11">
        <f t="shared" si="258"/>
        <v>0.38072833110135273</v>
      </c>
    </row>
    <row r="1442" spans="1:23" x14ac:dyDescent="0.2">
      <c r="A1442" s="30">
        <v>37450</v>
      </c>
      <c r="B1442" s="1">
        <v>62.478712000000002</v>
      </c>
      <c r="C1442" s="1">
        <v>79.879377000000005</v>
      </c>
      <c r="D1442" s="1">
        <v>26.883772</v>
      </c>
      <c r="E1442" s="1">
        <v>39.479999999999997</v>
      </c>
      <c r="F1442" s="1">
        <v>271.37908499999998</v>
      </c>
      <c r="G1442" s="1">
        <v>52.003016000000002</v>
      </c>
      <c r="H1442" s="1">
        <v>49.690261</v>
      </c>
      <c r="I1442" s="1">
        <v>96.269997000000004</v>
      </c>
      <c r="J1442" s="1">
        <v>24.738116999999999</v>
      </c>
      <c r="K1442" s="1">
        <v>31.638877999999998</v>
      </c>
      <c r="L1442" s="45">
        <v>17623.050780000001</v>
      </c>
      <c r="M1442" s="11">
        <f t="shared" si="248"/>
        <v>1.3439921035701241E-2</v>
      </c>
      <c r="N1442" s="11">
        <f t="shared" si="249"/>
        <v>5.4737765032328856E-2</v>
      </c>
      <c r="O1442" s="11">
        <f t="shared" si="250"/>
        <v>8.7920892054136335E-2</v>
      </c>
      <c r="P1442" s="11">
        <f t="shared" si="251"/>
        <v>0.24936708860759471</v>
      </c>
      <c r="Q1442" s="11">
        <f t="shared" si="252"/>
        <v>3.5280018925762935E-3</v>
      </c>
      <c r="R1442" s="11">
        <f t="shared" si="253"/>
        <v>0.34687084493398856</v>
      </c>
      <c r="S1442" s="11">
        <f t="shared" si="254"/>
        <v>9.9544062254268928E-2</v>
      </c>
      <c r="T1442" s="11">
        <f t="shared" si="255"/>
        <v>-0.25654495881747774</v>
      </c>
      <c r="U1442" s="11">
        <f t="shared" si="256"/>
        <v>-7.5732971708438845E-2</v>
      </c>
      <c r="V1442" s="11">
        <f t="shared" si="257"/>
        <v>0.17965416637568854</v>
      </c>
      <c r="W1442" s="11">
        <f t="shared" si="258"/>
        <v>-7.5732971708438845E-2</v>
      </c>
    </row>
    <row r="1443" spans="1:23" x14ac:dyDescent="0.2">
      <c r="A1443" s="30">
        <v>37449</v>
      </c>
      <c r="B1443" s="1">
        <v>61.650139000000003</v>
      </c>
      <c r="C1443" s="1">
        <v>75.733874</v>
      </c>
      <c r="D1443" s="1">
        <v>24.711145999999999</v>
      </c>
      <c r="E1443" s="1">
        <v>31.6</v>
      </c>
      <c r="F1443" s="1">
        <v>270.42502500000001</v>
      </c>
      <c r="G1443" s="1">
        <v>38.610247000000001</v>
      </c>
      <c r="H1443" s="1">
        <v>45.191696</v>
      </c>
      <c r="I1443" s="1">
        <v>129.490005</v>
      </c>
      <c r="J1443" s="1">
        <v>26.765118999999999</v>
      </c>
      <c r="K1443" s="1">
        <v>26.820468999999999</v>
      </c>
      <c r="L1443" s="45">
        <v>17663.539059999999</v>
      </c>
      <c r="M1443" s="11">
        <f t="shared" si="248"/>
        <v>0.3323576779925892</v>
      </c>
      <c r="N1443" s="11">
        <f t="shared" si="249"/>
        <v>5.3106663568738277E-2</v>
      </c>
      <c r="O1443" s="11">
        <f t="shared" si="250"/>
        <v>3.453737684301128E-2</v>
      </c>
      <c r="P1443" s="11">
        <f t="shared" si="251"/>
        <v>0.3697442566103164</v>
      </c>
      <c r="Q1443" s="11">
        <f t="shared" si="252"/>
        <v>4.7323679675159713E-3</v>
      </c>
      <c r="R1443" s="11">
        <f t="shared" si="253"/>
        <v>1.7786046661699029E-2</v>
      </c>
      <c r="S1443" s="11">
        <f t="shared" si="254"/>
        <v>3.1919410187139841E-2</v>
      </c>
      <c r="T1443" s="11">
        <f t="shared" si="255"/>
        <v>8.8517199802599089E-2</v>
      </c>
      <c r="U1443" s="11">
        <f t="shared" si="256"/>
        <v>0.10483365567996739</v>
      </c>
      <c r="V1443" s="11">
        <f t="shared" si="257"/>
        <v>-7.3767851327489864E-2</v>
      </c>
      <c r="W1443" s="11">
        <f t="shared" si="258"/>
        <v>0.10483365567996739</v>
      </c>
    </row>
    <row r="1444" spans="1:23" x14ac:dyDescent="0.2">
      <c r="A1444" s="30">
        <v>37448</v>
      </c>
      <c r="B1444" s="1">
        <v>46.271462999999997</v>
      </c>
      <c r="C1444" s="1">
        <v>71.914722999999995</v>
      </c>
      <c r="D1444" s="1">
        <v>23.88618</v>
      </c>
      <c r="E1444" s="1">
        <v>23.07</v>
      </c>
      <c r="F1444" s="1">
        <v>269.15130199999999</v>
      </c>
      <c r="G1444" s="1">
        <v>37.935524000000001</v>
      </c>
      <c r="H1444" s="1">
        <v>43.793823000000003</v>
      </c>
      <c r="I1444" s="1">
        <v>118.959999</v>
      </c>
      <c r="J1444" s="1">
        <v>24.225473999999998</v>
      </c>
      <c r="K1444" s="1">
        <v>28.956530000000001</v>
      </c>
      <c r="L1444" s="45">
        <v>17702.220700000002</v>
      </c>
      <c r="M1444" s="11">
        <f t="shared" si="248"/>
        <v>-0.60131037819947575</v>
      </c>
      <c r="N1444" s="11">
        <f t="shared" si="249"/>
        <v>-0.17899308579711137</v>
      </c>
      <c r="O1444" s="11">
        <f t="shared" si="250"/>
        <v>-0.4879760047205487</v>
      </c>
      <c r="P1444" s="11">
        <f t="shared" si="251"/>
        <v>-0.89386271671943907</v>
      </c>
      <c r="Q1444" s="11">
        <f t="shared" si="252"/>
        <v>4.6425121490982768E-3</v>
      </c>
      <c r="R1444" s="11">
        <f t="shared" si="253"/>
        <v>-0.62086161578162136</v>
      </c>
      <c r="S1444" s="11">
        <f t="shared" si="254"/>
        <v>-0.30522818144478658</v>
      </c>
      <c r="T1444" s="11">
        <f t="shared" si="255"/>
        <v>-0.43828501481860904</v>
      </c>
      <c r="U1444" s="11">
        <f t="shared" si="256"/>
        <v>-0.40488192154843916</v>
      </c>
      <c r="V1444" s="11">
        <f t="shared" si="257"/>
        <v>-0.44901015923630805</v>
      </c>
      <c r="W1444" s="11">
        <f t="shared" si="258"/>
        <v>-0.40488192154843916</v>
      </c>
    </row>
    <row r="1445" spans="1:23" x14ac:dyDescent="0.2">
      <c r="A1445" s="30">
        <v>37422</v>
      </c>
      <c r="B1445" s="1">
        <v>116.05886</v>
      </c>
      <c r="C1445" s="1">
        <v>87.593322000000001</v>
      </c>
      <c r="D1445" s="1">
        <v>46.650509</v>
      </c>
      <c r="E1445" s="1">
        <v>217.36000100000001</v>
      </c>
      <c r="F1445" s="1">
        <v>267.90753799999999</v>
      </c>
      <c r="G1445" s="1">
        <v>100.057197</v>
      </c>
      <c r="H1445" s="1">
        <v>63.033389999999997</v>
      </c>
      <c r="I1445" s="1">
        <v>211.779999</v>
      </c>
      <c r="J1445" s="1">
        <v>40.707003999999998</v>
      </c>
      <c r="K1445" s="1">
        <v>52.553654999999999</v>
      </c>
      <c r="L1445" s="45">
        <v>17792.679690000001</v>
      </c>
      <c r="M1445" s="11">
        <f t="shared" si="248"/>
        <v>0.65520063629013259</v>
      </c>
      <c r="N1445" s="11">
        <f t="shared" si="249"/>
        <v>4.8284581272447502E-2</v>
      </c>
      <c r="O1445" s="11">
        <f t="shared" si="250"/>
        <v>0.62631011969755912</v>
      </c>
      <c r="P1445" s="11">
        <f t="shared" si="251"/>
        <v>0.21852222730905302</v>
      </c>
      <c r="Q1445" s="11">
        <f t="shared" si="252"/>
        <v>1.1961960366353885E-2</v>
      </c>
      <c r="R1445" s="11">
        <f t="shared" si="253"/>
        <v>0.3673461352913614</v>
      </c>
      <c r="S1445" s="11">
        <f t="shared" si="254"/>
        <v>9.0001756048315507E-2</v>
      </c>
      <c r="T1445" s="11">
        <f t="shared" si="255"/>
        <v>0.3658819406794851</v>
      </c>
      <c r="U1445" s="11">
        <f t="shared" si="256"/>
        <v>0.20429225848161781</v>
      </c>
      <c r="V1445" s="11">
        <f t="shared" si="257"/>
        <v>0.24957932170180741</v>
      </c>
      <c r="W1445" s="11">
        <f t="shared" si="258"/>
        <v>0.20429225848161781</v>
      </c>
    </row>
    <row r="1446" spans="1:23" x14ac:dyDescent="0.2">
      <c r="A1446" s="30">
        <v>37421</v>
      </c>
      <c r="B1446" s="1">
        <v>70.117699000000002</v>
      </c>
      <c r="C1446" s="1">
        <v>83.558723999999998</v>
      </c>
      <c r="D1446" s="1">
        <v>28.684878999999999</v>
      </c>
      <c r="E1446" s="1">
        <v>178.38000500000001</v>
      </c>
      <c r="F1446" s="1">
        <v>264.74072000000001</v>
      </c>
      <c r="G1446" s="1">
        <v>73.176202000000004</v>
      </c>
      <c r="H1446" s="1">
        <v>57.828704999999999</v>
      </c>
      <c r="I1446" s="1">
        <v>155.050003</v>
      </c>
      <c r="J1446" s="1">
        <v>33.801599000000003</v>
      </c>
      <c r="K1446" s="1">
        <v>42.057077999999997</v>
      </c>
      <c r="L1446" s="45">
        <v>17720.980469999999</v>
      </c>
      <c r="M1446" s="11">
        <f t="shared" si="248"/>
        <v>0.15563470671477786</v>
      </c>
      <c r="N1446" s="11">
        <f t="shared" si="249"/>
        <v>3.4688485966476446E-2</v>
      </c>
      <c r="O1446" s="11">
        <f t="shared" si="250"/>
        <v>6.6996067367332213E-2</v>
      </c>
      <c r="P1446" s="11">
        <f t="shared" si="251"/>
        <v>3.5539957648197991</v>
      </c>
      <c r="Q1446" s="11">
        <f t="shared" si="252"/>
        <v>-8.1220139234576827E-3</v>
      </c>
      <c r="R1446" s="11">
        <f t="shared" si="253"/>
        <v>0.40302345197383427</v>
      </c>
      <c r="S1446" s="11">
        <f t="shared" si="254"/>
        <v>0.16459182559062469</v>
      </c>
      <c r="T1446" s="11">
        <f t="shared" si="255"/>
        <v>0.57619191086128163</v>
      </c>
      <c r="U1446" s="11">
        <f t="shared" si="256"/>
        <v>0.36337858433626358</v>
      </c>
      <c r="V1446" s="11">
        <f t="shared" si="257"/>
        <v>0.31750094245767269</v>
      </c>
      <c r="W1446" s="11">
        <f t="shared" si="258"/>
        <v>0.36337858433626358</v>
      </c>
    </row>
    <row r="1447" spans="1:23" x14ac:dyDescent="0.2">
      <c r="A1447" s="30">
        <v>37420</v>
      </c>
      <c r="B1447" s="1">
        <v>60.674621999999999</v>
      </c>
      <c r="C1447" s="1">
        <v>80.757373000000001</v>
      </c>
      <c r="D1447" s="1">
        <v>26.883772</v>
      </c>
      <c r="E1447" s="1">
        <v>39.169998</v>
      </c>
      <c r="F1447" s="1">
        <v>266.90855499999998</v>
      </c>
      <c r="G1447" s="1">
        <v>52.156078999999998</v>
      </c>
      <c r="H1447" s="1">
        <v>49.655771000000001</v>
      </c>
      <c r="I1447" s="1">
        <v>98.370002999999997</v>
      </c>
      <c r="J1447" s="1">
        <v>24.792525999999999</v>
      </c>
      <c r="K1447" s="1">
        <v>31.921858</v>
      </c>
      <c r="L1447" s="45">
        <v>17477.66992</v>
      </c>
      <c r="M1447" s="11">
        <f t="shared" si="248"/>
        <v>-5.5142957288641936E-3</v>
      </c>
      <c r="N1447" s="11">
        <f t="shared" si="249"/>
        <v>7.3667742523122026E-2</v>
      </c>
      <c r="O1447" s="11">
        <f t="shared" si="250"/>
        <v>6.6531559886251035E-2</v>
      </c>
      <c r="P1447" s="11">
        <f t="shared" si="251"/>
        <v>0.23176098213084839</v>
      </c>
      <c r="Q1447" s="11">
        <f t="shared" si="252"/>
        <v>-7.2087538810794438E-3</v>
      </c>
      <c r="R1447" s="11">
        <f t="shared" si="253"/>
        <v>0.36819639690290074</v>
      </c>
      <c r="S1447" s="11">
        <f t="shared" si="254"/>
        <v>0.10802466959487389</v>
      </c>
      <c r="T1447" s="11">
        <f t="shared" si="255"/>
        <v>-0.25119885252336349</v>
      </c>
      <c r="U1447" s="11">
        <f t="shared" si="256"/>
        <v>-6.9099322764600735E-2</v>
      </c>
      <c r="V1447" s="11">
        <f t="shared" si="257"/>
        <v>0.19256970700320064</v>
      </c>
      <c r="W1447" s="11">
        <f t="shared" si="258"/>
        <v>-6.9099322764600735E-2</v>
      </c>
    </row>
    <row r="1448" spans="1:23" x14ac:dyDescent="0.2">
      <c r="A1448" s="30">
        <v>37419</v>
      </c>
      <c r="B1448" s="1">
        <v>61.011054999999999</v>
      </c>
      <c r="C1448" s="1">
        <v>75.216353999999995</v>
      </c>
      <c r="D1448" s="1">
        <v>25.206728999999999</v>
      </c>
      <c r="E1448" s="1">
        <v>31.799999</v>
      </c>
      <c r="F1448" s="1">
        <v>268.84660400000001</v>
      </c>
      <c r="G1448" s="1">
        <v>38.120316000000003</v>
      </c>
      <c r="H1448" s="1">
        <v>44.814680000000003</v>
      </c>
      <c r="I1448" s="1">
        <v>131.36999499999999</v>
      </c>
      <c r="J1448" s="1">
        <v>26.632836999999999</v>
      </c>
      <c r="K1448" s="1">
        <v>26.767289000000002</v>
      </c>
      <c r="L1448" s="45">
        <v>17483.009770000001</v>
      </c>
      <c r="M1448" s="11">
        <f t="shared" si="248"/>
        <v>-0.347133378151818</v>
      </c>
      <c r="N1448" s="11">
        <f t="shared" si="249"/>
        <v>-4.4244367582425115E-2</v>
      </c>
      <c r="O1448" s="11">
        <f t="shared" si="250"/>
        <v>2.4259073244230267E-2</v>
      </c>
      <c r="P1448" s="11">
        <f t="shared" si="251"/>
        <v>-0.80442805764718117</v>
      </c>
      <c r="Q1448" s="11">
        <f t="shared" si="252"/>
        <v>3.0401031743218399E-2</v>
      </c>
      <c r="R1448" s="11">
        <f t="shared" si="253"/>
        <v>-0.59108382623038846</v>
      </c>
      <c r="S1448" s="11">
        <f t="shared" si="254"/>
        <v>0.38890561606903518</v>
      </c>
      <c r="T1448" s="11">
        <f t="shared" si="255"/>
        <v>-9.6119453587985682E-2</v>
      </c>
      <c r="U1448" s="11">
        <f t="shared" si="256"/>
        <v>-0.46148972874287308</v>
      </c>
      <c r="V1448" s="11">
        <f t="shared" si="257"/>
        <v>-0.43643380035111812</v>
      </c>
      <c r="W1448" s="11">
        <f t="shared" si="258"/>
        <v>-0.46148972874287308</v>
      </c>
    </row>
    <row r="1449" spans="1:23" x14ac:dyDescent="0.2">
      <c r="A1449" s="30">
        <v>37392</v>
      </c>
      <c r="B1449" s="1">
        <v>93.451025000000001</v>
      </c>
      <c r="C1449" s="1">
        <v>78.698311000000004</v>
      </c>
      <c r="D1449" s="1">
        <v>24.609719999999999</v>
      </c>
      <c r="E1449" s="1">
        <v>162.60000600000001</v>
      </c>
      <c r="F1449" s="1">
        <v>260.91453300000001</v>
      </c>
      <c r="G1449" s="1">
        <v>93.222813000000002</v>
      </c>
      <c r="H1449" s="1">
        <v>32.266181000000003</v>
      </c>
      <c r="I1449" s="1">
        <v>145.33999600000001</v>
      </c>
      <c r="J1449" s="1">
        <v>49.456507000000002</v>
      </c>
      <c r="K1449" s="1">
        <v>47.496263999999996</v>
      </c>
      <c r="L1449" s="45">
        <v>16027.04981</v>
      </c>
      <c r="M1449" s="11">
        <f t="shared" si="248"/>
        <v>-0.20157682106475094</v>
      </c>
      <c r="N1449" s="11">
        <f t="shared" si="249"/>
        <v>-0.1032151339055597</v>
      </c>
      <c r="O1449" s="11">
        <f t="shared" si="250"/>
        <v>-0.48547540762948083</v>
      </c>
      <c r="P1449" s="11">
        <f t="shared" si="251"/>
        <v>-0.26422008995384194</v>
      </c>
      <c r="Q1449" s="11">
        <f t="shared" si="252"/>
        <v>-6.2212682443936185E-3</v>
      </c>
      <c r="R1449" s="11">
        <f t="shared" si="253"/>
        <v>-7.3932727007708587E-2</v>
      </c>
      <c r="S1449" s="11">
        <f t="shared" si="254"/>
        <v>-0.4887157686819612</v>
      </c>
      <c r="T1449" s="11">
        <f t="shared" si="255"/>
        <v>-0.32961257385222453</v>
      </c>
      <c r="U1449" s="11">
        <f t="shared" si="256"/>
        <v>0.21379369027147566</v>
      </c>
      <c r="V1449" s="11">
        <f t="shared" si="257"/>
        <v>-8.309816812348747E-2</v>
      </c>
      <c r="W1449" s="11">
        <f t="shared" si="258"/>
        <v>0.21379369027147566</v>
      </c>
    </row>
    <row r="1450" spans="1:23" x14ac:dyDescent="0.2">
      <c r="A1450" s="30">
        <v>37391</v>
      </c>
      <c r="B1450" s="1">
        <v>117.044479</v>
      </c>
      <c r="C1450" s="1">
        <v>87.756065000000007</v>
      </c>
      <c r="D1450" s="1">
        <v>47.830016999999998</v>
      </c>
      <c r="E1450" s="1">
        <v>220.990005</v>
      </c>
      <c r="F1450" s="1">
        <v>262.54791399999999</v>
      </c>
      <c r="G1450" s="1">
        <v>100.665271</v>
      </c>
      <c r="H1450" s="1">
        <v>63.108108999999999</v>
      </c>
      <c r="I1450" s="1">
        <v>216.800003</v>
      </c>
      <c r="J1450" s="1">
        <v>40.745398000000002</v>
      </c>
      <c r="K1450" s="1">
        <v>51.800817000000002</v>
      </c>
      <c r="L1450" s="45">
        <v>15885.219730000001</v>
      </c>
      <c r="M1450" s="11">
        <f t="shared" si="248"/>
        <v>0.67898685627666522</v>
      </c>
      <c r="N1450" s="11">
        <f t="shared" si="249"/>
        <v>6.0268158383618875E-2</v>
      </c>
      <c r="O1450" s="11">
        <f t="shared" si="250"/>
        <v>0.71564873756383762</v>
      </c>
      <c r="P1450" s="11">
        <f t="shared" si="251"/>
        <v>0.26699924053433377</v>
      </c>
      <c r="Q1450" s="11">
        <f t="shared" si="252"/>
        <v>-3.2333733383593799E-4</v>
      </c>
      <c r="R1450" s="11">
        <f t="shared" si="253"/>
        <v>0.44850265676817225</v>
      </c>
      <c r="S1450" s="11">
        <f t="shared" si="254"/>
        <v>0.10573900998543251</v>
      </c>
      <c r="T1450" s="11">
        <f t="shared" si="255"/>
        <v>0.42537800425859285</v>
      </c>
      <c r="U1450" s="11">
        <f t="shared" si="256"/>
        <v>0.21754300220072986</v>
      </c>
      <c r="V1450" s="11">
        <f t="shared" si="257"/>
        <v>0.24699484999249655</v>
      </c>
      <c r="W1450" s="11">
        <f t="shared" si="258"/>
        <v>0.21754300220072986</v>
      </c>
    </row>
    <row r="1451" spans="1:23" x14ac:dyDescent="0.2">
      <c r="A1451" s="30">
        <v>37390</v>
      </c>
      <c r="B1451" s="1">
        <v>69.711372999999995</v>
      </c>
      <c r="C1451" s="1">
        <v>82.767802000000003</v>
      </c>
      <c r="D1451" s="1">
        <v>27.878677</v>
      </c>
      <c r="E1451" s="1">
        <v>174.41999799999999</v>
      </c>
      <c r="F1451" s="1">
        <v>262.63283300000001</v>
      </c>
      <c r="G1451" s="1">
        <v>69.496089999999995</v>
      </c>
      <c r="H1451" s="1">
        <v>57.073241000000003</v>
      </c>
      <c r="I1451" s="1">
        <v>152.10000600000001</v>
      </c>
      <c r="J1451" s="1">
        <v>33.465263999999998</v>
      </c>
      <c r="K1451" s="1">
        <v>41.540522000000003</v>
      </c>
      <c r="L1451" s="45">
        <v>15882.679690000001</v>
      </c>
      <c r="M1451" s="11">
        <f t="shared" si="248"/>
        <v>0.14770826387017033</v>
      </c>
      <c r="N1451" s="11">
        <f t="shared" si="249"/>
        <v>2.5465752474217007E-2</v>
      </c>
      <c r="O1451" s="11">
        <f t="shared" si="250"/>
        <v>2.9438310991160233E-2</v>
      </c>
      <c r="P1451" s="11">
        <f t="shared" si="251"/>
        <v>3.5743507323799966</v>
      </c>
      <c r="Q1451" s="11">
        <f t="shared" si="252"/>
        <v>-3.6005586499451292E-3</v>
      </c>
      <c r="R1451" s="11">
        <f t="shared" si="253"/>
        <v>0.33810886006716223</v>
      </c>
      <c r="S1451" s="11">
        <f t="shared" si="254"/>
        <v>0.14678908649923517</v>
      </c>
      <c r="T1451" s="11">
        <f t="shared" si="255"/>
        <v>0.57829201271271113</v>
      </c>
      <c r="U1451" s="11">
        <f t="shared" si="256"/>
        <v>0.34195917757498639</v>
      </c>
      <c r="V1451" s="11">
        <f t="shared" si="257"/>
        <v>0.30580003372907627</v>
      </c>
      <c r="W1451" s="11">
        <f t="shared" si="258"/>
        <v>0.34195917757498639</v>
      </c>
    </row>
    <row r="1452" spans="1:23" x14ac:dyDescent="0.2">
      <c r="A1452" s="30">
        <v>37389</v>
      </c>
      <c r="B1452" s="1">
        <v>60.739628000000003</v>
      </c>
      <c r="C1452" s="1">
        <v>80.712400000000002</v>
      </c>
      <c r="D1452" s="1">
        <v>27.081444999999999</v>
      </c>
      <c r="E1452" s="1">
        <v>38.130001</v>
      </c>
      <c r="F1452" s="1">
        <v>263.58187500000003</v>
      </c>
      <c r="G1452" s="1">
        <v>51.936050999999999</v>
      </c>
      <c r="H1452" s="1">
        <v>49.767862000000001</v>
      </c>
      <c r="I1452" s="1">
        <v>96.370002999999997</v>
      </c>
      <c r="J1452" s="1">
        <v>24.937616999999999</v>
      </c>
      <c r="K1452" s="1">
        <v>31.812315000000002</v>
      </c>
      <c r="L1452" s="45">
        <v>16398.570309999999</v>
      </c>
      <c r="M1452" s="11">
        <f t="shared" si="248"/>
        <v>-0.36739711396755526</v>
      </c>
      <c r="N1452" s="11">
        <f t="shared" si="249"/>
        <v>2.8804326177741091E-2</v>
      </c>
      <c r="O1452" s="11">
        <f t="shared" si="250"/>
        <v>9.7317065165729355E-2</v>
      </c>
      <c r="P1452" s="11">
        <f t="shared" si="251"/>
        <v>-0.78252437937005215</v>
      </c>
      <c r="Q1452" s="11">
        <f t="shared" si="252"/>
        <v>9.8641538407728824E-4</v>
      </c>
      <c r="R1452" s="11">
        <f t="shared" si="253"/>
        <v>-0.45181468939711056</v>
      </c>
      <c r="S1452" s="11">
        <f t="shared" si="254"/>
        <v>0.4367349029107126</v>
      </c>
      <c r="T1452" s="11">
        <f t="shared" si="255"/>
        <v>-0.36843826249264733</v>
      </c>
      <c r="U1452" s="11">
        <f t="shared" si="256"/>
        <v>-0.51360881529589386</v>
      </c>
      <c r="V1452" s="11">
        <f t="shared" si="257"/>
        <v>-0.33562818352118584</v>
      </c>
      <c r="W1452" s="11">
        <f t="shared" si="258"/>
        <v>-0.51360881529589386</v>
      </c>
    </row>
    <row r="1453" spans="1:23" x14ac:dyDescent="0.2">
      <c r="A1453" s="30">
        <v>37362</v>
      </c>
      <c r="B1453" s="1">
        <v>96.015414000000007</v>
      </c>
      <c r="C1453" s="1">
        <v>78.452624999999998</v>
      </c>
      <c r="D1453" s="1">
        <v>24.679690000000001</v>
      </c>
      <c r="E1453" s="1">
        <v>175.33000200000001</v>
      </c>
      <c r="F1453" s="1">
        <v>263.32213000000002</v>
      </c>
      <c r="G1453" s="1">
        <v>94.741777999999996</v>
      </c>
      <c r="H1453" s="1">
        <v>34.639558000000001</v>
      </c>
      <c r="I1453" s="1">
        <v>152.58999600000001</v>
      </c>
      <c r="J1453" s="1">
        <v>51.270701000000003</v>
      </c>
      <c r="K1453" s="1">
        <v>47.883299999999998</v>
      </c>
      <c r="L1453" s="45">
        <v>15988.08008</v>
      </c>
      <c r="M1453" s="11">
        <f t="shared" si="248"/>
        <v>-0.1738121888003834</v>
      </c>
      <c r="N1453" s="11">
        <f t="shared" si="249"/>
        <v>-9.7217617681082058E-2</v>
      </c>
      <c r="O1453" s="11">
        <f t="shared" si="250"/>
        <v>-0.5114760623430884</v>
      </c>
      <c r="P1453" s="11">
        <f t="shared" si="251"/>
        <v>-0.19775795198685031</v>
      </c>
      <c r="Q1453" s="11">
        <f t="shared" si="252"/>
        <v>-6.1084881407870162E-3</v>
      </c>
      <c r="R1453" s="11">
        <f t="shared" si="253"/>
        <v>-4.6205493294187328E-2</v>
      </c>
      <c r="S1453" s="11">
        <f t="shared" si="254"/>
        <v>-0.43694164123105306</v>
      </c>
      <c r="T1453" s="11">
        <f t="shared" si="255"/>
        <v>-0.29759716218014254</v>
      </c>
      <c r="U1453" s="11">
        <f t="shared" si="256"/>
        <v>0.27666428294517642</v>
      </c>
      <c r="V1453" s="11">
        <f t="shared" si="257"/>
        <v>-6.4470645276171967E-2</v>
      </c>
      <c r="W1453" s="11">
        <f t="shared" si="258"/>
        <v>0.27666428294517642</v>
      </c>
    </row>
    <row r="1454" spans="1:23" x14ac:dyDescent="0.2">
      <c r="A1454" s="30">
        <v>37361</v>
      </c>
      <c r="B1454" s="1">
        <v>116.214997</v>
      </c>
      <c r="C1454" s="1">
        <v>86.900925999999998</v>
      </c>
      <c r="D1454" s="1">
        <v>50.518895999999998</v>
      </c>
      <c r="E1454" s="1">
        <v>218.550003</v>
      </c>
      <c r="F1454" s="1">
        <v>264.940516</v>
      </c>
      <c r="G1454" s="1">
        <v>99.331435999999997</v>
      </c>
      <c r="H1454" s="1">
        <v>61.520369000000002</v>
      </c>
      <c r="I1454" s="1">
        <v>217.240005</v>
      </c>
      <c r="J1454" s="1">
        <v>40.159892999999997</v>
      </c>
      <c r="K1454" s="1">
        <v>51.183107999999997</v>
      </c>
      <c r="L1454" s="45">
        <v>17552.16992</v>
      </c>
      <c r="M1454" s="11">
        <f t="shared" si="248"/>
        <v>0.67953897026215149</v>
      </c>
      <c r="N1454" s="11">
        <f t="shared" si="249"/>
        <v>4.480455311594489E-2</v>
      </c>
      <c r="O1454" s="11">
        <f t="shared" si="250"/>
        <v>0.82578658986823128</v>
      </c>
      <c r="P1454" s="11">
        <f t="shared" si="251"/>
        <v>0.22279420293838093</v>
      </c>
      <c r="Q1454" s="11">
        <f t="shared" si="252"/>
        <v>5.9170237088037592E-3</v>
      </c>
      <c r="R1454" s="11">
        <f t="shared" si="253"/>
        <v>0.44359273107141273</v>
      </c>
      <c r="S1454" s="11">
        <f t="shared" si="254"/>
        <v>7.3689867554203037E-2</v>
      </c>
      <c r="T1454" s="11">
        <f t="shared" si="255"/>
        <v>0.39417273290200794</v>
      </c>
      <c r="U1454" s="11">
        <f t="shared" si="256"/>
        <v>0.18254991597424541</v>
      </c>
      <c r="V1454" s="11">
        <f t="shared" si="257"/>
        <v>0.22547514745811115</v>
      </c>
      <c r="W1454" s="11">
        <f t="shared" si="258"/>
        <v>0.18254991597424541</v>
      </c>
    </row>
    <row r="1455" spans="1:23" x14ac:dyDescent="0.2">
      <c r="A1455" s="30">
        <v>37360</v>
      </c>
      <c r="B1455" s="1">
        <v>69.194581999999997</v>
      </c>
      <c r="C1455" s="1">
        <v>83.174336999999994</v>
      </c>
      <c r="D1455" s="1">
        <v>27.669661000000001</v>
      </c>
      <c r="E1455" s="1">
        <v>178.729996</v>
      </c>
      <c r="F1455" s="1">
        <v>263.38207799999998</v>
      </c>
      <c r="G1455" s="1">
        <v>68.808490000000006</v>
      </c>
      <c r="H1455" s="1">
        <v>57.298081000000003</v>
      </c>
      <c r="I1455" s="1">
        <v>155.820007</v>
      </c>
      <c r="J1455" s="1">
        <v>33.960420999999997</v>
      </c>
      <c r="K1455" s="1">
        <v>41.765929</v>
      </c>
      <c r="L1455" s="45">
        <v>16151.410159999999</v>
      </c>
      <c r="M1455" s="11">
        <f t="shared" si="248"/>
        <v>0.1791719233677278</v>
      </c>
      <c r="N1455" s="11">
        <f t="shared" si="249"/>
        <v>3.7322480656603263E-2</v>
      </c>
      <c r="O1455" s="11">
        <f t="shared" si="250"/>
        <v>2.2840110979696737E-2</v>
      </c>
      <c r="P1455" s="11">
        <f t="shared" si="251"/>
        <v>3.7358237023940806</v>
      </c>
      <c r="Q1455" s="11">
        <f t="shared" si="252"/>
        <v>2.6894957440085854E-2</v>
      </c>
      <c r="R1455" s="11">
        <f t="shared" si="253"/>
        <v>0.334455728125161</v>
      </c>
      <c r="S1455" s="11">
        <f t="shared" si="254"/>
        <v>0.14515655204078448</v>
      </c>
      <c r="T1455" s="11">
        <f t="shared" si="255"/>
        <v>0.45354488209547261</v>
      </c>
      <c r="U1455" s="11">
        <f t="shared" si="256"/>
        <v>0.36479271483001696</v>
      </c>
      <c r="V1455" s="11">
        <f t="shared" si="257"/>
        <v>0.31628485327524336</v>
      </c>
      <c r="W1455" s="11">
        <f t="shared" si="258"/>
        <v>0.36479271483001696</v>
      </c>
    </row>
    <row r="1456" spans="1:23" x14ac:dyDescent="0.2">
      <c r="A1456" s="30">
        <v>37359</v>
      </c>
      <c r="B1456" s="1">
        <v>58.680655999999999</v>
      </c>
      <c r="C1456" s="1">
        <v>80.181754999999995</v>
      </c>
      <c r="D1456" s="1">
        <v>27.051794999999998</v>
      </c>
      <c r="E1456" s="1">
        <v>37.740001999999997</v>
      </c>
      <c r="F1456" s="1">
        <v>256.48395299999999</v>
      </c>
      <c r="G1456" s="1">
        <v>51.562961999999999</v>
      </c>
      <c r="H1456" s="1">
        <v>50.035150999999999</v>
      </c>
      <c r="I1456" s="1">
        <v>107.199997</v>
      </c>
      <c r="J1456" s="1">
        <v>24.883208</v>
      </c>
      <c r="K1456" s="1">
        <v>31.730160000000001</v>
      </c>
      <c r="L1456" s="45">
        <v>17000.359380000002</v>
      </c>
      <c r="M1456" s="11">
        <f t="shared" si="248"/>
        <v>0.28787306366345411</v>
      </c>
      <c r="N1456" s="11">
        <f t="shared" si="249"/>
        <v>0.12365829965491892</v>
      </c>
      <c r="O1456" s="11">
        <f t="shared" si="250"/>
        <v>0.13615615033175033</v>
      </c>
      <c r="P1456" s="11">
        <f t="shared" si="251"/>
        <v>0.60869580599726358</v>
      </c>
      <c r="Q1456" s="11">
        <f t="shared" si="252"/>
        <v>-4.8837193819064595E-3</v>
      </c>
      <c r="R1456" s="11">
        <f t="shared" si="253"/>
        <v>0.36690551323293197</v>
      </c>
      <c r="S1456" s="11">
        <f t="shared" si="254"/>
        <v>0.15239965573905967</v>
      </c>
      <c r="T1456" s="11">
        <f t="shared" si="255"/>
        <v>-8.9055090074779186E-2</v>
      </c>
      <c r="U1456" s="11">
        <f t="shared" si="256"/>
        <v>4.3055275054013409E-2</v>
      </c>
      <c r="V1456" s="11">
        <f t="shared" si="257"/>
        <v>0.11451740287493473</v>
      </c>
      <c r="W1456" s="11">
        <f t="shared" si="258"/>
        <v>4.3055275054013409E-2</v>
      </c>
    </row>
    <row r="1457" spans="1:23" x14ac:dyDescent="0.2">
      <c r="A1457" s="30">
        <v>37357</v>
      </c>
      <c r="B1457" s="1">
        <v>45.564005999999999</v>
      </c>
      <c r="C1457" s="1">
        <v>71.357774000000006</v>
      </c>
      <c r="D1457" s="1">
        <v>23.809926999999998</v>
      </c>
      <c r="E1457" s="1">
        <v>23.459999</v>
      </c>
      <c r="F1457" s="1">
        <v>257.74269600000002</v>
      </c>
      <c r="G1457" s="1">
        <v>37.722403999999997</v>
      </c>
      <c r="H1457" s="1">
        <v>43.418227999999999</v>
      </c>
      <c r="I1457" s="1">
        <v>117.68</v>
      </c>
      <c r="J1457" s="1">
        <v>23.856078</v>
      </c>
      <c r="K1457" s="1">
        <v>28.469864999999999</v>
      </c>
      <c r="L1457" s="45">
        <v>16943.900389999999</v>
      </c>
      <c r="M1457" s="11">
        <f t="shared" si="248"/>
        <v>-0.521638118990707</v>
      </c>
      <c r="N1457" s="11">
        <f t="shared" si="249"/>
        <v>-7.4788671237745463E-2</v>
      </c>
      <c r="O1457" s="11">
        <f t="shared" si="250"/>
        <v>-1.6520441959968046E-2</v>
      </c>
      <c r="P1457" s="11">
        <f t="shared" si="251"/>
        <v>-0.86476827564602898</v>
      </c>
      <c r="Q1457" s="11">
        <f t="shared" si="252"/>
        <v>4.9468374686194583E-3</v>
      </c>
      <c r="R1457" s="11">
        <f t="shared" si="253"/>
        <v>-0.60062615964017485</v>
      </c>
      <c r="S1457" s="11">
        <f t="shared" si="254"/>
        <v>0.14602930829583816</v>
      </c>
      <c r="T1457" s="11">
        <f t="shared" si="255"/>
        <v>-0.23125164317674884</v>
      </c>
      <c r="U1457" s="11">
        <f t="shared" si="256"/>
        <v>-0.53613078455766239</v>
      </c>
      <c r="V1457" s="11">
        <f t="shared" si="257"/>
        <v>-0.39731314703143672</v>
      </c>
      <c r="W1457" s="11">
        <f t="shared" si="258"/>
        <v>-0.53613078455766239</v>
      </c>
    </row>
    <row r="1458" spans="1:23" x14ac:dyDescent="0.2">
      <c r="A1458" s="30">
        <v>37331</v>
      </c>
      <c r="B1458" s="1">
        <v>95.250077000000005</v>
      </c>
      <c r="C1458" s="1">
        <v>77.125918999999996</v>
      </c>
      <c r="D1458" s="1">
        <v>24.209885</v>
      </c>
      <c r="E1458" s="1">
        <v>173.479996</v>
      </c>
      <c r="F1458" s="1">
        <v>256.47396099999997</v>
      </c>
      <c r="G1458" s="1">
        <v>94.453868</v>
      </c>
      <c r="H1458" s="1">
        <v>37.885792000000002</v>
      </c>
      <c r="I1458" s="1">
        <v>153.08000200000001</v>
      </c>
      <c r="J1458" s="1">
        <v>51.428457000000002</v>
      </c>
      <c r="K1458" s="1">
        <v>47.238238000000003</v>
      </c>
      <c r="L1458" s="45">
        <v>16995.130860000001</v>
      </c>
      <c r="M1458" s="11">
        <f t="shared" si="248"/>
        <v>-0.17411171190931074</v>
      </c>
      <c r="N1458" s="11">
        <f t="shared" si="249"/>
        <v>-0.12008491852305914</v>
      </c>
      <c r="O1458" s="11">
        <f t="shared" si="250"/>
        <v>-0.52943465338197948</v>
      </c>
      <c r="P1458" s="11">
        <f t="shared" si="251"/>
        <v>-0.20553217070190433</v>
      </c>
      <c r="Q1458" s="11">
        <f t="shared" si="252"/>
        <v>1.0191209420112868E-2</v>
      </c>
      <c r="R1458" s="11">
        <f t="shared" si="253"/>
        <v>2.3451121358518678E-2</v>
      </c>
      <c r="S1458" s="11">
        <f t="shared" si="254"/>
        <v>-0.40117497808727165</v>
      </c>
      <c r="T1458" s="11">
        <f t="shared" si="255"/>
        <v>-0.29508197098762246</v>
      </c>
      <c r="U1458" s="11">
        <f t="shared" si="256"/>
        <v>0.28798058920205638</v>
      </c>
      <c r="V1458" s="11">
        <f t="shared" si="257"/>
        <v>-7.8290368563362467E-2</v>
      </c>
      <c r="W1458" s="11">
        <f t="shared" si="258"/>
        <v>0.28798058920205638</v>
      </c>
    </row>
    <row r="1459" spans="1:23" x14ac:dyDescent="0.2">
      <c r="A1459" s="30">
        <v>37330</v>
      </c>
      <c r="B1459" s="1">
        <v>115.330461</v>
      </c>
      <c r="C1459" s="1">
        <v>87.651548000000005</v>
      </c>
      <c r="D1459" s="1">
        <v>51.448507999999997</v>
      </c>
      <c r="E1459" s="1">
        <v>218.36000100000001</v>
      </c>
      <c r="F1459" s="1">
        <v>253.88655</v>
      </c>
      <c r="G1459" s="1">
        <v>92.289574000000002</v>
      </c>
      <c r="H1459" s="1">
        <v>63.266882000000003</v>
      </c>
      <c r="I1459" s="1">
        <v>217.16000399999999</v>
      </c>
      <c r="J1459" s="1">
        <v>39.929527999999998</v>
      </c>
      <c r="K1459" s="1">
        <v>51.250672000000002</v>
      </c>
      <c r="L1459" s="45">
        <v>17251.529299999998</v>
      </c>
      <c r="M1459" s="11">
        <f t="shared" si="248"/>
        <v>0.69088322454965567</v>
      </c>
      <c r="N1459" s="11">
        <f t="shared" si="249"/>
        <v>5.3478086318078155E-2</v>
      </c>
      <c r="O1459" s="11">
        <f t="shared" si="250"/>
        <v>0.93309116327782249</v>
      </c>
      <c r="P1459" s="11">
        <f t="shared" si="251"/>
        <v>0.23290610223642871</v>
      </c>
      <c r="Q1459" s="11">
        <f t="shared" si="252"/>
        <v>3.6988653166534657E-2</v>
      </c>
      <c r="R1459" s="11">
        <f t="shared" si="253"/>
        <v>0.36156610006086143</v>
      </c>
      <c r="S1459" s="11">
        <f t="shared" si="254"/>
        <v>0.10157744540741809</v>
      </c>
      <c r="T1459" s="11">
        <f t="shared" si="255"/>
        <v>0.44273185110996938</v>
      </c>
      <c r="U1459" s="11">
        <f t="shared" si="256"/>
        <v>0.17157655372091152</v>
      </c>
      <c r="V1459" s="11">
        <f t="shared" si="257"/>
        <v>0.23648314256478176</v>
      </c>
      <c r="W1459" s="11">
        <f t="shared" si="258"/>
        <v>0.17157655372091152</v>
      </c>
    </row>
    <row r="1460" spans="1:23" x14ac:dyDescent="0.2">
      <c r="A1460" s="30">
        <v>37329</v>
      </c>
      <c r="B1460" s="1">
        <v>68.207229999999996</v>
      </c>
      <c r="C1460" s="1">
        <v>83.202061</v>
      </c>
      <c r="D1460" s="1">
        <v>26.614630999999999</v>
      </c>
      <c r="E1460" s="1">
        <v>177.11000100000001</v>
      </c>
      <c r="F1460" s="1">
        <v>244.83059600000001</v>
      </c>
      <c r="G1460" s="1">
        <v>67.781926999999996</v>
      </c>
      <c r="H1460" s="1">
        <v>57.432986</v>
      </c>
      <c r="I1460" s="1">
        <v>150.520004</v>
      </c>
      <c r="J1460" s="1">
        <v>34.081876999999999</v>
      </c>
      <c r="K1460" s="1">
        <v>41.448743</v>
      </c>
      <c r="L1460" s="45">
        <v>17982.519530000001</v>
      </c>
      <c r="M1460" s="11">
        <f t="shared" si="248"/>
        <v>0.12838199960256036</v>
      </c>
      <c r="N1460" s="11">
        <f t="shared" si="249"/>
        <v>0.11698145655338399</v>
      </c>
      <c r="O1460" s="11">
        <f t="shared" si="250"/>
        <v>6.5714300358371558E-2</v>
      </c>
      <c r="P1460" s="11">
        <f t="shared" si="251"/>
        <v>4.6857143178170153</v>
      </c>
      <c r="Q1460" s="11">
        <f t="shared" si="252"/>
        <v>1.8895778435374488E-2</v>
      </c>
      <c r="R1460" s="11">
        <f t="shared" si="253"/>
        <v>0.79855320087463766</v>
      </c>
      <c r="S1460" s="11">
        <f t="shared" si="254"/>
        <v>0.29720874976583467</v>
      </c>
      <c r="T1460" s="11">
        <f t="shared" si="255"/>
        <v>0.11885828528103981</v>
      </c>
      <c r="U1460" s="11">
        <f t="shared" si="256"/>
        <v>0.27800111983930464</v>
      </c>
      <c r="V1460" s="11">
        <f t="shared" si="257"/>
        <v>0.52674649994261169</v>
      </c>
      <c r="W1460" s="11">
        <f t="shared" si="258"/>
        <v>0.27800111983930464</v>
      </c>
    </row>
    <row r="1461" spans="1:23" x14ac:dyDescent="0.2">
      <c r="A1461" s="30">
        <v>37327</v>
      </c>
      <c r="B1461" s="1">
        <v>60.446931999999997</v>
      </c>
      <c r="C1461" s="1">
        <v>74.488309999999998</v>
      </c>
      <c r="D1461" s="1">
        <v>24.973514000000002</v>
      </c>
      <c r="E1461" s="1">
        <v>31.15</v>
      </c>
      <c r="F1461" s="1">
        <v>240.29012700000001</v>
      </c>
      <c r="G1461" s="1">
        <v>37.686917999999999</v>
      </c>
      <c r="H1461" s="1">
        <v>44.274281999999999</v>
      </c>
      <c r="I1461" s="1">
        <v>134.529999</v>
      </c>
      <c r="J1461" s="1">
        <v>26.668112000000001</v>
      </c>
      <c r="K1461" s="1">
        <v>27.148412</v>
      </c>
      <c r="L1461" s="45">
        <v>17529.980469999999</v>
      </c>
      <c r="M1461" s="11">
        <f t="shared" si="248"/>
        <v>0.33845792034533395</v>
      </c>
      <c r="N1461" s="11">
        <f t="shared" si="249"/>
        <v>4.1869268609922017E-2</v>
      </c>
      <c r="O1461" s="11">
        <f t="shared" si="250"/>
        <v>1.98819594545947E-2</v>
      </c>
      <c r="P1461" s="11">
        <f t="shared" si="251"/>
        <v>0.31823958181293177</v>
      </c>
      <c r="Q1461" s="11">
        <f t="shared" si="252"/>
        <v>8.7382415767089938E-4</v>
      </c>
      <c r="R1461" s="11">
        <f t="shared" si="253"/>
        <v>4.2395752526604991E-3</v>
      </c>
      <c r="S1461" s="11">
        <f t="shared" si="254"/>
        <v>1.462009337864556E-2</v>
      </c>
      <c r="T1461" s="11">
        <f t="shared" si="255"/>
        <v>0.13527425316455699</v>
      </c>
      <c r="U1461" s="11">
        <f t="shared" si="256"/>
        <v>0.1227265283233816</v>
      </c>
      <c r="V1461" s="11">
        <f t="shared" si="257"/>
        <v>-4.6124727945183963E-2</v>
      </c>
      <c r="W1461" s="11">
        <f t="shared" si="258"/>
        <v>0.1227265283233816</v>
      </c>
    </row>
    <row r="1462" spans="1:23" x14ac:dyDescent="0.2">
      <c r="A1462" s="30">
        <v>37326</v>
      </c>
      <c r="B1462" s="1">
        <v>45.161622999999999</v>
      </c>
      <c r="C1462" s="1">
        <v>71.494872000000001</v>
      </c>
      <c r="D1462" s="1">
        <v>24.486671000000001</v>
      </c>
      <c r="E1462" s="1">
        <v>23.629999000000002</v>
      </c>
      <c r="F1462" s="1">
        <v>240.08033900000001</v>
      </c>
      <c r="G1462" s="1">
        <v>37.527816000000001</v>
      </c>
      <c r="H1462" s="1">
        <v>43.636315000000003</v>
      </c>
      <c r="I1462" s="1">
        <v>118.5</v>
      </c>
      <c r="J1462" s="1">
        <v>23.75299</v>
      </c>
      <c r="K1462" s="1">
        <v>28.461175999999998</v>
      </c>
      <c r="L1462" s="45">
        <v>17526.619139999999</v>
      </c>
      <c r="M1462" s="11">
        <f t="shared" si="248"/>
        <v>-0.51647824360374606</v>
      </c>
      <c r="N1462" s="11">
        <f t="shared" si="249"/>
        <v>-2.4666893032934678E-2</v>
      </c>
      <c r="O1462" s="11">
        <f t="shared" si="250"/>
        <v>1.4364425061148767E-2</v>
      </c>
      <c r="P1462" s="11">
        <f t="shared" si="251"/>
        <v>-0.87071890179844025</v>
      </c>
      <c r="Q1462" s="11">
        <f t="shared" si="252"/>
        <v>4.371364057564886E-4</v>
      </c>
      <c r="R1462" s="11">
        <f t="shared" si="253"/>
        <v>-0.59406761217387771</v>
      </c>
      <c r="S1462" s="11">
        <f t="shared" si="254"/>
        <v>0.21600120183612748</v>
      </c>
      <c r="T1462" s="11">
        <f t="shared" si="255"/>
        <v>-0.23459504817100285</v>
      </c>
      <c r="U1462" s="11">
        <f t="shared" si="256"/>
        <v>-0.54545539789021402</v>
      </c>
      <c r="V1462" s="11">
        <f t="shared" si="257"/>
        <v>-0.40812843157208634</v>
      </c>
      <c r="W1462" s="11">
        <f t="shared" si="258"/>
        <v>-0.54545539789021402</v>
      </c>
    </row>
    <row r="1463" spans="1:23" x14ac:dyDescent="0.2">
      <c r="A1463" s="30">
        <v>37303</v>
      </c>
      <c r="B1463" s="1">
        <v>93.401428999999993</v>
      </c>
      <c r="C1463" s="1">
        <v>73.303030000000007</v>
      </c>
      <c r="D1463" s="1">
        <v>24.139914999999998</v>
      </c>
      <c r="E1463" s="1">
        <v>182.779999</v>
      </c>
      <c r="F1463" s="1">
        <v>239.975437</v>
      </c>
      <c r="G1463" s="1">
        <v>92.448440000000005</v>
      </c>
      <c r="H1463" s="1">
        <v>35.885092</v>
      </c>
      <c r="I1463" s="1">
        <v>154.820007</v>
      </c>
      <c r="J1463" s="1">
        <v>52.256675999999999</v>
      </c>
      <c r="K1463" s="1">
        <v>48.086742999999998</v>
      </c>
      <c r="L1463" s="45">
        <v>17435.400389999999</v>
      </c>
      <c r="M1463" s="11">
        <f t="shared" si="248"/>
        <v>-0.19000428371908551</v>
      </c>
      <c r="N1463" s="11">
        <f t="shared" si="249"/>
        <v>-0.1387729841033345</v>
      </c>
      <c r="O1463" s="11">
        <f t="shared" si="250"/>
        <v>-0.52423166247069974</v>
      </c>
      <c r="P1463" s="11">
        <f t="shared" si="251"/>
        <v>-0.13349769002088085</v>
      </c>
      <c r="Q1463" s="11">
        <f t="shared" si="252"/>
        <v>-3.815292269828352E-3</v>
      </c>
      <c r="R1463" s="11">
        <f t="shared" si="253"/>
        <v>2.5366918687142137E-2</v>
      </c>
      <c r="S1463" s="11">
        <f t="shared" si="254"/>
        <v>-0.41580882546260178</v>
      </c>
      <c r="T1463" s="11">
        <f t="shared" si="255"/>
        <v>-0.28851101686090952</v>
      </c>
      <c r="U1463" s="11">
        <f t="shared" si="256"/>
        <v>0.31886770352683769</v>
      </c>
      <c r="V1463" s="11">
        <f t="shared" si="257"/>
        <v>-5.0363640173282764E-2</v>
      </c>
      <c r="W1463" s="11">
        <f t="shared" si="258"/>
        <v>0.31886770352683769</v>
      </c>
    </row>
    <row r="1464" spans="1:23" x14ac:dyDescent="0.2">
      <c r="A1464" s="30">
        <v>37302</v>
      </c>
      <c r="B1464" s="1">
        <v>115.311016</v>
      </c>
      <c r="C1464" s="1">
        <v>85.114643000000001</v>
      </c>
      <c r="D1464" s="1">
        <v>50.738801000000002</v>
      </c>
      <c r="E1464" s="1">
        <v>210.94000199999999</v>
      </c>
      <c r="F1464" s="1">
        <v>240.89452</v>
      </c>
      <c r="G1464" s="1">
        <v>90.161325000000005</v>
      </c>
      <c r="H1464" s="1">
        <v>61.426966999999998</v>
      </c>
      <c r="I1464" s="1">
        <v>217.60000600000001</v>
      </c>
      <c r="J1464" s="1">
        <v>39.622379000000002</v>
      </c>
      <c r="K1464" s="1">
        <v>50.637006999999997</v>
      </c>
      <c r="L1464" s="45">
        <v>17720.5</v>
      </c>
      <c r="M1464" s="11">
        <f t="shared" si="248"/>
        <v>0.92675375864472964</v>
      </c>
      <c r="N1464" s="11">
        <f t="shared" si="249"/>
        <v>0.16167237576133786</v>
      </c>
      <c r="O1464" s="11">
        <f t="shared" si="250"/>
        <v>1.0902646117542467</v>
      </c>
      <c r="P1464" s="11">
        <f t="shared" si="251"/>
        <v>5.9732232066115696</v>
      </c>
      <c r="Q1464" s="11">
        <f t="shared" si="252"/>
        <v>1.287438033141064E-2</v>
      </c>
      <c r="R1464" s="11">
        <f t="shared" si="253"/>
        <v>1.4593958109434362</v>
      </c>
      <c r="S1464" s="11">
        <f t="shared" si="254"/>
        <v>0.39833374946231026</v>
      </c>
      <c r="T1464" s="11">
        <f t="shared" si="255"/>
        <v>0.66373589453437765</v>
      </c>
      <c r="U1464" s="11">
        <f t="shared" si="256"/>
        <v>0.50014495103751977</v>
      </c>
      <c r="V1464" s="11">
        <f t="shared" si="257"/>
        <v>0.91073037382042021</v>
      </c>
      <c r="W1464" s="11">
        <f t="shared" si="258"/>
        <v>0.50014495103751977</v>
      </c>
    </row>
    <row r="1465" spans="1:23" x14ac:dyDescent="0.2">
      <c r="A1465" s="30">
        <v>37299</v>
      </c>
      <c r="B1465" s="1">
        <v>59.847302999999997</v>
      </c>
      <c r="C1465" s="1">
        <v>73.269059999999996</v>
      </c>
      <c r="D1465" s="1">
        <v>24.273865000000001</v>
      </c>
      <c r="E1465" s="1">
        <v>30.25</v>
      </c>
      <c r="F1465" s="1">
        <v>237.832573</v>
      </c>
      <c r="G1465" s="1">
        <v>36.659948999999997</v>
      </c>
      <c r="H1465" s="1">
        <v>43.928688000000001</v>
      </c>
      <c r="I1465" s="1">
        <v>130.78999300000001</v>
      </c>
      <c r="J1465" s="1">
        <v>26.412367</v>
      </c>
      <c r="K1465" s="1">
        <v>26.501387999999999</v>
      </c>
      <c r="L1465" s="45">
        <v>17851.509770000001</v>
      </c>
      <c r="M1465" s="11">
        <f t="shared" si="248"/>
        <v>0.32179367600230768</v>
      </c>
      <c r="N1465" s="11">
        <f t="shared" si="249"/>
        <v>2.518417452404087E-2</v>
      </c>
      <c r="O1465" s="11">
        <f t="shared" si="250"/>
        <v>5.4960102390023469E-2</v>
      </c>
      <c r="P1465" s="11">
        <f t="shared" si="251"/>
        <v>0.26357555289993528</v>
      </c>
      <c r="Q1465" s="11">
        <f t="shared" si="252"/>
        <v>-8.4010028818082283E-5</v>
      </c>
      <c r="R1465" s="11">
        <f t="shared" si="253"/>
        <v>-2.2884732408775754E-2</v>
      </c>
      <c r="S1465" s="11">
        <f t="shared" si="254"/>
        <v>5.5832943018165881E-3</v>
      </c>
      <c r="T1465" s="11">
        <f t="shared" si="255"/>
        <v>0.10820196851894526</v>
      </c>
      <c r="U1465" s="11">
        <f t="shared" si="256"/>
        <v>0.10041817976230272</v>
      </c>
      <c r="V1465" s="11">
        <f t="shared" si="257"/>
        <v>-6.8004566890117024E-2</v>
      </c>
      <c r="W1465" s="11">
        <f t="shared" si="258"/>
        <v>0.10041817976230272</v>
      </c>
    </row>
    <row r="1466" spans="1:23" x14ac:dyDescent="0.2">
      <c r="A1466" s="30">
        <v>37298</v>
      </c>
      <c r="B1466" s="1">
        <v>45.277341</v>
      </c>
      <c r="C1466" s="1">
        <v>71.469167999999996</v>
      </c>
      <c r="D1466" s="1">
        <v>23.009273</v>
      </c>
      <c r="E1466" s="1">
        <v>23.940000999999999</v>
      </c>
      <c r="F1466" s="1">
        <v>237.852555</v>
      </c>
      <c r="G1466" s="1">
        <v>37.518551000000002</v>
      </c>
      <c r="H1466" s="1">
        <v>43.684783000000003</v>
      </c>
      <c r="I1466" s="1">
        <v>118.019997</v>
      </c>
      <c r="J1466" s="1">
        <v>24.002117999999999</v>
      </c>
      <c r="K1466" s="1">
        <v>28.435105</v>
      </c>
      <c r="L1466" s="45">
        <v>17706.050780000001</v>
      </c>
      <c r="M1466" s="11">
        <f t="shared" si="248"/>
        <v>-0.52504208968997057</v>
      </c>
      <c r="N1466" s="11">
        <f t="shared" si="249"/>
        <v>-4.6743522858941677E-2</v>
      </c>
      <c r="O1466" s="11">
        <f t="shared" si="250"/>
        <v>-9.7298593440060532E-2</v>
      </c>
      <c r="P1466" s="11">
        <f t="shared" si="251"/>
        <v>-0.87844013020777767</v>
      </c>
      <c r="Q1466" s="11">
        <f t="shared" si="252"/>
        <v>1.1900235868284259E-2</v>
      </c>
      <c r="R1466" s="11">
        <f t="shared" si="253"/>
        <v>-0.60282614298442661</v>
      </c>
      <c r="S1466" s="11">
        <f t="shared" si="254"/>
        <v>0.15396131382602052</v>
      </c>
      <c r="T1466" s="11">
        <f t="shared" si="255"/>
        <v>-0.26741159153029459</v>
      </c>
      <c r="U1466" s="11">
        <f t="shared" si="256"/>
        <v>-0.55504412803417136</v>
      </c>
      <c r="V1466" s="11">
        <f t="shared" si="257"/>
        <v>-0.4218138430857975</v>
      </c>
      <c r="W1466" s="11">
        <f t="shared" si="258"/>
        <v>-0.55504412803417136</v>
      </c>
    </row>
    <row r="1467" spans="1:23" x14ac:dyDescent="0.2">
      <c r="A1467" s="30">
        <v>37272</v>
      </c>
      <c r="B1467" s="1">
        <v>95.329165000000003</v>
      </c>
      <c r="C1467" s="1">
        <v>74.973703</v>
      </c>
      <c r="D1467" s="1">
        <v>25.489350999999999</v>
      </c>
      <c r="E1467" s="1">
        <v>196.94000199999999</v>
      </c>
      <c r="F1467" s="1">
        <v>235.055341</v>
      </c>
      <c r="G1467" s="1">
        <v>94.463797999999997</v>
      </c>
      <c r="H1467" s="1">
        <v>37.856366999999999</v>
      </c>
      <c r="I1467" s="1">
        <v>161.10000600000001</v>
      </c>
      <c r="J1467" s="1">
        <v>53.942692999999998</v>
      </c>
      <c r="K1467" s="1">
        <v>49.179844000000003</v>
      </c>
      <c r="L1467" s="45">
        <v>17787.199219999999</v>
      </c>
      <c r="M1467" s="11">
        <f t="shared" si="248"/>
        <v>0.58407308488364795</v>
      </c>
      <c r="N1467" s="11">
        <f t="shared" si="249"/>
        <v>-7.4195542890937993E-2</v>
      </c>
      <c r="O1467" s="11">
        <f t="shared" si="250"/>
        <v>-7.432959455620769E-2</v>
      </c>
      <c r="P1467" s="11">
        <f t="shared" si="251"/>
        <v>4.1420367400009592</v>
      </c>
      <c r="Q1467" s="11">
        <f t="shared" si="252"/>
        <v>1.3307492287430778E-2</v>
      </c>
      <c r="R1467" s="11">
        <f t="shared" si="253"/>
        <v>0.80885280851979457</v>
      </c>
      <c r="S1467" s="11">
        <f t="shared" si="254"/>
        <v>-0.25356624906006575</v>
      </c>
      <c r="T1467" s="11">
        <f t="shared" si="255"/>
        <v>0.48328887318581293</v>
      </c>
      <c r="U1467" s="11">
        <f t="shared" si="256"/>
        <v>1.129802956472183</v>
      </c>
      <c r="V1467" s="11">
        <f t="shared" si="257"/>
        <v>0.53361545752075967</v>
      </c>
      <c r="W1467" s="11">
        <f t="shared" si="258"/>
        <v>1.129802956472183</v>
      </c>
    </row>
    <row r="1468" spans="1:23" x14ac:dyDescent="0.2">
      <c r="A1468" s="30">
        <v>37269</v>
      </c>
      <c r="B1468" s="1">
        <v>60.179777000000001</v>
      </c>
      <c r="C1468" s="1">
        <v>80.982223000000005</v>
      </c>
      <c r="D1468" s="1">
        <v>27.536097999999999</v>
      </c>
      <c r="E1468" s="1">
        <v>38.299999</v>
      </c>
      <c r="F1468" s="1">
        <v>231.968423</v>
      </c>
      <c r="G1468" s="1">
        <v>52.223042999999997</v>
      </c>
      <c r="H1468" s="1">
        <v>50.716312000000002</v>
      </c>
      <c r="I1468" s="1">
        <v>108.610001</v>
      </c>
      <c r="J1468" s="1">
        <v>25.327551</v>
      </c>
      <c r="K1468" s="1">
        <v>32.067911000000002</v>
      </c>
      <c r="L1468" s="45">
        <v>17938.279299999998</v>
      </c>
      <c r="M1468" s="11">
        <f t="shared" si="248"/>
        <v>3.1968725479993854E-3</v>
      </c>
      <c r="N1468" s="11">
        <f t="shared" si="249"/>
        <v>9.9480141283528667E-2</v>
      </c>
      <c r="O1468" s="11">
        <f t="shared" si="250"/>
        <v>0.13167452258986678</v>
      </c>
      <c r="P1468" s="11">
        <f t="shared" si="251"/>
        <v>0.29479374577417183</v>
      </c>
      <c r="Q1468" s="11">
        <f t="shared" si="252"/>
        <v>-1.2545234724046006E-2</v>
      </c>
      <c r="R1468" s="11">
        <f t="shared" si="253"/>
        <v>0.40931337784150879</v>
      </c>
      <c r="S1468" s="11">
        <f t="shared" si="254"/>
        <v>0.1643410064669244</v>
      </c>
      <c r="T1468" s="11">
        <f t="shared" si="255"/>
        <v>-0.14969076607631493</v>
      </c>
      <c r="U1468" s="11">
        <f t="shared" si="256"/>
        <v>-3.9147322214918456E-2</v>
      </c>
      <c r="V1468" s="11">
        <f t="shared" si="257"/>
        <v>0.21045128767454213</v>
      </c>
      <c r="W1468" s="11">
        <f t="shared" si="258"/>
        <v>-3.9147322214918456E-2</v>
      </c>
    </row>
    <row r="1469" spans="1:23" x14ac:dyDescent="0.2">
      <c r="A1469" s="30">
        <v>37268</v>
      </c>
      <c r="B1469" s="1">
        <v>59.988002999999999</v>
      </c>
      <c r="C1469" s="1">
        <v>73.655011999999999</v>
      </c>
      <c r="D1469" s="1">
        <v>24.332170999999999</v>
      </c>
      <c r="E1469" s="1">
        <v>29.58</v>
      </c>
      <c r="F1469" s="1">
        <v>234.915493</v>
      </c>
      <c r="G1469" s="1">
        <v>37.055664</v>
      </c>
      <c r="H1469" s="1">
        <v>43.557954000000002</v>
      </c>
      <c r="I1469" s="1">
        <v>127.730003</v>
      </c>
      <c r="J1469" s="1">
        <v>26.359452999999998</v>
      </c>
      <c r="K1469" s="1">
        <v>26.492525000000001</v>
      </c>
      <c r="L1469" s="45">
        <v>17789.66992</v>
      </c>
      <c r="M1469" s="11">
        <f t="shared" si="248"/>
        <v>0.32217480420460731</v>
      </c>
      <c r="N1469" s="11">
        <f t="shared" si="249"/>
        <v>2.4443420487994416E-2</v>
      </c>
      <c r="O1469" s="11">
        <f t="shared" si="250"/>
        <v>4.2380890549104988E-2</v>
      </c>
      <c r="P1469" s="11">
        <f t="shared" si="251"/>
        <v>0.23713927227101617</v>
      </c>
      <c r="Q1469" s="11">
        <f t="shared" si="252"/>
        <v>1.5371999163101613E-2</v>
      </c>
      <c r="R1469" s="11">
        <f t="shared" si="253"/>
        <v>2.7696295842671859E-3</v>
      </c>
      <c r="S1469" s="11">
        <f t="shared" si="254"/>
        <v>2.6585741843021538E-3</v>
      </c>
      <c r="T1469" s="11">
        <f t="shared" si="255"/>
        <v>7.5802238462000293E-2</v>
      </c>
      <c r="U1469" s="11">
        <f t="shared" si="256"/>
        <v>9.6251826413820796E-2</v>
      </c>
      <c r="V1469" s="11">
        <f t="shared" si="257"/>
        <v>-8.7011220627540853E-2</v>
      </c>
      <c r="W1469" s="11">
        <f t="shared" si="258"/>
        <v>9.6251826413820796E-2</v>
      </c>
    </row>
    <row r="1470" spans="1:23" x14ac:dyDescent="0.2">
      <c r="A1470" s="30">
        <v>37267</v>
      </c>
      <c r="B1470" s="1">
        <v>45.370705000000001</v>
      </c>
      <c r="C1470" s="1">
        <v>71.897588999999996</v>
      </c>
      <c r="D1470" s="1">
        <v>23.342879</v>
      </c>
      <c r="E1470" s="1">
        <v>23.91</v>
      </c>
      <c r="F1470" s="1">
        <v>231.35904199999999</v>
      </c>
      <c r="G1470" s="1">
        <v>36.953316999999998</v>
      </c>
      <c r="H1470" s="1">
        <v>43.442458999999999</v>
      </c>
      <c r="I1470" s="1">
        <v>118.730003</v>
      </c>
      <c r="J1470" s="1">
        <v>24.045071</v>
      </c>
      <c r="K1470" s="1">
        <v>29.017361000000001</v>
      </c>
      <c r="L1470" s="45">
        <v>17985.189450000002</v>
      </c>
      <c r="M1470" s="11">
        <f t="shared" si="248"/>
        <v>-0.54087000957894005</v>
      </c>
      <c r="N1470" s="11">
        <f t="shared" si="249"/>
        <v>-2.7129215347582503E-2</v>
      </c>
      <c r="O1470" s="11">
        <f t="shared" si="250"/>
        <v>-0.12863315904164152</v>
      </c>
      <c r="P1470" s="11">
        <f t="shared" si="251"/>
        <v>-0.8861265900551194</v>
      </c>
      <c r="Q1470" s="11">
        <f t="shared" si="252"/>
        <v>6.1912067639986468E-3</v>
      </c>
      <c r="R1470" s="11">
        <f t="shared" si="253"/>
        <v>-0.63313864092340544</v>
      </c>
      <c r="S1470" s="11">
        <f t="shared" si="254"/>
        <v>0.10051726450200293</v>
      </c>
      <c r="T1470" s="11">
        <f t="shared" si="255"/>
        <v>-0.3133421996797825</v>
      </c>
      <c r="U1470" s="11">
        <f t="shared" si="256"/>
        <v>-0.53794808934652871</v>
      </c>
      <c r="V1470" s="11">
        <f t="shared" si="257"/>
        <v>-0.42628755785690564</v>
      </c>
      <c r="W1470" s="11">
        <f t="shared" si="258"/>
        <v>-0.53794808934652871</v>
      </c>
    </row>
    <row r="1471" spans="1:23" x14ac:dyDescent="0.2">
      <c r="A1471" s="30">
        <v>37241</v>
      </c>
      <c r="B1471" s="1">
        <v>98.818866</v>
      </c>
      <c r="C1471" s="1">
        <v>73.902506000000002</v>
      </c>
      <c r="D1471" s="1">
        <v>26.788808</v>
      </c>
      <c r="E1471" s="1">
        <v>209.970001</v>
      </c>
      <c r="F1471" s="1">
        <v>229.935464</v>
      </c>
      <c r="G1471" s="1">
        <v>100.728289</v>
      </c>
      <c r="H1471" s="1">
        <v>39.474581999999998</v>
      </c>
      <c r="I1471" s="1">
        <v>172.91000399999999</v>
      </c>
      <c r="J1471" s="1">
        <v>52.039760999999999</v>
      </c>
      <c r="K1471" s="1">
        <v>50.578232</v>
      </c>
      <c r="L1471" s="45">
        <v>17732.480469999999</v>
      </c>
      <c r="M1471" s="11">
        <f t="shared" si="248"/>
        <v>-6.9444801628017583E-2</v>
      </c>
      <c r="N1471" s="11">
        <f t="shared" si="249"/>
        <v>-0.13893897366427543</v>
      </c>
      <c r="O1471" s="11">
        <f t="shared" si="250"/>
        <v>-0.38602523931298327</v>
      </c>
      <c r="P1471" s="11">
        <f t="shared" si="251"/>
        <v>3.8375914798321586E-2</v>
      </c>
      <c r="Q1471" s="11">
        <f t="shared" si="252"/>
        <v>2.2910124339905469E-2</v>
      </c>
      <c r="R1471" s="11">
        <f t="shared" si="253"/>
        <v>8.7277728856824943E-2</v>
      </c>
      <c r="S1471" s="11">
        <f t="shared" si="254"/>
        <v>-0.32986320746228781</v>
      </c>
      <c r="T1471" s="11">
        <f t="shared" si="255"/>
        <v>-0.21721216540908217</v>
      </c>
      <c r="U1471" s="11">
        <f t="shared" si="256"/>
        <v>0.16345213842434347</v>
      </c>
      <c r="V1471" s="11">
        <f t="shared" si="257"/>
        <v>1.3423725287090127E-2</v>
      </c>
      <c r="W1471" s="11">
        <f t="shared" si="258"/>
        <v>0.16345213842434347</v>
      </c>
    </row>
    <row r="1472" spans="1:23" x14ac:dyDescent="0.2">
      <c r="A1472" s="30">
        <v>37240</v>
      </c>
      <c r="B1472" s="1">
        <v>106.193449</v>
      </c>
      <c r="C1472" s="1">
        <v>85.827257000000003</v>
      </c>
      <c r="D1472" s="1">
        <v>43.631774</v>
      </c>
      <c r="E1472" s="1">
        <v>202.21000699999999</v>
      </c>
      <c r="F1472" s="1">
        <v>224.78559799999999</v>
      </c>
      <c r="G1472" s="1">
        <v>92.642649000000006</v>
      </c>
      <c r="H1472" s="1">
        <v>58.905259999999998</v>
      </c>
      <c r="I1472" s="1">
        <v>220.88999899999999</v>
      </c>
      <c r="J1472" s="1">
        <v>44.728751000000003</v>
      </c>
      <c r="K1472" s="1">
        <v>49.908276999999998</v>
      </c>
      <c r="L1472" s="45">
        <v>17400.75</v>
      </c>
      <c r="M1472" s="11">
        <f t="shared" si="248"/>
        <v>0.91643833265426711</v>
      </c>
      <c r="N1472" s="11">
        <f t="shared" si="249"/>
        <v>0.15467201510939921</v>
      </c>
      <c r="O1472" s="11">
        <f t="shared" si="250"/>
        <v>1.2723195804478054</v>
      </c>
      <c r="P1472" s="11">
        <f t="shared" si="251"/>
        <v>6.1578763539823003</v>
      </c>
      <c r="Q1472" s="11">
        <f t="shared" si="252"/>
        <v>-5.8980820687957181E-3</v>
      </c>
      <c r="R1472" s="11">
        <f t="shared" si="253"/>
        <v>1.538825434379131</v>
      </c>
      <c r="S1472" s="11">
        <f t="shared" si="254"/>
        <v>0.32482128823339651</v>
      </c>
      <c r="T1472" s="11">
        <f t="shared" si="255"/>
        <v>0.7216679176539067</v>
      </c>
      <c r="U1472" s="11">
        <f t="shared" si="256"/>
        <v>0.8114162584757858</v>
      </c>
      <c r="V1472" s="11">
        <f t="shared" si="257"/>
        <v>0.9095215567021413</v>
      </c>
      <c r="W1472" s="11">
        <f t="shared" si="258"/>
        <v>0.8114162584757858</v>
      </c>
    </row>
    <row r="1473" spans="1:23" x14ac:dyDescent="0.2">
      <c r="A1473" s="30">
        <v>37237</v>
      </c>
      <c r="B1473" s="1">
        <v>55.411878999999999</v>
      </c>
      <c r="C1473" s="1">
        <v>74.330421000000001</v>
      </c>
      <c r="D1473" s="1">
        <v>19.201425</v>
      </c>
      <c r="E1473" s="1">
        <v>28.25</v>
      </c>
      <c r="F1473" s="1">
        <v>226.11926800000001</v>
      </c>
      <c r="G1473" s="1">
        <v>36.490358000000001</v>
      </c>
      <c r="H1473" s="1">
        <v>44.462797000000002</v>
      </c>
      <c r="I1473" s="1">
        <v>128.300003</v>
      </c>
      <c r="J1473" s="1">
        <v>24.692696000000002</v>
      </c>
      <c r="K1473" s="1">
        <v>26.136534999999999</v>
      </c>
      <c r="L1473" s="45">
        <v>17804.869139999999</v>
      </c>
      <c r="M1473" s="11">
        <f t="shared" si="248"/>
        <v>0.22347710913533692</v>
      </c>
      <c r="N1473" s="11">
        <f t="shared" si="249"/>
        <v>0.13279319739058826</v>
      </c>
      <c r="O1473" s="11">
        <f t="shared" si="250"/>
        <v>-0.26904841239390243</v>
      </c>
      <c r="P1473" s="11">
        <f t="shared" si="251"/>
        <v>4.7848703555219085E-2</v>
      </c>
      <c r="Q1473" s="11">
        <f t="shared" si="252"/>
        <v>-1.3381852600516941E-2</v>
      </c>
      <c r="R1473" s="11">
        <f t="shared" si="253"/>
        <v>5.370898184148265E-3</v>
      </c>
      <c r="S1473" s="11">
        <f t="shared" si="254"/>
        <v>6.8485465702872839E-2</v>
      </c>
      <c r="T1473" s="11">
        <f t="shared" si="255"/>
        <v>0.21117722080619283</v>
      </c>
      <c r="U1473" s="11">
        <f t="shared" si="256"/>
        <v>6.7908353955206113E-3</v>
      </c>
      <c r="V1473" s="11">
        <f t="shared" si="257"/>
        <v>-5.9041015517909079E-2</v>
      </c>
      <c r="W1473" s="11">
        <f t="shared" si="258"/>
        <v>6.7908353955206113E-3</v>
      </c>
    </row>
    <row r="1474" spans="1:23" x14ac:dyDescent="0.2">
      <c r="A1474" s="30">
        <v>37236</v>
      </c>
      <c r="B1474" s="1">
        <v>45.290491000000003</v>
      </c>
      <c r="C1474" s="1">
        <v>65.616938000000005</v>
      </c>
      <c r="D1474" s="1">
        <v>26.269079000000001</v>
      </c>
      <c r="E1474" s="1">
        <v>26.959999</v>
      </c>
      <c r="F1474" s="1">
        <v>229.186204</v>
      </c>
      <c r="G1474" s="1">
        <v>36.295419000000003</v>
      </c>
      <c r="H1474" s="1">
        <v>41.612917000000003</v>
      </c>
      <c r="I1474" s="1">
        <v>105.93</v>
      </c>
      <c r="J1474" s="1">
        <v>24.526143000000001</v>
      </c>
      <c r="K1474" s="1">
        <v>27.776486999999999</v>
      </c>
      <c r="L1474" s="45">
        <v>17640.16992</v>
      </c>
      <c r="M1474" s="11">
        <f t="shared" si="248"/>
        <v>-0.53503000199476025</v>
      </c>
      <c r="N1474" s="11">
        <f t="shared" si="249"/>
        <v>-9.392102831533633E-2</v>
      </c>
      <c r="O1474" s="11">
        <f t="shared" si="250"/>
        <v>-6.4252537051765479E-3</v>
      </c>
      <c r="P1474" s="11">
        <f t="shared" si="251"/>
        <v>-0.87029108385014919</v>
      </c>
      <c r="Q1474" s="11">
        <f t="shared" si="252"/>
        <v>1.7406520659687397E-2</v>
      </c>
      <c r="R1474" s="11">
        <f t="shared" si="253"/>
        <v>-0.63411652863407075</v>
      </c>
      <c r="S1474" s="11">
        <f t="shared" si="254"/>
        <v>3.1866265024987683E-2</v>
      </c>
      <c r="T1474" s="11">
        <f t="shared" si="255"/>
        <v>-0.37823558661253698</v>
      </c>
      <c r="U1474" s="11">
        <f t="shared" si="256"/>
        <v>-0.52437830123526141</v>
      </c>
      <c r="V1474" s="11">
        <f t="shared" si="257"/>
        <v>-0.43689722593628288</v>
      </c>
      <c r="W1474" s="11">
        <f t="shared" si="258"/>
        <v>-0.52437830123526141</v>
      </c>
    </row>
    <row r="1475" spans="1:23" x14ac:dyDescent="0.2">
      <c r="A1475" s="30">
        <v>37211</v>
      </c>
      <c r="B1475" s="1">
        <v>97.405190000000005</v>
      </c>
      <c r="C1475" s="1">
        <v>72.418564000000003</v>
      </c>
      <c r="D1475" s="1">
        <v>26.438956000000001</v>
      </c>
      <c r="E1475" s="1">
        <v>207.85000600000001</v>
      </c>
      <c r="F1475" s="1">
        <v>225.26512199999999</v>
      </c>
      <c r="G1475" s="1">
        <v>99.199394999999996</v>
      </c>
      <c r="H1475" s="1">
        <v>40.327820000000003</v>
      </c>
      <c r="I1475" s="1">
        <v>170.36999499999999</v>
      </c>
      <c r="J1475" s="1">
        <v>51.566493000000001</v>
      </c>
      <c r="K1475" s="1">
        <v>49.327562</v>
      </c>
      <c r="L1475" s="45">
        <v>17780.83008</v>
      </c>
      <c r="M1475" s="11">
        <f t="shared" si="248"/>
        <v>0.41113924096112053</v>
      </c>
      <c r="N1475" s="11">
        <f t="shared" si="249"/>
        <v>-0.10145626032626143</v>
      </c>
      <c r="O1475" s="11">
        <f t="shared" si="250"/>
        <v>-0.12323984028141788</v>
      </c>
      <c r="P1475" s="11">
        <f t="shared" si="251"/>
        <v>5.3157096931024013</v>
      </c>
      <c r="Q1475" s="11">
        <f t="shared" si="252"/>
        <v>-8.0066784301910943E-3</v>
      </c>
      <c r="R1475" s="11">
        <f t="shared" si="253"/>
        <v>1.0501285740190003</v>
      </c>
      <c r="S1475" s="11">
        <f t="shared" si="254"/>
        <v>-0.1973299198339431</v>
      </c>
      <c r="T1475" s="11">
        <f t="shared" si="255"/>
        <v>0.50809943783217282</v>
      </c>
      <c r="U1475" s="11">
        <f t="shared" si="256"/>
        <v>1.1194572751732572</v>
      </c>
      <c r="V1475" s="11">
        <f t="shared" si="257"/>
        <v>0.55052704808562525</v>
      </c>
      <c r="W1475" s="11">
        <f t="shared" si="258"/>
        <v>1.1194572751732572</v>
      </c>
    </row>
    <row r="1476" spans="1:23" x14ac:dyDescent="0.2">
      <c r="A1476" s="30">
        <v>37208</v>
      </c>
      <c r="B1476" s="1">
        <v>69.025924000000003</v>
      </c>
      <c r="C1476" s="1">
        <v>80.595479999999995</v>
      </c>
      <c r="D1476" s="1">
        <v>30.155289</v>
      </c>
      <c r="E1476" s="1">
        <v>32.909999999999997</v>
      </c>
      <c r="F1476" s="1">
        <v>227.083305</v>
      </c>
      <c r="G1476" s="1">
        <v>48.386913999999997</v>
      </c>
      <c r="H1476" s="1">
        <v>50.242086999999998</v>
      </c>
      <c r="I1476" s="1">
        <v>112.970001</v>
      </c>
      <c r="J1476" s="1">
        <v>24.330045999999999</v>
      </c>
      <c r="K1476" s="1">
        <v>31.813416</v>
      </c>
      <c r="L1476" s="45">
        <v>17675.160159999999</v>
      </c>
      <c r="M1476" s="11">
        <f t="shared" ref="M1476:M1511" si="259">B1476/B1477-1</f>
        <v>0.24226850508066167</v>
      </c>
      <c r="N1476" s="11">
        <f t="shared" ref="N1476:N1511" si="260">C1476/C1477-1</f>
        <v>7.9953480069901772E-2</v>
      </c>
      <c r="O1476" s="11">
        <f t="shared" ref="O1476:O1511" si="261">D1476/D1477-1</f>
        <v>0.55317901613709464</v>
      </c>
      <c r="P1476" s="11">
        <f t="shared" ref="P1476:P1511" si="262">E1476/E1477-1</f>
        <v>0.1657810839532412</v>
      </c>
      <c r="Q1476" s="11">
        <f t="shared" ref="Q1476:Q1511" si="263">F1476/F1477-1</f>
        <v>7.155646241807867E-3</v>
      </c>
      <c r="R1476" s="11">
        <f t="shared" ref="R1476:R1511" si="264">G1476/G1477-1</f>
        <v>0.32704704233388227</v>
      </c>
      <c r="S1476" s="11">
        <f t="shared" ref="S1476:S1511" si="265">H1476/H1477-1</f>
        <v>0.11036528240616406</v>
      </c>
      <c r="T1476" s="11">
        <f t="shared" ref="T1476:T1511" si="266">I1476/I1477-1</f>
        <v>-0.11873001608971034</v>
      </c>
      <c r="U1476" s="11">
        <f t="shared" ref="U1476:U1511" si="267">J1476/J1477-1</f>
        <v>-4.7338662162764722E-3</v>
      </c>
      <c r="V1476" s="11">
        <f t="shared" ref="V1476:V1511" si="268">K1476/K1477-1</f>
        <v>0.21679003717753087</v>
      </c>
      <c r="W1476" s="11">
        <f t="shared" ref="W1476:W1511" si="269">J1476/J1477-1</f>
        <v>-4.7338662162764722E-3</v>
      </c>
    </row>
    <row r="1477" spans="1:23" x14ac:dyDescent="0.2">
      <c r="A1477" s="30">
        <v>37207</v>
      </c>
      <c r="B1477" s="1">
        <v>55.564416000000001</v>
      </c>
      <c r="C1477" s="1">
        <v>74.628658999999999</v>
      </c>
      <c r="D1477" s="1">
        <v>19.415205</v>
      </c>
      <c r="E1477" s="1">
        <v>28.23</v>
      </c>
      <c r="F1477" s="1">
        <v>225.469922</v>
      </c>
      <c r="G1477" s="1">
        <v>36.462094</v>
      </c>
      <c r="H1477" s="1">
        <v>45.248251000000003</v>
      </c>
      <c r="I1477" s="1">
        <v>128.19000199999999</v>
      </c>
      <c r="J1477" s="1">
        <v>24.445768999999999</v>
      </c>
      <c r="K1477" s="1">
        <v>26.145361999999999</v>
      </c>
      <c r="L1477" s="45">
        <v>17829.730469999999</v>
      </c>
      <c r="M1477" s="11">
        <f t="shared" si="259"/>
        <v>0.23682824178337514</v>
      </c>
      <c r="N1477" s="11">
        <f t="shared" si="260"/>
        <v>0.15071171248669857</v>
      </c>
      <c r="O1477" s="11">
        <f t="shared" si="261"/>
        <v>-0.23624629422078414</v>
      </c>
      <c r="P1477" s="11">
        <f t="shared" si="262"/>
        <v>4.7106863765091322E-2</v>
      </c>
      <c r="Q1477" s="11">
        <f t="shared" si="263"/>
        <v>-2.7323420777578988E-2</v>
      </c>
      <c r="R1477" s="11">
        <f t="shared" si="264"/>
        <v>-1.2722775598029701E-3</v>
      </c>
      <c r="S1477" s="11">
        <f t="shared" si="265"/>
        <v>9.5655009092472154E-2</v>
      </c>
      <c r="T1477" s="11">
        <f t="shared" si="266"/>
        <v>0.20615358680987561</v>
      </c>
      <c r="U1477" s="11">
        <f t="shared" si="267"/>
        <v>1.232437687379706E-2</v>
      </c>
      <c r="V1477" s="11">
        <f t="shared" si="268"/>
        <v>-4.0437309365481178E-2</v>
      </c>
      <c r="W1477" s="11">
        <f t="shared" si="269"/>
        <v>1.232437687379706E-2</v>
      </c>
    </row>
    <row r="1478" spans="1:23" x14ac:dyDescent="0.2">
      <c r="A1478" s="30">
        <v>37206</v>
      </c>
      <c r="B1478" s="1">
        <v>44.924925000000002</v>
      </c>
      <c r="C1478" s="1">
        <v>64.854348999999999</v>
      </c>
      <c r="D1478" s="1">
        <v>25.420767000000001</v>
      </c>
      <c r="E1478" s="1">
        <v>26.959999</v>
      </c>
      <c r="F1478" s="1">
        <v>231.80358899999999</v>
      </c>
      <c r="G1478" s="1">
        <v>36.508543000000003</v>
      </c>
      <c r="H1478" s="1">
        <v>41.297899999999998</v>
      </c>
      <c r="I1478" s="1">
        <v>106.279999</v>
      </c>
      <c r="J1478" s="1">
        <v>24.148157999999999</v>
      </c>
      <c r="K1478" s="1">
        <v>27.247164000000001</v>
      </c>
      <c r="L1478" s="45">
        <v>18005.050780000001</v>
      </c>
      <c r="M1478" s="11">
        <f t="shared" si="259"/>
        <v>-0.38016579381999216</v>
      </c>
      <c r="N1478" s="11">
        <f t="shared" si="260"/>
        <v>-0.30170925803815496</v>
      </c>
      <c r="O1478" s="11">
        <f t="shared" si="261"/>
        <v>-0.15791253943356376</v>
      </c>
      <c r="P1478" s="11">
        <f t="shared" si="262"/>
        <v>-0.81498765567535236</v>
      </c>
      <c r="Q1478" s="11">
        <f t="shared" si="263"/>
        <v>4.4370035986582845E-3</v>
      </c>
      <c r="R1478" s="11">
        <f t="shared" si="264"/>
        <v>-0.49996220461889274</v>
      </c>
      <c r="S1478" s="11">
        <f t="shared" si="265"/>
        <v>-0.3332463657253768</v>
      </c>
      <c r="T1478" s="11">
        <f t="shared" si="266"/>
        <v>-0.40843817970748786</v>
      </c>
      <c r="U1478" s="11">
        <f t="shared" si="267"/>
        <v>-0.28281609440677735</v>
      </c>
      <c r="V1478" s="11">
        <f t="shared" si="268"/>
        <v>-0.36423695126771505</v>
      </c>
      <c r="W1478" s="11">
        <f t="shared" si="269"/>
        <v>-0.28281609440677735</v>
      </c>
    </row>
    <row r="1479" spans="1:23" x14ac:dyDescent="0.2">
      <c r="A1479" s="30">
        <v>37178</v>
      </c>
      <c r="B1479" s="1">
        <v>72.478937999999999</v>
      </c>
      <c r="C1479" s="1">
        <v>92.875854000000004</v>
      </c>
      <c r="D1479" s="1">
        <v>30.187798999999998</v>
      </c>
      <c r="E1479" s="1">
        <v>145.720001</v>
      </c>
      <c r="F1479" s="1">
        <v>230.779619</v>
      </c>
      <c r="G1479" s="1">
        <v>73.011566999999999</v>
      </c>
      <c r="H1479" s="1">
        <v>61.938769999999998</v>
      </c>
      <c r="I1479" s="1">
        <v>179.66000399999999</v>
      </c>
      <c r="J1479" s="1">
        <v>33.670802999999999</v>
      </c>
      <c r="K1479" s="1">
        <v>42.857419999999998</v>
      </c>
      <c r="L1479" s="45">
        <v>17865.339840000001</v>
      </c>
      <c r="M1479" s="11">
        <f t="shared" si="259"/>
        <v>4.358656123024307E-2</v>
      </c>
      <c r="N1479" s="11">
        <f t="shared" si="260"/>
        <v>0.15896658841421196</v>
      </c>
      <c r="O1479" s="11">
        <f t="shared" si="261"/>
        <v>-3.8195531248902403E-3</v>
      </c>
      <c r="P1479" s="11">
        <f t="shared" si="262"/>
        <v>3.3459590022654044</v>
      </c>
      <c r="Q1479" s="11">
        <f t="shared" si="263"/>
        <v>-1.2714456031804433E-2</v>
      </c>
      <c r="R1479" s="11">
        <f t="shared" si="264"/>
        <v>0.50267261496284443</v>
      </c>
      <c r="S1479" s="11">
        <f t="shared" si="265"/>
        <v>0.22795955678304614</v>
      </c>
      <c r="T1479" s="11">
        <f t="shared" si="266"/>
        <v>0.62485307045310656</v>
      </c>
      <c r="U1479" s="11">
        <f t="shared" si="267"/>
        <v>0.40327047995665355</v>
      </c>
      <c r="V1479" s="11">
        <f t="shared" si="268"/>
        <v>0.33573264390502722</v>
      </c>
      <c r="W1479" s="11">
        <f t="shared" si="269"/>
        <v>0.40327047995665355</v>
      </c>
    </row>
    <row r="1480" spans="1:23" x14ac:dyDescent="0.2">
      <c r="A1480" s="30">
        <v>37177</v>
      </c>
      <c r="B1480" s="1">
        <v>69.451774</v>
      </c>
      <c r="C1480" s="1">
        <v>80.136782999999994</v>
      </c>
      <c r="D1480" s="1">
        <v>30.303545</v>
      </c>
      <c r="E1480" s="1">
        <v>33.529998999999997</v>
      </c>
      <c r="F1480" s="1">
        <v>233.751644</v>
      </c>
      <c r="G1480" s="1">
        <v>48.587806999999998</v>
      </c>
      <c r="H1480" s="1">
        <v>50.440398999999999</v>
      </c>
      <c r="I1480" s="1">
        <v>110.57</v>
      </c>
      <c r="J1480" s="1">
        <v>23.994520999999999</v>
      </c>
      <c r="K1480" s="1">
        <v>32.085327999999997</v>
      </c>
      <c r="L1480" s="45">
        <v>17838.560549999998</v>
      </c>
      <c r="M1480" s="11">
        <f t="shared" si="259"/>
        <v>0.24789483093658005</v>
      </c>
      <c r="N1480" s="11">
        <f t="shared" si="260"/>
        <v>6.5789870573283338E-2</v>
      </c>
      <c r="O1480" s="11">
        <f t="shared" si="261"/>
        <v>0.5686662595858627</v>
      </c>
      <c r="P1480" s="11">
        <f t="shared" si="262"/>
        <v>0.21397530000089415</v>
      </c>
      <c r="Q1480" s="11">
        <f t="shared" si="263"/>
        <v>-2.9409930398198836E-2</v>
      </c>
      <c r="R1480" s="11">
        <f t="shared" si="264"/>
        <v>0.3012854757907526</v>
      </c>
      <c r="S1480" s="11">
        <f t="shared" si="265"/>
        <v>9.5428626168544861E-2</v>
      </c>
      <c r="T1480" s="11">
        <f t="shared" si="266"/>
        <v>-0.12854663765479135</v>
      </c>
      <c r="U1480" s="11">
        <f t="shared" si="267"/>
        <v>-2.2689931142966469E-2</v>
      </c>
      <c r="V1480" s="11">
        <f t="shared" si="268"/>
        <v>0.23595273281243934</v>
      </c>
      <c r="W1480" s="11">
        <f t="shared" si="269"/>
        <v>-2.2689931142966469E-2</v>
      </c>
    </row>
    <row r="1481" spans="1:23" x14ac:dyDescent="0.2">
      <c r="A1481" s="30">
        <v>37176</v>
      </c>
      <c r="B1481" s="1">
        <v>55.655149999999999</v>
      </c>
      <c r="C1481" s="1">
        <v>75.190039999999996</v>
      </c>
      <c r="D1481" s="1">
        <v>19.318031999999999</v>
      </c>
      <c r="E1481" s="1">
        <v>27.620000999999998</v>
      </c>
      <c r="F1481" s="1">
        <v>240.83457200000001</v>
      </c>
      <c r="G1481" s="1">
        <v>37.338315000000001</v>
      </c>
      <c r="H1481" s="1">
        <v>46.046267</v>
      </c>
      <c r="I1481" s="1">
        <v>126.879997</v>
      </c>
      <c r="J1481" s="1">
        <v>24.551594999999999</v>
      </c>
      <c r="K1481" s="1">
        <v>25.959996</v>
      </c>
      <c r="L1481" s="45">
        <v>17535.320309999999</v>
      </c>
      <c r="M1481" s="11">
        <f t="shared" si="259"/>
        <v>0.23591764411525906</v>
      </c>
      <c r="N1481" s="11">
        <f t="shared" si="260"/>
        <v>0.1680094574074682</v>
      </c>
      <c r="O1481" s="11">
        <f t="shared" si="261"/>
        <v>-0.2249574365206769</v>
      </c>
      <c r="P1481" s="11">
        <f t="shared" si="262"/>
        <v>-2.9173988429736841E-2</v>
      </c>
      <c r="Q1481" s="11">
        <f t="shared" si="263"/>
        <v>-1.7063523493327515E-2</v>
      </c>
      <c r="R1481" s="11">
        <f t="shared" si="264"/>
        <v>2.01390101849932E-2</v>
      </c>
      <c r="S1481" s="11">
        <f t="shared" si="265"/>
        <v>0.13648448976446725</v>
      </c>
      <c r="T1481" s="11">
        <f t="shared" si="266"/>
        <v>0.19720695799565147</v>
      </c>
      <c r="U1481" s="11">
        <f t="shared" si="267"/>
        <v>1.2743695471626015E-2</v>
      </c>
      <c r="V1481" s="11">
        <f t="shared" si="268"/>
        <v>-4.1133035202981394E-2</v>
      </c>
      <c r="W1481" s="11">
        <f t="shared" si="269"/>
        <v>1.2743695471626015E-2</v>
      </c>
    </row>
    <row r="1482" spans="1:23" x14ac:dyDescent="0.2">
      <c r="A1482" s="30">
        <v>37175</v>
      </c>
      <c r="B1482" s="1">
        <v>45.031438999999999</v>
      </c>
      <c r="C1482" s="1">
        <v>64.374512999999993</v>
      </c>
      <c r="D1482" s="1">
        <v>24.925124</v>
      </c>
      <c r="E1482" s="1">
        <v>28.450001</v>
      </c>
      <c r="F1482" s="1">
        <v>245.015398</v>
      </c>
      <c r="G1482" s="1">
        <v>36.601202999999998</v>
      </c>
      <c r="H1482" s="1">
        <v>40.516406000000003</v>
      </c>
      <c r="I1482" s="1">
        <v>105.980003</v>
      </c>
      <c r="J1482" s="1">
        <v>24.242654000000002</v>
      </c>
      <c r="K1482" s="1">
        <v>27.073616000000001</v>
      </c>
      <c r="L1482" s="45">
        <v>18053.599610000001</v>
      </c>
      <c r="M1482" s="11">
        <f t="shared" si="259"/>
        <v>-0.58639789640774953</v>
      </c>
      <c r="N1482" s="11">
        <f t="shared" si="260"/>
        <v>-0.26436713846068205</v>
      </c>
      <c r="O1482" s="11">
        <f t="shared" si="261"/>
        <v>-0.43108519941214785</v>
      </c>
      <c r="P1482" s="11">
        <f t="shared" si="262"/>
        <v>-0.86233426667310042</v>
      </c>
      <c r="Q1482" s="11">
        <f t="shared" si="263"/>
        <v>1.0152595316574642E-2</v>
      </c>
      <c r="R1482" s="11">
        <f t="shared" si="264"/>
        <v>-0.60404031126601354</v>
      </c>
      <c r="S1482" s="11">
        <f t="shared" si="265"/>
        <v>-0.33177739543800633</v>
      </c>
      <c r="T1482" s="11">
        <f t="shared" si="266"/>
        <v>-0.53292196649419044</v>
      </c>
      <c r="U1482" s="11">
        <f t="shared" si="267"/>
        <v>-0.46478369748894688</v>
      </c>
      <c r="V1482" s="11">
        <f t="shared" si="268"/>
        <v>-0.46401992146277871</v>
      </c>
      <c r="W1482" s="11">
        <f t="shared" si="269"/>
        <v>-0.46478369748894688</v>
      </c>
    </row>
    <row r="1483" spans="1:23" x14ac:dyDescent="0.2">
      <c r="A1483" s="30">
        <v>37149</v>
      </c>
      <c r="B1483" s="1">
        <v>108.876233</v>
      </c>
      <c r="C1483" s="1">
        <v>87.509022999999999</v>
      </c>
      <c r="D1483" s="1">
        <v>43.811698999999997</v>
      </c>
      <c r="E1483" s="1">
        <v>206.66000399999999</v>
      </c>
      <c r="F1483" s="1">
        <v>242.55285699999999</v>
      </c>
      <c r="G1483" s="1">
        <v>92.436689999999999</v>
      </c>
      <c r="H1483" s="1">
        <v>60.633096999999999</v>
      </c>
      <c r="I1483" s="1">
        <v>226.89999399999999</v>
      </c>
      <c r="J1483" s="1">
        <v>45.295059000000002</v>
      </c>
      <c r="K1483" s="1">
        <v>50.512354999999999</v>
      </c>
      <c r="L1483" s="45">
        <v>17891.160159999999</v>
      </c>
      <c r="M1483" s="11">
        <f t="shared" si="259"/>
        <v>0.49215406524907857</v>
      </c>
      <c r="N1483" s="11">
        <f t="shared" si="260"/>
        <v>-5.060698797945018E-2</v>
      </c>
      <c r="O1483" s="11">
        <f t="shared" si="261"/>
        <v>0.4692282068937832</v>
      </c>
      <c r="P1483" s="11">
        <f t="shared" si="262"/>
        <v>0.40079987392936922</v>
      </c>
      <c r="Q1483" s="11">
        <f t="shared" si="263"/>
        <v>-1.5626769910497273E-3</v>
      </c>
      <c r="R1483" s="11">
        <f t="shared" si="264"/>
        <v>0.27433798362954698</v>
      </c>
      <c r="S1483" s="11">
        <f t="shared" si="265"/>
        <v>-2.9395053462025311E-2</v>
      </c>
      <c r="T1483" s="11">
        <f t="shared" si="266"/>
        <v>0.29273010955491996</v>
      </c>
      <c r="U1483" s="11">
        <f t="shared" si="267"/>
        <v>0.36454217011238099</v>
      </c>
      <c r="V1483" s="11">
        <f t="shared" si="268"/>
        <v>0.17299665587301516</v>
      </c>
      <c r="W1483" s="11">
        <f t="shared" si="269"/>
        <v>0.36454217011238099</v>
      </c>
    </row>
    <row r="1484" spans="1:23" x14ac:dyDescent="0.2">
      <c r="A1484" s="30">
        <v>37148</v>
      </c>
      <c r="B1484" s="1">
        <v>72.965812</v>
      </c>
      <c r="C1484" s="1">
        <v>92.173653999999999</v>
      </c>
      <c r="D1484" s="1">
        <v>29.819533</v>
      </c>
      <c r="E1484" s="1">
        <v>147.529999</v>
      </c>
      <c r="F1484" s="1">
        <v>242.93248199999999</v>
      </c>
      <c r="G1484" s="1">
        <v>72.537028000000007</v>
      </c>
      <c r="H1484" s="1">
        <v>62.469388000000002</v>
      </c>
      <c r="I1484" s="1">
        <v>175.520004</v>
      </c>
      <c r="J1484" s="1">
        <v>33.194327000000001</v>
      </c>
      <c r="K1484" s="1">
        <v>43.062658999999996</v>
      </c>
      <c r="L1484" s="45">
        <v>17773.640630000002</v>
      </c>
      <c r="M1484" s="11">
        <f t="shared" si="259"/>
        <v>6.3620007355244423E-2</v>
      </c>
      <c r="N1484" s="11">
        <f t="shared" si="260"/>
        <v>0.16273181164763839</v>
      </c>
      <c r="O1484" s="11">
        <f t="shared" si="261"/>
        <v>-9.5109694392145894E-3</v>
      </c>
      <c r="P1484" s="11">
        <f t="shared" si="262"/>
        <v>3.3855530138392691</v>
      </c>
      <c r="Q1484" s="11">
        <f t="shared" si="263"/>
        <v>-1.150381253586974E-2</v>
      </c>
      <c r="R1484" s="11">
        <f t="shared" si="264"/>
        <v>0.49320003139677415</v>
      </c>
      <c r="S1484" s="11">
        <f t="shared" si="265"/>
        <v>0.24379461462516905</v>
      </c>
      <c r="T1484" s="11">
        <f t="shared" si="266"/>
        <v>0.68219293395410907</v>
      </c>
      <c r="U1484" s="11">
        <f t="shared" si="267"/>
        <v>0.37097751708232551</v>
      </c>
      <c r="V1484" s="11">
        <f t="shared" si="268"/>
        <v>0.36880957855792063</v>
      </c>
      <c r="W1484" s="11">
        <f t="shared" si="269"/>
        <v>0.37097751708232551</v>
      </c>
    </row>
    <row r="1485" spans="1:23" x14ac:dyDescent="0.2">
      <c r="A1485" s="30">
        <v>37147</v>
      </c>
      <c r="B1485" s="1">
        <v>68.601391000000007</v>
      </c>
      <c r="C1485" s="1">
        <v>79.273357000000004</v>
      </c>
      <c r="D1485" s="1">
        <v>30.105868999999998</v>
      </c>
      <c r="E1485" s="1">
        <v>33.639999000000003</v>
      </c>
      <c r="F1485" s="1">
        <v>245.75965500000001</v>
      </c>
      <c r="G1485" s="1">
        <v>48.578239000000004</v>
      </c>
      <c r="H1485" s="1">
        <v>50.224842000000002</v>
      </c>
      <c r="I1485" s="1">
        <v>104.339996</v>
      </c>
      <c r="J1485" s="1">
        <v>24.212160000000001</v>
      </c>
      <c r="K1485" s="1">
        <v>31.459934000000001</v>
      </c>
      <c r="L1485" s="45">
        <v>17908.279299999998</v>
      </c>
      <c r="M1485" s="11">
        <f t="shared" si="259"/>
        <v>0.23702867841366881</v>
      </c>
      <c r="N1485" s="11">
        <f t="shared" si="260"/>
        <v>5.7019472122268766E-2</v>
      </c>
      <c r="O1485" s="11">
        <f t="shared" si="261"/>
        <v>0.61953260793492659</v>
      </c>
      <c r="P1485" s="11">
        <f t="shared" si="262"/>
        <v>0.23449537614678917</v>
      </c>
      <c r="Q1485" s="11">
        <f t="shared" si="263"/>
        <v>5.4904880429518244E-4</v>
      </c>
      <c r="R1485" s="11">
        <f t="shared" si="264"/>
        <v>0.29710161509423894</v>
      </c>
      <c r="S1485" s="11">
        <f t="shared" si="265"/>
        <v>9.5831717944661499E-2</v>
      </c>
      <c r="T1485" s="11">
        <f t="shared" si="266"/>
        <v>-0.13129635224963487</v>
      </c>
      <c r="U1485" s="11">
        <f t="shared" si="267"/>
        <v>-1.0270319256839411E-2</v>
      </c>
      <c r="V1485" s="11">
        <f t="shared" si="268"/>
        <v>0.21641174100397653</v>
      </c>
      <c r="W1485" s="11">
        <f t="shared" si="269"/>
        <v>-1.0270319256839411E-2</v>
      </c>
    </row>
    <row r="1486" spans="1:23" x14ac:dyDescent="0.2">
      <c r="A1486" s="30">
        <v>37146</v>
      </c>
      <c r="B1486" s="1">
        <v>55.456589000000001</v>
      </c>
      <c r="C1486" s="1">
        <v>74.997063999999995</v>
      </c>
      <c r="D1486" s="1">
        <v>18.589233</v>
      </c>
      <c r="E1486" s="1">
        <v>27.25</v>
      </c>
      <c r="F1486" s="1">
        <v>245.62479500000001</v>
      </c>
      <c r="G1486" s="1">
        <v>37.451374999999999</v>
      </c>
      <c r="H1486" s="1">
        <v>45.832622999999998</v>
      </c>
      <c r="I1486" s="1">
        <v>120.110001</v>
      </c>
      <c r="J1486" s="1">
        <v>24.463407</v>
      </c>
      <c r="K1486" s="1">
        <v>25.862898999999999</v>
      </c>
      <c r="L1486" s="45">
        <v>17926.429690000001</v>
      </c>
      <c r="M1486" s="11">
        <f t="shared" si="259"/>
        <v>-0.42144196796778044</v>
      </c>
      <c r="N1486" s="11">
        <f t="shared" si="260"/>
        <v>2.1740129706131928E-2</v>
      </c>
      <c r="O1486" s="11">
        <f t="shared" si="261"/>
        <v>-0.2729867491968303</v>
      </c>
      <c r="P1486" s="11">
        <f t="shared" si="262"/>
        <v>-0.87085308056872035</v>
      </c>
      <c r="Q1486" s="11">
        <f t="shared" si="263"/>
        <v>-2.3763657294522345E-2</v>
      </c>
      <c r="R1486" s="11">
        <f t="shared" si="264"/>
        <v>-0.61991507154244918</v>
      </c>
      <c r="S1486" s="11">
        <f t="shared" si="265"/>
        <v>7.9531859995251031E-2</v>
      </c>
      <c r="T1486" s="11">
        <f t="shared" si="266"/>
        <v>-0.29899612580824397</v>
      </c>
      <c r="U1486" s="11">
        <f t="shared" si="267"/>
        <v>-0.52586689975933254</v>
      </c>
      <c r="V1486" s="11">
        <f t="shared" si="268"/>
        <v>-0.47008370816883815</v>
      </c>
      <c r="W1486" s="11">
        <f t="shared" si="269"/>
        <v>-0.52586689975933254</v>
      </c>
    </row>
    <row r="1487" spans="1:23" x14ac:dyDescent="0.2">
      <c r="A1487" s="30">
        <v>37119</v>
      </c>
      <c r="B1487" s="1">
        <v>95.853114000000005</v>
      </c>
      <c r="C1487" s="1">
        <v>73.401309999999995</v>
      </c>
      <c r="D1487" s="1">
        <v>25.569317999999999</v>
      </c>
      <c r="E1487" s="1">
        <v>211</v>
      </c>
      <c r="F1487" s="1">
        <v>251.60382200000001</v>
      </c>
      <c r="G1487" s="1">
        <v>98.534227999999999</v>
      </c>
      <c r="H1487" s="1">
        <v>42.456017000000003</v>
      </c>
      <c r="I1487" s="1">
        <v>171.33999600000001</v>
      </c>
      <c r="J1487" s="1">
        <v>51.596074999999999</v>
      </c>
      <c r="K1487" s="1">
        <v>48.805630999999998</v>
      </c>
      <c r="L1487" s="45">
        <v>17535.390630000002</v>
      </c>
      <c r="M1487" s="11">
        <f t="shared" si="259"/>
        <v>-0.11866975000557878</v>
      </c>
      <c r="N1487" s="11">
        <f t="shared" si="260"/>
        <v>-0.1623967158868872</v>
      </c>
      <c r="O1487" s="11">
        <f t="shared" si="261"/>
        <v>-0.42825214971857162</v>
      </c>
      <c r="P1487" s="11">
        <f t="shared" si="262"/>
        <v>1.804220914543242E-3</v>
      </c>
      <c r="Q1487" s="11">
        <f t="shared" si="263"/>
        <v>-3.245286591487262E-3</v>
      </c>
      <c r="R1487" s="11">
        <f t="shared" si="264"/>
        <v>7.1192569275642992E-2</v>
      </c>
      <c r="S1487" s="11">
        <f t="shared" si="265"/>
        <v>-0.29989595240389322</v>
      </c>
      <c r="T1487" s="11">
        <f t="shared" si="266"/>
        <v>-0.25247593574742999</v>
      </c>
      <c r="U1487" s="11">
        <f t="shared" si="267"/>
        <v>0.1295360506813219</v>
      </c>
      <c r="V1487" s="11">
        <f t="shared" si="268"/>
        <v>-4.9663286649274774E-2</v>
      </c>
      <c r="W1487" s="11">
        <f t="shared" si="269"/>
        <v>0.1295360506813219</v>
      </c>
    </row>
    <row r="1488" spans="1:23" x14ac:dyDescent="0.2">
      <c r="A1488" s="30">
        <v>37118</v>
      </c>
      <c r="B1488" s="1">
        <v>108.759587</v>
      </c>
      <c r="C1488" s="1">
        <v>87.632548</v>
      </c>
      <c r="D1488" s="1">
        <v>44.721319000000001</v>
      </c>
      <c r="E1488" s="1">
        <v>210.61999499999999</v>
      </c>
      <c r="F1488" s="1">
        <v>252.42300700000001</v>
      </c>
      <c r="G1488" s="1">
        <v>91.985540999999998</v>
      </c>
      <c r="H1488" s="1">
        <v>60.642439000000003</v>
      </c>
      <c r="I1488" s="1">
        <v>229.21000699999999</v>
      </c>
      <c r="J1488" s="1">
        <v>45.678998</v>
      </c>
      <c r="K1488" s="1">
        <v>51.356146000000003</v>
      </c>
      <c r="L1488" s="45">
        <v>17623.869139999999</v>
      </c>
      <c r="M1488" s="11">
        <f t="shared" si="259"/>
        <v>0.47152091545725749</v>
      </c>
      <c r="N1488" s="11">
        <f t="shared" si="260"/>
        <v>-5.8515558671184409E-2</v>
      </c>
      <c r="O1488" s="11">
        <f t="shared" si="261"/>
        <v>0.49275680484429363</v>
      </c>
      <c r="P1488" s="11">
        <f t="shared" si="262"/>
        <v>0.39225275246068714</v>
      </c>
      <c r="Q1488" s="11">
        <f t="shared" si="263"/>
        <v>1.0255479809265111E-2</v>
      </c>
      <c r="R1488" s="11">
        <f t="shared" si="264"/>
        <v>0.26272361065253924</v>
      </c>
      <c r="S1488" s="11">
        <f t="shared" si="265"/>
        <v>-3.2449360437893482E-2</v>
      </c>
      <c r="T1488" s="11">
        <f t="shared" si="266"/>
        <v>0.26085051887317023</v>
      </c>
      <c r="U1488" s="11">
        <f t="shared" si="267"/>
        <v>0.36725777418182948</v>
      </c>
      <c r="V1488" s="11">
        <f t="shared" si="268"/>
        <v>0.19882426104713913</v>
      </c>
      <c r="W1488" s="11">
        <f t="shared" si="269"/>
        <v>0.36725777418182948</v>
      </c>
    </row>
    <row r="1489" spans="1:23" x14ac:dyDescent="0.2">
      <c r="A1489" s="30">
        <v>37117</v>
      </c>
      <c r="B1489" s="1">
        <v>73.909644</v>
      </c>
      <c r="C1489" s="1">
        <v>93.079125000000005</v>
      </c>
      <c r="D1489" s="1">
        <v>29.958877999999999</v>
      </c>
      <c r="E1489" s="1">
        <v>151.279999</v>
      </c>
      <c r="F1489" s="1">
        <v>249.860567</v>
      </c>
      <c r="G1489" s="1">
        <v>72.846931999999995</v>
      </c>
      <c r="H1489" s="1">
        <v>62.676242999999999</v>
      </c>
      <c r="I1489" s="1">
        <v>181.78999300000001</v>
      </c>
      <c r="J1489" s="1">
        <v>33.409207000000002</v>
      </c>
      <c r="K1489" s="1">
        <v>42.838760999999998</v>
      </c>
      <c r="L1489" s="45">
        <v>17792.75</v>
      </c>
      <c r="M1489" s="11">
        <f t="shared" si="259"/>
        <v>6.0539977154443925E-2</v>
      </c>
      <c r="N1489" s="11">
        <f t="shared" si="260"/>
        <v>0.16964200814542441</v>
      </c>
      <c r="O1489" s="11">
        <f t="shared" si="261"/>
        <v>5.687860239856235E-2</v>
      </c>
      <c r="P1489" s="11">
        <f t="shared" si="262"/>
        <v>3.4916864311163893</v>
      </c>
      <c r="Q1489" s="11">
        <f t="shared" si="263"/>
        <v>-1.550877881391044E-2</v>
      </c>
      <c r="R1489" s="11">
        <f t="shared" si="264"/>
        <v>0.50017036969337925</v>
      </c>
      <c r="S1489" s="11">
        <f t="shared" si="265"/>
        <v>0.24534768295115983</v>
      </c>
      <c r="T1489" s="11">
        <f t="shared" si="266"/>
        <v>0.79829854776134335</v>
      </c>
      <c r="U1489" s="11">
        <f t="shared" si="267"/>
        <v>0.38764826663415874</v>
      </c>
      <c r="V1489" s="11">
        <f t="shared" si="268"/>
        <v>0.36169265326494315</v>
      </c>
      <c r="W1489" s="11">
        <f t="shared" si="269"/>
        <v>0.38764826663415874</v>
      </c>
    </row>
    <row r="1490" spans="1:23" x14ac:dyDescent="0.2">
      <c r="A1490" s="30">
        <v>37116</v>
      </c>
      <c r="B1490" s="1">
        <v>69.690578000000002</v>
      </c>
      <c r="C1490" s="1">
        <v>79.579156999999995</v>
      </c>
      <c r="D1490" s="1">
        <v>28.346564999999998</v>
      </c>
      <c r="E1490" s="1">
        <v>33.68</v>
      </c>
      <c r="F1490" s="1">
        <v>253.79664299999999</v>
      </c>
      <c r="G1490" s="1">
        <v>48.559106</v>
      </c>
      <c r="H1490" s="1">
        <v>50.328308999999997</v>
      </c>
      <c r="I1490" s="1">
        <v>101.089996</v>
      </c>
      <c r="J1490" s="1">
        <v>24.076135000000001</v>
      </c>
      <c r="K1490" s="1">
        <v>31.459934000000001</v>
      </c>
      <c r="L1490" s="45">
        <v>17325.759770000001</v>
      </c>
      <c r="M1490" s="11">
        <f t="shared" si="259"/>
        <v>-0.26909955805064378</v>
      </c>
      <c r="N1490" s="11">
        <f t="shared" si="260"/>
        <v>6.226300725331213E-2</v>
      </c>
      <c r="O1490" s="11">
        <f t="shared" si="261"/>
        <v>0.12221632871787214</v>
      </c>
      <c r="P1490" s="11">
        <f t="shared" si="262"/>
        <v>-0.84382100191479714</v>
      </c>
      <c r="Q1490" s="11">
        <f t="shared" si="263"/>
        <v>3.5156091978427728E-3</v>
      </c>
      <c r="R1490" s="11">
        <f t="shared" si="264"/>
        <v>-0.50842362900080662</v>
      </c>
      <c r="S1490" s="11">
        <f t="shared" si="265"/>
        <v>0.16470565038684537</v>
      </c>
      <c r="T1490" s="11">
        <f t="shared" si="266"/>
        <v>-0.42025578425921273</v>
      </c>
      <c r="U1490" s="11">
        <f t="shared" si="267"/>
        <v>-0.53194160811838409</v>
      </c>
      <c r="V1490" s="11">
        <f t="shared" si="268"/>
        <v>-0.36614687310388916</v>
      </c>
      <c r="W1490" s="11">
        <f t="shared" si="269"/>
        <v>-0.53194160811838409</v>
      </c>
    </row>
    <row r="1491" spans="1:23" x14ac:dyDescent="0.2">
      <c r="A1491" s="30">
        <v>37088</v>
      </c>
      <c r="B1491" s="1">
        <v>95.348934</v>
      </c>
      <c r="C1491" s="1">
        <v>74.914739999999995</v>
      </c>
      <c r="D1491" s="1">
        <v>25.259447999999999</v>
      </c>
      <c r="E1491" s="1">
        <v>215.64999399999999</v>
      </c>
      <c r="F1491" s="1">
        <v>252.90751900000001</v>
      </c>
      <c r="G1491" s="1">
        <v>98.782425000000003</v>
      </c>
      <c r="H1491" s="1">
        <v>43.211182999999998</v>
      </c>
      <c r="I1491" s="1">
        <v>174.36999499999999</v>
      </c>
      <c r="J1491" s="1">
        <v>51.438315000000003</v>
      </c>
      <c r="K1491" s="1">
        <v>49.632845000000003</v>
      </c>
      <c r="L1491" s="45">
        <v>17602.300780000001</v>
      </c>
      <c r="M1491" s="11">
        <f t="shared" si="259"/>
        <v>-8.9620888980102897E-2</v>
      </c>
      <c r="N1491" s="11">
        <f t="shared" si="260"/>
        <v>-0.13089746960642257</v>
      </c>
      <c r="O1491" s="11">
        <f t="shared" si="261"/>
        <v>-0.40302387070433976</v>
      </c>
      <c r="P1491" s="11">
        <f t="shared" si="262"/>
        <v>2.2280147271108941E-2</v>
      </c>
      <c r="Q1491" s="11">
        <f t="shared" si="263"/>
        <v>3.3664706549516143E-2</v>
      </c>
      <c r="R1491" s="11">
        <f t="shared" si="264"/>
        <v>8.4996409044412635E-2</v>
      </c>
      <c r="S1491" s="11">
        <f t="shared" si="265"/>
        <v>-0.26967142198230531</v>
      </c>
      <c r="T1491" s="11">
        <f t="shared" si="266"/>
        <v>-0.22277695414904519</v>
      </c>
      <c r="U1491" s="11">
        <f t="shared" si="267"/>
        <v>0.15920963291491574</v>
      </c>
      <c r="V1491" s="11">
        <f t="shared" si="268"/>
        <v>-1.2161322662261775E-2</v>
      </c>
      <c r="W1491" s="11">
        <f t="shared" si="269"/>
        <v>0.15920963291491574</v>
      </c>
    </row>
    <row r="1492" spans="1:23" x14ac:dyDescent="0.2">
      <c r="A1492" s="30">
        <v>37087</v>
      </c>
      <c r="B1492" s="1">
        <v>104.735415</v>
      </c>
      <c r="C1492" s="1">
        <v>86.197816000000003</v>
      </c>
      <c r="D1492" s="1">
        <v>42.312325000000001</v>
      </c>
      <c r="E1492" s="1">
        <v>210.949997</v>
      </c>
      <c r="F1492" s="1">
        <v>244.67075</v>
      </c>
      <c r="G1492" s="1">
        <v>91.044010999999998</v>
      </c>
      <c r="H1492" s="1">
        <v>59.16677</v>
      </c>
      <c r="I1492" s="1">
        <v>224.35000600000001</v>
      </c>
      <c r="J1492" s="1">
        <v>44.373609000000002</v>
      </c>
      <c r="K1492" s="1">
        <v>50.243876999999998</v>
      </c>
      <c r="L1492" s="45">
        <v>17977.240229999999</v>
      </c>
      <c r="M1492" s="11">
        <f t="shared" si="259"/>
        <v>0.42604786224379132</v>
      </c>
      <c r="N1492" s="11">
        <f t="shared" si="260"/>
        <v>-7.6953370357793038E-2</v>
      </c>
      <c r="O1492" s="11">
        <f t="shared" si="261"/>
        <v>0.43960844393683085</v>
      </c>
      <c r="P1492" s="11">
        <f t="shared" si="262"/>
        <v>0.41235937056534966</v>
      </c>
      <c r="Q1492" s="11">
        <f t="shared" si="263"/>
        <v>-1.1826562013148578E-3</v>
      </c>
      <c r="R1492" s="11">
        <f t="shared" si="264"/>
        <v>0.23146286053920129</v>
      </c>
      <c r="S1492" s="11">
        <f t="shared" si="265"/>
        <v>-6.5115798136532121E-2</v>
      </c>
      <c r="T1492" s="11">
        <f t="shared" si="266"/>
        <v>0.25461356234037047</v>
      </c>
      <c r="U1492" s="11">
        <f t="shared" si="267"/>
        <v>0.30447393760165298</v>
      </c>
      <c r="V1492" s="11">
        <f t="shared" si="268"/>
        <v>0.1862937124886288</v>
      </c>
      <c r="W1492" s="11">
        <f t="shared" si="269"/>
        <v>0.30447393760165298</v>
      </c>
    </row>
    <row r="1493" spans="1:23" x14ac:dyDescent="0.2">
      <c r="A1493" s="30">
        <v>37086</v>
      </c>
      <c r="B1493" s="1">
        <v>73.44453</v>
      </c>
      <c r="C1493" s="1">
        <v>93.384032000000005</v>
      </c>
      <c r="D1493" s="1">
        <v>29.391551</v>
      </c>
      <c r="E1493" s="1">
        <v>149.36000100000001</v>
      </c>
      <c r="F1493" s="1">
        <v>244.960454</v>
      </c>
      <c r="G1493" s="1">
        <v>73.931593000000007</v>
      </c>
      <c r="H1493" s="1">
        <v>63.287806000000003</v>
      </c>
      <c r="I1493" s="1">
        <v>178.820007</v>
      </c>
      <c r="J1493" s="1">
        <v>34.016477999999999</v>
      </c>
      <c r="K1493" s="1">
        <v>42.353656999999998</v>
      </c>
      <c r="L1493" s="45">
        <v>18096.269530000001</v>
      </c>
      <c r="M1493" s="11">
        <f t="shared" si="259"/>
        <v>5.6702353637730241E-2</v>
      </c>
      <c r="N1493" s="11">
        <f t="shared" si="260"/>
        <v>0.18081358640227818</v>
      </c>
      <c r="O1493" s="11">
        <f t="shared" si="261"/>
        <v>3.29030254695033E-2</v>
      </c>
      <c r="P1493" s="11">
        <f t="shared" si="262"/>
        <v>3.3494467384973792</v>
      </c>
      <c r="Q1493" s="11">
        <f t="shared" si="263"/>
        <v>1.1467420430919528E-2</v>
      </c>
      <c r="R1493" s="11">
        <f t="shared" si="264"/>
        <v>0.51623438169189639</v>
      </c>
      <c r="S1493" s="11">
        <f t="shared" si="265"/>
        <v>0.24049733652323457</v>
      </c>
      <c r="T1493" s="11">
        <f t="shared" si="266"/>
        <v>0.74816702758659659</v>
      </c>
      <c r="U1493" s="11">
        <f t="shared" si="267"/>
        <v>0.40546007119503868</v>
      </c>
      <c r="V1493" s="11">
        <f t="shared" si="268"/>
        <v>0.34394970387586055</v>
      </c>
      <c r="W1493" s="11">
        <f t="shared" si="269"/>
        <v>0.40546007119503868</v>
      </c>
    </row>
    <row r="1494" spans="1:23" x14ac:dyDescent="0.2">
      <c r="A1494" s="30">
        <v>37085</v>
      </c>
      <c r="B1494" s="1">
        <v>69.503517000000002</v>
      </c>
      <c r="C1494" s="1">
        <v>79.084483000000006</v>
      </c>
      <c r="D1494" s="1">
        <v>28.455286000000001</v>
      </c>
      <c r="E1494" s="1">
        <v>34.340000000000003</v>
      </c>
      <c r="F1494" s="1">
        <v>242.18323699999999</v>
      </c>
      <c r="G1494" s="1">
        <v>48.760002999999998</v>
      </c>
      <c r="H1494" s="1">
        <v>51.018090999999998</v>
      </c>
      <c r="I1494" s="1">
        <v>102.290001</v>
      </c>
      <c r="J1494" s="1">
        <v>24.203091000000001</v>
      </c>
      <c r="K1494" s="1">
        <v>31.514316999999998</v>
      </c>
      <c r="L1494" s="45">
        <v>17660.710940000001</v>
      </c>
      <c r="M1494" s="11">
        <f t="shared" si="259"/>
        <v>0.57251127388280532</v>
      </c>
      <c r="N1494" s="11">
        <f t="shared" si="260"/>
        <v>0.22103009387564931</v>
      </c>
      <c r="O1494" s="11">
        <f t="shared" si="261"/>
        <v>0.10528105008374111</v>
      </c>
      <c r="P1494" s="11">
        <f t="shared" si="262"/>
        <v>0.21600566572237989</v>
      </c>
      <c r="Q1494" s="11">
        <f t="shared" si="263"/>
        <v>-2.8864432324726685E-4</v>
      </c>
      <c r="R1494" s="11">
        <f t="shared" si="264"/>
        <v>0.33388517038480736</v>
      </c>
      <c r="S1494" s="11">
        <f t="shared" si="265"/>
        <v>0.25488036240687384</v>
      </c>
      <c r="T1494" s="11">
        <f t="shared" si="266"/>
        <v>-4.3571726327397586E-2</v>
      </c>
      <c r="U1494" s="11">
        <f t="shared" si="267"/>
        <v>-1.4897006593282525E-2</v>
      </c>
      <c r="V1494" s="11">
        <f t="shared" si="268"/>
        <v>0.15293726967050003</v>
      </c>
      <c r="W1494" s="11">
        <f t="shared" si="269"/>
        <v>-1.4897006593282525E-2</v>
      </c>
    </row>
    <row r="1495" spans="1:23" x14ac:dyDescent="0.2">
      <c r="A1495" s="30">
        <v>37083</v>
      </c>
      <c r="B1495" s="1">
        <v>44.199058000000001</v>
      </c>
      <c r="C1495" s="1">
        <v>64.768659999999997</v>
      </c>
      <c r="D1495" s="1">
        <v>25.744841999999998</v>
      </c>
      <c r="E1495" s="1">
        <v>28.24</v>
      </c>
      <c r="F1495" s="1">
        <v>242.253162</v>
      </c>
      <c r="G1495" s="1">
        <v>36.554873000000001</v>
      </c>
      <c r="H1495" s="1">
        <v>40.655740999999999</v>
      </c>
      <c r="I1495" s="1">
        <v>106.949997</v>
      </c>
      <c r="J1495" s="1">
        <v>24.569096999999999</v>
      </c>
      <c r="K1495" s="1">
        <v>27.333939000000001</v>
      </c>
      <c r="L1495" s="45">
        <v>17651.259770000001</v>
      </c>
      <c r="M1495" s="11">
        <f t="shared" si="259"/>
        <v>-0.55601332695586114</v>
      </c>
      <c r="N1495" s="11">
        <f t="shared" si="260"/>
        <v>-0.149273400486302</v>
      </c>
      <c r="O1495" s="11">
        <f t="shared" si="261"/>
        <v>-4.3254205814545421E-2</v>
      </c>
      <c r="P1495" s="11">
        <f t="shared" si="262"/>
        <v>-0.87107377235900474</v>
      </c>
      <c r="Q1495" s="11">
        <f t="shared" si="263"/>
        <v>1.3213466557611131E-3</v>
      </c>
      <c r="R1495" s="11">
        <f t="shared" si="264"/>
        <v>-0.63311663637514004</v>
      </c>
      <c r="S1495" s="11">
        <f t="shared" si="265"/>
        <v>-8.590158342208476E-2</v>
      </c>
      <c r="T1495" s="11">
        <f t="shared" si="266"/>
        <v>-0.42379184082866317</v>
      </c>
      <c r="U1495" s="11">
        <f t="shared" si="267"/>
        <v>-0.53897169345410889</v>
      </c>
      <c r="V1495" s="11">
        <f t="shared" si="268"/>
        <v>-0.46498787627408922</v>
      </c>
      <c r="W1495" s="11">
        <f t="shared" si="269"/>
        <v>-0.53897169345410889</v>
      </c>
    </row>
    <row r="1496" spans="1:23" x14ac:dyDescent="0.2">
      <c r="A1496" s="30">
        <v>37058</v>
      </c>
      <c r="B1496" s="1">
        <v>99.550415999999998</v>
      </c>
      <c r="C1496" s="1">
        <v>76.133342999999996</v>
      </c>
      <c r="D1496" s="1">
        <v>26.908759</v>
      </c>
      <c r="E1496" s="1">
        <v>219.03999300000001</v>
      </c>
      <c r="F1496" s="1">
        <v>241.93348399999999</v>
      </c>
      <c r="G1496" s="1">
        <v>99.636223999999999</v>
      </c>
      <c r="H1496" s="1">
        <v>44.476328000000002</v>
      </c>
      <c r="I1496" s="1">
        <v>185.61000100000001</v>
      </c>
      <c r="J1496" s="1">
        <v>53.291949000000002</v>
      </c>
      <c r="K1496" s="1">
        <v>51.090316999999999</v>
      </c>
      <c r="L1496" s="45">
        <v>17928.349610000001</v>
      </c>
      <c r="M1496" s="11">
        <f t="shared" si="259"/>
        <v>-3.617768196889326E-2</v>
      </c>
      <c r="N1496" s="11">
        <f t="shared" si="260"/>
        <v>-0.10781072083408039</v>
      </c>
      <c r="O1496" s="11">
        <f t="shared" si="261"/>
        <v>-0.3403577725176109</v>
      </c>
      <c r="P1496" s="11">
        <f t="shared" si="262"/>
        <v>3.6728483702804349E-2</v>
      </c>
      <c r="Q1496" s="11">
        <f t="shared" si="263"/>
        <v>-1.6807753108405099E-2</v>
      </c>
      <c r="R1496" s="11">
        <f t="shared" si="264"/>
        <v>0.10556934018865549</v>
      </c>
      <c r="S1496" s="11">
        <f t="shared" si="265"/>
        <v>-0.24327176820507856</v>
      </c>
      <c r="T1496" s="11">
        <f t="shared" si="266"/>
        <v>-0.15700787128283711</v>
      </c>
      <c r="U1496" s="11">
        <f t="shared" si="267"/>
        <v>0.21624182832460415</v>
      </c>
      <c r="V1496" s="11">
        <f t="shared" si="268"/>
        <v>2.2898140559307389E-2</v>
      </c>
      <c r="W1496" s="11">
        <f t="shared" si="269"/>
        <v>0.21624182832460415</v>
      </c>
    </row>
    <row r="1497" spans="1:23" x14ac:dyDescent="0.2">
      <c r="A1497" s="30">
        <v>37057</v>
      </c>
      <c r="B1497" s="1">
        <v>103.287104</v>
      </c>
      <c r="C1497" s="1">
        <v>85.333174</v>
      </c>
      <c r="D1497" s="1">
        <v>40.792960000000001</v>
      </c>
      <c r="E1497" s="1">
        <v>211.279999</v>
      </c>
      <c r="F1497" s="1">
        <v>246.069357</v>
      </c>
      <c r="G1497" s="1">
        <v>90.122094000000004</v>
      </c>
      <c r="H1497" s="1">
        <v>58.774506000000002</v>
      </c>
      <c r="I1497" s="1">
        <v>220.179993</v>
      </c>
      <c r="J1497" s="1">
        <v>43.816901999999999</v>
      </c>
      <c r="K1497" s="1">
        <v>49.946632000000001</v>
      </c>
      <c r="L1497" s="45">
        <v>17721.25</v>
      </c>
      <c r="M1497" s="11">
        <f t="shared" si="259"/>
        <v>0.39627057824810086</v>
      </c>
      <c r="N1497" s="11">
        <f t="shared" si="260"/>
        <v>-7.3284031951778239E-2</v>
      </c>
      <c r="O1497" s="11">
        <f t="shared" si="261"/>
        <v>0.39121239096622662</v>
      </c>
      <c r="P1497" s="11">
        <f t="shared" si="262"/>
        <v>0.43727890476190479</v>
      </c>
      <c r="Q1497" s="11">
        <f t="shared" si="263"/>
        <v>7.485117692047849E-3</v>
      </c>
      <c r="R1497" s="11">
        <f t="shared" si="264"/>
        <v>0.22735322727905949</v>
      </c>
      <c r="S1497" s="11">
        <f t="shared" si="265"/>
        <v>-6.9859922812996356E-2</v>
      </c>
      <c r="T1497" s="11">
        <f t="shared" si="266"/>
        <v>0.24656053200021133</v>
      </c>
      <c r="U1497" s="11">
        <f t="shared" si="267"/>
        <v>0.29809065271321011</v>
      </c>
      <c r="V1497" s="11">
        <f t="shared" si="268"/>
        <v>0.17875638173240049</v>
      </c>
      <c r="W1497" s="11">
        <f t="shared" si="269"/>
        <v>0.29809065271321011</v>
      </c>
    </row>
    <row r="1498" spans="1:23" x14ac:dyDescent="0.2">
      <c r="A1498" s="30">
        <v>37056</v>
      </c>
      <c r="B1498" s="1">
        <v>73.973558999999995</v>
      </c>
      <c r="C1498" s="1">
        <v>92.08126</v>
      </c>
      <c r="D1498" s="1">
        <v>29.321878000000002</v>
      </c>
      <c r="E1498" s="1">
        <v>147</v>
      </c>
      <c r="F1498" s="1">
        <v>244.24118300000001</v>
      </c>
      <c r="G1498" s="1">
        <v>73.428000999999995</v>
      </c>
      <c r="H1498" s="1">
        <v>63.188876</v>
      </c>
      <c r="I1498" s="1">
        <v>176.63000500000001</v>
      </c>
      <c r="J1498" s="1">
        <v>33.754885999999999</v>
      </c>
      <c r="K1498" s="1">
        <v>42.372311000000003</v>
      </c>
      <c r="L1498" s="45">
        <v>18041.550780000001</v>
      </c>
      <c r="M1498" s="11">
        <f t="shared" si="259"/>
        <v>0.33178446048842125</v>
      </c>
      <c r="N1498" s="11">
        <f t="shared" si="260"/>
        <v>0.23327940175945638</v>
      </c>
      <c r="O1498" s="11">
        <f t="shared" si="261"/>
        <v>0.58398225448470042</v>
      </c>
      <c r="P1498" s="11">
        <f t="shared" si="262"/>
        <v>4.4626532887402455</v>
      </c>
      <c r="Q1498" s="11">
        <f t="shared" si="263"/>
        <v>-2.2241706118465432E-3</v>
      </c>
      <c r="R1498" s="11">
        <f t="shared" si="264"/>
        <v>0.95276216060359542</v>
      </c>
      <c r="S1498" s="11">
        <f t="shared" si="265"/>
        <v>0.38400067635228829</v>
      </c>
      <c r="T1498" s="11">
        <f t="shared" si="266"/>
        <v>0.45866719658657851</v>
      </c>
      <c r="U1498" s="11">
        <f t="shared" si="267"/>
        <v>0.3616494170321678</v>
      </c>
      <c r="V1498" s="11">
        <f t="shared" si="268"/>
        <v>0.65872357436726392</v>
      </c>
      <c r="W1498" s="11">
        <f t="shared" si="269"/>
        <v>0.3616494170321678</v>
      </c>
    </row>
    <row r="1499" spans="1:23" x14ac:dyDescent="0.2">
      <c r="A1499" s="30">
        <v>37054</v>
      </c>
      <c r="B1499" s="1">
        <v>55.544693000000002</v>
      </c>
      <c r="C1499" s="1">
        <v>74.663746000000003</v>
      </c>
      <c r="D1499" s="1">
        <v>18.511493999999999</v>
      </c>
      <c r="E1499" s="1">
        <v>26.91</v>
      </c>
      <c r="F1499" s="1">
        <v>244.785628</v>
      </c>
      <c r="G1499" s="1">
        <v>37.602122000000001</v>
      </c>
      <c r="H1499" s="1">
        <v>45.656680000000001</v>
      </c>
      <c r="I1499" s="1">
        <v>121.089996</v>
      </c>
      <c r="J1499" s="1">
        <v>24.789704</v>
      </c>
      <c r="K1499" s="1">
        <v>25.545131000000001</v>
      </c>
      <c r="L1499" s="45">
        <v>18003.75</v>
      </c>
      <c r="M1499" s="11">
        <f t="shared" si="259"/>
        <v>0.26569389348142058</v>
      </c>
      <c r="N1499" s="11">
        <f t="shared" si="260"/>
        <v>0.15906253094080647</v>
      </c>
      <c r="O1499" s="11">
        <f t="shared" si="261"/>
        <v>-0.30983687180231123</v>
      </c>
      <c r="P1499" s="11">
        <f t="shared" si="262"/>
        <v>-3.4791930946626026E-2</v>
      </c>
      <c r="Q1499" s="11">
        <f t="shared" si="263"/>
        <v>1.0828946778073334E-2</v>
      </c>
      <c r="R1499" s="11">
        <f t="shared" si="264"/>
        <v>2.3460027268227046E-2</v>
      </c>
      <c r="S1499" s="11">
        <f t="shared" si="265"/>
        <v>0.12535450566811002</v>
      </c>
      <c r="T1499" s="11">
        <f t="shared" si="266"/>
        <v>0.15148337194814099</v>
      </c>
      <c r="U1499" s="11">
        <f t="shared" si="267"/>
        <v>1.27691594949364E-3</v>
      </c>
      <c r="V1499" s="11">
        <f t="shared" si="268"/>
        <v>-8.4337414609390593E-2</v>
      </c>
      <c r="W1499" s="11">
        <f t="shared" si="269"/>
        <v>1.27691594949364E-3</v>
      </c>
    </row>
    <row r="1500" spans="1:23" x14ac:dyDescent="0.2">
      <c r="A1500" s="30">
        <v>37053</v>
      </c>
      <c r="B1500" s="1">
        <v>43.884776000000002</v>
      </c>
      <c r="C1500" s="1">
        <v>64.417357999999993</v>
      </c>
      <c r="D1500" s="1">
        <v>26.821911</v>
      </c>
      <c r="E1500" s="1">
        <v>27.879999000000002</v>
      </c>
      <c r="F1500" s="1">
        <v>242.16325499999999</v>
      </c>
      <c r="G1500" s="1">
        <v>36.740195999999997</v>
      </c>
      <c r="H1500" s="1">
        <v>40.570931000000002</v>
      </c>
      <c r="I1500" s="1">
        <v>105.160004</v>
      </c>
      <c r="J1500" s="1">
        <v>24.758089999999999</v>
      </c>
      <c r="K1500" s="1">
        <v>27.897974000000001</v>
      </c>
      <c r="L1500" s="45">
        <v>17740.630860000001</v>
      </c>
      <c r="M1500" s="11">
        <f t="shared" si="259"/>
        <v>-0.56779723647246205</v>
      </c>
      <c r="N1500" s="11">
        <f t="shared" si="260"/>
        <v>-0.16092782628279312</v>
      </c>
      <c r="O1500" s="11">
        <f t="shared" si="261"/>
        <v>-3.0245156587798028E-2</v>
      </c>
      <c r="P1500" s="11">
        <f t="shared" si="262"/>
        <v>-0.87521818970830834</v>
      </c>
      <c r="Q1500" s="11">
        <f t="shared" si="263"/>
        <v>1.5308926270989121E-2</v>
      </c>
      <c r="R1500" s="11">
        <f t="shared" si="264"/>
        <v>-0.63323009457801382</v>
      </c>
      <c r="S1500" s="11">
        <f t="shared" si="265"/>
        <v>-0.12725982782481349</v>
      </c>
      <c r="T1500" s="11">
        <f t="shared" si="266"/>
        <v>-0.43875750223508303</v>
      </c>
      <c r="U1500" s="11">
        <f t="shared" si="267"/>
        <v>-0.54386446320238779</v>
      </c>
      <c r="V1500" s="11">
        <f t="shared" si="268"/>
        <v>-0.46437544271432607</v>
      </c>
      <c r="W1500" s="11">
        <f t="shared" si="269"/>
        <v>-0.54386446320238779</v>
      </c>
    </row>
    <row r="1501" spans="1:23" x14ac:dyDescent="0.2">
      <c r="A1501" s="30">
        <v>37027</v>
      </c>
      <c r="B1501" s="1">
        <v>101.53747199999999</v>
      </c>
      <c r="C1501" s="1">
        <v>76.772130000000004</v>
      </c>
      <c r="D1501" s="1">
        <v>27.658445</v>
      </c>
      <c r="E1501" s="1">
        <v>223.429993</v>
      </c>
      <c r="F1501" s="1">
        <v>238.51189400000001</v>
      </c>
      <c r="G1501" s="1">
        <v>100.17233</v>
      </c>
      <c r="H1501" s="1">
        <v>46.486837999999999</v>
      </c>
      <c r="I1501" s="1">
        <v>187.36999499999999</v>
      </c>
      <c r="J1501" s="1">
        <v>54.277923999999999</v>
      </c>
      <c r="K1501" s="1">
        <v>52.084941999999998</v>
      </c>
      <c r="L1501" s="45">
        <v>17492.929690000001</v>
      </c>
      <c r="M1501" s="11">
        <f t="shared" si="259"/>
        <v>-1.6846960741123462E-2</v>
      </c>
      <c r="N1501" s="11">
        <f t="shared" si="260"/>
        <v>-0.10510780779643125</v>
      </c>
      <c r="O1501" s="11">
        <f t="shared" si="261"/>
        <v>-0.35755746525586463</v>
      </c>
      <c r="P1501" s="11">
        <f t="shared" si="262"/>
        <v>6.3496583625999969E-2</v>
      </c>
      <c r="Q1501" s="11">
        <f t="shared" si="263"/>
        <v>-8.4927197417367095E-3</v>
      </c>
      <c r="R1501" s="11">
        <f t="shared" si="264"/>
        <v>0.10562233461896509</v>
      </c>
      <c r="S1501" s="11">
        <f t="shared" si="265"/>
        <v>-0.24171898030641725</v>
      </c>
      <c r="T1501" s="11">
        <f t="shared" si="266"/>
        <v>-0.14750443165080773</v>
      </c>
      <c r="U1501" s="11">
        <f t="shared" si="267"/>
        <v>0.22056256144085484</v>
      </c>
      <c r="V1501" s="11">
        <f t="shared" si="268"/>
        <v>2.1053986086675636E-2</v>
      </c>
      <c r="W1501" s="11">
        <f t="shared" si="269"/>
        <v>0.22056256144085484</v>
      </c>
    </row>
    <row r="1502" spans="1:23" x14ac:dyDescent="0.2">
      <c r="A1502" s="30">
        <v>37026</v>
      </c>
      <c r="B1502" s="1">
        <v>103.277382</v>
      </c>
      <c r="C1502" s="1">
        <v>85.789249999999996</v>
      </c>
      <c r="D1502" s="1">
        <v>43.052014</v>
      </c>
      <c r="E1502" s="1">
        <v>210.08999600000001</v>
      </c>
      <c r="F1502" s="1">
        <v>240.55485899999999</v>
      </c>
      <c r="G1502" s="1">
        <v>90.602665000000002</v>
      </c>
      <c r="H1502" s="1">
        <v>61.305554000000001</v>
      </c>
      <c r="I1502" s="1">
        <v>219.78999300000001</v>
      </c>
      <c r="J1502" s="1">
        <v>44.469596000000003</v>
      </c>
      <c r="K1502" s="1">
        <v>51.010958000000002</v>
      </c>
      <c r="L1502" s="45">
        <v>17710.710940000001</v>
      </c>
      <c r="M1502" s="11">
        <f t="shared" si="259"/>
        <v>0.87879380708540777</v>
      </c>
      <c r="N1502" s="11">
        <f t="shared" si="260"/>
        <v>0.14043343522703511</v>
      </c>
      <c r="O1502" s="11">
        <f t="shared" si="261"/>
        <v>1.3196025750317264</v>
      </c>
      <c r="P1502" s="11">
        <f t="shared" si="262"/>
        <v>6.7466809827920002</v>
      </c>
      <c r="Q1502" s="11">
        <f t="shared" si="263"/>
        <v>3.3055883733070335E-2</v>
      </c>
      <c r="R1502" s="11">
        <f t="shared" si="264"/>
        <v>1.4345194656542803</v>
      </c>
      <c r="S1502" s="11">
        <f t="shared" si="265"/>
        <v>0.33229947857044828</v>
      </c>
      <c r="T1502" s="11">
        <f t="shared" si="266"/>
        <v>0.78299666057426776</v>
      </c>
      <c r="U1502" s="11">
        <f t="shared" si="267"/>
        <v>0.82174092830730916</v>
      </c>
      <c r="V1502" s="11">
        <f t="shared" si="268"/>
        <v>0.99139068602569691</v>
      </c>
      <c r="W1502" s="11">
        <f t="shared" si="269"/>
        <v>0.82174092830730916</v>
      </c>
    </row>
    <row r="1503" spans="1:23" x14ac:dyDescent="0.2">
      <c r="A1503" s="30">
        <v>37023</v>
      </c>
      <c r="B1503" s="1">
        <v>54.970046000000004</v>
      </c>
      <c r="C1503" s="1">
        <v>75.225127000000001</v>
      </c>
      <c r="D1503" s="1">
        <v>18.560082000000001</v>
      </c>
      <c r="E1503" s="1">
        <v>27.120000999999998</v>
      </c>
      <c r="F1503" s="1">
        <v>232.85754700000001</v>
      </c>
      <c r="G1503" s="1">
        <v>37.215831000000001</v>
      </c>
      <c r="H1503" s="1">
        <v>46.014845000000001</v>
      </c>
      <c r="I1503" s="1">
        <v>123.269997</v>
      </c>
      <c r="J1503" s="1">
        <v>24.410494</v>
      </c>
      <c r="K1503" s="1">
        <v>25.615746000000001</v>
      </c>
      <c r="L1503" s="45">
        <v>17920.33008</v>
      </c>
      <c r="M1503" s="11">
        <f t="shared" si="259"/>
        <v>0.25158678963885572</v>
      </c>
      <c r="N1503" s="11">
        <f t="shared" si="260"/>
        <v>0.1752811229422282</v>
      </c>
      <c r="O1503" s="11">
        <f t="shared" si="261"/>
        <v>-0.32923993209307112</v>
      </c>
      <c r="P1503" s="11">
        <f t="shared" si="262"/>
        <v>1.0808833395452799E-2</v>
      </c>
      <c r="Q1503" s="11">
        <f t="shared" si="263"/>
        <v>1.4294737075120967E-2</v>
      </c>
      <c r="R1503" s="11">
        <f t="shared" si="264"/>
        <v>5.0877667926525483E-3</v>
      </c>
      <c r="S1503" s="11">
        <f t="shared" si="265"/>
        <v>0.12444436157736605</v>
      </c>
      <c r="T1503" s="11">
        <f t="shared" si="266"/>
        <v>0.17815158687235755</v>
      </c>
      <c r="U1503" s="11">
        <f t="shared" si="267"/>
        <v>1.4834872745566496E-2</v>
      </c>
      <c r="V1503" s="11">
        <f t="shared" si="268"/>
        <v>-8.8046566478721555E-2</v>
      </c>
      <c r="W1503" s="11">
        <f t="shared" si="269"/>
        <v>1.4834872745566496E-2</v>
      </c>
    </row>
    <row r="1504" spans="1:23" x14ac:dyDescent="0.2">
      <c r="A1504" s="30">
        <v>37022</v>
      </c>
      <c r="B1504" s="1">
        <v>43.920282999999998</v>
      </c>
      <c r="C1504" s="1">
        <v>64.006071000000006</v>
      </c>
      <c r="D1504" s="1">
        <v>27.670224999999999</v>
      </c>
      <c r="E1504" s="1">
        <v>26.83</v>
      </c>
      <c r="F1504" s="1">
        <v>229.57582099999999</v>
      </c>
      <c r="G1504" s="1">
        <v>37.027444000000003</v>
      </c>
      <c r="H1504" s="1">
        <v>40.922296000000003</v>
      </c>
      <c r="I1504" s="1">
        <v>104.629997</v>
      </c>
      <c r="J1504" s="1">
        <v>24.053661000000002</v>
      </c>
      <c r="K1504" s="1">
        <v>28.088875000000002</v>
      </c>
      <c r="L1504" s="45">
        <v>17674.820309999999</v>
      </c>
      <c r="M1504" s="11">
        <f t="shared" si="259"/>
        <v>-0.57828701596912702</v>
      </c>
      <c r="N1504" s="11">
        <f t="shared" si="260"/>
        <v>-0.15918134047253774</v>
      </c>
      <c r="O1504" s="11">
        <f t="shared" si="261"/>
        <v>-2.2880892374048223E-2</v>
      </c>
      <c r="P1504" s="11">
        <f t="shared" si="262"/>
        <v>-0.87990689978233916</v>
      </c>
      <c r="Q1504" s="11">
        <f t="shared" si="263"/>
        <v>-6.9653028363086733E-2</v>
      </c>
      <c r="R1504" s="11">
        <f t="shared" si="264"/>
        <v>-0.63782853801388317</v>
      </c>
      <c r="S1504" s="11">
        <f t="shared" si="265"/>
        <v>-0.1099370324481741</v>
      </c>
      <c r="T1504" s="11">
        <f t="shared" si="266"/>
        <v>-0.43145140700674567</v>
      </c>
      <c r="U1504" s="11">
        <f t="shared" si="267"/>
        <v>-0.5548209522712807</v>
      </c>
      <c r="V1504" s="11">
        <f t="shared" si="268"/>
        <v>-0.46091411286649764</v>
      </c>
      <c r="W1504" s="11">
        <f t="shared" si="269"/>
        <v>-0.5548209522712807</v>
      </c>
    </row>
    <row r="1505" spans="1:23" x14ac:dyDescent="0.2">
      <c r="A1505" s="30">
        <v>36997</v>
      </c>
      <c r="B1505" s="1">
        <v>104.147334</v>
      </c>
      <c r="C1505" s="1">
        <v>76.123514</v>
      </c>
      <c r="D1505" s="1">
        <v>28.318169999999999</v>
      </c>
      <c r="E1505" s="1">
        <v>223.41000399999999</v>
      </c>
      <c r="F1505" s="1">
        <v>246.76365699999999</v>
      </c>
      <c r="G1505" s="1">
        <v>102.23733199999999</v>
      </c>
      <c r="H1505" s="1">
        <v>45.976855</v>
      </c>
      <c r="I1505" s="1">
        <v>184.029999</v>
      </c>
      <c r="J1505" s="1">
        <v>54.031430999999998</v>
      </c>
      <c r="K1505" s="1">
        <v>52.104638000000001</v>
      </c>
      <c r="L1505" s="45">
        <v>17541.960940000001</v>
      </c>
      <c r="M1505" s="11">
        <f t="shared" si="259"/>
        <v>0.48963259971114281</v>
      </c>
      <c r="N1505" s="11">
        <f t="shared" si="260"/>
        <v>-4.8585312792573609E-2</v>
      </c>
      <c r="O1505" s="11">
        <f t="shared" si="261"/>
        <v>-6.1993723771549547E-3</v>
      </c>
      <c r="P1505" s="11">
        <f t="shared" si="262"/>
        <v>5.494476482879274</v>
      </c>
      <c r="Q1505" s="11">
        <f t="shared" si="263"/>
        <v>5.4544525248401143E-3</v>
      </c>
      <c r="R1505" s="11">
        <f t="shared" si="264"/>
        <v>1.0477321105532598</v>
      </c>
      <c r="S1505" s="11">
        <f t="shared" si="265"/>
        <v>-0.10875400676206948</v>
      </c>
      <c r="T1505" s="11">
        <f t="shared" si="266"/>
        <v>0.75852838493017893</v>
      </c>
      <c r="U1505" s="11">
        <f t="shared" si="267"/>
        <v>1.2282443252413184</v>
      </c>
      <c r="V1505" s="11">
        <f t="shared" si="268"/>
        <v>0.64531971731944626</v>
      </c>
      <c r="W1505" s="11">
        <f t="shared" si="269"/>
        <v>1.2282443252413184</v>
      </c>
    </row>
    <row r="1506" spans="1:23" x14ac:dyDescent="0.2">
      <c r="A1506" s="30">
        <v>36994</v>
      </c>
      <c r="B1506" s="1">
        <v>69.914778999999996</v>
      </c>
      <c r="C1506" s="1">
        <v>80.010867000000005</v>
      </c>
      <c r="D1506" s="1">
        <v>28.494820000000001</v>
      </c>
      <c r="E1506" s="1">
        <v>34.400002000000001</v>
      </c>
      <c r="F1506" s="1">
        <v>245.42499799999999</v>
      </c>
      <c r="G1506" s="1">
        <v>49.927103000000002</v>
      </c>
      <c r="H1506" s="1">
        <v>51.587166000000003</v>
      </c>
      <c r="I1506" s="1">
        <v>104.650002</v>
      </c>
      <c r="J1506" s="1">
        <v>24.248432000000001</v>
      </c>
      <c r="K1506" s="1">
        <v>31.668396999999999</v>
      </c>
      <c r="L1506" s="45">
        <v>17897.460940000001</v>
      </c>
      <c r="M1506" s="11">
        <f t="shared" si="259"/>
        <v>0.2859907060735758</v>
      </c>
      <c r="N1506" s="11">
        <f t="shared" si="260"/>
        <v>6.0404131658700289E-2</v>
      </c>
      <c r="O1506" s="11">
        <f t="shared" si="261"/>
        <v>0.56060355621598457</v>
      </c>
      <c r="P1506" s="11">
        <f t="shared" si="262"/>
        <v>0.24142920394908707</v>
      </c>
      <c r="Q1506" s="11">
        <f t="shared" si="263"/>
        <v>4.3745098852878694E-3</v>
      </c>
      <c r="R1506" s="11">
        <f t="shared" si="264"/>
        <v>0.36400115322566751</v>
      </c>
      <c r="S1506" s="11">
        <f t="shared" si="265"/>
        <v>0.11213794838232283</v>
      </c>
      <c r="T1506" s="11">
        <f t="shared" si="266"/>
        <v>-0.14214276813087579</v>
      </c>
      <c r="U1506" s="11">
        <f t="shared" si="267"/>
        <v>3.5121056423499386E-3</v>
      </c>
      <c r="V1506" s="11">
        <f t="shared" si="268"/>
        <v>0.25619858478317825</v>
      </c>
      <c r="W1506" s="11">
        <f t="shared" si="269"/>
        <v>3.5121056423499386E-3</v>
      </c>
    </row>
    <row r="1507" spans="1:23" x14ac:dyDescent="0.2">
      <c r="A1507" s="30">
        <v>36993</v>
      </c>
      <c r="B1507" s="1">
        <v>54.366472999999999</v>
      </c>
      <c r="C1507" s="1">
        <v>75.453182999999996</v>
      </c>
      <c r="D1507" s="1">
        <v>18.258845999999998</v>
      </c>
      <c r="E1507" s="1">
        <v>27.709999</v>
      </c>
      <c r="F1507" s="1">
        <v>244.35606000000001</v>
      </c>
      <c r="G1507" s="1">
        <v>36.603417</v>
      </c>
      <c r="H1507" s="1">
        <v>46.385581999999999</v>
      </c>
      <c r="I1507" s="1">
        <v>121.989998</v>
      </c>
      <c r="J1507" s="1">
        <v>24.163567</v>
      </c>
      <c r="K1507" s="1">
        <v>25.209706000000001</v>
      </c>
      <c r="L1507" s="45">
        <v>17990.320309999999</v>
      </c>
      <c r="M1507" s="11">
        <f t="shared" si="259"/>
        <v>0.24797003483960633</v>
      </c>
      <c r="N1507" s="11">
        <f t="shared" si="260"/>
        <v>0.17569631124131879</v>
      </c>
      <c r="O1507" s="11">
        <f t="shared" si="261"/>
        <v>-0.34531353808291176</v>
      </c>
      <c r="P1507" s="11">
        <f t="shared" si="262"/>
        <v>3.8995088113985776E-2</v>
      </c>
      <c r="Q1507" s="11">
        <f t="shared" si="263"/>
        <v>2.8098257249427716E-2</v>
      </c>
      <c r="R1507" s="11">
        <f t="shared" si="264"/>
        <v>1.3141516124939301E-2</v>
      </c>
      <c r="S1507" s="11">
        <f t="shared" si="265"/>
        <v>0.12799319336325699</v>
      </c>
      <c r="T1507" s="11">
        <f t="shared" si="266"/>
        <v>0.20818061594354154</v>
      </c>
      <c r="U1507" s="11">
        <f t="shared" si="267"/>
        <v>1.3505462294376436E-3</v>
      </c>
      <c r="V1507" s="11">
        <f t="shared" si="268"/>
        <v>-8.2085122032034441E-2</v>
      </c>
      <c r="W1507" s="11">
        <f t="shared" si="269"/>
        <v>1.3505462294376436E-3</v>
      </c>
    </row>
    <row r="1508" spans="1:23" x14ac:dyDescent="0.2">
      <c r="A1508" s="30">
        <v>36992</v>
      </c>
      <c r="B1508" s="1">
        <v>43.563924999999998</v>
      </c>
      <c r="C1508" s="1">
        <v>64.177442999999997</v>
      </c>
      <c r="D1508" s="1">
        <v>27.889451000000001</v>
      </c>
      <c r="E1508" s="1">
        <v>26.67</v>
      </c>
      <c r="F1508" s="1">
        <v>237.67773</v>
      </c>
      <c r="G1508" s="1">
        <v>36.128632000000003</v>
      </c>
      <c r="H1508" s="1">
        <v>41.122217999999997</v>
      </c>
      <c r="I1508" s="1">
        <v>100.970001</v>
      </c>
      <c r="J1508" s="1">
        <v>24.130977000000001</v>
      </c>
      <c r="K1508" s="1">
        <v>27.464099999999998</v>
      </c>
      <c r="L1508" s="45">
        <v>17828.289059999999</v>
      </c>
      <c r="M1508" s="11">
        <f t="shared" si="259"/>
        <v>-0.40787654136672613</v>
      </c>
      <c r="N1508" s="11">
        <f t="shared" si="260"/>
        <v>-0.30198409735040754</v>
      </c>
      <c r="O1508" s="11">
        <f t="shared" si="261"/>
        <v>-6.1278893842319326E-2</v>
      </c>
      <c r="P1508" s="11">
        <f t="shared" si="262"/>
        <v>-0.82167691657765329</v>
      </c>
      <c r="Q1508" s="11">
        <f t="shared" si="263"/>
        <v>1.7839982977825519E-2</v>
      </c>
      <c r="R1508" s="11">
        <f t="shared" si="264"/>
        <v>-0.50984677512211451</v>
      </c>
      <c r="S1508" s="11">
        <f t="shared" si="265"/>
        <v>-0.34642675719312177</v>
      </c>
      <c r="T1508" s="11">
        <f t="shared" si="266"/>
        <v>-0.42395024203531639</v>
      </c>
      <c r="U1508" s="11">
        <f t="shared" si="267"/>
        <v>-0.30021892430110775</v>
      </c>
      <c r="V1508" s="11">
        <f t="shared" si="268"/>
        <v>-0.3506948997984074</v>
      </c>
      <c r="W1508" s="11">
        <f t="shared" si="269"/>
        <v>-0.30021892430110775</v>
      </c>
    </row>
    <row r="1509" spans="1:23" x14ac:dyDescent="0.2">
      <c r="A1509" s="30">
        <v>36964</v>
      </c>
      <c r="B1509" s="1">
        <v>73.572367999999997</v>
      </c>
      <c r="C1509" s="1">
        <v>91.942666000000003</v>
      </c>
      <c r="D1509" s="1">
        <v>29.710049999999999</v>
      </c>
      <c r="E1509" s="1">
        <v>149.55999800000001</v>
      </c>
      <c r="F1509" s="1">
        <v>233.51188200000001</v>
      </c>
      <c r="G1509" s="1">
        <v>73.708853000000005</v>
      </c>
      <c r="H1509" s="1">
        <v>62.919066000000001</v>
      </c>
      <c r="I1509" s="1">
        <v>175.279999</v>
      </c>
      <c r="J1509" s="1">
        <v>34.483609000000001</v>
      </c>
      <c r="K1509" s="1">
        <v>42.297680999999997</v>
      </c>
      <c r="L1509" s="45">
        <v>17807.060549999998</v>
      </c>
      <c r="M1509" s="11">
        <f t="shared" si="259"/>
        <v>2.3003105062805451E-2</v>
      </c>
      <c r="N1509" s="11">
        <f t="shared" si="260"/>
        <v>0.15444781947340291</v>
      </c>
      <c r="O1509" s="11">
        <f t="shared" si="261"/>
        <v>2.6272568070582869E-2</v>
      </c>
      <c r="P1509" s="11">
        <f t="shared" si="262"/>
        <v>3.3014092033362088</v>
      </c>
      <c r="Q1509" s="11">
        <f t="shared" si="263"/>
        <v>2.3939841530680184E-2</v>
      </c>
      <c r="R1509" s="11">
        <f t="shared" si="264"/>
        <v>0.50458179946170212</v>
      </c>
      <c r="S1509" s="11">
        <f t="shared" si="265"/>
        <v>0.233269704270197</v>
      </c>
      <c r="T1509" s="11">
        <f t="shared" si="266"/>
        <v>0.66965130492518665</v>
      </c>
      <c r="U1509" s="11">
        <f t="shared" si="267"/>
        <v>0.39548103283278246</v>
      </c>
      <c r="V1509" s="11">
        <f t="shared" si="268"/>
        <v>0.34255972123504086</v>
      </c>
      <c r="W1509" s="11">
        <f t="shared" si="269"/>
        <v>0.39548103283278246</v>
      </c>
    </row>
    <row r="1510" spans="1:23" x14ac:dyDescent="0.2">
      <c r="A1510" s="30">
        <v>36963</v>
      </c>
      <c r="B1510" s="1">
        <v>71.918030000000002</v>
      </c>
      <c r="C1510" s="1">
        <v>79.642115000000004</v>
      </c>
      <c r="D1510" s="1">
        <v>28.949473000000001</v>
      </c>
      <c r="E1510" s="1">
        <v>34.770000000000003</v>
      </c>
      <c r="F1510" s="1">
        <v>228.052345</v>
      </c>
      <c r="G1510" s="1">
        <v>48.989595000000001</v>
      </c>
      <c r="H1510" s="1">
        <v>51.018090999999998</v>
      </c>
      <c r="I1510" s="1">
        <v>104.980003</v>
      </c>
      <c r="J1510" s="1">
        <v>24.710912</v>
      </c>
      <c r="K1510" s="1">
        <v>31.505251000000001</v>
      </c>
      <c r="L1510" s="45">
        <v>17733.099610000001</v>
      </c>
      <c r="M1510" s="11">
        <f t="shared" si="259"/>
        <v>0.32994701647006597</v>
      </c>
      <c r="N1510" s="11">
        <f t="shared" si="260"/>
        <v>5.5762393382131181E-2</v>
      </c>
      <c r="O1510" s="11">
        <f t="shared" si="261"/>
        <v>0.64503709413084964</v>
      </c>
      <c r="P1510" s="11">
        <f t="shared" si="262"/>
        <v>0.23824786324786351</v>
      </c>
      <c r="Q1510" s="11">
        <f t="shared" si="263"/>
        <v>1.4127110083097305E-2</v>
      </c>
      <c r="R1510" s="11">
        <f t="shared" si="264"/>
        <v>0.35725375011978922</v>
      </c>
      <c r="S1510" s="11">
        <f t="shared" si="265"/>
        <v>9.4679478429007924E-2</v>
      </c>
      <c r="T1510" s="11">
        <f t="shared" si="266"/>
        <v>-0.15536244142439104</v>
      </c>
      <c r="U1510" s="11">
        <f t="shared" si="267"/>
        <v>4.6718520879929448E-2</v>
      </c>
      <c r="V1510" s="11">
        <f t="shared" si="268"/>
        <v>0.25544152157742284</v>
      </c>
      <c r="W1510" s="11">
        <f t="shared" si="269"/>
        <v>4.6718520879929448E-2</v>
      </c>
    </row>
    <row r="1511" spans="1:23" x14ac:dyDescent="0.2">
      <c r="A1511" s="30">
        <v>36962</v>
      </c>
      <c r="B1511" s="1">
        <v>54.075861000000003</v>
      </c>
      <c r="C1511" s="1">
        <v>75.435642999999999</v>
      </c>
      <c r="D1511" s="1">
        <v>17.598067</v>
      </c>
      <c r="E1511" s="1">
        <v>28.08</v>
      </c>
      <c r="F1511" s="1">
        <v>224.87550400000001</v>
      </c>
      <c r="G1511" s="1">
        <v>36.094647000000002</v>
      </c>
      <c r="H1511" s="1">
        <v>46.605505999999998</v>
      </c>
      <c r="I1511" s="1">
        <v>124.290001</v>
      </c>
      <c r="J1511" s="1">
        <v>23.607982</v>
      </c>
      <c r="K1511" s="1">
        <v>25.094957000000001</v>
      </c>
      <c r="L1511" s="45">
        <v>18011.070309999999</v>
      </c>
      <c r="M1511" s="11">
        <f t="shared" si="259"/>
        <v>0.24777739368869356</v>
      </c>
      <c r="N1511" s="11">
        <f t="shared" si="260"/>
        <v>0.18094139490321726</v>
      </c>
      <c r="O1511" s="11">
        <f t="shared" si="261"/>
        <v>-0.38579922824176394</v>
      </c>
      <c r="P1511" s="11">
        <f t="shared" si="262"/>
        <v>5.484594083974681E-2</v>
      </c>
      <c r="Q1511" s="11">
        <f t="shared" si="263"/>
        <v>3.2402993141558589E-2</v>
      </c>
      <c r="R1511" s="11">
        <f t="shared" si="264"/>
        <v>2.9966305975663632E-2</v>
      </c>
      <c r="S1511" s="11">
        <f t="shared" si="265"/>
        <v>0.12736241302525464</v>
      </c>
      <c r="T1511" s="11">
        <f t="shared" si="266"/>
        <v>0.24626488780913802</v>
      </c>
      <c r="U1511" s="11">
        <f t="shared" si="267"/>
        <v>-1.7826986314135929E-2</v>
      </c>
      <c r="V1511" s="11">
        <f t="shared" si="268"/>
        <v>-8.4237887925997956E-2</v>
      </c>
      <c r="W1511" s="11">
        <f t="shared" si="269"/>
        <v>-1.7826986314135929E-2</v>
      </c>
    </row>
    <row r="1512" spans="1:23" x14ac:dyDescent="0.2">
      <c r="A1512" s="30">
        <v>36961</v>
      </c>
      <c r="B1512" s="1">
        <v>43.337747</v>
      </c>
      <c r="C1512" s="1">
        <v>63.877549999999999</v>
      </c>
      <c r="D1512" s="1">
        <v>28.651978</v>
      </c>
      <c r="E1512" s="1">
        <v>26.620000999999998</v>
      </c>
      <c r="F1512" s="1">
        <v>217.81756300000001</v>
      </c>
      <c r="G1512" s="1">
        <v>35.044493000000003</v>
      </c>
      <c r="H1512" s="1">
        <v>41.340305000000001</v>
      </c>
      <c r="I1512" s="1">
        <v>99.730002999999996</v>
      </c>
      <c r="J1512" s="1">
        <v>24.036480000000001</v>
      </c>
      <c r="K1512" s="1">
        <v>27.403358000000001</v>
      </c>
      <c r="L1512" s="45">
        <v>17929.990229999999</v>
      </c>
      <c r="M1512" s="11"/>
      <c r="W1512" s="11"/>
    </row>
    <row r="1513" spans="1:23" x14ac:dyDescent="0.2">
      <c r="A1513" s="30">
        <v>36937</v>
      </c>
      <c r="B1513" s="1">
        <v>106.27121200000001</v>
      </c>
      <c r="C1513" s="1">
        <v>88.202637999999993</v>
      </c>
      <c r="D1513" s="1">
        <v>43.821693000000003</v>
      </c>
      <c r="E1513" s="1">
        <v>219.30999800000001</v>
      </c>
      <c r="F1513" s="1">
        <v>218.05731</v>
      </c>
      <c r="G1513" s="1">
        <v>91.946308999999999</v>
      </c>
      <c r="H1513" s="1">
        <v>64.368961999999996</v>
      </c>
      <c r="I1513" s="1">
        <v>223.08000200000001</v>
      </c>
      <c r="J1513" s="1">
        <v>44.882325999999999</v>
      </c>
      <c r="K1513" s="1">
        <v>52.449236999999997</v>
      </c>
      <c r="L1513" s="45">
        <v>17694.679690000001</v>
      </c>
      <c r="M1513" s="11">
        <f t="shared" ref="M1513:V1515" si="270">B1513/B1514-1</f>
        <v>0.41271618568374513</v>
      </c>
      <c r="N1513" s="11">
        <f t="shared" si="270"/>
        <v>-4.2985941254635285E-2</v>
      </c>
      <c r="O1513" s="11">
        <f t="shared" si="270"/>
        <v>0.48894546572462416</v>
      </c>
      <c r="P1513" s="11">
        <f t="shared" si="270"/>
        <v>0.46109253320083132</v>
      </c>
      <c r="Q1513" s="11">
        <f t="shared" si="270"/>
        <v>-6.6896310989005281E-3</v>
      </c>
      <c r="R1513" s="11">
        <f t="shared" si="270"/>
        <v>0.24480877656419575</v>
      </c>
      <c r="S1513" s="11">
        <f t="shared" si="270"/>
        <v>2.5682797548175484E-2</v>
      </c>
      <c r="T1513" s="11">
        <f t="shared" si="270"/>
        <v>0.2394021656924783</v>
      </c>
      <c r="U1513" s="11">
        <f t="shared" si="270"/>
        <v>0.29279891004956493</v>
      </c>
      <c r="V1513" s="11">
        <f t="shared" si="270"/>
        <v>0.24881651187545351</v>
      </c>
      <c r="W1513" s="11">
        <f>J1513/J1514-1</f>
        <v>0.29279891004956493</v>
      </c>
    </row>
    <row r="1514" spans="1:23" x14ac:dyDescent="0.2">
      <c r="A1514" s="30">
        <v>36936</v>
      </c>
      <c r="B1514" s="1">
        <v>75.224743000000004</v>
      </c>
      <c r="C1514" s="1">
        <v>92.164411999999999</v>
      </c>
      <c r="D1514" s="1">
        <v>29.431362</v>
      </c>
      <c r="E1514" s="1">
        <v>150.10000600000001</v>
      </c>
      <c r="F1514" s="1">
        <v>219.525857</v>
      </c>
      <c r="G1514" s="1">
        <v>73.863802000000007</v>
      </c>
      <c r="H1514" s="1">
        <v>62.757182</v>
      </c>
      <c r="I1514" s="1">
        <v>179.990005</v>
      </c>
      <c r="J1514" s="1">
        <v>34.717174999999997</v>
      </c>
      <c r="K1514" s="1">
        <v>41.999153999999997</v>
      </c>
      <c r="L1514" s="45">
        <v>17409.720700000002</v>
      </c>
      <c r="M1514" s="11">
        <f t="shared" si="270"/>
        <v>3.2776320505999434E-2</v>
      </c>
      <c r="N1514" s="11">
        <f t="shared" si="270"/>
        <v>0.15514493166321275</v>
      </c>
      <c r="O1514" s="11">
        <f t="shared" si="270"/>
        <v>1.2628664233922393E-3</v>
      </c>
      <c r="P1514" s="11">
        <f t="shared" si="270"/>
        <v>3.2449095518973552</v>
      </c>
      <c r="Q1514" s="11">
        <f t="shared" si="270"/>
        <v>-1.2271026229097259E-2</v>
      </c>
      <c r="R1514" s="11">
        <f t="shared" si="270"/>
        <v>0.51099034447906511</v>
      </c>
      <c r="S1514" s="11">
        <f t="shared" si="270"/>
        <v>0.22926560755077197</v>
      </c>
      <c r="T1514" s="11">
        <f t="shared" si="270"/>
        <v>0.72867844615793942</v>
      </c>
      <c r="U1514" s="11">
        <f t="shared" si="270"/>
        <v>0.3861123240802673</v>
      </c>
      <c r="V1514" s="11">
        <f t="shared" si="270"/>
        <v>0.32205440816759001</v>
      </c>
      <c r="W1514" s="11">
        <f>J1514/J1515-1</f>
        <v>0.3861123240802673</v>
      </c>
    </row>
    <row r="1515" spans="1:23" x14ac:dyDescent="0.2">
      <c r="A1515" s="30">
        <v>36935</v>
      </c>
      <c r="B1515" s="1">
        <v>72.837401</v>
      </c>
      <c r="C1515" s="1">
        <v>79.786016000000004</v>
      </c>
      <c r="D1515" s="1">
        <v>29.394241000000001</v>
      </c>
      <c r="E1515" s="1">
        <v>35.360000999999997</v>
      </c>
      <c r="F1515" s="1">
        <v>222.253131</v>
      </c>
      <c r="G1515" s="1">
        <v>48.884363999999998</v>
      </c>
      <c r="H1515" s="1">
        <v>51.052581000000004</v>
      </c>
      <c r="I1515" s="1">
        <v>104.120003</v>
      </c>
      <c r="J1515" s="1">
        <v>25.046437000000001</v>
      </c>
      <c r="K1515" s="1">
        <v>31.768097999999998</v>
      </c>
      <c r="L1515" s="45">
        <v>17140.240229999999</v>
      </c>
      <c r="M1515" s="11" t="e">
        <f t="shared" si="270"/>
        <v>#DIV/0!</v>
      </c>
      <c r="N1515" s="11" t="e">
        <f t="shared" si="270"/>
        <v>#DIV/0!</v>
      </c>
      <c r="O1515" s="11" t="e">
        <f t="shared" si="270"/>
        <v>#DIV/0!</v>
      </c>
      <c r="P1515" s="11" t="e">
        <f t="shared" si="270"/>
        <v>#DIV/0!</v>
      </c>
      <c r="Q1515" s="11" t="e">
        <f t="shared" si="270"/>
        <v>#DIV/0!</v>
      </c>
      <c r="R1515" s="11" t="e">
        <f t="shared" si="270"/>
        <v>#DIV/0!</v>
      </c>
      <c r="S1515" s="11" t="e">
        <f t="shared" si="270"/>
        <v>#DIV/0!</v>
      </c>
      <c r="T1515" s="11" t="e">
        <f t="shared" si="270"/>
        <v>#DIV/0!</v>
      </c>
      <c r="U1515" s="11" t="e">
        <f t="shared" si="270"/>
        <v>#DIV/0!</v>
      </c>
      <c r="V1515" s="11" t="e">
        <f t="shared" si="270"/>
        <v>#DIV/0!</v>
      </c>
      <c r="W1515" s="11" t="e">
        <f>J1515/J1516-1</f>
        <v>#DIV/0!</v>
      </c>
    </row>
    <row r="1516" spans="1:23" x14ac:dyDescent="0.2">
      <c r="M1516" s="11"/>
    </row>
  </sheetData>
  <sortState xmlns:xlrd2="http://schemas.microsoft.com/office/spreadsheetml/2017/richdata2" ref="A4:W1515">
    <sortCondition descending="1" ref="A4:A1515"/>
  </sortState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302F4C-A116-684B-8C1D-27E4E2BD7EB4}">
  <dimension ref="A1:Z1595"/>
  <sheetViews>
    <sheetView tabSelected="1" topLeftCell="A1524" zoomScale="62" zoomScaleNormal="86" workbookViewId="0">
      <selection activeCell="I1558" sqref="I1558"/>
    </sheetView>
  </sheetViews>
  <sheetFormatPr baseColWidth="10" defaultRowHeight="19" x14ac:dyDescent="0.25"/>
  <cols>
    <col min="1" max="1" width="31.1640625" style="64" customWidth="1"/>
    <col min="2" max="2" width="30" style="60" customWidth="1"/>
    <col min="3" max="3" width="29.6640625" style="60" customWidth="1"/>
    <col min="4" max="4" width="41.1640625" style="60" customWidth="1"/>
    <col min="5" max="5" width="36.83203125" style="60" customWidth="1"/>
    <col min="6" max="6" width="36.33203125" style="60" customWidth="1"/>
    <col min="7" max="7" width="35.33203125" style="60" customWidth="1"/>
    <col min="8" max="8" width="34.5" style="60" customWidth="1"/>
    <col min="9" max="9" width="35.5" style="60" customWidth="1"/>
    <col min="10" max="10" width="34.1640625" style="60" customWidth="1"/>
    <col min="11" max="11" width="31.83203125" style="60" customWidth="1"/>
    <col min="12" max="12" width="27" style="60" customWidth="1"/>
    <col min="13" max="13" width="22.1640625" customWidth="1"/>
    <col min="14" max="24" width="19.5" customWidth="1"/>
    <col min="26" max="26" width="13" customWidth="1"/>
  </cols>
  <sheetData>
    <row r="1" spans="1:24" ht="20" x14ac:dyDescent="0.25">
      <c r="L1" s="61"/>
      <c r="O1" s="59"/>
      <c r="P1" s="59"/>
      <c r="Q1" s="59"/>
      <c r="R1" s="59"/>
      <c r="S1" s="59"/>
      <c r="T1" s="59"/>
      <c r="U1" s="59"/>
      <c r="V1" s="59"/>
      <c r="W1" s="59"/>
      <c r="X1" s="59"/>
    </row>
    <row r="2" spans="1:24" ht="27" thickBot="1" x14ac:dyDescent="0.35">
      <c r="A2" s="149" t="s">
        <v>979</v>
      </c>
      <c r="B2" s="149"/>
      <c r="C2" s="149"/>
      <c r="D2" s="149"/>
      <c r="E2" s="149"/>
      <c r="F2" s="149"/>
      <c r="G2" s="149"/>
      <c r="H2" s="149"/>
      <c r="I2" s="149"/>
      <c r="L2" s="67"/>
      <c r="N2" s="147" t="s">
        <v>956</v>
      </c>
      <c r="O2" s="147"/>
      <c r="P2" s="147"/>
      <c r="Q2" s="147"/>
      <c r="R2" s="147"/>
      <c r="S2" s="147"/>
      <c r="T2" s="147"/>
      <c r="U2" s="147"/>
      <c r="V2" s="147"/>
      <c r="W2" s="147"/>
      <c r="X2" s="147"/>
    </row>
    <row r="3" spans="1:24" ht="20" thickBot="1" x14ac:dyDescent="0.3">
      <c r="A3" s="65" t="s">
        <v>986</v>
      </c>
      <c r="B3" s="61" t="s">
        <v>0</v>
      </c>
      <c r="C3" s="61" t="s">
        <v>10</v>
      </c>
      <c r="D3" s="61" t="s">
        <v>8</v>
      </c>
      <c r="E3" s="61" t="s">
        <v>7</v>
      </c>
      <c r="F3" s="61" t="s">
        <v>5</v>
      </c>
      <c r="G3" s="61" t="s">
        <v>3</v>
      </c>
      <c r="H3" s="61" t="s">
        <v>2</v>
      </c>
      <c r="I3" s="61" t="s">
        <v>1</v>
      </c>
      <c r="J3" s="61" t="s">
        <v>6</v>
      </c>
      <c r="K3" s="61" t="s">
        <v>9</v>
      </c>
      <c r="L3" s="61" t="s">
        <v>978</v>
      </c>
      <c r="N3" s="70" t="s">
        <v>0</v>
      </c>
      <c r="O3" s="70" t="s">
        <v>10</v>
      </c>
      <c r="P3" s="70" t="s">
        <v>8</v>
      </c>
      <c r="Q3" s="70" t="s">
        <v>7</v>
      </c>
      <c r="R3" s="70" t="s">
        <v>5</v>
      </c>
      <c r="S3" s="70" t="s">
        <v>3</v>
      </c>
      <c r="T3" s="70" t="s">
        <v>2</v>
      </c>
      <c r="U3" s="70" t="s">
        <v>1</v>
      </c>
      <c r="V3" s="70" t="s">
        <v>6</v>
      </c>
      <c r="W3" s="70" t="s">
        <v>9</v>
      </c>
      <c r="X3" s="70" t="s">
        <v>978</v>
      </c>
    </row>
    <row r="4" spans="1:24" x14ac:dyDescent="0.25">
      <c r="A4" s="66">
        <v>40359</v>
      </c>
      <c r="B4" s="60">
        <v>33.075654999999998</v>
      </c>
      <c r="C4" s="62">
        <v>48.248731999999997</v>
      </c>
      <c r="D4" s="62">
        <v>16.114409999999999</v>
      </c>
      <c r="E4" s="62">
        <v>23.83</v>
      </c>
      <c r="F4" s="62">
        <v>222.253131</v>
      </c>
      <c r="G4" s="62">
        <v>28.872496000000002</v>
      </c>
      <c r="H4" s="62">
        <v>29.174816</v>
      </c>
      <c r="I4" s="62">
        <v>68.080001999999993</v>
      </c>
      <c r="J4" s="62">
        <v>19.541996000000001</v>
      </c>
      <c r="K4" s="62">
        <v>22.132058000000001</v>
      </c>
      <c r="L4" s="62">
        <v>9774.0195309999999</v>
      </c>
      <c r="N4" s="69">
        <f>(B5-Assets[[#This Row],[AAPL]])/Assets[[#This Row],[AAPL]]</f>
        <v>-1.2125806730055677E-2</v>
      </c>
      <c r="O4" s="69">
        <f>(C5-Assets[[#This Row],[XOM]])/Assets[[#This Row],[XOM]]</f>
        <v>-8.060273998495909E-3</v>
      </c>
      <c r="P4" s="69">
        <f>(D5-Assets[[#This Row],[TTM]])/Assets[[#This Row],[TTM]]</f>
        <v>1.1052902340203659E-2</v>
      </c>
      <c r="Q4" s="69">
        <f>(E5-Assets[[#This Row],[TSLA]])/Assets[[#This Row],[TSLA]]</f>
        <v>-7.8472555602182067E-2</v>
      </c>
      <c r="R4" s="69">
        <f>(F5-Assets[[#This Row],[GOOG]])/Assets[[#This Row],[GOOG]]</f>
        <v>-1.2271026229097282E-2</v>
      </c>
      <c r="S4" s="69">
        <f>(G5-Assets[[#This Row],[DIS]])/Assets[[#This Row],[DIS]]</f>
        <v>-3.1746475954141446E-4</v>
      </c>
      <c r="T4" s="69">
        <f>(H5-Assets[[#This Row],[COP]])/Assets[[#This Row],[COP]]</f>
        <v>-4.4815706806857515E-3</v>
      </c>
      <c r="U4" s="69">
        <f>(I5-Assets[[#This Row],[BIDU]])/Assets[[#This Row],[BIDU]]</f>
        <v>6.9036572589996487E-3</v>
      </c>
      <c r="V4" s="69">
        <f>(J5-Assets[[#This Row],[MSFT]])/Assets[[#This Row],[MSFT]]</f>
        <v>6.5188837414561123E-3</v>
      </c>
      <c r="W4" s="69">
        <f>(K5-Assets[[#This Row],[WFC]])/Assets[[#This Row],[WFC]]</f>
        <v>-1.6406291723977992E-2</v>
      </c>
      <c r="X4" s="69">
        <f>(L5-Assets[[#This Row],[DJI]])/Assets[[#This Row],[DJI]]</f>
        <v>-4.2448511452641592E-3</v>
      </c>
    </row>
    <row r="5" spans="1:24" x14ac:dyDescent="0.25">
      <c r="A5" s="66">
        <v>40360</v>
      </c>
      <c r="B5" s="60">
        <v>32.674585999999998</v>
      </c>
      <c r="C5" s="62">
        <v>47.859833999999999</v>
      </c>
      <c r="D5" s="62">
        <v>16.292521000000001</v>
      </c>
      <c r="E5" s="62">
        <v>21.959999</v>
      </c>
      <c r="F5" s="62">
        <v>219.525857</v>
      </c>
      <c r="G5" s="62">
        <v>28.863330000000001</v>
      </c>
      <c r="H5" s="62">
        <v>29.044066999999998</v>
      </c>
      <c r="I5" s="62">
        <v>68.550003000000004</v>
      </c>
      <c r="J5" s="62">
        <v>19.669388000000001</v>
      </c>
      <c r="K5" s="62">
        <v>21.768953</v>
      </c>
      <c r="L5" s="62">
        <v>9732.5302730000003</v>
      </c>
      <c r="N5" s="69">
        <f>(B6-Assets[[#This Row],[AAPL]])/Assets[[#This Row],[AAPL]]</f>
        <v>-6.19772198490884E-3</v>
      </c>
      <c r="O5" s="69">
        <f>(C6-Assets[[#This Row],[XOM]])/Assets[[#This Row],[XOM]]</f>
        <v>-7.0660504171403047E-4</v>
      </c>
      <c r="P5" s="69">
        <f>(D6-Assets[[#This Row],[TTM]])/Assets[[#This Row],[TTM]]</f>
        <v>-1.265820065538059E-2</v>
      </c>
      <c r="Q5" s="69">
        <f>(E6-Assets[[#This Row],[TSLA]])/Assets[[#This Row],[TSLA]]</f>
        <v>-0.12568297475787679</v>
      </c>
      <c r="R5" s="69">
        <f>(F6-Assets[[#This Row],[GOOG]])/Assets[[#This Row],[GOOG]]</f>
        <v>-6.6896310989005767E-3</v>
      </c>
      <c r="S5" s="69">
        <f>(G6-Assets[[#This Row],[DIS]])/Assets[[#This Row],[DIS]]</f>
        <v>-3.4931866835878045E-3</v>
      </c>
      <c r="T5" s="69">
        <f>(H6-Assets[[#This Row],[COP]])/Assets[[#This Row],[COP]]</f>
        <v>-1.0232382400164569E-3</v>
      </c>
      <c r="U5" s="69">
        <f>(I6-Assets[[#This Row],[BIDU]])/Assets[[#This Row],[BIDU]]</f>
        <v>-1.4587891411179077E-2</v>
      </c>
      <c r="V5" s="69">
        <f>(J6-Assets[[#This Row],[MSFT]])/Assets[[#This Row],[MSFT]]</f>
        <v>4.7496139686705212E-3</v>
      </c>
      <c r="W5" s="69">
        <f>(K6-Assets[[#This Row],[WFC]])/Assets[[#This Row],[WFC]]</f>
        <v>-1.1914261563245527E-2</v>
      </c>
      <c r="X5" s="69">
        <f>(L6-Assets[[#This Row],[DJI]])/Assets[[#This Row],[DJI]]</f>
        <v>-4.7315346275111679E-3</v>
      </c>
    </row>
    <row r="6" spans="1:24" x14ac:dyDescent="0.25">
      <c r="A6" s="66">
        <v>40361</v>
      </c>
      <c r="B6" s="60">
        <v>32.472078000000003</v>
      </c>
      <c r="C6" s="62">
        <v>47.826016000000003</v>
      </c>
      <c r="D6" s="62">
        <v>16.086286999999999</v>
      </c>
      <c r="E6" s="62">
        <v>19.200001</v>
      </c>
      <c r="F6" s="62">
        <v>218.05731</v>
      </c>
      <c r="G6" s="62">
        <v>28.762505000000001</v>
      </c>
      <c r="H6" s="62">
        <v>29.014347999999998</v>
      </c>
      <c r="I6" s="62">
        <v>67.550003000000004</v>
      </c>
      <c r="J6" s="62">
        <v>19.762810000000002</v>
      </c>
      <c r="K6" s="62">
        <v>21.509592000000001</v>
      </c>
      <c r="L6" s="62">
        <v>9686.4804690000001</v>
      </c>
      <c r="N6" s="69">
        <f>(B7-Assets[[#This Row],[AAPL]])/Assets[[#This Row],[AAPL]]</f>
        <v>6.8437566576427175E-3</v>
      </c>
      <c r="O6" s="69">
        <f>(C7-Assets[[#This Row],[XOM]])/Assets[[#This Row],[XOM]]</f>
        <v>1.5732713341625536E-2</v>
      </c>
      <c r="P6" s="69">
        <f>(D7-Assets[[#This Row],[TTM]])/Assets[[#This Row],[TTM]]</f>
        <v>6.410304627786515E-3</v>
      </c>
      <c r="Q6" s="69">
        <f>(E7-Assets[[#This Row],[TSLA]])/Assets[[#This Row],[TSLA]]</f>
        <v>-0.16093749161783896</v>
      </c>
      <c r="R6" s="69">
        <f>(F7-Assets[[#This Row],[GOOG]])/Assets[[#This Row],[GOOG]]</f>
        <v>-1.0994678417338734E-3</v>
      </c>
      <c r="S6" s="69">
        <f>(G7-Assets[[#This Row],[DIS]])/Assets[[#This Row],[DIS]]</f>
        <v>1.083493944633823E-2</v>
      </c>
      <c r="T6" s="69">
        <f>(H7-Assets[[#This Row],[COP]])/Assets[[#This Row],[COP]]</f>
        <v>7.7837006711300415E-3</v>
      </c>
      <c r="U6" s="69">
        <f>(I7-Assets[[#This Row],[BIDU]])/Assets[[#This Row],[BIDU]]</f>
        <v>-1.4804736574180106E-3</v>
      </c>
      <c r="V6" s="69">
        <f>(J7-Assets[[#This Row],[MSFT]])/Assets[[#This Row],[MSFT]]</f>
        <v>2.3635555874898181E-2</v>
      </c>
      <c r="W6" s="69">
        <f>(K7-Assets[[#This Row],[WFC]])/Assets[[#This Row],[WFC]]</f>
        <v>1.0852135177645252E-2</v>
      </c>
      <c r="X6" s="69">
        <f>(L7-Assets[[#This Row],[DJI]])/Assets[[#This Row],[DJI]]</f>
        <v>5.898907057405053E-3</v>
      </c>
    </row>
    <row r="7" spans="1:24" x14ac:dyDescent="0.25">
      <c r="A7" s="66">
        <v>40365</v>
      </c>
      <c r="B7" s="60">
        <v>32.694308999999997</v>
      </c>
      <c r="C7" s="62">
        <v>48.578448999999999</v>
      </c>
      <c r="D7" s="62">
        <v>16.189405000000001</v>
      </c>
      <c r="E7" s="62">
        <v>16.110001</v>
      </c>
      <c r="F7" s="62">
        <v>217.81756300000001</v>
      </c>
      <c r="G7" s="62">
        <v>29.074145000000001</v>
      </c>
      <c r="H7" s="62">
        <v>29.240186999999999</v>
      </c>
      <c r="I7" s="62">
        <v>67.449996999999996</v>
      </c>
      <c r="J7" s="62">
        <v>20.229914999999998</v>
      </c>
      <c r="K7" s="62">
        <v>21.743016999999998</v>
      </c>
      <c r="L7" s="62">
        <v>9743.6201170000004</v>
      </c>
      <c r="N7" s="69">
        <f>(B8-Assets[[#This Row],[AAPL]])/Assets[[#This Row],[AAPL]]</f>
        <v>4.0381370347971048E-2</v>
      </c>
      <c r="O7" s="69">
        <f>(C8-Assets[[#This Row],[XOM]])/Assets[[#This Row],[XOM]]</f>
        <v>1.6881333531253824E-2</v>
      </c>
      <c r="P7" s="69">
        <f>(D8-Assets[[#This Row],[TTM]])/Assets[[#This Row],[TTM]]</f>
        <v>1.7370002171172275E-3</v>
      </c>
      <c r="Q7" s="69">
        <f>(E8-Assets[[#This Row],[TSLA]])/Assets[[#This Row],[TSLA]]</f>
        <v>-1.9242767272329764E-2</v>
      </c>
      <c r="R7" s="69">
        <f>(F8-Assets[[#This Row],[GOOG]])/Assets[[#This Row],[GOOG]]</f>
        <v>3.2402993141558561E-2</v>
      </c>
      <c r="S7" s="69">
        <f>(G8-Assets[[#This Row],[DIS]])/Assets[[#This Row],[DIS]]</f>
        <v>4.4766681874909765E-2</v>
      </c>
      <c r="T7" s="69">
        <f>(H8-Assets[[#This Row],[COP]])/Assets[[#This Row],[COP]]</f>
        <v>3.9837604321750743E-2</v>
      </c>
      <c r="U7" s="69">
        <f>(I8-Assets[[#This Row],[BIDU]])/Assets[[#This Row],[BIDU]]</f>
        <v>7.2943012881082875E-2</v>
      </c>
      <c r="V7" s="69">
        <f>(J8-Assets[[#This Row],[MSFT]])/Assets[[#This Row],[MSFT]]</f>
        <v>2.0151098014994227E-2</v>
      </c>
      <c r="W7" s="69">
        <f>(K8-Assets[[#This Row],[WFC]])/Assets[[#This Row],[WFC]]</f>
        <v>6.0039781967700413E-2</v>
      </c>
      <c r="X7" s="69">
        <f>(L8-Assets[[#This Row],[DJI]])/Assets[[#This Row],[DJI]]</f>
        <v>2.8188717304443212E-2</v>
      </c>
    </row>
    <row r="8" spans="1:24" x14ac:dyDescent="0.25">
      <c r="A8" s="66">
        <v>40366</v>
      </c>
      <c r="B8" s="60">
        <v>34.01455</v>
      </c>
      <c r="C8" s="62">
        <v>49.398518000000003</v>
      </c>
      <c r="D8" s="62">
        <v>16.217525999999999</v>
      </c>
      <c r="E8" s="62">
        <v>15.8</v>
      </c>
      <c r="F8" s="62">
        <v>224.87550400000001</v>
      </c>
      <c r="G8" s="62">
        <v>30.375698</v>
      </c>
      <c r="H8" s="62">
        <v>30.405045999999999</v>
      </c>
      <c r="I8" s="62">
        <v>72.370002999999997</v>
      </c>
      <c r="J8" s="62">
        <v>20.63757</v>
      </c>
      <c r="K8" s="62">
        <v>23.048463000000002</v>
      </c>
      <c r="L8" s="62">
        <v>10018.280269999999</v>
      </c>
      <c r="N8" s="69">
        <f>(B9-Assets[[#This Row],[AAPL]])/Assets[[#This Row],[AAPL]]</f>
        <v>-2.2423051311864606E-3</v>
      </c>
      <c r="O8" s="69">
        <f>(C9-Assets[[#This Row],[XOM]])/Assets[[#This Row],[XOM]]</f>
        <v>6.5035149435049714E-3</v>
      </c>
      <c r="P8" s="69">
        <f>(D9-Assets[[#This Row],[TTM]])/Assets[[#This Row],[TTM]]</f>
        <v>1.5028926113637887E-2</v>
      </c>
      <c r="Q8" s="69">
        <f>(E9-Assets[[#This Row],[TSLA]])/Assets[[#This Row],[TSLA]]</f>
        <v>0.10506322784810121</v>
      </c>
      <c r="R8" s="69">
        <f>(F9-Assets[[#This Row],[GOOG]])/Assets[[#This Row],[GOOG]]</f>
        <v>1.4127110083097338E-2</v>
      </c>
      <c r="S8" s="69">
        <f>(G9-Assets[[#This Row],[DIS]])/Assets[[#This Row],[DIS]]</f>
        <v>6.0350547335570985E-3</v>
      </c>
      <c r="T8" s="69">
        <f>(H9-Assets[[#This Row],[COP]])/Assets[[#This Row],[COP]]</f>
        <v>7.6231096640998856E-3</v>
      </c>
      <c r="U8" s="69">
        <f>(I9-Assets[[#This Row],[BIDU]])/Assets[[#This Row],[BIDU]]</f>
        <v>8.2903133222213417E-4</v>
      </c>
      <c r="V8" s="69">
        <f>(J9-Assets[[#This Row],[MSFT]])/Assets[[#This Row],[MSFT]]</f>
        <v>4.5267926408002652E-3</v>
      </c>
      <c r="W8" s="69">
        <f>(K9-Assets[[#This Row],[WFC]])/Assets[[#This Row],[WFC]]</f>
        <v>-7.5024525496564319E-4</v>
      </c>
      <c r="X8" s="69">
        <f>(L9-Assets[[#This Row],[DJI]])/Assets[[#This Row],[DJI]]</f>
        <v>1.2048970157230403E-2</v>
      </c>
    </row>
    <row r="9" spans="1:24" x14ac:dyDescent="0.25">
      <c r="A9" s="66">
        <v>40367</v>
      </c>
      <c r="B9" s="60">
        <v>33.938279000000001</v>
      </c>
      <c r="C9" s="62">
        <v>49.719782000000002</v>
      </c>
      <c r="D9" s="62">
        <v>16.461258000000001</v>
      </c>
      <c r="E9" s="62">
        <v>17.459999</v>
      </c>
      <c r="F9" s="62">
        <v>228.052345</v>
      </c>
      <c r="G9" s="62">
        <v>30.559017000000001</v>
      </c>
      <c r="H9" s="62">
        <v>30.636827</v>
      </c>
      <c r="I9" s="62">
        <v>72.430000000000007</v>
      </c>
      <c r="J9" s="62">
        <v>20.730992000000001</v>
      </c>
      <c r="K9" s="62">
        <v>23.031171000000001</v>
      </c>
      <c r="L9" s="62">
        <v>10138.990229999999</v>
      </c>
      <c r="N9" s="69">
        <f>(B10-Assets[[#This Row],[AAPL]])/Assets[[#This Row],[AAPL]]</f>
        <v>5.9281733172150217E-3</v>
      </c>
      <c r="O9" s="69">
        <f>(C10-Assets[[#This Row],[XOM]])/Assets[[#This Row],[XOM]]</f>
        <v>-5.1015911533965996E-4</v>
      </c>
      <c r="P9" s="69">
        <f>(D10-Assets[[#This Row],[TTM]])/Assets[[#This Row],[TTM]]</f>
        <v>5.1253069479865274E-3</v>
      </c>
      <c r="Q9" s="69">
        <f>(E10-Assets[[#This Row],[TSLA]])/Assets[[#This Row],[TSLA]]</f>
        <v>-3.4363690398837507E-3</v>
      </c>
      <c r="R9" s="69">
        <f>(F10-Assets[[#This Row],[GOOG]])/Assets[[#This Row],[GOOG]]</f>
        <v>2.3939841530680211E-2</v>
      </c>
      <c r="S9" s="69">
        <f>(G10-Assets[[#This Row],[DIS]])/Assets[[#This Row],[DIS]]</f>
        <v>1.2297515983580169E-2</v>
      </c>
      <c r="T9" s="69">
        <f>(H10-Assets[[#This Row],[COP]])/Assets[[#This Row],[COP]]</f>
        <v>1.4549026242175802E-2</v>
      </c>
      <c r="U9" s="69">
        <f>(I10-Assets[[#This Row],[BIDU]])/Assets[[#This Row],[BIDU]]</f>
        <v>-1.6981954991025963E-2</v>
      </c>
      <c r="V9" s="69">
        <f>(J10-Assets[[#This Row],[MSFT]])/Assets[[#This Row],[MSFT]]</f>
        <v>-5.7353261242876832E-3</v>
      </c>
      <c r="W9" s="69">
        <f>(K10-Assets[[#This Row],[WFC]])/Assets[[#This Row],[WFC]]</f>
        <v>1.351355517268305E-2</v>
      </c>
      <c r="X9" s="69">
        <f>(L10-Assets[[#This Row],[DJI]])/Assets[[#This Row],[DJI]]</f>
        <v>5.8230690296266182E-3</v>
      </c>
    </row>
    <row r="10" spans="1:24" x14ac:dyDescent="0.25">
      <c r="A10" s="66">
        <v>40368</v>
      </c>
      <c r="B10" s="60">
        <v>34.139471</v>
      </c>
      <c r="C10" s="62">
        <v>49.694417000000001</v>
      </c>
      <c r="D10" s="62">
        <v>16.545627</v>
      </c>
      <c r="E10" s="62">
        <v>17.399999999999999</v>
      </c>
      <c r="F10" s="62">
        <v>233.51188200000001</v>
      </c>
      <c r="G10" s="62">
        <v>30.934816999999999</v>
      </c>
      <c r="H10" s="62">
        <v>31.082563</v>
      </c>
      <c r="I10" s="62">
        <v>71.199996999999996</v>
      </c>
      <c r="J10" s="62">
        <v>20.612093000000002</v>
      </c>
      <c r="K10" s="62">
        <v>23.342403999999998</v>
      </c>
      <c r="L10" s="62">
        <v>10198.030269999999</v>
      </c>
      <c r="N10" s="69">
        <f>(B11-Assets[[#This Row],[AAPL]])/Assets[[#This Row],[AAPL]]</f>
        <v>-8.9746264668249514E-3</v>
      </c>
      <c r="O10" s="69">
        <f>(C11-Assets[[#This Row],[XOM]])/Assets[[#This Row],[XOM]]</f>
        <v>2.7220160365298372E-3</v>
      </c>
      <c r="P10" s="69">
        <f>(D11-Assets[[#This Row],[TTM]])/Assets[[#This Row],[TTM]]</f>
        <v>9.0651143048251035E-3</v>
      </c>
      <c r="Q10" s="69">
        <f>(E11-Assets[[#This Row],[TSLA]])/Assets[[#This Row],[TSLA]]</f>
        <v>-2.0114999999999938E-2</v>
      </c>
      <c r="R10" s="69">
        <f>(F11-Assets[[#This Row],[GOOG]])/Assets[[#This Row],[GOOG]]</f>
        <v>1.7839982977825439E-2</v>
      </c>
      <c r="S10" s="69">
        <f>(G11-Assets[[#This Row],[DIS]])/Assets[[#This Row],[DIS]]</f>
        <v>5.9260088721394097E-4</v>
      </c>
      <c r="T10" s="69">
        <f>(H11-Assets[[#This Row],[COP]])/Assets[[#This Row],[COP]]</f>
        <v>-3.8242341855786346E-3</v>
      </c>
      <c r="U10" s="69">
        <f>(I11-Assets[[#This Row],[BIDU]])/Assets[[#This Row],[BIDU]]</f>
        <v>-6.6010396039763858E-3</v>
      </c>
      <c r="V10" s="69">
        <f>(J11-Assets[[#This Row],[MSFT]])/Assets[[#This Row],[MSFT]]</f>
        <v>2.3073687858869884E-2</v>
      </c>
      <c r="W10" s="69">
        <f>(K11-Assets[[#This Row],[WFC]])/Assets[[#This Row],[WFC]]</f>
        <v>2.2222218414180059E-3</v>
      </c>
      <c r="X10" s="69">
        <f>(L11-Assets[[#This Row],[DJI]])/Assets[[#This Row],[DJI]]</f>
        <v>1.7885081253048965E-3</v>
      </c>
    </row>
    <row r="11" spans="1:24" x14ac:dyDescent="0.25">
      <c r="A11" s="66">
        <v>40371</v>
      </c>
      <c r="B11" s="60">
        <v>33.833081999999997</v>
      </c>
      <c r="C11" s="62">
        <v>49.829686000000002</v>
      </c>
      <c r="D11" s="62">
        <v>16.695615</v>
      </c>
      <c r="E11" s="62">
        <v>17.049999</v>
      </c>
      <c r="F11" s="62">
        <v>237.67773</v>
      </c>
      <c r="G11" s="62">
        <v>30.953149</v>
      </c>
      <c r="H11" s="62">
        <v>30.963695999999999</v>
      </c>
      <c r="I11" s="62">
        <v>70.730002999999996</v>
      </c>
      <c r="J11" s="62">
        <v>21.087689999999998</v>
      </c>
      <c r="K11" s="62">
        <v>23.394276000000001</v>
      </c>
      <c r="L11" s="62">
        <v>10216.26953</v>
      </c>
      <c r="N11" s="69">
        <f>(B12-Assets[[#This Row],[AAPL]])/Assets[[#This Row],[AAPL]]</f>
        <v>-2.133781368188669E-2</v>
      </c>
      <c r="O11" s="69">
        <f>(C12-Assets[[#This Row],[XOM]])/Assets[[#This Row],[XOM]]</f>
        <v>8.1438803367132554E-3</v>
      </c>
      <c r="P11" s="69">
        <f>(D12-Assets[[#This Row],[TTM]])/Assets[[#This Row],[TTM]]</f>
        <v>3.9865317929288706E-2</v>
      </c>
      <c r="Q11" s="69">
        <f>(E12-Assets[[#This Row],[TSLA]])/Assets[[#This Row],[TSLA]]</f>
        <v>6.3929622517866422E-2</v>
      </c>
      <c r="R11" s="69">
        <f>(F12-Assets[[#This Row],[GOOG]])/Assets[[#This Row],[GOOG]]</f>
        <v>2.8098257249427688E-2</v>
      </c>
      <c r="S11" s="69">
        <f>(G12-Assets[[#This Row],[DIS]])/Assets[[#This Row],[DIS]]</f>
        <v>2.0136238804006699E-2</v>
      </c>
      <c r="T11" s="69">
        <f>(H12-Assets[[#This Row],[COP]])/Assets[[#This Row],[COP]]</f>
        <v>2.1497304456160621E-2</v>
      </c>
      <c r="U11" s="69">
        <f>(I12-Assets[[#This Row],[BIDU]])/Assets[[#This Row],[BIDU]]</f>
        <v>5.1604606887970965E-2</v>
      </c>
      <c r="V11" s="69">
        <f>(J12-Assets[[#This Row],[MSFT]])/Assets[[#This Row],[MSFT]]</f>
        <v>1.2082167368735117E-2</v>
      </c>
      <c r="W11" s="69">
        <f>(K12-Assets[[#This Row],[WFC]])/Assets[[#This Row],[WFC]]</f>
        <v>3.2520348139861224E-2</v>
      </c>
      <c r="X11" s="69">
        <f>(L12-Assets[[#This Row],[DJI]])/Assets[[#This Row],[DJI]]</f>
        <v>1.4364343028447881E-2</v>
      </c>
    </row>
    <row r="12" spans="1:24" x14ac:dyDescent="0.25">
      <c r="A12" s="66">
        <v>40372</v>
      </c>
      <c r="B12" s="60">
        <v>33.111158000000003</v>
      </c>
      <c r="C12" s="62">
        <v>50.235492999999998</v>
      </c>
      <c r="D12" s="62">
        <v>17.361191000000002</v>
      </c>
      <c r="E12" s="62">
        <v>18.139999</v>
      </c>
      <c r="F12" s="62">
        <v>244.35606000000001</v>
      </c>
      <c r="G12" s="62">
        <v>31.576429000000001</v>
      </c>
      <c r="H12" s="62">
        <v>31.629332000000002</v>
      </c>
      <c r="I12" s="62">
        <v>74.379997000000003</v>
      </c>
      <c r="J12" s="62">
        <v>21.342475</v>
      </c>
      <c r="K12" s="62">
        <v>24.155066000000001</v>
      </c>
      <c r="L12" s="62">
        <v>10363.01953</v>
      </c>
      <c r="N12" s="69">
        <f>(B13-Assets[[#This Row],[AAPL]])/Assets[[#This Row],[AAPL]]</f>
        <v>3.6934377227156043E-3</v>
      </c>
      <c r="O12" s="69">
        <f>(C13-Assets[[#This Row],[XOM]])/Assets[[#This Row],[XOM]]</f>
        <v>-2.6926977704787524E-3</v>
      </c>
      <c r="P12" s="69">
        <f>(D13-Assets[[#This Row],[TTM]])/Assets[[#This Row],[TTM]]</f>
        <v>-2.8077739597473568E-2</v>
      </c>
      <c r="Q12" s="69">
        <f>(E13-Assets[[#This Row],[TSLA]])/Assets[[#This Row],[TSLA]]</f>
        <v>9.3715606048269368E-2</v>
      </c>
      <c r="R12" s="69">
        <f>(F13-Assets[[#This Row],[GOOG]])/Assets[[#This Row],[GOOG]]</f>
        <v>4.3745098852877818E-3</v>
      </c>
      <c r="S12" s="69">
        <f>(G13-Assets[[#This Row],[DIS]])/Assets[[#This Row],[DIS]]</f>
        <v>-6.0957811283853308E-3</v>
      </c>
      <c r="T12" s="69">
        <f>(H13-Assets[[#This Row],[COP]])/Assets[[#This Row],[COP]]</f>
        <v>-7.8920098597087887E-3</v>
      </c>
      <c r="U12" s="69">
        <f>(I13-Assets[[#This Row],[BIDU]])/Assets[[#This Row],[BIDU]]</f>
        <v>8.7389355501049648E-3</v>
      </c>
      <c r="V12" s="69">
        <f>(J13-Assets[[#This Row],[MSFT]])/Assets[[#This Row],[MSFT]]</f>
        <v>1.2335870136898353E-2</v>
      </c>
      <c r="W12" s="69">
        <f>(K13-Assets[[#This Row],[WFC]])/Assets[[#This Row],[WFC]]</f>
        <v>-1.0021500251748505E-2</v>
      </c>
      <c r="X12" s="69">
        <f>(L13-Assets[[#This Row],[DJI]])/Assets[[#This Row],[DJI]]</f>
        <v>3.5705809385858914E-4</v>
      </c>
    </row>
    <row r="13" spans="1:24" x14ac:dyDescent="0.25">
      <c r="A13" s="66">
        <v>40373</v>
      </c>
      <c r="B13" s="60">
        <v>33.233452</v>
      </c>
      <c r="C13" s="62">
        <v>50.100223999999997</v>
      </c>
      <c r="D13" s="62">
        <v>16.873728</v>
      </c>
      <c r="E13" s="62">
        <v>19.84</v>
      </c>
      <c r="F13" s="62">
        <v>245.42499799999999</v>
      </c>
      <c r="G13" s="62">
        <v>31.383946000000002</v>
      </c>
      <c r="H13" s="62">
        <v>31.379712999999999</v>
      </c>
      <c r="I13" s="62">
        <v>75.029999000000004</v>
      </c>
      <c r="J13" s="62">
        <v>21.605753</v>
      </c>
      <c r="K13" s="62">
        <v>23.912996</v>
      </c>
      <c r="L13" s="62">
        <v>10366.719730000001</v>
      </c>
      <c r="N13" s="69">
        <f>(B14-Assets[[#This Row],[AAPL]])/Assets[[#This Row],[AAPL]]</f>
        <v>-5.0646860278011994E-3</v>
      </c>
      <c r="O13" s="69">
        <f>(C14-Assets[[#This Row],[XOM]])/Assets[[#This Row],[XOM]]</f>
        <v>1.6878168049712635E-4</v>
      </c>
      <c r="P13" s="69">
        <f>(D14-Assets[[#This Row],[TTM]])/Assets[[#This Row],[TTM]]</f>
        <v>8.3333096278427245E-3</v>
      </c>
      <c r="Q13" s="69">
        <f>(E14-Assets[[#This Row],[TSLA]])/Assets[[#This Row],[TSLA]]</f>
        <v>2.5201108870967583E-3</v>
      </c>
      <c r="R13" s="69">
        <f>(F14-Assets[[#This Row],[GOOG]])/Assets[[#This Row],[GOOG]]</f>
        <v>5.4544525248402245E-3</v>
      </c>
      <c r="S13" s="69">
        <f>(G14-Assets[[#This Row],[DIS]])/Assets[[#This Row],[DIS]]</f>
        <v>-5.5491110008919989E-3</v>
      </c>
      <c r="T13" s="69">
        <f>(H14-Assets[[#This Row],[COP]])/Assets[[#This Row],[COP]]</f>
        <v>1.1364348679671179E-3</v>
      </c>
      <c r="U13" s="69">
        <f>(I14-Assets[[#This Row],[BIDU]])/Assets[[#This Row],[BIDU]]</f>
        <v>8.1300814091707432E-3</v>
      </c>
      <c r="V13" s="69">
        <f>(J14-Assets[[#This Row],[MSFT]])/Assets[[#This Row],[MSFT]]</f>
        <v>2.751581951344245E-3</v>
      </c>
      <c r="W13" s="69">
        <f>(K14-Assets[[#This Row],[WFC]])/Assets[[#This Row],[WFC]]</f>
        <v>5.4229925852871163E-3</v>
      </c>
      <c r="X13" s="69">
        <f>(L14-Assets[[#This Row],[DJI]])/Assets[[#This Row],[DJI]]</f>
        <v>-7.1480277204342523E-4</v>
      </c>
    </row>
    <row r="14" spans="1:24" x14ac:dyDescent="0.25">
      <c r="A14" s="66">
        <v>40374</v>
      </c>
      <c r="B14" s="60">
        <v>33.065134999999998</v>
      </c>
      <c r="C14" s="62">
        <v>50.10868</v>
      </c>
      <c r="D14" s="62">
        <v>17.014341999999999</v>
      </c>
      <c r="E14" s="62">
        <v>19.889999</v>
      </c>
      <c r="F14" s="62">
        <v>246.76365699999999</v>
      </c>
      <c r="G14" s="62">
        <v>31.209793000000001</v>
      </c>
      <c r="H14" s="62">
        <v>31.415374</v>
      </c>
      <c r="I14" s="62">
        <v>75.639999000000003</v>
      </c>
      <c r="J14" s="62">
        <v>21.665203000000002</v>
      </c>
      <c r="K14" s="62">
        <v>24.042676</v>
      </c>
      <c r="L14" s="62">
        <v>10359.309569999999</v>
      </c>
      <c r="N14" s="69">
        <f>(B15-Assets[[#This Row],[AAPL]])/Assets[[#This Row],[AAPL]]</f>
        <v>-6.1642270627353503E-3</v>
      </c>
      <c r="O14" s="69">
        <f>(C15-Assets[[#This Row],[XOM]])/Assets[[#This Row],[XOM]]</f>
        <v>-2.2102278487479553E-2</v>
      </c>
      <c r="P14" s="69">
        <f>(D15-Assets[[#This Row],[TTM]])/Assets[[#This Row],[TTM]]</f>
        <v>-4.4077520012233036E-3</v>
      </c>
      <c r="Q14" s="69">
        <f>(E15-Assets[[#This Row],[TSLA]])/Assets[[#This Row],[TSLA]]</f>
        <v>3.770739254436363E-2</v>
      </c>
      <c r="R14" s="69">
        <f>(F15-Assets[[#This Row],[GOOG]])/Assets[[#This Row],[GOOG]]</f>
        <v>-6.9653028363086733E-2</v>
      </c>
      <c r="S14" s="69">
        <f>(G15-Assets[[#This Row],[DIS]])/Assets[[#This Row],[DIS]]</f>
        <v>-2.9955982085494822E-2</v>
      </c>
      <c r="T14" s="69">
        <f>(H15-Assets[[#This Row],[COP]])/Assets[[#This Row],[COP]]</f>
        <v>-1.9107077954889275E-2</v>
      </c>
      <c r="U14" s="69">
        <f>(I15-Assets[[#This Row],[BIDU]])/Assets[[#This Row],[BIDU]]</f>
        <v>-2.7895293864295255E-2</v>
      </c>
      <c r="V14" s="69">
        <f>(J15-Assets[[#This Row],[MSFT]])/Assets[[#This Row],[MSFT]]</f>
        <v>-2.4304226459359871E-2</v>
      </c>
      <c r="W14" s="69">
        <f>(K15-Assets[[#This Row],[WFC]])/Assets[[#This Row],[WFC]]</f>
        <v>-5.6454531101280049E-2</v>
      </c>
      <c r="X14" s="69">
        <f>(L15-Assets[[#This Row],[DJI]])/Assets[[#This Row],[DJI]]</f>
        <v>-2.5234228037457784E-2</v>
      </c>
    </row>
    <row r="15" spans="1:24" x14ac:dyDescent="0.25">
      <c r="A15" s="66">
        <v>40375</v>
      </c>
      <c r="B15" s="60">
        <v>32.861314</v>
      </c>
      <c r="C15" s="62">
        <v>49.001164000000003</v>
      </c>
      <c r="D15" s="62">
        <v>16.939347000000001</v>
      </c>
      <c r="E15" s="62">
        <v>20.639999</v>
      </c>
      <c r="F15" s="62">
        <v>229.57582099999999</v>
      </c>
      <c r="G15" s="62">
        <v>30.274872999999999</v>
      </c>
      <c r="H15" s="62">
        <v>30.815117999999998</v>
      </c>
      <c r="I15" s="62">
        <v>73.529999000000004</v>
      </c>
      <c r="J15" s="62">
        <v>21.138646999999999</v>
      </c>
      <c r="K15" s="62">
        <v>22.685358000000001</v>
      </c>
      <c r="L15" s="62">
        <v>10097.900390000001</v>
      </c>
      <c r="N15" s="69">
        <f>(B16-Assets[[#This Row],[AAPL]])/Assets[[#This Row],[AAPL]]</f>
        <v>-1.7286892423108789E-2</v>
      </c>
      <c r="O15" s="69">
        <f>(C16-Assets[[#This Row],[XOM]])/Assets[[#This Row],[XOM]]</f>
        <v>8.1090726742736145E-3</v>
      </c>
      <c r="P15" s="69">
        <f>(D16-Assets[[#This Row],[TTM]])/Assets[[#This Row],[TTM]]</f>
        <v>1.1068136215640265E-2</v>
      </c>
      <c r="Q15" s="69">
        <f>(E16-Assets[[#This Row],[TSLA]])/Assets[[#This Row],[TSLA]]</f>
        <v>6.1531059182706384E-2</v>
      </c>
      <c r="R15" s="69">
        <f>(F16-Assets[[#This Row],[GOOG]])/Assets[[#This Row],[GOOG]]</f>
        <v>1.4294737075120904E-2</v>
      </c>
      <c r="S15" s="69">
        <f>(G16-Assets[[#This Row],[DIS]])/Assets[[#This Row],[DIS]]</f>
        <v>8.4772279639290637E-3</v>
      </c>
      <c r="T15" s="69">
        <f>(H16-Assets[[#This Row],[COP]])/Assets[[#This Row],[COP]]</f>
        <v>-1.9282742970503795E-4</v>
      </c>
      <c r="U15" s="69">
        <f>(I16-Assets[[#This Row],[BIDU]])/Assets[[#This Row],[BIDU]]</f>
        <v>-8.5678907733971674E-3</v>
      </c>
      <c r="V15" s="69">
        <f>(J16-Assets[[#This Row],[MSFT]])/Assets[[#This Row],[MSFT]]</f>
        <v>1.3660098491639645E-2</v>
      </c>
      <c r="W15" s="69">
        <f>(K16-Assets[[#This Row],[WFC]])/Assets[[#This Row],[WFC]]</f>
        <v>-8.384086334454156E-3</v>
      </c>
      <c r="X15" s="69">
        <f>(L16-Assets[[#This Row],[DJI]])/Assets[[#This Row],[DJI]]</f>
        <v>5.5981241462810813E-3</v>
      </c>
    </row>
    <row r="16" spans="1:24" x14ac:dyDescent="0.25">
      <c r="A16" s="66">
        <v>40378</v>
      </c>
      <c r="B16" s="60">
        <v>32.293244000000001</v>
      </c>
      <c r="C16" s="62">
        <v>49.398518000000003</v>
      </c>
      <c r="D16" s="62">
        <v>17.126833999999999</v>
      </c>
      <c r="E16" s="62">
        <v>21.91</v>
      </c>
      <c r="F16" s="62">
        <v>232.85754700000001</v>
      </c>
      <c r="G16" s="62">
        <v>30.53152</v>
      </c>
      <c r="H16" s="62">
        <v>30.809176000000001</v>
      </c>
      <c r="I16" s="62">
        <v>72.900002000000001</v>
      </c>
      <c r="J16" s="62">
        <v>21.427403000000002</v>
      </c>
      <c r="K16" s="62">
        <v>22.495162000000001</v>
      </c>
      <c r="L16" s="62">
        <v>10154.429690000001</v>
      </c>
      <c r="N16" s="69">
        <f>(B17-Assets[[#This Row],[AAPL]])/Assets[[#This Row],[AAPL]]</f>
        <v>2.5694259765293374E-2</v>
      </c>
      <c r="O16" s="69">
        <f>(C17-Assets[[#This Row],[XOM]])/Assets[[#This Row],[XOM]]</f>
        <v>8.8995382412078612E-3</v>
      </c>
      <c r="P16" s="69">
        <f>(D17-Assets[[#This Row],[TTM]])/Assets[[#This Row],[TTM]]</f>
        <v>5.4732824525543394E-4</v>
      </c>
      <c r="Q16" s="69">
        <f>(E17-Assets[[#This Row],[TSLA]])/Assets[[#This Row],[TSLA]]</f>
        <v>-7.3482473756275687E-2</v>
      </c>
      <c r="R16" s="69">
        <f>(F17-Assets[[#This Row],[GOOG]])/Assets[[#This Row],[GOOG]]</f>
        <v>3.3055883733070425E-2</v>
      </c>
      <c r="S16" s="69">
        <f>(G17-Assets[[#This Row],[DIS]])/Assets[[#This Row],[DIS]]</f>
        <v>2.7018962698221209E-3</v>
      </c>
      <c r="T16" s="69">
        <f>(H17-Assets[[#This Row],[COP]])/Assets[[#This Row],[COP]]</f>
        <v>1.5817884905458008E-2</v>
      </c>
      <c r="U16" s="69">
        <f>(I17-Assets[[#This Row],[BIDU]])/Assets[[#This Row],[BIDU]]</f>
        <v>1.5637845935861608E-2</v>
      </c>
      <c r="V16" s="69">
        <f>(J17-Assets[[#This Row],[MSFT]])/Assets[[#This Row],[MSFT]]</f>
        <v>9.9088536300922375E-3</v>
      </c>
      <c r="W16" s="69">
        <f>(K17-Assets[[#This Row],[WFC]])/Assets[[#This Row],[WFC]]</f>
        <v>-4.227575689386108E-3</v>
      </c>
      <c r="X16" s="69">
        <f>(L17-Assets[[#This Row],[DJI]])/Assets[[#This Row],[DJI]]</f>
        <v>7.4381597298744289E-3</v>
      </c>
    </row>
    <row r="17" spans="1:24" x14ac:dyDescent="0.25">
      <c r="A17" s="66">
        <v>40379</v>
      </c>
      <c r="B17" s="60">
        <v>33.122995000000003</v>
      </c>
      <c r="C17" s="62">
        <v>49.838141999999998</v>
      </c>
      <c r="D17" s="62">
        <v>17.136208</v>
      </c>
      <c r="E17" s="62">
        <v>20.299999</v>
      </c>
      <c r="F17" s="62">
        <v>240.55485899999999</v>
      </c>
      <c r="G17" s="62">
        <v>30.614013</v>
      </c>
      <c r="H17" s="62">
        <v>31.296512</v>
      </c>
      <c r="I17" s="62">
        <v>74.040001000000004</v>
      </c>
      <c r="J17" s="62">
        <v>21.639724000000001</v>
      </c>
      <c r="K17" s="62">
        <v>22.400061999999998</v>
      </c>
      <c r="L17" s="62">
        <v>10229.95996</v>
      </c>
      <c r="N17" s="69">
        <f>(B18-Assets[[#This Row],[AAPL]])/Assets[[#This Row],[AAPL]]</f>
        <v>9.3294099763621824E-3</v>
      </c>
      <c r="O17" s="69">
        <f>(C18-Assets[[#This Row],[XOM]])/Assets[[#This Row],[XOM]]</f>
        <v>-1.3231592782892959E-2</v>
      </c>
      <c r="P17" s="69">
        <f>(D18-Assets[[#This Row],[TTM]])/Assets[[#This Row],[TTM]]</f>
        <v>-1.0940926954201293E-2</v>
      </c>
      <c r="Q17" s="69">
        <f>(E18-Assets[[#This Row],[TSLA]])/Assets[[#This Row],[TSLA]]</f>
        <v>-3.9408868936396642E-3</v>
      </c>
      <c r="R17" s="69">
        <f>(F18-Assets[[#This Row],[GOOG]])/Assets[[#This Row],[GOOG]]</f>
        <v>-8.4927197417366696E-3</v>
      </c>
      <c r="S17" s="69">
        <f>(G18-Assets[[#This Row],[DIS]])/Assets[[#This Row],[DIS]]</f>
        <v>-1.7664688389594715E-2</v>
      </c>
      <c r="T17" s="69">
        <f>(H18-Assets[[#This Row],[COP]])/Assets[[#This Row],[COP]]</f>
        <v>-1.025436956041619E-2</v>
      </c>
      <c r="U17" s="69">
        <f>(I18-Assets[[#This Row],[BIDU]])/Assets[[#This Row],[BIDU]]</f>
        <v>-9.8595757717508756E-3</v>
      </c>
      <c r="V17" s="69">
        <f>(J18-Assets[[#This Row],[MSFT]])/Assets[[#This Row],[MSFT]]</f>
        <v>-1.4128692214373951E-2</v>
      </c>
      <c r="W17" s="69">
        <f>(K18-Assets[[#This Row],[WFC]])/Assets[[#This Row],[WFC]]</f>
        <v>5.7892696904142706E-3</v>
      </c>
      <c r="X17" s="69">
        <f>(L18-Assets[[#This Row],[DJI]])/Assets[[#This Row],[DJI]]</f>
        <v>-1.0696981261694093E-2</v>
      </c>
    </row>
    <row r="18" spans="1:24" x14ac:dyDescent="0.25">
      <c r="A18" s="66">
        <v>40380</v>
      </c>
      <c r="B18" s="60">
        <v>33.432012999999998</v>
      </c>
      <c r="C18" s="62">
        <v>49.178704000000003</v>
      </c>
      <c r="D18" s="62">
        <v>16.948722</v>
      </c>
      <c r="E18" s="62">
        <v>20.219999000000001</v>
      </c>
      <c r="F18" s="62">
        <v>238.51189400000001</v>
      </c>
      <c r="G18" s="62">
        <v>30.073225999999998</v>
      </c>
      <c r="H18" s="62">
        <v>30.975586</v>
      </c>
      <c r="I18" s="62">
        <v>73.309997999999993</v>
      </c>
      <c r="J18" s="62">
        <v>21.333983</v>
      </c>
      <c r="K18" s="62">
        <v>22.529741999999999</v>
      </c>
      <c r="L18" s="62">
        <v>10120.530269999999</v>
      </c>
      <c r="N18" s="69">
        <f>(B19-Assets[[#This Row],[AAPL]])/Assets[[#This Row],[AAPL]]</f>
        <v>1.880117120078904E-2</v>
      </c>
      <c r="O18" s="69">
        <f>(C19-Assets[[#This Row],[XOM]])/Assets[[#This Row],[XOM]]</f>
        <v>2.0801158159840849E-2</v>
      </c>
      <c r="P18" s="69">
        <f>(D19-Assets[[#This Row],[TTM]])/Assets[[#This Row],[TTM]]</f>
        <v>4.2035381782768041E-2</v>
      </c>
      <c r="Q18" s="69">
        <f>(E19-Assets[[#This Row],[TSLA]])/Assets[[#This Row],[TSLA]]</f>
        <v>3.8575719019570603E-2</v>
      </c>
      <c r="R18" s="69">
        <f>(F19-Assets[[#This Row],[GOOG]])/Assets[[#This Row],[GOOG]]</f>
        <v>1.5308926270989152E-2</v>
      </c>
      <c r="S18" s="69">
        <f>(G19-Assets[[#This Row],[DIS]])/Assets[[#This Row],[DIS]]</f>
        <v>2.3773206106987081E-2</v>
      </c>
      <c r="T18" s="69">
        <f>(H19-Assets[[#This Row],[COP]])/Assets[[#This Row],[COP]]</f>
        <v>2.2064344480843708E-2</v>
      </c>
      <c r="U18" s="69">
        <f>(I19-Assets[[#This Row],[BIDU]])/Assets[[#This Row],[BIDU]]</f>
        <v>1.5550389184296571E-2</v>
      </c>
      <c r="V18" s="69">
        <f>(J19-Assets[[#This Row],[MSFT]])/Assets[[#This Row],[MSFT]]</f>
        <v>2.86623927655703E-2</v>
      </c>
      <c r="W18" s="69">
        <f>(K19-Assets[[#This Row],[WFC]])/Assets[[#This Row],[WFC]]</f>
        <v>5.103609264589011E-2</v>
      </c>
      <c r="X18" s="69">
        <f>(L19-Assets[[#This Row],[DJI]])/Assets[[#This Row],[DJI]]</f>
        <v>1.993665693566481E-2</v>
      </c>
    </row>
    <row r="19" spans="1:24" x14ac:dyDescent="0.25">
      <c r="A19" s="66">
        <v>40381</v>
      </c>
      <c r="B19" s="60">
        <v>34.060574000000003</v>
      </c>
      <c r="C19" s="62">
        <v>50.201678000000001</v>
      </c>
      <c r="D19" s="62">
        <v>17.661168</v>
      </c>
      <c r="E19" s="62">
        <v>21</v>
      </c>
      <c r="F19" s="62">
        <v>242.16325499999999</v>
      </c>
      <c r="G19" s="62">
        <v>30.788163000000001</v>
      </c>
      <c r="H19" s="62">
        <v>31.659041999999999</v>
      </c>
      <c r="I19" s="62">
        <v>74.449996999999996</v>
      </c>
      <c r="J19" s="62">
        <v>21.945466</v>
      </c>
      <c r="K19" s="62">
        <v>23.679572</v>
      </c>
      <c r="L19" s="62">
        <v>10322.29981</v>
      </c>
      <c r="N19" s="69">
        <f>(B20-Assets[[#This Row],[AAPL]])/Assets[[#This Row],[AAPL]]</f>
        <v>3.5518191795592268E-3</v>
      </c>
      <c r="O19" s="69">
        <f>(C20-Assets[[#This Row],[XOM]])/Assets[[#This Row],[XOM]]</f>
        <v>5.7258245431556221E-3</v>
      </c>
      <c r="P19" s="69">
        <f>(D20-Assets[[#This Row],[TTM]])/Assets[[#This Row],[TTM]]</f>
        <v>1.5924201615656599E-3</v>
      </c>
      <c r="Q19" s="69">
        <f>(E20-Assets[[#This Row],[TSLA]])/Assets[[#This Row],[TSLA]]</f>
        <v>1.3809571428571437E-2</v>
      </c>
      <c r="R19" s="69">
        <f>(F20-Assets[[#This Row],[GOOG]])/Assets[[#This Row],[GOOG]]</f>
        <v>1.0828946778073372E-2</v>
      </c>
      <c r="S19" s="69">
        <f>(G20-Assets[[#This Row],[DIS]])/Assets[[#This Row],[DIS]]</f>
        <v>1.6076243327671106E-2</v>
      </c>
      <c r="T19" s="69">
        <f>(H20-Assets[[#This Row],[COP]])/Assets[[#This Row],[COP]]</f>
        <v>9.7616661931842763E-3</v>
      </c>
      <c r="U19" s="69">
        <f>(I20-Assets[[#This Row],[BIDU]])/Assets[[#This Row],[BIDU]]</f>
        <v>4.8488934123126923E-2</v>
      </c>
      <c r="V19" s="69">
        <f>(J20-Assets[[#This Row],[MSFT]])/Assets[[#This Row],[MSFT]]</f>
        <v>-1.1610143070099625E-3</v>
      </c>
      <c r="W19" s="69">
        <f>(K20-Assets[[#This Row],[WFC]])/Assets[[#This Row],[WFC]]</f>
        <v>1.0952900668980824E-3</v>
      </c>
      <c r="X19" s="69">
        <f>(L20-Assets[[#This Row],[DJI]])/Assets[[#This Row],[DJI]]</f>
        <v>9.9125497111480568E-3</v>
      </c>
    </row>
    <row r="20" spans="1:24" x14ac:dyDescent="0.25">
      <c r="A20" s="66">
        <v>40382</v>
      </c>
      <c r="B20" s="60">
        <v>34.181550999999999</v>
      </c>
      <c r="C20" s="62">
        <v>50.489123999999997</v>
      </c>
      <c r="D20" s="62">
        <v>17.689291999999998</v>
      </c>
      <c r="E20" s="62">
        <v>21.290001</v>
      </c>
      <c r="F20" s="62">
        <v>244.785628</v>
      </c>
      <c r="G20" s="62">
        <v>31.283121000000001</v>
      </c>
      <c r="H20" s="62">
        <v>31.968087000000001</v>
      </c>
      <c r="I20" s="62">
        <v>78.059997999999993</v>
      </c>
      <c r="J20" s="62">
        <v>21.919986999999999</v>
      </c>
      <c r="K20" s="62">
        <v>23.705507999999998</v>
      </c>
      <c r="L20" s="62">
        <v>10424.62012</v>
      </c>
      <c r="N20" s="69">
        <f>(B21-Assets[[#This Row],[AAPL]])/Assets[[#This Row],[AAPL]]</f>
        <v>-2.5390012290548505E-3</v>
      </c>
      <c r="O20" s="69">
        <f>(C21-Assets[[#This Row],[XOM]])/Assets[[#This Row],[XOM]]</f>
        <v>1.1218990450299763E-2</v>
      </c>
      <c r="P20" s="69">
        <f>(D21-Assets[[#This Row],[TTM]])/Assets[[#This Row],[TTM]]</f>
        <v>1.0598784846787671E-2</v>
      </c>
      <c r="Q20" s="69">
        <f>(E21-Assets[[#This Row],[TSLA]])/Assets[[#This Row],[TSLA]]</f>
        <v>-1.5969938188354234E-2</v>
      </c>
      <c r="R20" s="69">
        <f>(F21-Assets[[#This Row],[GOOG]])/Assets[[#This Row],[GOOG]]</f>
        <v>-2.2241706118465258E-3</v>
      </c>
      <c r="S20" s="69">
        <f>(G21-Assets[[#This Row],[DIS]])/Assets[[#This Row],[DIS]]</f>
        <v>7.9109434125833687E-3</v>
      </c>
      <c r="T20" s="69">
        <f>(H21-Assets[[#This Row],[COP]])/Assets[[#This Row],[COP]]</f>
        <v>1.1898084486569437E-2</v>
      </c>
      <c r="U20" s="69">
        <f>(I21-Assets[[#This Row],[BIDU]])/Assets[[#This Row],[BIDU]]</f>
        <v>2.9592685872218496E-2</v>
      </c>
      <c r="V20" s="69">
        <f>(J21-Assets[[#This Row],[MSFT]])/Assets[[#This Row],[MSFT]]</f>
        <v>1.1236001189234348E-2</v>
      </c>
      <c r="W20" s="69">
        <f>(K21-Assets[[#This Row],[WFC]])/Assets[[#This Row],[WFC]]</f>
        <v>1.7870150683967655E-2</v>
      </c>
      <c r="X20" s="69">
        <f>(L21-Assets[[#This Row],[DJI]])/Assets[[#This Row],[DJI]]</f>
        <v>9.6703351143313659E-3</v>
      </c>
    </row>
    <row r="21" spans="1:24" x14ac:dyDescent="0.25">
      <c r="A21" s="66">
        <v>40385</v>
      </c>
      <c r="B21" s="60">
        <v>34.094763999999998</v>
      </c>
      <c r="C21" s="62">
        <v>51.055560999999997</v>
      </c>
      <c r="D21" s="62">
        <v>17.876777000000001</v>
      </c>
      <c r="E21" s="62">
        <v>20.950001</v>
      </c>
      <c r="F21" s="62">
        <v>244.24118300000001</v>
      </c>
      <c r="G21" s="62">
        <v>31.5306</v>
      </c>
      <c r="H21" s="62">
        <v>32.348446000000003</v>
      </c>
      <c r="I21" s="62">
        <v>80.370002999999997</v>
      </c>
      <c r="J21" s="62">
        <v>22.16628</v>
      </c>
      <c r="K21" s="62">
        <v>24.129128999999999</v>
      </c>
      <c r="L21" s="62">
        <v>10525.429690000001</v>
      </c>
      <c r="N21" s="69">
        <f>(B22-Assets[[#This Row],[AAPL]])/Assets[[#This Row],[AAPL]]</f>
        <v>1.8512813287107771E-2</v>
      </c>
      <c r="O21" s="69">
        <f>(C22-Assets[[#This Row],[XOM]])/Assets[[#This Row],[XOM]]</f>
        <v>6.9548349493212015E-3</v>
      </c>
      <c r="P21" s="69">
        <f>(D22-Assets[[#This Row],[TTM]])/Assets[[#This Row],[TTM]]</f>
        <v>-5.2438982709243917E-3</v>
      </c>
      <c r="Q21" s="69">
        <f>(E22-Assets[[#This Row],[TSLA]])/Assets[[#This Row],[TSLA]]</f>
        <v>-1.909317331297505E-2</v>
      </c>
      <c r="R21" s="69">
        <f>(F22-Assets[[#This Row],[GOOG]])/Assets[[#This Row],[GOOG]]</f>
        <v>7.485117692047823E-3</v>
      </c>
      <c r="S21" s="69">
        <f>(G22-Assets[[#This Row],[DIS]])/Assets[[#This Row],[DIS]]</f>
        <v>-3.4884524874248934E-3</v>
      </c>
      <c r="T21" s="69">
        <f>(H22-Assets[[#This Row],[COP]])/Assets[[#This Row],[COP]]</f>
        <v>1.8368734003474074E-4</v>
      </c>
      <c r="U21" s="69">
        <f>(I22-Assets[[#This Row],[BIDU]])/Assets[[#This Row],[BIDU]]</f>
        <v>8.7096799038317348E-3</v>
      </c>
      <c r="V21" s="69">
        <f>(J22-Assets[[#This Row],[MSFT]])/Assets[[#This Row],[MSFT]]</f>
        <v>2.298807016784022E-3</v>
      </c>
      <c r="W21" s="69">
        <f>(K22-Assets[[#This Row],[WFC]])/Assets[[#This Row],[WFC]]</f>
        <v>1.7198134255073997E-2</v>
      </c>
      <c r="X21" s="69">
        <f>(L22-Assets[[#This Row],[DJI]])/Assets[[#This Row],[DJI]]</f>
        <v>1.1648683579776698E-3</v>
      </c>
    </row>
    <row r="22" spans="1:24" x14ac:dyDescent="0.25">
      <c r="A22" s="66">
        <v>40386</v>
      </c>
      <c r="B22" s="60">
        <v>34.725954000000002</v>
      </c>
      <c r="C22" s="62">
        <v>51.410643999999998</v>
      </c>
      <c r="D22" s="62">
        <v>17.783033</v>
      </c>
      <c r="E22" s="62">
        <v>20.549999</v>
      </c>
      <c r="F22" s="62">
        <v>246.069357</v>
      </c>
      <c r="G22" s="62">
        <v>31.420607</v>
      </c>
      <c r="H22" s="62">
        <v>32.354388</v>
      </c>
      <c r="I22" s="62">
        <v>81.069999999999993</v>
      </c>
      <c r="J22" s="62">
        <v>22.217236</v>
      </c>
      <c r="K22" s="62">
        <v>24.544104999999998</v>
      </c>
      <c r="L22" s="62">
        <v>10537.690430000001</v>
      </c>
      <c r="N22" s="69">
        <f>(B23-Assets[[#This Row],[AAPL]])/Assets[[#This Row],[AAPL]]</f>
        <v>-1.1814679015010017E-2</v>
      </c>
      <c r="O22" s="69">
        <f>(C23-Assets[[#This Row],[XOM]])/Assets[[#This Row],[XOM]]</f>
        <v>1.644445457637119E-3</v>
      </c>
      <c r="P22" s="69">
        <f>(D23-Assets[[#This Row],[TTM]])/Assets[[#This Row],[TTM]]</f>
        <v>1.4233061368102954E-2</v>
      </c>
      <c r="Q22" s="69">
        <f>(E23-Assets[[#This Row],[TSLA]])/Assets[[#This Row],[TSLA]]</f>
        <v>8.2725064852802038E-3</v>
      </c>
      <c r="R22" s="69">
        <f>(F23-Assets[[#This Row],[GOOG]])/Assets[[#This Row],[GOOG]]</f>
        <v>-1.6807753108405137E-2</v>
      </c>
      <c r="S22" s="69">
        <f>(G23-Assets[[#This Row],[DIS]])/Assets[[#This Row],[DIS]]</f>
        <v>-7.0011059939103703E-3</v>
      </c>
      <c r="T22" s="69">
        <f>(H23-Assets[[#This Row],[COP]])/Assets[[#This Row],[COP]]</f>
        <v>0</v>
      </c>
      <c r="U22" s="69">
        <f>(I23-Assets[[#This Row],[BIDU]])/Assets[[#This Row],[BIDU]]</f>
        <v>-2.0599457259158661E-2</v>
      </c>
      <c r="V22" s="69">
        <f>(J23-Assets[[#This Row],[MSFT]])/Assets[[#This Row],[MSFT]]</f>
        <v>-8.027461201744435E-3</v>
      </c>
      <c r="W22" s="69">
        <f>(K23-Assets[[#This Row],[WFC]])/Assets[[#This Row],[WFC]]</f>
        <v>-1.127154565220433E-2</v>
      </c>
      <c r="X22" s="69">
        <f>(L23-Assets[[#This Row],[DJI]])/Assets[[#This Row],[DJI]]</f>
        <v>-3.7779198643625505E-3</v>
      </c>
    </row>
    <row r="23" spans="1:24" x14ac:dyDescent="0.25">
      <c r="A23" s="66">
        <v>40387</v>
      </c>
      <c r="B23" s="60">
        <v>34.315677999999998</v>
      </c>
      <c r="C23" s="62">
        <v>51.495185999999997</v>
      </c>
      <c r="D23" s="62">
        <v>18.03614</v>
      </c>
      <c r="E23" s="62">
        <v>20.719999000000001</v>
      </c>
      <c r="F23" s="62">
        <v>241.93348399999999</v>
      </c>
      <c r="G23" s="62">
        <v>31.200627999999998</v>
      </c>
      <c r="H23" s="62">
        <v>32.354388</v>
      </c>
      <c r="I23" s="62">
        <v>79.400002000000001</v>
      </c>
      <c r="J23" s="62">
        <v>22.038888</v>
      </c>
      <c r="K23" s="62">
        <v>24.267455000000002</v>
      </c>
      <c r="L23" s="62">
        <v>10497.87988</v>
      </c>
      <c r="N23" s="69">
        <f>(B24-Assets[[#This Row],[AAPL]])/Assets[[#This Row],[AAPL]]</f>
        <v>-1.092118885134649E-2</v>
      </c>
      <c r="O23" s="69">
        <f>(C24-Assets[[#This Row],[XOM]])/Assets[[#This Row],[XOM]]</f>
        <v>-9.3580786367098278E-3</v>
      </c>
      <c r="P23" s="69">
        <f>(D24-Assets[[#This Row],[TTM]])/Assets[[#This Row],[TTM]]</f>
        <v>-7.2765015130730991E-3</v>
      </c>
      <c r="Q23" s="69">
        <f>(E24-Assets[[#This Row],[TSLA]])/Assets[[#This Row],[TSLA]]</f>
        <v>-1.7857095456423524E-2</v>
      </c>
      <c r="R23" s="69">
        <f>(F24-Assets[[#This Row],[GOOG]])/Assets[[#This Row],[GOOG]]</f>
        <v>1.3213466557610123E-3</v>
      </c>
      <c r="S23" s="69">
        <f>(G24-Assets[[#This Row],[DIS]])/Assets[[#This Row],[DIS]]</f>
        <v>-9.6945164052466386E-3</v>
      </c>
      <c r="T23" s="69">
        <f>(H24-Assets[[#This Row],[COP]])/Assets[[#This Row],[COP]]</f>
        <v>1.2432718554280853E-2</v>
      </c>
      <c r="U23" s="69">
        <f>(I24-Assets[[#This Row],[BIDU]])/Assets[[#This Row],[BIDU]]</f>
        <v>-2.5189545964999401E-3</v>
      </c>
      <c r="V23" s="69">
        <f>(J24-Assets[[#This Row],[MSFT]])/Assets[[#This Row],[MSFT]]</f>
        <v>3.0828234164989908E-3</v>
      </c>
      <c r="W23" s="69">
        <f>(K24-Assets[[#This Row],[WFC]])/Assets[[#This Row],[WFC]]</f>
        <v>-1.3537554720921623E-2</v>
      </c>
      <c r="X23" s="69">
        <f>(L24-Assets[[#This Row],[DJI]])/Assets[[#This Row],[DJI]]</f>
        <v>-2.9262784820510788E-3</v>
      </c>
    </row>
    <row r="24" spans="1:24" x14ac:dyDescent="0.25">
      <c r="A24" s="66">
        <v>40388</v>
      </c>
      <c r="B24" s="60">
        <v>33.940910000000002</v>
      </c>
      <c r="C24" s="62">
        <v>51.013289999999998</v>
      </c>
      <c r="D24" s="62">
        <v>17.904900000000001</v>
      </c>
      <c r="E24" s="62">
        <v>20.350000000000001</v>
      </c>
      <c r="F24" s="62">
        <v>242.253162</v>
      </c>
      <c r="G24" s="62">
        <v>30.898153000000001</v>
      </c>
      <c r="H24" s="62">
        <v>32.756641000000002</v>
      </c>
      <c r="I24" s="62">
        <v>79.199996999999996</v>
      </c>
      <c r="J24" s="62">
        <v>22.106829999999999</v>
      </c>
      <c r="K24" s="62">
        <v>23.938932999999999</v>
      </c>
      <c r="L24" s="62">
        <v>10467.160159999999</v>
      </c>
      <c r="N24" s="69">
        <f>(B25-Assets[[#This Row],[AAPL]])/Assets[[#This Row],[AAPL]]</f>
        <v>-3.3319083077031444E-3</v>
      </c>
      <c r="O24" s="69">
        <f>(C25-Assets[[#This Row],[XOM]])/Assets[[#This Row],[XOM]]</f>
        <v>-1.0938012427741822E-2</v>
      </c>
      <c r="P24" s="69">
        <f>(D25-Assets[[#This Row],[TTM]])/Assets[[#This Row],[TTM]]</f>
        <v>-9.9476679568164163E-3</v>
      </c>
      <c r="Q24" s="69">
        <f>(E25-Assets[[#This Row],[TSLA]])/Assets[[#This Row],[TSLA]]</f>
        <v>-2.0147371007371136E-2</v>
      </c>
      <c r="R24" s="69">
        <f>(F25-Assets[[#This Row],[GOOG]])/Assets[[#This Row],[GOOG]]</f>
        <v>-2.8864432324731434E-4</v>
      </c>
      <c r="S24" s="69">
        <f>(G25-Assets[[#This Row],[DIS]])/Assets[[#This Row],[DIS]]</f>
        <v>-5.9330407225315063E-4</v>
      </c>
      <c r="T24" s="69">
        <f>(H25-Assets[[#This Row],[COP]])/Assets[[#This Row],[COP]]</f>
        <v>1.2096753143889125E-2</v>
      </c>
      <c r="U24" s="69">
        <f>(I25-Assets[[#This Row],[BIDU]])/Assets[[#This Row],[BIDU]]</f>
        <v>2.7904129844853461E-2</v>
      </c>
      <c r="V24" s="69">
        <f>(J25-Assets[[#This Row],[MSFT]])/Assets[[#This Row],[MSFT]]</f>
        <v>-8.4518223553535117E-3</v>
      </c>
      <c r="W24" s="69">
        <f>(K25-Assets[[#This Row],[WFC]])/Assets[[#This Row],[WFC]]</f>
        <v>1.4445088258529248E-3</v>
      </c>
      <c r="X24" s="69">
        <f>(L25-Assets[[#This Row],[DJI]])/Assets[[#This Row],[DJI]]</f>
        <v>-1.1652921913434159E-4</v>
      </c>
    </row>
    <row r="25" spans="1:24" x14ac:dyDescent="0.25">
      <c r="A25" s="66">
        <v>40389</v>
      </c>
      <c r="B25" s="60">
        <v>33.827821999999998</v>
      </c>
      <c r="C25" s="62">
        <v>50.455306</v>
      </c>
      <c r="D25" s="62">
        <v>17.726787999999999</v>
      </c>
      <c r="E25" s="62">
        <v>19.940000999999999</v>
      </c>
      <c r="F25" s="62">
        <v>242.18323699999999</v>
      </c>
      <c r="G25" s="62">
        <v>30.879821</v>
      </c>
      <c r="H25" s="62">
        <v>33.152889999999999</v>
      </c>
      <c r="I25" s="62">
        <v>81.410004000000001</v>
      </c>
      <c r="J25" s="62">
        <v>21.919986999999999</v>
      </c>
      <c r="K25" s="62">
        <v>23.973513000000001</v>
      </c>
      <c r="L25" s="62">
        <v>10465.940430000001</v>
      </c>
      <c r="N25" s="69">
        <f>(B26-Assets[[#This Row],[AAPL]])/Assets[[#This Row],[AAPL]]</f>
        <v>1.7881434991587831E-2</v>
      </c>
      <c r="O25" s="69">
        <f>(C26-Assets[[#This Row],[XOM]])/Assets[[#This Row],[XOM]]</f>
        <v>3.7868603948215042E-2</v>
      </c>
      <c r="P25" s="69">
        <f>(D26-Assets[[#This Row],[TTM]])/Assets[[#This Row],[TTM]]</f>
        <v>2.5912195711936137E-2</v>
      </c>
      <c r="Q25" s="69">
        <f>(E26-Assets[[#This Row],[TSLA]])/Assets[[#This Row],[TSLA]]</f>
        <v>4.9147389711765965E-2</v>
      </c>
      <c r="R25" s="69">
        <f>(F26-Assets[[#This Row],[GOOG]])/Assets[[#This Row],[GOOG]]</f>
        <v>1.146742043091945E-2</v>
      </c>
      <c r="S25" s="69">
        <f>(G26-Assets[[#This Row],[DIS]])/Assets[[#This Row],[DIS]]</f>
        <v>2.3449099656374321E-2</v>
      </c>
      <c r="T25" s="69">
        <f>(H26-Assets[[#This Row],[COP]])/Assets[[#This Row],[COP]]</f>
        <v>4.183270297099298E-2</v>
      </c>
      <c r="U25" s="69">
        <f>(I26-Assets[[#This Row],[BIDU]])/Assets[[#This Row],[BIDU]]</f>
        <v>3.9184299757558036E-2</v>
      </c>
      <c r="V25" s="69">
        <f>(J26-Assets[[#This Row],[MSFT]])/Assets[[#This Row],[MSFT]]</f>
        <v>2.0147274722380148E-2</v>
      </c>
      <c r="W25" s="69">
        <f>(K26-Assets[[#This Row],[WFC]])/Assets[[#This Row],[WFC]]</f>
        <v>3.0292097783082509E-2</v>
      </c>
      <c r="X25" s="69">
        <f>(L26-Assets[[#This Row],[DJI]])/Assets[[#This Row],[DJI]]</f>
        <v>1.9915979017281666E-2</v>
      </c>
    </row>
    <row r="26" spans="1:24" x14ac:dyDescent="0.25">
      <c r="A26" s="66">
        <v>40392</v>
      </c>
      <c r="B26" s="60">
        <v>34.432712000000002</v>
      </c>
      <c r="C26" s="62">
        <v>52.365977999999998</v>
      </c>
      <c r="D26" s="62">
        <v>18.186128</v>
      </c>
      <c r="E26" s="62">
        <v>20.92</v>
      </c>
      <c r="F26" s="62">
        <v>244.960454</v>
      </c>
      <c r="G26" s="62">
        <v>31.603925</v>
      </c>
      <c r="H26" s="62">
        <v>34.539765000000003</v>
      </c>
      <c r="I26" s="62">
        <v>84.599997999999999</v>
      </c>
      <c r="J26" s="62">
        <v>22.361615</v>
      </c>
      <c r="K26" s="62">
        <v>24.699721</v>
      </c>
      <c r="L26" s="62">
        <v>10674.37988</v>
      </c>
      <c r="N26" s="69">
        <f>(B27-Assets[[#This Row],[AAPL]])/Assets[[#This Row],[AAPL]]</f>
        <v>3.0552342202959907E-4</v>
      </c>
      <c r="O26" s="69">
        <f>(C27-Assets[[#This Row],[XOM]])/Assets[[#This Row],[XOM]]</f>
        <v>1.2592889986700889E-2</v>
      </c>
      <c r="P26" s="69">
        <f>(D27-Assets[[#This Row],[TTM]])/Assets[[#This Row],[TTM]]</f>
        <v>3.0927418964608929E-3</v>
      </c>
      <c r="Q26" s="69">
        <f>(E27-Assets[[#This Row],[TSLA]])/Assets[[#This Row],[TSLA]]</f>
        <v>4.9235229445506623E-2</v>
      </c>
      <c r="R26" s="69">
        <f>(F27-Assets[[#This Row],[GOOG]])/Assets[[#This Row],[GOOG]]</f>
        <v>-1.1826562013148474E-3</v>
      </c>
      <c r="S26" s="69">
        <f>(G27-Assets[[#This Row],[DIS]])/Assets[[#This Row],[DIS]]</f>
        <v>-7.8306412890171706E-3</v>
      </c>
      <c r="T26" s="69">
        <f>(H27-Assets[[#This Row],[COP]])/Assets[[#This Row],[COP]]</f>
        <v>5.2145693521638687E-4</v>
      </c>
      <c r="U26" s="69">
        <f>(I27-Assets[[#This Row],[BIDU]])/Assets[[#This Row],[BIDU]]</f>
        <v>2.2458983982482409E-3</v>
      </c>
      <c r="V26" s="69">
        <f>(J27-Assets[[#This Row],[MSFT]])/Assets[[#This Row],[MSFT]]</f>
        <v>-6.456555128062114E-3</v>
      </c>
      <c r="W26" s="69">
        <f>(K27-Assets[[#This Row],[WFC]])/Assets[[#This Row],[WFC]]</f>
        <v>-1.575074471488971E-2</v>
      </c>
      <c r="X26" s="69">
        <f>(L27-Assets[[#This Row],[DJI]])/Assets[[#This Row],[DJI]]</f>
        <v>-3.5599257687276534E-3</v>
      </c>
    </row>
    <row r="27" spans="1:24" x14ac:dyDescent="0.25">
      <c r="A27" s="66">
        <v>40393</v>
      </c>
      <c r="B27" s="60">
        <v>34.443232000000002</v>
      </c>
      <c r="C27" s="62">
        <v>53.025416999999997</v>
      </c>
      <c r="D27" s="62">
        <v>18.242373000000001</v>
      </c>
      <c r="E27" s="62">
        <v>21.950001</v>
      </c>
      <c r="F27" s="62">
        <v>244.67075</v>
      </c>
      <c r="G27" s="62">
        <v>31.356445999999998</v>
      </c>
      <c r="H27" s="62">
        <v>34.557775999999997</v>
      </c>
      <c r="I27" s="62">
        <v>84.790001000000004</v>
      </c>
      <c r="J27" s="62">
        <v>22.217236</v>
      </c>
      <c r="K27" s="62">
        <v>24.310682</v>
      </c>
      <c r="L27" s="62">
        <v>10636.37988</v>
      </c>
      <c r="N27" s="69">
        <f>(B28-Assets[[#This Row],[AAPL]])/Assets[[#This Row],[AAPL]]</f>
        <v>4.0087411076868756E-3</v>
      </c>
      <c r="O27" s="69">
        <f>(C28-Assets[[#This Row],[XOM]])/Assets[[#This Row],[XOM]]</f>
        <v>0</v>
      </c>
      <c r="P27" s="69">
        <f>(D28-Assets[[#This Row],[TTM]])/Assets[[#This Row],[TTM]]</f>
        <v>-7.7080980637770835E-3</v>
      </c>
      <c r="Q27" s="69">
        <f>(E28-Assets[[#This Row],[TSLA]])/Assets[[#This Row],[TSLA]]</f>
        <v>-3.1435123852613892E-2</v>
      </c>
      <c r="R27" s="69">
        <f>(F28-Assets[[#This Row],[GOOG]])/Assets[[#This Row],[GOOG]]</f>
        <v>3.3664706549516074E-2</v>
      </c>
      <c r="S27" s="69">
        <f>(G28-Assets[[#This Row],[DIS]])/Assets[[#This Row],[DIS]]</f>
        <v>1.8123450597685772E-2</v>
      </c>
      <c r="T27" s="69">
        <f>(H28-Assets[[#This Row],[COP]])/Assets[[#This Row],[COP]]</f>
        <v>-2.4321588287393768E-3</v>
      </c>
      <c r="U27" s="69">
        <f>(I28-Assets[[#This Row],[BIDU]])/Assets[[#This Row],[BIDU]]</f>
        <v>2.1346821307385001E-2</v>
      </c>
      <c r="V27" s="69">
        <f>(J28-Assets[[#This Row],[MSFT]])/Assets[[#This Row],[MSFT]]</f>
        <v>-1.643728319760385E-2</v>
      </c>
      <c r="W27" s="69">
        <f>(K28-Assets[[#This Row],[WFC]])/Assets[[#This Row],[WFC]]</f>
        <v>-4.9875606122444811E-3</v>
      </c>
      <c r="X27" s="69">
        <f>(L28-Assets[[#This Row],[DJI]])/Assets[[#This Row],[DJI]]</f>
        <v>4.1414288035000529E-3</v>
      </c>
    </row>
    <row r="28" spans="1:24" x14ac:dyDescent="0.25">
      <c r="A28" s="66">
        <v>40394</v>
      </c>
      <c r="B28" s="60">
        <v>34.581305999999998</v>
      </c>
      <c r="C28" s="62">
        <v>53.025416999999997</v>
      </c>
      <c r="D28" s="62">
        <v>18.101759000000001</v>
      </c>
      <c r="E28" s="62">
        <v>21.26</v>
      </c>
      <c r="F28" s="62">
        <v>252.90751900000001</v>
      </c>
      <c r="G28" s="62">
        <v>31.924733</v>
      </c>
      <c r="H28" s="62">
        <v>34.473725999999999</v>
      </c>
      <c r="I28" s="62">
        <v>86.599997999999999</v>
      </c>
      <c r="J28" s="62">
        <v>21.852045</v>
      </c>
      <c r="K28" s="62">
        <v>24.189430999999999</v>
      </c>
      <c r="L28" s="62">
        <v>10680.429690000001</v>
      </c>
      <c r="N28" s="69">
        <f>(B29-Assets[[#This Row],[AAPL]])/Assets[[#This Row],[AAPL]]</f>
        <v>-4.8672829186958621E-3</v>
      </c>
      <c r="O28" s="69">
        <f>(C29-Assets[[#This Row],[XOM]])/Assets[[#This Row],[XOM]]</f>
        <v>-1.5948955196335254E-4</v>
      </c>
      <c r="P28" s="69">
        <f>(D29-Assets[[#This Row],[TTM]])/Assets[[#This Row],[TTM]]</f>
        <v>4.1429675425464288E-3</v>
      </c>
      <c r="Q28" s="69">
        <f>(E29-Assets[[#This Row],[TSLA]])/Assets[[#This Row],[TSLA]]</f>
        <v>-3.8099670743179735E-2</v>
      </c>
      <c r="R28" s="69">
        <f>(F29-Assets[[#This Row],[GOOG]])/Assets[[#This Row],[GOOG]]</f>
        <v>3.5156091978427147E-3</v>
      </c>
      <c r="S28" s="69">
        <f>(G29-Assets[[#This Row],[DIS]])/Assets[[#This Row],[DIS]]</f>
        <v>4.3065669492051541E-3</v>
      </c>
      <c r="T28" s="69">
        <f>(H29-Assets[[#This Row],[COP]])/Assets[[#This Row],[COP]]</f>
        <v>4.8763513407283458E-3</v>
      </c>
      <c r="U28" s="69">
        <f>(I29-Assets[[#This Row],[BIDU]])/Assets[[#This Row],[BIDU]]</f>
        <v>-1.1893741614174242E-2</v>
      </c>
      <c r="V28" s="69">
        <f>(J29-Assets[[#This Row],[MSFT]])/Assets[[#This Row],[MSFT]]</f>
        <v>-1.3991413618267817E-2</v>
      </c>
      <c r="W28" s="69">
        <f>(K29-Assets[[#This Row],[WFC]])/Assets[[#This Row],[WFC]]</f>
        <v>-1.7902446733864946E-3</v>
      </c>
      <c r="X28" s="69">
        <f>(L29-Assets[[#This Row],[DJI]])/Assets[[#This Row],[DJI]]</f>
        <v>-5.1020606456521908E-4</v>
      </c>
    </row>
    <row r="29" spans="1:24" x14ac:dyDescent="0.25">
      <c r="A29" s="66">
        <v>40395</v>
      </c>
      <c r="B29" s="60">
        <v>34.412989000000003</v>
      </c>
      <c r="C29" s="62">
        <v>53.016959999999997</v>
      </c>
      <c r="D29" s="62">
        <v>18.176753999999999</v>
      </c>
      <c r="E29" s="62">
        <v>20.450001</v>
      </c>
      <c r="F29" s="62">
        <v>253.79664299999999</v>
      </c>
      <c r="G29" s="62">
        <v>32.062218999999999</v>
      </c>
      <c r="H29" s="62">
        <v>34.641832000000001</v>
      </c>
      <c r="I29" s="62">
        <v>85.57</v>
      </c>
      <c r="J29" s="62">
        <v>21.546303999999999</v>
      </c>
      <c r="K29" s="62">
        <v>24.146125999999999</v>
      </c>
      <c r="L29" s="62">
        <v>10674.98047</v>
      </c>
      <c r="N29" s="69">
        <f>(B30-Assets[[#This Row],[AAPL]])/Assets[[#This Row],[AAPL]]</f>
        <v>-6.1520665932273729E-3</v>
      </c>
      <c r="O29" s="69">
        <f>(C30-Assets[[#This Row],[XOM]])/Assets[[#This Row],[XOM]]</f>
        <v>-1.1800318237786519E-2</v>
      </c>
      <c r="P29" s="69">
        <f>(D30-Assets[[#This Row],[TTM]])/Assets[[#This Row],[TTM]]</f>
        <v>4.195077955062828E-2</v>
      </c>
      <c r="Q29" s="69">
        <f>(E30-Assets[[#This Row],[TSLA]])/Assets[[#This Row],[TSLA]]</f>
        <v>-4.2053836574384544E-2</v>
      </c>
      <c r="R29" s="69">
        <f>(F30-Assets[[#This Row],[GOOG]])/Assets[[#This Row],[GOOG]]</f>
        <v>-1.5508778813910419E-2</v>
      </c>
      <c r="S29" s="69">
        <f>(G30-Assets[[#This Row],[DIS]])/Assets[[#This Row],[DIS]]</f>
        <v>5.7176329560973003E-4</v>
      </c>
      <c r="T29" s="69">
        <f>(H30-Assets[[#This Row],[COP]])/Assets[[#This Row],[COP]]</f>
        <v>-1.3344963973036991E-2</v>
      </c>
      <c r="U29" s="69">
        <f>(I30-Assets[[#This Row],[BIDU]])/Assets[[#This Row],[BIDU]]</f>
        <v>1.1218873436952326E-2</v>
      </c>
      <c r="V29" s="69">
        <f>(J30-Assets[[#This Row],[MSFT]])/Assets[[#This Row],[MSFT]]</f>
        <v>7.0949059291096532E-3</v>
      </c>
      <c r="W29" s="69">
        <f>(K30-Assets[[#This Row],[WFC]])/Assets[[#This Row],[WFC]]</f>
        <v>-4.662776960577395E-3</v>
      </c>
      <c r="X29" s="69">
        <f>(L30-Assets[[#This Row],[DJI]])/Assets[[#This Row],[DJI]]</f>
        <v>-2.0066453573568911E-3</v>
      </c>
    </row>
    <row r="30" spans="1:24" x14ac:dyDescent="0.25">
      <c r="A30" s="66">
        <v>40396</v>
      </c>
      <c r="B30" s="60">
        <v>34.201278000000002</v>
      </c>
      <c r="C30" s="62">
        <v>52.391342999999999</v>
      </c>
      <c r="D30" s="62">
        <v>18.939283</v>
      </c>
      <c r="E30" s="62">
        <v>19.59</v>
      </c>
      <c r="F30" s="62">
        <v>249.860567</v>
      </c>
      <c r="G30" s="62">
        <v>32.080551</v>
      </c>
      <c r="H30" s="62">
        <v>34.179538000000001</v>
      </c>
      <c r="I30" s="62">
        <v>86.529999000000004</v>
      </c>
      <c r="J30" s="62">
        <v>21.699172999999998</v>
      </c>
      <c r="K30" s="62">
        <v>24.033538</v>
      </c>
      <c r="L30" s="62">
        <v>10653.559569999999</v>
      </c>
      <c r="N30" s="69">
        <f>(B31-Assets[[#This Row],[AAPL]])/Assets[[#This Row],[AAPL]]</f>
        <v>6.3823346016484246E-3</v>
      </c>
      <c r="O30" s="69">
        <f>(C31-Assets[[#This Row],[XOM]])/Assets[[#This Row],[XOM]]</f>
        <v>7.745688061479984E-3</v>
      </c>
      <c r="P30" s="69">
        <f>(D31-Assets[[#This Row],[TTM]])/Assets[[#This Row],[TTM]]</f>
        <v>9.5620832108585987E-3</v>
      </c>
      <c r="Q30" s="69">
        <f>(E31-Assets[[#This Row],[TSLA]])/Assets[[#This Row],[TSLA]]</f>
        <v>5.1046452271575108E-4</v>
      </c>
      <c r="R30" s="69">
        <f>(F31-Assets[[#This Row],[GOOG]])/Assets[[#This Row],[GOOG]]</f>
        <v>1.0255479809265019E-2</v>
      </c>
      <c r="S30" s="69">
        <f>(G31-Assets[[#This Row],[DIS]])/Assets[[#This Row],[DIS]]</f>
        <v>4.5714302101606064E-3</v>
      </c>
      <c r="T30" s="69">
        <f>(H31-Assets[[#This Row],[COP]])/Assets[[#This Row],[COP]]</f>
        <v>6.6747830236909816E-3</v>
      </c>
      <c r="U30" s="69">
        <f>(I31-Assets[[#This Row],[BIDU]])/Assets[[#This Row],[BIDU]]</f>
        <v>1.1903374689741871E-2</v>
      </c>
      <c r="V30" s="69">
        <f>(J31-Assets[[#This Row],[MSFT]])/Assets[[#This Row],[MSFT]]</f>
        <v>2.3484305139187759E-3</v>
      </c>
      <c r="W30" s="69">
        <f>(K31-Assets[[#This Row],[WFC]])/Assets[[#This Row],[WFC]]</f>
        <v>1.7297286816447863E-2</v>
      </c>
      <c r="X30" s="69">
        <f>(L31-Assets[[#This Row],[DJI]])/Assets[[#This Row],[DJI]]</f>
        <v>4.2418151138193302E-3</v>
      </c>
    </row>
    <row r="31" spans="1:24" x14ac:dyDescent="0.25">
      <c r="A31" s="66">
        <v>40399</v>
      </c>
      <c r="B31" s="60">
        <v>34.419561999999999</v>
      </c>
      <c r="C31" s="62">
        <v>52.797150000000002</v>
      </c>
      <c r="D31" s="62">
        <v>19.120381999999999</v>
      </c>
      <c r="E31" s="62">
        <v>19.600000000000001</v>
      </c>
      <c r="F31" s="62">
        <v>252.42300700000001</v>
      </c>
      <c r="G31" s="62">
        <v>32.227204999999998</v>
      </c>
      <c r="H31" s="62">
        <v>34.407679000000002</v>
      </c>
      <c r="I31" s="62">
        <v>87.559997999999993</v>
      </c>
      <c r="J31" s="62">
        <v>21.750132000000001</v>
      </c>
      <c r="K31" s="62">
        <v>24.449252999999999</v>
      </c>
      <c r="L31" s="62">
        <v>10698.75</v>
      </c>
      <c r="N31" s="69">
        <f>(B32-Assets[[#This Row],[AAPL]])/Assets[[#This Row],[AAPL]]</f>
        <v>-8.939829042565928E-3</v>
      </c>
      <c r="O31" s="69">
        <f>(C32-Assets[[#This Row],[XOM]])/Assets[[#This Row],[XOM]]</f>
        <v>-8.326680512110966E-3</v>
      </c>
      <c r="P31" s="69">
        <f>(D32-Assets[[#This Row],[TTM]])/Assets[[#This Row],[TTM]]</f>
        <v>3.0408806685975152E-2</v>
      </c>
      <c r="Q31" s="69">
        <f>(E32-Assets[[#This Row],[TSLA]])/Assets[[#This Row],[TSLA]]</f>
        <v>-2.9081581632653203E-2</v>
      </c>
      <c r="R31" s="69">
        <f>(F32-Assets[[#This Row],[GOOG]])/Assets[[#This Row],[GOOG]]</f>
        <v>-3.2452865914872984E-3</v>
      </c>
      <c r="S31" s="69">
        <f>(G32-Assets[[#This Row],[DIS]])/Assets[[#This Row],[DIS]]</f>
        <v>3.6974041031482964E-3</v>
      </c>
      <c r="T31" s="69">
        <f>(H32-Assets[[#This Row],[COP]])/Assets[[#This Row],[COP]]</f>
        <v>-7.6775303559418525E-3</v>
      </c>
      <c r="U31" s="69">
        <f>(I32-Assets[[#This Row],[BIDU]])/Assets[[#This Row],[BIDU]]</f>
        <v>3.5404866043967234E-3</v>
      </c>
      <c r="V31" s="69">
        <f>(J32-Assets[[#This Row],[MSFT]])/Assets[[#This Row],[MSFT]]</f>
        <v>-2.1085573181808769E-2</v>
      </c>
      <c r="W31" s="69">
        <f>(K32-Assets[[#This Row],[WFC]])/Assets[[#This Row],[WFC]]</f>
        <v>-1.6294690066808941E-2</v>
      </c>
      <c r="X31" s="69">
        <f>(L32-Assets[[#This Row],[DJI]])/Assets[[#This Row],[DJI]]</f>
        <v>-5.094053043579857E-3</v>
      </c>
    </row>
    <row r="32" spans="1:24" x14ac:dyDescent="0.25">
      <c r="A32" s="66">
        <v>40400</v>
      </c>
      <c r="B32" s="60">
        <v>34.111857000000001</v>
      </c>
      <c r="C32" s="62">
        <v>52.357525000000003</v>
      </c>
      <c r="D32" s="62">
        <v>19.701809999999998</v>
      </c>
      <c r="E32" s="62">
        <v>19.030000999999999</v>
      </c>
      <c r="F32" s="62">
        <v>251.60382200000001</v>
      </c>
      <c r="G32" s="62">
        <v>32.346361999999999</v>
      </c>
      <c r="H32" s="62">
        <v>34.143512999999999</v>
      </c>
      <c r="I32" s="62">
        <v>87.870002999999997</v>
      </c>
      <c r="J32" s="62">
        <v>21.291518</v>
      </c>
      <c r="K32" s="62">
        <v>24.05086</v>
      </c>
      <c r="L32" s="62">
        <v>10644.25</v>
      </c>
      <c r="N32" s="69">
        <f>(B33-Assets[[#This Row],[AAPL]])/Assets[[#This Row],[AAPL]]</f>
        <v>-3.5542186987943765E-2</v>
      </c>
      <c r="O32" s="69">
        <f>(C33-Assets[[#This Row],[XOM]])/Assets[[#This Row],[XOM]]</f>
        <v>-1.7889042692526124E-2</v>
      </c>
      <c r="P32" s="69">
        <f>(D33-Assets[[#This Row],[TTM]])/Assets[[#This Row],[TTM]]</f>
        <v>4.1606177300461268E-2</v>
      </c>
      <c r="Q32" s="69">
        <f>(E33-Assets[[#This Row],[TSLA]])/Assets[[#This Row],[TSLA]]</f>
        <v>-5.9379975860221978E-2</v>
      </c>
      <c r="R32" s="69">
        <f>(F33-Assets[[#This Row],[GOOG]])/Assets[[#This Row],[GOOG]]</f>
        <v>-2.3763657294522345E-2</v>
      </c>
      <c r="S32" s="69">
        <f>(G33-Assets[[#This Row],[DIS]])/Assets[[#This Row],[DIS]]</f>
        <v>-3.0320194895487734E-2</v>
      </c>
      <c r="T32" s="69">
        <f>(H33-Assets[[#This Row],[COP]])/Assets[[#This Row],[COP]]</f>
        <v>-2.3914205899082365E-2</v>
      </c>
      <c r="U32" s="69">
        <f>(I33-Assets[[#This Row],[BIDU]])/Assets[[#This Row],[BIDU]]</f>
        <v>-4.1424830724086814E-2</v>
      </c>
      <c r="V32" s="69">
        <f>(J33-Assets[[#This Row],[MSFT]])/Assets[[#This Row],[MSFT]]</f>
        <v>-8.3765281554842985E-3</v>
      </c>
      <c r="W32" s="69">
        <f>(K33-Assets[[#This Row],[WFC]])/Assets[[#This Row],[WFC]]</f>
        <v>-5.2934863867653829E-2</v>
      </c>
      <c r="X32" s="69">
        <f>(L33-Assets[[#This Row],[DJI]])/Assets[[#This Row],[DJI]]</f>
        <v>-2.4935521055969211E-2</v>
      </c>
    </row>
    <row r="33" spans="1:24" x14ac:dyDescent="0.25">
      <c r="A33" s="66">
        <v>40401</v>
      </c>
      <c r="B33" s="60">
        <v>32.899447000000002</v>
      </c>
      <c r="C33" s="62">
        <v>51.420898999999999</v>
      </c>
      <c r="D33" s="62">
        <v>20.521526999999999</v>
      </c>
      <c r="E33" s="62">
        <v>17.899999999999999</v>
      </c>
      <c r="F33" s="62">
        <v>245.62479500000001</v>
      </c>
      <c r="G33" s="62">
        <v>31.365614000000001</v>
      </c>
      <c r="H33" s="62">
        <v>33.326998000000003</v>
      </c>
      <c r="I33" s="62">
        <v>84.230002999999996</v>
      </c>
      <c r="J33" s="62">
        <v>21.113168999999999</v>
      </c>
      <c r="K33" s="62">
        <v>22.777730999999999</v>
      </c>
      <c r="L33" s="62">
        <v>10378.83008</v>
      </c>
      <c r="N33" s="69">
        <f>(B34-Assets[[#This Row],[AAPL]])/Assets[[#This Row],[AAPL]]</f>
        <v>6.39518348135146E-3</v>
      </c>
      <c r="O33" s="69">
        <f>(C34-Assets[[#This Row],[XOM]])/Assets[[#This Row],[XOM]]</f>
        <v>-2.6494480386272763E-3</v>
      </c>
      <c r="P33" s="69">
        <f>(D34-Assets[[#This Row],[TTM]])/Assets[[#This Row],[TTM]]</f>
        <v>1.439848993693307E-2</v>
      </c>
      <c r="Q33" s="69">
        <f>(E34-Assets[[#This Row],[TSLA]])/Assets[[#This Row],[TSLA]]</f>
        <v>-1.6759776536312693E-2</v>
      </c>
      <c r="R33" s="69">
        <f>(F34-Assets[[#This Row],[GOOG]])/Assets[[#This Row],[GOOG]]</f>
        <v>5.490488042951987E-4</v>
      </c>
      <c r="S33" s="69">
        <f>(G34-Assets[[#This Row],[DIS]])/Assets[[#This Row],[DIS]]</f>
        <v>-6.7211819924838448E-3</v>
      </c>
      <c r="T33" s="69">
        <f>(H34-Assets[[#This Row],[COP]])/Assets[[#This Row],[COP]]</f>
        <v>-2.8822878076209088E-3</v>
      </c>
      <c r="U33" s="69">
        <f>(I34-Assets[[#This Row],[BIDU]])/Assets[[#This Row],[BIDU]]</f>
        <v>-1.8758173379146096E-2</v>
      </c>
      <c r="V33" s="69">
        <f>(J34-Assets[[#This Row],[MSFT]])/Assets[[#This Row],[MSFT]]</f>
        <v>-1.4883364974722651E-2</v>
      </c>
      <c r="W33" s="69">
        <f>(K34-Assets[[#This Row],[WFC]])/Assets[[#This Row],[WFC]]</f>
        <v>-1.1406842937955488E-2</v>
      </c>
      <c r="X33" s="69">
        <f>(L34-Assets[[#This Row],[DJI]])/Assets[[#This Row],[DJI]]</f>
        <v>-5.6730748597052291E-3</v>
      </c>
    </row>
    <row r="34" spans="1:24" x14ac:dyDescent="0.25">
      <c r="A34" s="66">
        <v>40402</v>
      </c>
      <c r="B34" s="60">
        <v>33.109845</v>
      </c>
      <c r="C34" s="62">
        <v>51.284661999999997</v>
      </c>
      <c r="D34" s="62">
        <v>20.817005999999999</v>
      </c>
      <c r="E34" s="62">
        <v>17.600000000000001</v>
      </c>
      <c r="F34" s="62">
        <v>245.75965500000001</v>
      </c>
      <c r="G34" s="62">
        <v>31.154800000000002</v>
      </c>
      <c r="H34" s="62">
        <v>33.230939999999997</v>
      </c>
      <c r="I34" s="62">
        <v>82.650002000000001</v>
      </c>
      <c r="J34" s="62">
        <v>20.798933999999999</v>
      </c>
      <c r="K34" s="62">
        <v>22.517909</v>
      </c>
      <c r="L34" s="62">
        <v>10319.950199999999</v>
      </c>
      <c r="N34" s="69">
        <f>(B35-Assets[[#This Row],[AAPL]])/Assets[[#This Row],[AAPL]]</f>
        <v>-1.0683589729882481E-2</v>
      </c>
      <c r="O34" s="69">
        <f>(C35-Assets[[#This Row],[XOM]])/Assets[[#This Row],[XOM]]</f>
        <v>-5.3129530228745187E-3</v>
      </c>
      <c r="P34" s="69">
        <f>(D35-Assets[[#This Row],[TTM]])/Assets[[#This Row],[TTM]]</f>
        <v>-1.3278422459022138E-2</v>
      </c>
      <c r="Q34" s="69">
        <f>(E35-Assets[[#This Row],[TSLA]])/Assets[[#This Row],[TSLA]]</f>
        <v>4.0909090909090839E-2</v>
      </c>
      <c r="R34" s="69">
        <f>(F35-Assets[[#This Row],[GOOG]])/Assets[[#This Row],[GOOG]]</f>
        <v>-1.1503812535869714E-2</v>
      </c>
      <c r="S34" s="69">
        <f>(G35-Assets[[#This Row],[DIS]])/Assets[[#This Row],[DIS]]</f>
        <v>-9.1203923632955843E-3</v>
      </c>
      <c r="T34" s="69">
        <f>(H35-Assets[[#This Row],[COP]])/Assets[[#This Row],[COP]]</f>
        <v>-5.9619438992695771E-3</v>
      </c>
      <c r="U34" s="69">
        <f>(I35-Assets[[#This Row],[BIDU]])/Assets[[#This Row],[BIDU]]</f>
        <v>2.1778583865006149E-3</v>
      </c>
      <c r="V34" s="69">
        <f>(J35-Assets[[#This Row],[MSFT]])/Assets[[#This Row],[MSFT]]</f>
        <v>-3.6749479564673858E-3</v>
      </c>
      <c r="W34" s="69">
        <f>(K35-Assets[[#This Row],[WFC]])/Assets[[#This Row],[WFC]]</f>
        <v>-6.1538129495060526E-3</v>
      </c>
      <c r="X34" s="69">
        <f>(L35-Assets[[#This Row],[DJI]])/Assets[[#This Row],[DJI]]</f>
        <v>-1.6278964214380236E-3</v>
      </c>
    </row>
    <row r="35" spans="1:24" x14ac:dyDescent="0.25">
      <c r="A35" s="66">
        <v>40403</v>
      </c>
      <c r="B35" s="60">
        <v>32.756112999999999</v>
      </c>
      <c r="C35" s="62">
        <v>51.012188999999999</v>
      </c>
      <c r="D35" s="62">
        <v>20.540589000000001</v>
      </c>
      <c r="E35" s="62">
        <v>18.32</v>
      </c>
      <c r="F35" s="62">
        <v>242.93248199999999</v>
      </c>
      <c r="G35" s="62">
        <v>30.870656</v>
      </c>
      <c r="H35" s="62">
        <v>33.032819000000003</v>
      </c>
      <c r="I35" s="62">
        <v>82.830001999999993</v>
      </c>
      <c r="J35" s="62">
        <v>20.722498999999999</v>
      </c>
      <c r="K35" s="62">
        <v>22.379338000000001</v>
      </c>
      <c r="L35" s="62">
        <v>10303.150390000001</v>
      </c>
      <c r="N35" s="69">
        <f>(B36-Assets[[#This Row],[AAPL]])/Assets[[#This Row],[AAPL]]</f>
        <v>-5.8610128741465126E-3</v>
      </c>
      <c r="O35" s="69">
        <f>(C36-Assets[[#This Row],[XOM]])/Assets[[#This Row],[XOM]]</f>
        <v>-5.0074306750483614E-4</v>
      </c>
      <c r="P35" s="69">
        <f>(D36-Assets[[#This Row],[TTM]])/Assets[[#This Row],[TTM]]</f>
        <v>1.8097533619897656E-2</v>
      </c>
      <c r="Q35" s="69">
        <f>(E36-Assets[[#This Row],[TSLA]])/Assets[[#This Row],[TSLA]]</f>
        <v>2.5109224890829604E-2</v>
      </c>
      <c r="R35" s="69">
        <f>(F36-Assets[[#This Row],[GOOG]])/Assets[[#This Row],[GOOG]]</f>
        <v>-1.5626769910497367E-3</v>
      </c>
      <c r="S35" s="69">
        <f>(G36-Assets[[#This Row],[DIS]])/Assets[[#This Row],[DIS]]</f>
        <v>-5.9383253792860452E-4</v>
      </c>
      <c r="T35" s="69">
        <f>(H36-Assets[[#This Row],[COP]])/Assets[[#This Row],[COP]]</f>
        <v>-1.6358276900316476E-3</v>
      </c>
      <c r="U35" s="69">
        <f>(I36-Assets[[#This Row],[BIDU]])/Assets[[#This Row],[BIDU]]</f>
        <v>1.8350790333193596E-2</v>
      </c>
      <c r="V35" s="69">
        <f>(J36-Assets[[#This Row],[MSFT]])/Assets[[#This Row],[MSFT]]</f>
        <v>4.098347404914892E-3</v>
      </c>
      <c r="W35" s="69">
        <f>(K36-Assets[[#This Row],[WFC]])/Assets[[#This Row],[WFC]]</f>
        <v>-6.1919615316592437E-3</v>
      </c>
      <c r="X35" s="69">
        <f>(L36-Assets[[#This Row],[DJI]])/Assets[[#This Row],[DJI]]</f>
        <v>-1.1070594496098841E-4</v>
      </c>
    </row>
    <row r="36" spans="1:24" x14ac:dyDescent="0.25">
      <c r="A36" s="66">
        <v>40406</v>
      </c>
      <c r="B36" s="60">
        <v>32.564129000000001</v>
      </c>
      <c r="C36" s="62">
        <v>50.986645000000003</v>
      </c>
      <c r="D36" s="62">
        <v>20.912323000000001</v>
      </c>
      <c r="E36" s="62">
        <v>18.780000999999999</v>
      </c>
      <c r="F36" s="62">
        <v>242.55285699999999</v>
      </c>
      <c r="G36" s="62">
        <v>30.852323999999999</v>
      </c>
      <c r="H36" s="62">
        <v>32.978783</v>
      </c>
      <c r="I36" s="62">
        <v>84.349997999999999</v>
      </c>
      <c r="J36" s="62">
        <v>20.807427000000001</v>
      </c>
      <c r="K36" s="62">
        <v>22.240766000000001</v>
      </c>
      <c r="L36" s="62">
        <v>10302.009770000001</v>
      </c>
      <c r="N36" s="69">
        <f>(B37-Assets[[#This Row],[AAPL]])/Assets[[#This Row],[AAPL]]</f>
        <v>1.7485067695193122E-2</v>
      </c>
      <c r="O36" s="69">
        <f>(C37-Assets[[#This Row],[XOM]])/Assets[[#This Row],[XOM]]</f>
        <v>1.569805191143676E-2</v>
      </c>
      <c r="P36" s="69">
        <f>(D37-Assets[[#This Row],[TTM]])/Assets[[#This Row],[TTM]]</f>
        <v>3.6007238411533644E-2</v>
      </c>
      <c r="Q36" s="69">
        <f>(E37-Assets[[#This Row],[TSLA]])/Assets[[#This Row],[TSLA]]</f>
        <v>1.9701756139416604E-2</v>
      </c>
      <c r="R36" s="69">
        <f>(F37-Assets[[#This Row],[GOOG]])/Assets[[#This Row],[GOOG]]</f>
        <v>1.0152595316574713E-2</v>
      </c>
      <c r="S36" s="69">
        <f>(G37-Assets[[#This Row],[DIS]])/Assets[[#This Row],[DIS]]</f>
        <v>2.9708296853099767E-3</v>
      </c>
      <c r="T36" s="69">
        <f>(H37-Assets[[#This Row],[COP]])/Assets[[#This Row],[COP]]</f>
        <v>1.7112729720802647E-2</v>
      </c>
      <c r="U36" s="69">
        <f>(I37-Assets[[#This Row],[BIDU]])/Assets[[#This Row],[BIDU]]</f>
        <v>9.484528974145021E-4</v>
      </c>
      <c r="V36" s="69">
        <f>(J37-Assets[[#This Row],[MSFT]])/Assets[[#This Row],[MSFT]]</f>
        <v>1.3951556816707702E-2</v>
      </c>
      <c r="W36" s="69">
        <f>(K37-Assets[[#This Row],[WFC]])/Assets[[#This Row],[WFC]]</f>
        <v>-1.3239876720073509E-2</v>
      </c>
      <c r="X36" s="69">
        <f>(L37-Assets[[#This Row],[DJI]])/Assets[[#This Row],[DJI]]</f>
        <v>1.0079571104891188E-2</v>
      </c>
    </row>
    <row r="37" spans="1:24" x14ac:dyDescent="0.25">
      <c r="A37" s="66">
        <v>40407</v>
      </c>
      <c r="B37" s="60">
        <v>33.133515000000003</v>
      </c>
      <c r="C37" s="62">
        <v>51.787036000000001</v>
      </c>
      <c r="D37" s="62">
        <v>21.665317999999999</v>
      </c>
      <c r="E37" s="62">
        <v>19.149999999999999</v>
      </c>
      <c r="F37" s="62">
        <v>245.015398</v>
      </c>
      <c r="G37" s="62">
        <v>30.943981000000001</v>
      </c>
      <c r="H37" s="62">
        <v>33.543140000000001</v>
      </c>
      <c r="I37" s="62">
        <v>84.43</v>
      </c>
      <c r="J37" s="62">
        <v>21.097722999999998</v>
      </c>
      <c r="K37" s="62">
        <v>21.946300999999998</v>
      </c>
      <c r="L37" s="62">
        <v>10405.849609999999</v>
      </c>
      <c r="N37" s="69">
        <f>(B38-Assets[[#This Row],[AAPL]])/Assets[[#This Row],[AAPL]]</f>
        <v>4.3656098666258782E-3</v>
      </c>
      <c r="O37" s="69">
        <f>(C38-Assets[[#This Row],[XOM]])/Assets[[#This Row],[XOM]]</f>
        <v>-1.1016096769855625E-2</v>
      </c>
      <c r="P37" s="69">
        <f>(D38-Assets[[#This Row],[TTM]])/Assets[[#This Row],[TTM]]</f>
        <v>-1.0558718778094979E-2</v>
      </c>
      <c r="Q37" s="69">
        <f>(E38-Assets[[#This Row],[TSLA]])/Assets[[#This Row],[TSLA]]</f>
        <v>-1.9843342036553475E-2</v>
      </c>
      <c r="R37" s="69">
        <f>(F38-Assets[[#This Row],[GOOG]])/Assets[[#This Row],[GOOG]]</f>
        <v>-1.7063523493327536E-2</v>
      </c>
      <c r="S37" s="69">
        <f>(G38-Assets[[#This Row],[DIS]])/Assets[[#This Row],[DIS]]</f>
        <v>4.4431904220727019E-3</v>
      </c>
      <c r="T37" s="69">
        <f>(H38-Assets[[#This Row],[COP]])/Assets[[#This Row],[COP]]</f>
        <v>-8.0545530323041254E-3</v>
      </c>
      <c r="U37" s="69">
        <f>(I38-Assets[[#This Row],[BIDU]])/Assets[[#This Row],[BIDU]]</f>
        <v>-1.7884661850053298E-2</v>
      </c>
      <c r="V37" s="69">
        <f>(J38-Assets[[#This Row],[MSFT]])/Assets[[#This Row],[MSFT]]</f>
        <v>4.451665234205638E-3</v>
      </c>
      <c r="W37" s="69">
        <f>(K38-Assets[[#This Row],[WFC]])/Assets[[#This Row],[WFC]]</f>
        <v>1.5784892406242683E-3</v>
      </c>
      <c r="X37" s="69">
        <f>(L38-Assets[[#This Row],[DJI]])/Assets[[#This Row],[DJI]]</f>
        <v>9.3124832312472378E-4</v>
      </c>
    </row>
    <row r="38" spans="1:24" x14ac:dyDescent="0.25">
      <c r="A38" s="66">
        <v>40408</v>
      </c>
      <c r="B38" s="60">
        <v>33.278162999999999</v>
      </c>
      <c r="C38" s="62">
        <v>51.216545000000004</v>
      </c>
      <c r="D38" s="62">
        <v>21.43656</v>
      </c>
      <c r="E38" s="62">
        <v>18.77</v>
      </c>
      <c r="F38" s="62">
        <v>240.83457200000001</v>
      </c>
      <c r="G38" s="62">
        <v>31.081471000000001</v>
      </c>
      <c r="H38" s="62">
        <v>33.272964999999999</v>
      </c>
      <c r="I38" s="62">
        <v>82.919998000000007</v>
      </c>
      <c r="J38" s="62">
        <v>21.191642999999999</v>
      </c>
      <c r="K38" s="62">
        <v>21.980943</v>
      </c>
      <c r="L38" s="62">
        <v>10415.54004</v>
      </c>
      <c r="N38" s="69">
        <f>(B39-Assets[[#This Row],[AAPL]])/Assets[[#This Row],[AAPL]]</f>
        <v>-1.2605233047268944E-2</v>
      </c>
      <c r="O38" s="69">
        <f>(C39-Assets[[#This Row],[XOM]])/Assets[[#This Row],[XOM]]</f>
        <v>-1.4297586844251331E-2</v>
      </c>
      <c r="P38" s="69">
        <f>(D39-Assets[[#This Row],[TTM]])/Assets[[#This Row],[TTM]]</f>
        <v>-2.1787450971611041E-2</v>
      </c>
      <c r="Q38" s="69">
        <f>(E39-Assets[[#This Row],[TSLA]])/Assets[[#This Row],[TSLA]]</f>
        <v>1.065583377730453E-3</v>
      </c>
      <c r="R38" s="69">
        <f>(F39-Assets[[#This Row],[GOOG]])/Assets[[#This Row],[GOOG]]</f>
        <v>-2.940993039819885E-2</v>
      </c>
      <c r="S38" s="69">
        <f>(G39-Assets[[#This Row],[DIS]])/Assets[[#This Row],[DIS]]</f>
        <v>-2.1232714500545983E-2</v>
      </c>
      <c r="T38" s="69">
        <f>(H39-Assets[[#This Row],[COP]])/Assets[[#This Row],[COP]]</f>
        <v>-1.2811151636170711E-2</v>
      </c>
      <c r="U38" s="69">
        <f>(I39-Assets[[#This Row],[BIDU]])/Assets[[#This Row],[BIDU]]</f>
        <v>-2.086343513901194E-2</v>
      </c>
      <c r="V38" s="69">
        <f>(J39-Assets[[#This Row],[MSFT]])/Assets[[#This Row],[MSFT]]</f>
        <v>-1.5310233378317942E-2</v>
      </c>
      <c r="W38" s="69">
        <f>(K39-Assets[[#This Row],[WFC]])/Assets[[#This Row],[WFC]]</f>
        <v>-3.7431014674848162E-2</v>
      </c>
      <c r="X38" s="69">
        <f>(L39-Assets[[#This Row],[DJI]])/Assets[[#This Row],[DJI]]</f>
        <v>-1.3857186420071574E-2</v>
      </c>
    </row>
    <row r="39" spans="1:24" x14ac:dyDescent="0.25">
      <c r="A39" s="66">
        <v>40409</v>
      </c>
      <c r="B39" s="60">
        <v>32.858683999999997</v>
      </c>
      <c r="C39" s="62">
        <v>50.484271999999997</v>
      </c>
      <c r="D39" s="62">
        <v>20.969512000000002</v>
      </c>
      <c r="E39" s="62">
        <v>18.790001</v>
      </c>
      <c r="F39" s="62">
        <v>233.751644</v>
      </c>
      <c r="G39" s="62">
        <v>30.421527000000001</v>
      </c>
      <c r="H39" s="62">
        <v>32.846699999999998</v>
      </c>
      <c r="I39" s="62">
        <v>81.190002000000007</v>
      </c>
      <c r="J39" s="62">
        <v>20.867194000000001</v>
      </c>
      <c r="K39" s="62">
        <v>21.158173999999999</v>
      </c>
      <c r="L39" s="62">
        <v>10271.20996</v>
      </c>
      <c r="N39" s="69">
        <f>(B40-Assets[[#This Row],[AAPL]])/Assets[[#This Row],[AAPL]]</f>
        <v>-9.604766885977212E-4</v>
      </c>
      <c r="O39" s="69">
        <f>(C40-Assets[[#This Row],[XOM]])/Assets[[#This Row],[XOM]]</f>
        <v>-6.7465368223987828E-3</v>
      </c>
      <c r="P39" s="69">
        <f>(D40-Assets[[#This Row],[TTM]])/Assets[[#This Row],[TTM]]</f>
        <v>3.0909112238758654E-2</v>
      </c>
      <c r="Q39" s="69">
        <f>(E40-Assets[[#This Row],[TSLA]])/Assets[[#This Row],[TSLA]]</f>
        <v>1.6498083209255884E-2</v>
      </c>
      <c r="R39" s="69">
        <f>(F40-Assets[[#This Row],[GOOG]])/Assets[[#This Row],[GOOG]]</f>
        <v>-1.2714456031804431E-2</v>
      </c>
      <c r="S39" s="69">
        <f>(G40-Assets[[#This Row],[DIS]])/Assets[[#This Row],[DIS]]</f>
        <v>-4.218131456714869E-3</v>
      </c>
      <c r="T39" s="69">
        <f>(H40-Assets[[#This Row],[COP]])/Assets[[#This Row],[COP]]</f>
        <v>-1.4988111438896336E-2</v>
      </c>
      <c r="U39" s="69">
        <f>(I40-Assets[[#This Row],[BIDU]])/Assets[[#This Row],[BIDU]]</f>
        <v>1.2070402461623289E-2</v>
      </c>
      <c r="V39" s="69">
        <f>(J40-Assets[[#This Row],[MSFT]])/Assets[[#This Row],[MSFT]]</f>
        <v>-8.5924825350261452E-3</v>
      </c>
      <c r="W39" s="69">
        <f>(K40-Assets[[#This Row],[WFC]])/Assets[[#This Row],[WFC]]</f>
        <v>6.9586817841653043E-3</v>
      </c>
      <c r="X39" s="69">
        <f>(L40-Assets[[#This Row],[DJI]])/Assets[[#This Row],[DJI]]</f>
        <v>-5.606918778243002E-3</v>
      </c>
    </row>
    <row r="40" spans="1:24" x14ac:dyDescent="0.25">
      <c r="A40" s="66">
        <v>40410</v>
      </c>
      <c r="B40" s="60">
        <v>32.827123999999998</v>
      </c>
      <c r="C40" s="62">
        <v>50.143678000000001</v>
      </c>
      <c r="D40" s="62">
        <v>21.617660999999998</v>
      </c>
      <c r="E40" s="62">
        <v>19.100000000000001</v>
      </c>
      <c r="F40" s="62">
        <v>230.779619</v>
      </c>
      <c r="G40" s="62">
        <v>30.293205</v>
      </c>
      <c r="H40" s="62">
        <v>32.354390000000002</v>
      </c>
      <c r="I40" s="62">
        <v>82.169998000000007</v>
      </c>
      <c r="J40" s="62">
        <v>20.687892999999999</v>
      </c>
      <c r="K40" s="62">
        <v>21.305406999999999</v>
      </c>
      <c r="L40" s="62">
        <v>10213.62012</v>
      </c>
      <c r="N40" s="69">
        <f>(B41-Assets[[#This Row],[AAPL]])/Assets[[#This Row],[AAPL]]</f>
        <v>-1.5382188217280334E-2</v>
      </c>
      <c r="O40" s="69">
        <f>(C41-Assets[[#This Row],[XOM]])/Assets[[#This Row],[XOM]]</f>
        <v>1.035831476103531E-2</v>
      </c>
      <c r="P40" s="69">
        <f>(D41-Assets[[#This Row],[TTM]])/Assets[[#This Row],[TTM]]</f>
        <v>-1.6313975873708069E-2</v>
      </c>
      <c r="Q40" s="69">
        <f>(E41-Assets[[#This Row],[TSLA]])/Assets[[#This Row],[TSLA]]</f>
        <v>5.3926649214659686E-2</v>
      </c>
      <c r="R40" s="69">
        <f>(F41-Assets[[#This Row],[GOOG]])/Assets[[#This Row],[GOOG]]</f>
        <v>4.4370035986583001E-3</v>
      </c>
      <c r="S40" s="69">
        <f>(G41-Assets[[#This Row],[DIS]])/Assets[[#This Row],[DIS]]</f>
        <v>-3.6308142370541112E-3</v>
      </c>
      <c r="T40" s="69">
        <f>(H41-Assets[[#This Row],[COP]])/Assets[[#This Row],[COP]]</f>
        <v>-3.3402885976216681E-3</v>
      </c>
      <c r="U40" s="69">
        <f>(I41-Assets[[#This Row],[BIDU]])/Assets[[#This Row],[BIDU]]</f>
        <v>-3.4075636706234431E-2</v>
      </c>
      <c r="V40" s="69">
        <f>(J41-Assets[[#This Row],[MSFT]])/Assets[[#This Row],[MSFT]]</f>
        <v>2.0635740913780521E-3</v>
      </c>
      <c r="W40" s="69">
        <f>(K41-Assets[[#This Row],[WFC]])/Assets[[#This Row],[WFC]]</f>
        <v>-1.5040688966889907E-2</v>
      </c>
      <c r="X40" s="69">
        <f>(L41-Assets[[#This Row],[DJI]])/Assets[[#This Row],[DJI]]</f>
        <v>-3.8389875028953142E-3</v>
      </c>
    </row>
    <row r="41" spans="1:24" x14ac:dyDescent="0.25">
      <c r="A41" s="66">
        <v>40413</v>
      </c>
      <c r="B41" s="60">
        <v>32.322170999999997</v>
      </c>
      <c r="C41" s="62">
        <v>50.663082000000003</v>
      </c>
      <c r="D41" s="62">
        <v>21.264990999999998</v>
      </c>
      <c r="E41" s="62">
        <v>20.129999000000002</v>
      </c>
      <c r="F41" s="62">
        <v>231.80358899999999</v>
      </c>
      <c r="G41" s="62">
        <v>30.183216000000002</v>
      </c>
      <c r="H41" s="62">
        <v>32.246316999999998</v>
      </c>
      <c r="I41" s="62">
        <v>79.370002999999997</v>
      </c>
      <c r="J41" s="62">
        <v>20.730584</v>
      </c>
      <c r="K41" s="62">
        <v>20.984959</v>
      </c>
      <c r="L41" s="62">
        <v>10174.410159999999</v>
      </c>
      <c r="N41" s="69">
        <f>(B42-Assets[[#This Row],[AAPL]])/Assets[[#This Row],[AAPL]]</f>
        <v>-2.3881161942989431E-2</v>
      </c>
      <c r="O41" s="69">
        <f>(C42-Assets[[#This Row],[XOM]])/Assets[[#This Row],[XOM]]</f>
        <v>-9.4117843047921874E-3</v>
      </c>
      <c r="P41" s="69">
        <f>(D42-Assets[[#This Row],[TTM]])/Assets[[#This Row],[TTM]]</f>
        <v>-9.4127949548626598E-3</v>
      </c>
      <c r="Q41" s="69">
        <f>(E42-Assets[[#This Row],[TSLA]])/Assets[[#This Row],[TSLA]]</f>
        <v>-4.6199604878271537E-2</v>
      </c>
      <c r="R41" s="69">
        <f>(F42-Assets[[#This Row],[GOOG]])/Assets[[#This Row],[GOOG]]</f>
        <v>-2.7323420777579037E-2</v>
      </c>
      <c r="S41" s="69">
        <f>(G42-Assets[[#This Row],[DIS]])/Assets[[#This Row],[DIS]]</f>
        <v>-2.3990319653147681E-2</v>
      </c>
      <c r="T41" s="69">
        <f>(H42-Assets[[#This Row],[COP]])/Assets[[#This Row],[COP]]</f>
        <v>-5.2131534897457308E-3</v>
      </c>
      <c r="U41" s="69">
        <f>(I42-Assets[[#This Row],[BIDU]])/Assets[[#This Row],[BIDU]]</f>
        <v>-2.5576501490115828E-2</v>
      </c>
      <c r="V41" s="69">
        <f>(J42-Assets[[#This Row],[MSFT]])/Assets[[#This Row],[MSFT]]</f>
        <v>-9.8846708804730121E-3</v>
      </c>
      <c r="W41" s="69">
        <f>(K42-Assets[[#This Row],[WFC]])/Assets[[#This Row],[WFC]]</f>
        <v>-2.4350011834666941E-2</v>
      </c>
      <c r="X41" s="69">
        <f>(L42-Assets[[#This Row],[DJI]])/Assets[[#This Row],[DJI]]</f>
        <v>-1.3166361282215121E-2</v>
      </c>
    </row>
    <row r="42" spans="1:24" x14ac:dyDescent="0.25">
      <c r="A42" s="66">
        <v>40414</v>
      </c>
      <c r="B42" s="60">
        <v>31.550280000000001</v>
      </c>
      <c r="C42" s="62">
        <v>50.186252000000003</v>
      </c>
      <c r="D42" s="62">
        <v>21.064827999999999</v>
      </c>
      <c r="E42" s="62">
        <v>19.200001</v>
      </c>
      <c r="F42" s="62">
        <v>225.469922</v>
      </c>
      <c r="G42" s="62">
        <v>29.459111</v>
      </c>
      <c r="H42" s="62">
        <v>32.078212000000001</v>
      </c>
      <c r="I42" s="62">
        <v>77.339995999999999</v>
      </c>
      <c r="J42" s="62">
        <v>20.525669000000001</v>
      </c>
      <c r="K42" s="62">
        <v>20.473974999999999</v>
      </c>
      <c r="L42" s="62">
        <v>10040.450199999999</v>
      </c>
      <c r="N42" s="69">
        <f>(B43-Assets[[#This Row],[AAPL]])/Assets[[#This Row],[AAPL]]</f>
        <v>1.2336879419136686E-2</v>
      </c>
      <c r="O42" s="69">
        <f>(C43-Assets[[#This Row],[XOM]])/Assets[[#This Row],[XOM]]</f>
        <v>-5.0898401418786093E-4</v>
      </c>
      <c r="P42" s="69">
        <f>(D43-Assets[[#This Row],[TTM]])/Assets[[#This Row],[TTM]]</f>
        <v>-3.6199156242813717E-2</v>
      </c>
      <c r="Q42" s="69">
        <f>(E43-Assets[[#This Row],[TSLA]])/Assets[[#This Row],[TSLA]]</f>
        <v>3.645827935113119E-2</v>
      </c>
      <c r="R42" s="69">
        <f>(F43-Assets[[#This Row],[GOOG]])/Assets[[#This Row],[GOOG]]</f>
        <v>7.1556462418078046E-3</v>
      </c>
      <c r="S42" s="69">
        <f>(G43-Assets[[#This Row],[DIS]])/Assets[[#This Row],[DIS]]</f>
        <v>-9.333614989264034E-4</v>
      </c>
      <c r="T42" s="69">
        <f>(H43-Assets[[#This Row],[COP]])/Assets[[#This Row],[COP]]</f>
        <v>5.6147144360793339E-4</v>
      </c>
      <c r="U42" s="69">
        <f>(I43-Assets[[#This Row],[BIDU]])/Assets[[#This Row],[BIDU]]</f>
        <v>1.2412814192542814E-2</v>
      </c>
      <c r="V42" s="69">
        <f>(J43-Assets[[#This Row],[MSFT]])/Assets[[#This Row],[MSFT]]</f>
        <v>2.4958504397590794E-3</v>
      </c>
      <c r="W42" s="69">
        <f>(K43-Assets[[#This Row],[WFC]])/Assets[[#This Row],[WFC]]</f>
        <v>-1.6920016752974478E-3</v>
      </c>
      <c r="X42" s="69">
        <f>(L43-Assets[[#This Row],[DJI]])/Assets[[#This Row],[DJI]]</f>
        <v>1.9530369265712934E-3</v>
      </c>
    </row>
    <row r="43" spans="1:24" x14ac:dyDescent="0.25">
      <c r="A43" s="66">
        <v>40415</v>
      </c>
      <c r="B43" s="60">
        <v>31.939512000000001</v>
      </c>
      <c r="C43" s="62">
        <v>50.160708</v>
      </c>
      <c r="D43" s="62">
        <v>20.302299000000001</v>
      </c>
      <c r="E43" s="62">
        <v>19.899999999999999</v>
      </c>
      <c r="F43" s="62">
        <v>227.083305</v>
      </c>
      <c r="G43" s="62">
        <v>29.431615000000001</v>
      </c>
      <c r="H43" s="62">
        <v>32.096223000000002</v>
      </c>
      <c r="I43" s="62">
        <v>78.300003000000004</v>
      </c>
      <c r="J43" s="62">
        <v>20.576898</v>
      </c>
      <c r="K43" s="62">
        <v>20.439333000000001</v>
      </c>
      <c r="L43" s="62">
        <v>10060.059569999999</v>
      </c>
      <c r="N43" s="69">
        <f>(B44-Assets[[#This Row],[AAPL]])/Assets[[#This Row],[AAPL]]</f>
        <v>-1.0745561798189047E-2</v>
      </c>
      <c r="O43" s="69">
        <f>(C44-Assets[[#This Row],[XOM]])/Assets[[#This Row],[XOM]]</f>
        <v>-7.2992789495714841E-3</v>
      </c>
      <c r="P43" s="69">
        <f>(D44-Assets[[#This Row],[TTM]])/Assets[[#This Row],[TTM]]</f>
        <v>1.3145604840121776E-2</v>
      </c>
      <c r="Q43" s="69">
        <f>(E44-Assets[[#This Row],[TSLA]])/Assets[[#This Row],[TSLA]]</f>
        <v>-7.5376884422109847E-3</v>
      </c>
      <c r="R43" s="69">
        <f>(F44-Assets[[#This Row],[GOOG]])/Assets[[#This Row],[GOOG]]</f>
        <v>-8.0066784301910908E-3</v>
      </c>
      <c r="S43" s="69">
        <f>(G44-Assets[[#This Row],[DIS]])/Assets[[#This Row],[DIS]]</f>
        <v>-5.2943068193845996E-3</v>
      </c>
      <c r="T43" s="69">
        <f>(H44-Assets[[#This Row],[COP]])/Assets[[#This Row],[COP]]</f>
        <v>-1.9640784524708826E-2</v>
      </c>
      <c r="U43" s="69">
        <f>(I44-Assets[[#This Row],[BIDU]])/Assets[[#This Row],[BIDU]]</f>
        <v>-2.1711429564057669E-2</v>
      </c>
      <c r="V43" s="69">
        <f>(J44-Assets[[#This Row],[MSFT]])/Assets[[#This Row],[MSFT]]</f>
        <v>-1.1618320701205821E-2</v>
      </c>
      <c r="W43" s="69">
        <f>(K44-Assets[[#This Row],[WFC]])/Assets[[#This Row],[WFC]]</f>
        <v>-4.6610131553706177E-3</v>
      </c>
      <c r="X43" s="69">
        <f>(L44-Assets[[#This Row],[DJI]])/Assets[[#This Row],[DJI]]</f>
        <v>-7.3806720013289149E-3</v>
      </c>
    </row>
    <row r="44" spans="1:24" x14ac:dyDescent="0.25">
      <c r="A44" s="66">
        <v>40416</v>
      </c>
      <c r="B44" s="60">
        <v>31.596304</v>
      </c>
      <c r="C44" s="62">
        <v>49.794570999999998</v>
      </c>
      <c r="D44" s="62">
        <v>20.569185000000001</v>
      </c>
      <c r="E44" s="62">
        <v>19.75</v>
      </c>
      <c r="F44" s="62">
        <v>225.26512199999999</v>
      </c>
      <c r="G44" s="62">
        <v>29.275794999999999</v>
      </c>
      <c r="H44" s="62">
        <v>31.465827999999998</v>
      </c>
      <c r="I44" s="62">
        <v>76.599997999999999</v>
      </c>
      <c r="J44" s="62">
        <v>20.337828999999999</v>
      </c>
      <c r="K44" s="62">
        <v>20.344065000000001</v>
      </c>
      <c r="L44" s="62">
        <v>9985.8095699999994</v>
      </c>
      <c r="N44" s="69">
        <f>(B45-Assets[[#This Row],[AAPL]])/Assets[[#This Row],[AAPL]]</f>
        <v>5.5768231626079287E-3</v>
      </c>
      <c r="O44" s="69">
        <f>(C45-Assets[[#This Row],[XOM]])/Assets[[#This Row],[XOM]]</f>
        <v>2.2571818120493595E-2</v>
      </c>
      <c r="P44" s="69">
        <f>(D45-Assets[[#This Row],[TTM]])/Assets[[#This Row],[TTM]]</f>
        <v>2.3169610268953214E-2</v>
      </c>
      <c r="Q44" s="69">
        <f>(E45-Assets[[#This Row],[TSLA]])/Assets[[#This Row],[TSLA]]</f>
        <v>-2.5315949367088449E-3</v>
      </c>
      <c r="R44" s="69">
        <f>(F45-Assets[[#This Row],[GOOG]])/Assets[[#This Row],[GOOG]]</f>
        <v>1.7406520659687445E-2</v>
      </c>
      <c r="S44" s="69">
        <f>(G45-Assets[[#This Row],[DIS]])/Assets[[#This Row],[DIS]]</f>
        <v>2.6299234572451397E-2</v>
      </c>
      <c r="T44" s="69">
        <f>(H45-Assets[[#This Row],[COP]])/Assets[[#This Row],[COP]]</f>
        <v>1.9271128031336088E-2</v>
      </c>
      <c r="U44" s="69">
        <f>(I45-Assets[[#This Row],[BIDU]])/Assets[[#This Row],[BIDU]]</f>
        <v>3.6161946113888899E-2</v>
      </c>
      <c r="V44" s="69">
        <f>(J45-Assets[[#This Row],[MSFT]])/Assets[[#This Row],[MSFT]]</f>
        <v>4.6179953622385497E-3</v>
      </c>
      <c r="W44" s="69">
        <f>(K45-Assets[[#This Row],[WFC]])/Assets[[#This Row],[WFC]]</f>
        <v>2.1711344315897427E-2</v>
      </c>
      <c r="X44" s="69">
        <f>(L45-Assets[[#This Row],[DJI]])/Assets[[#This Row],[DJI]]</f>
        <v>1.6507506862060185E-2</v>
      </c>
    </row>
    <row r="45" spans="1:24" x14ac:dyDescent="0.25">
      <c r="A45" s="66">
        <v>40417</v>
      </c>
      <c r="B45" s="60">
        <v>31.772511000000002</v>
      </c>
      <c r="C45" s="62">
        <v>50.918525000000002</v>
      </c>
      <c r="D45" s="62">
        <v>21.045764999999999</v>
      </c>
      <c r="E45" s="62">
        <v>19.700001</v>
      </c>
      <c r="F45" s="62">
        <v>229.186204</v>
      </c>
      <c r="G45" s="62">
        <v>30.045725999999998</v>
      </c>
      <c r="H45" s="62">
        <v>32.072209999999998</v>
      </c>
      <c r="I45" s="62">
        <v>79.370002999999997</v>
      </c>
      <c r="J45" s="62">
        <v>20.431749</v>
      </c>
      <c r="K45" s="62">
        <v>20.785761999999998</v>
      </c>
      <c r="L45" s="62">
        <v>10150.650390000001</v>
      </c>
      <c r="N45" s="69">
        <f>(B46-Assets[[#This Row],[AAPL]])/Assets[[#This Row],[AAPL]]</f>
        <v>3.6420476807766332E-3</v>
      </c>
      <c r="O45" s="69">
        <f>(C46-Assets[[#This Row],[XOM]])/Assets[[#This Row],[XOM]]</f>
        <v>-1.3377901264814805E-2</v>
      </c>
      <c r="P45" s="69">
        <f>(D46-Assets[[#This Row],[TTM]])/Assets[[#This Row],[TTM]]</f>
        <v>-4.1213802396824262E-2</v>
      </c>
      <c r="Q45" s="69">
        <f>(E46-Assets[[#This Row],[TSLA]])/Assets[[#This Row],[TSLA]]</f>
        <v>8.629441186322688E-3</v>
      </c>
      <c r="R45" s="69">
        <f>(F46-Assets[[#This Row],[GOOG]])/Assets[[#This Row],[GOOG]]</f>
        <v>-1.3381852600516907E-2</v>
      </c>
      <c r="S45" s="69">
        <f>(G46-Assets[[#This Row],[DIS]])/Assets[[#This Row],[DIS]]</f>
        <v>-1.3117739275130149E-2</v>
      </c>
      <c r="T45" s="69">
        <f>(H46-Assets[[#This Row],[COP]])/Assets[[#This Row],[COP]]</f>
        <v>-1.4039724733655629E-2</v>
      </c>
      <c r="U45" s="69">
        <f>(I46-Assets[[#This Row],[BIDU]])/Assets[[#This Row],[BIDU]]</f>
        <v>-2.6836398128900124E-2</v>
      </c>
      <c r="V45" s="69">
        <f>(J46-Assets[[#This Row],[MSFT]])/Assets[[#This Row],[MSFT]]</f>
        <v>-1.2118688419674747E-2</v>
      </c>
      <c r="W45" s="69">
        <f>(K46-Assets[[#This Row],[WFC]])/Assets[[#This Row],[WFC]]</f>
        <v>-3.1249996993134025E-2</v>
      </c>
      <c r="X45" s="69">
        <f>(L46-Assets[[#This Row],[DJI]])/Assets[[#This Row],[DJI]]</f>
        <v>-1.3882846377886162E-2</v>
      </c>
    </row>
    <row r="46" spans="1:24" x14ac:dyDescent="0.25">
      <c r="A46" s="66">
        <v>40420</v>
      </c>
      <c r="B46" s="60">
        <v>31.888228000000002</v>
      </c>
      <c r="C46" s="62">
        <v>50.237341999999998</v>
      </c>
      <c r="D46" s="62">
        <v>20.178388999999999</v>
      </c>
      <c r="E46" s="62">
        <v>19.870000999999998</v>
      </c>
      <c r="F46" s="62">
        <v>226.11926800000001</v>
      </c>
      <c r="G46" s="62">
        <v>29.651593999999999</v>
      </c>
      <c r="H46" s="62">
        <v>31.621925000000001</v>
      </c>
      <c r="I46" s="62">
        <v>77.239998</v>
      </c>
      <c r="J46" s="62">
        <v>20.184142999999999</v>
      </c>
      <c r="K46" s="62">
        <v>20.136206999999999</v>
      </c>
      <c r="L46" s="62">
        <v>10009.73047</v>
      </c>
      <c r="N46" s="69">
        <f>(B47-Assets[[#This Row],[AAPL]])/Assets[[#This Row],[AAPL]]</f>
        <v>2.4742986659527875E-3</v>
      </c>
      <c r="O46" s="69">
        <f>(C47-Assets[[#This Row],[XOM]])/Assets[[#This Row],[XOM]]</f>
        <v>1.8644099442999868E-3</v>
      </c>
      <c r="P46" s="69">
        <f>(D47-Assets[[#This Row],[TTM]])/Assets[[#This Row],[TTM]]</f>
        <v>1.1336831696524443E-2</v>
      </c>
      <c r="Q46" s="69">
        <f>(E47-Assets[[#This Row],[TSLA]])/Assets[[#This Row],[TSLA]]</f>
        <v>-1.9627628604548034E-2</v>
      </c>
      <c r="R46" s="69">
        <f>(F47-Assets[[#This Row],[GOOG]])/Assets[[#This Row],[GOOG]]</f>
        <v>-5.898082068795712E-3</v>
      </c>
      <c r="S46" s="69">
        <f>(G47-Assets[[#This Row],[DIS]])/Assets[[#This Row],[DIS]]</f>
        <v>5.8733098800691948E-3</v>
      </c>
      <c r="T46" s="69">
        <f>(H47-Assets[[#This Row],[COP]])/Assets[[#This Row],[COP]]</f>
        <v>-4.5565220966149751E-3</v>
      </c>
      <c r="U46" s="69">
        <f>(I47-Assets[[#This Row],[BIDU]])/Assets[[#This Row],[BIDU]]</f>
        <v>1.5406551408766308E-2</v>
      </c>
      <c r="V46" s="69">
        <f>(J47-Assets[[#This Row],[MSFT]])/Assets[[#This Row],[MSFT]]</f>
        <v>-7.1911896383214761E-3</v>
      </c>
      <c r="W46" s="69">
        <f>(K47-Assets[[#This Row],[WFC]])/Assets[[#This Row],[WFC]]</f>
        <v>1.290322452485713E-2</v>
      </c>
      <c r="X46" s="69">
        <f>(L47-Assets[[#This Row],[DJI]])/Assets[[#This Row],[DJI]]</f>
        <v>4.9844099348663937E-4</v>
      </c>
    </row>
    <row r="47" spans="1:24" x14ac:dyDescent="0.25">
      <c r="A47" s="66">
        <v>40421</v>
      </c>
      <c r="B47" s="60">
        <v>31.967129</v>
      </c>
      <c r="C47" s="62">
        <v>50.331004999999998</v>
      </c>
      <c r="D47" s="62">
        <v>20.407147999999999</v>
      </c>
      <c r="E47" s="62">
        <v>19.48</v>
      </c>
      <c r="F47" s="62">
        <v>224.78559799999999</v>
      </c>
      <c r="G47" s="62">
        <v>29.825747</v>
      </c>
      <c r="H47" s="62">
        <v>31.477838999999999</v>
      </c>
      <c r="I47" s="62">
        <v>78.430000000000007</v>
      </c>
      <c r="J47" s="62">
        <v>20.038995</v>
      </c>
      <c r="K47" s="62">
        <v>20.396028999999999</v>
      </c>
      <c r="L47" s="62">
        <v>10014.719730000001</v>
      </c>
      <c r="N47" s="69">
        <f>(B48-Assets[[#This Row],[AAPL]])/Assets[[#This Row],[AAPL]]</f>
        <v>2.9740800307716031E-2</v>
      </c>
      <c r="O47" s="69">
        <f>(C48-Assets[[#This Row],[XOM]])/Assets[[#This Row],[XOM]]</f>
        <v>3.0451686788292905E-2</v>
      </c>
      <c r="P47" s="69">
        <f>(D48-Assets[[#This Row],[TTM]])/Assets[[#This Row],[TTM]]</f>
        <v>2.2886490557132329E-2</v>
      </c>
      <c r="Q47" s="69">
        <f>(E48-Assets[[#This Row],[TSLA]])/Assets[[#This Row],[TSLA]]</f>
        <v>4.9794712525667348E-2</v>
      </c>
      <c r="R47" s="69">
        <f>(F48-Assets[[#This Row],[GOOG]])/Assets[[#This Row],[GOOG]]</f>
        <v>2.2910124339905455E-2</v>
      </c>
      <c r="S47" s="69">
        <f>(G48-Assets[[#This Row],[DIS]])/Assets[[#This Row],[DIS]]</f>
        <v>2.9809412652766116E-2</v>
      </c>
      <c r="T47" s="69">
        <f>(H48-Assets[[#This Row],[COP]])/Assets[[#This Row],[COP]]</f>
        <v>3.1088887645686136E-2</v>
      </c>
      <c r="U47" s="69">
        <f>(I48-Assets[[#This Row],[BIDU]])/Assets[[#This Row],[BIDU]]</f>
        <v>4.3478209868672603E-2</v>
      </c>
      <c r="V47" s="69">
        <f>(J48-Assets[[#This Row],[MSFT]])/Assets[[#This Row],[MSFT]]</f>
        <v>1.8321228185345706E-2</v>
      </c>
      <c r="W47" s="69">
        <f>(K48-Assets[[#This Row],[WFC]])/Assets[[#This Row],[WFC]]</f>
        <v>4.7133782757418217E-2</v>
      </c>
      <c r="X47" s="69">
        <f>(L48-Assets[[#This Row],[DJI]])/Assets[[#This Row],[DJI]]</f>
        <v>2.5437556603493682E-2</v>
      </c>
    </row>
    <row r="48" spans="1:24" x14ac:dyDescent="0.25">
      <c r="A48" s="66">
        <v>40422</v>
      </c>
      <c r="B48" s="60">
        <v>32.917856999999998</v>
      </c>
      <c r="C48" s="62">
        <v>51.863669000000002</v>
      </c>
      <c r="D48" s="62">
        <v>20.874196000000001</v>
      </c>
      <c r="E48" s="62">
        <v>20.450001</v>
      </c>
      <c r="F48" s="62">
        <v>229.935464</v>
      </c>
      <c r="G48" s="62">
        <v>30.714835000000001</v>
      </c>
      <c r="H48" s="62">
        <v>32.456449999999997</v>
      </c>
      <c r="I48" s="62">
        <v>81.839995999999999</v>
      </c>
      <c r="J48" s="62">
        <v>20.406134000000002</v>
      </c>
      <c r="K48" s="62">
        <v>21.357371000000001</v>
      </c>
      <c r="L48" s="62">
        <v>10269.469730000001</v>
      </c>
      <c r="N48" s="69">
        <f>(B49-Assets[[#This Row],[AAPL]])/Assets[[#This Row],[AAPL]]</f>
        <v>7.3502658450701813E-3</v>
      </c>
      <c r="O48" s="69">
        <f>(C49-Assets[[#This Row],[XOM]])/Assets[[#This Row],[XOM]]</f>
        <v>2.462668038391114E-3</v>
      </c>
      <c r="P48" s="69">
        <f>(D49-Assets[[#This Row],[TTM]])/Assets[[#This Row],[TTM]]</f>
        <v>2.4657572440155193E-2</v>
      </c>
      <c r="Q48" s="69">
        <f>(E49-Assets[[#This Row],[TSLA]])/Assets[[#This Row],[TSLA]]</f>
        <v>2.9828751597616103E-2</v>
      </c>
      <c r="R48" s="69">
        <f>(F49-Assets[[#This Row],[GOOG]])/Assets[[#This Row],[GOOG]]</f>
        <v>6.1912067639987543E-3</v>
      </c>
      <c r="S48" s="69">
        <f>(G49-Assets[[#This Row],[DIS]])/Assets[[#This Row],[DIS]]</f>
        <v>1.1936772572602124E-2</v>
      </c>
      <c r="T48" s="69">
        <f>(H49-Assets[[#This Row],[COP]])/Assets[[#This Row],[COP]]</f>
        <v>6.844309836719826E-3</v>
      </c>
      <c r="U48" s="69">
        <f>(I49-Assets[[#This Row],[BIDU]])/Assets[[#This Row],[BIDU]]</f>
        <v>9.40866370521325E-3</v>
      </c>
      <c r="V48" s="69">
        <f>(J49-Assets[[#This Row],[MSFT]])/Assets[[#This Row],[MSFT]]</f>
        <v>1.6737124239210304E-3</v>
      </c>
      <c r="W48" s="69">
        <f>(K49-Assets[[#This Row],[WFC]])/Assets[[#This Row],[WFC]]</f>
        <v>1.7842645520368572E-2</v>
      </c>
      <c r="X48" s="69">
        <f>(L49-Assets[[#This Row],[DJI]])/Assets[[#This Row],[DJI]]</f>
        <v>4.9301357646631466E-3</v>
      </c>
    </row>
    <row r="49" spans="1:24" x14ac:dyDescent="0.25">
      <c r="A49" s="66">
        <v>40423</v>
      </c>
      <c r="B49" s="60">
        <v>33.159812000000002</v>
      </c>
      <c r="C49" s="62">
        <v>51.991391999999998</v>
      </c>
      <c r="D49" s="62">
        <v>21.388902999999999</v>
      </c>
      <c r="E49" s="62">
        <v>21.059999000000001</v>
      </c>
      <c r="F49" s="62">
        <v>231.35904199999999</v>
      </c>
      <c r="G49" s="62">
        <v>31.081471000000001</v>
      </c>
      <c r="H49" s="62">
        <v>32.678592000000002</v>
      </c>
      <c r="I49" s="62">
        <v>82.610000999999997</v>
      </c>
      <c r="J49" s="62">
        <v>20.440287999999999</v>
      </c>
      <c r="K49" s="62">
        <v>21.738443</v>
      </c>
      <c r="L49" s="62">
        <v>10320.099609999999</v>
      </c>
      <c r="N49" s="69">
        <f>(B50-Assets[[#This Row],[AAPL]])/Assets[[#This Row],[AAPL]]</f>
        <v>2.6172886625533361E-2</v>
      </c>
      <c r="O49" s="69">
        <f>(C50-Assets[[#This Row],[XOM]])/Assets[[#This Row],[XOM]]</f>
        <v>4.2580894929683836E-3</v>
      </c>
      <c r="P49" s="69">
        <f>(D50-Assets[[#This Row],[TTM]])/Assets[[#This Row],[TTM]]</f>
        <v>1.0695172164743518E-2</v>
      </c>
      <c r="Q49" s="69">
        <f>(E50-Assets[[#This Row],[TSLA]])/Assets[[#This Row],[TSLA]]</f>
        <v>-4.7483383071393132E-4</v>
      </c>
      <c r="R49" s="69">
        <f>(F50-Assets[[#This Row],[GOOG]])/Assets[[#This Row],[GOOG]]</f>
        <v>1.5371999163101696E-2</v>
      </c>
      <c r="S49" s="69">
        <f>(G50-Assets[[#This Row],[DIS]])/Assets[[#This Row],[DIS]]</f>
        <v>2.2412227529385535E-2</v>
      </c>
      <c r="T49" s="69">
        <f>(H50-Assets[[#This Row],[COP]])/Assets[[#This Row],[COP]]</f>
        <v>1.1390882446832343E-2</v>
      </c>
      <c r="U49" s="69">
        <f>(I50-Assets[[#This Row],[BIDU]])/Assets[[#This Row],[BIDU]]</f>
        <v>2.0457595685055216E-2</v>
      </c>
      <c r="V49" s="69">
        <f>(J50-Assets[[#This Row],[MSFT]])/Assets[[#This Row],[MSFT]]</f>
        <v>1.461990163739378E-2</v>
      </c>
      <c r="W49" s="69">
        <f>(K50-Assets[[#This Row],[WFC]])/Assets[[#This Row],[WFC]]</f>
        <v>2.9482102283038415E-2</v>
      </c>
      <c r="X49" s="69">
        <f>(L50-Assets[[#This Row],[DJI]])/Assets[[#This Row],[DJI]]</f>
        <v>1.2386516102629124E-2</v>
      </c>
    </row>
    <row r="50" spans="1:24" x14ac:dyDescent="0.25">
      <c r="A50" s="66">
        <v>40424</v>
      </c>
      <c r="B50" s="60">
        <v>34.027700000000003</v>
      </c>
      <c r="C50" s="62">
        <v>52.212775999999998</v>
      </c>
      <c r="D50" s="62">
        <v>21.617660999999998</v>
      </c>
      <c r="E50" s="62">
        <v>21.049999</v>
      </c>
      <c r="F50" s="62">
        <v>234.915493</v>
      </c>
      <c r="G50" s="62">
        <v>31.778075999999999</v>
      </c>
      <c r="H50" s="62">
        <v>33.050829999999998</v>
      </c>
      <c r="I50" s="62">
        <v>84.300003000000004</v>
      </c>
      <c r="J50" s="62">
        <v>20.739122999999999</v>
      </c>
      <c r="K50" s="62">
        <v>22.379338000000001</v>
      </c>
      <c r="L50" s="62">
        <v>10447.929690000001</v>
      </c>
      <c r="N50" s="69">
        <f>(B51-Assets[[#This Row],[AAPL]])/Assets[[#This Row],[AAPL]]</f>
        <v>-3.70983052042904E-3</v>
      </c>
      <c r="O50" s="69">
        <f>(C51-Assets[[#This Row],[XOM]])/Assets[[#This Row],[XOM]]</f>
        <v>-1.2557099051772228E-2</v>
      </c>
      <c r="P50" s="69">
        <f>(D51-Assets[[#This Row],[TTM]])/Assets[[#This Row],[TTM]]</f>
        <v>-6.6137590001063866E-3</v>
      </c>
      <c r="Q50" s="69">
        <f>(E51-Assets[[#This Row],[TSLA]])/Assets[[#This Row],[TSLA]]</f>
        <v>-2.4227934642657205E-2</v>
      </c>
      <c r="R50" s="69">
        <f>(F51-Assets[[#This Row],[GOOG]])/Assets[[#This Row],[GOOG]]</f>
        <v>-1.2545234724046049E-2</v>
      </c>
      <c r="S50" s="69">
        <f>(G51-Assets[[#This Row],[DIS]])/Assets[[#This Row],[DIS]]</f>
        <v>-2.3939964143833009E-2</v>
      </c>
      <c r="T50" s="69">
        <f>(H51-Assets[[#This Row],[COP]])/Assets[[#This Row],[COP]]</f>
        <v>-2.5249774362701233E-2</v>
      </c>
      <c r="U50" s="69">
        <f>(I51-Assets[[#This Row],[BIDU]])/Assets[[#This Row],[BIDU]]</f>
        <v>-2.4080734611599007E-2</v>
      </c>
      <c r="V50" s="69">
        <f>(J51-Assets[[#This Row],[MSFT]])/Assets[[#This Row],[MSFT]]</f>
        <v>-1.3585916820108472E-2</v>
      </c>
      <c r="W50" s="69">
        <f>(K51-Assets[[#This Row],[WFC]])/Assets[[#This Row],[WFC]]</f>
        <v>-3.5603734122966434E-2</v>
      </c>
      <c r="X50" s="69">
        <f>(L51-Assets[[#This Row],[DJI]])/Assets[[#This Row],[DJI]]</f>
        <v>-1.0264163636422814E-2</v>
      </c>
    </row>
    <row r="51" spans="1:24" x14ac:dyDescent="0.25">
      <c r="A51" s="66">
        <v>40428</v>
      </c>
      <c r="B51" s="60">
        <v>33.901463</v>
      </c>
      <c r="C51" s="62">
        <v>51.557135000000002</v>
      </c>
      <c r="D51" s="62">
        <v>21.474686999999999</v>
      </c>
      <c r="E51" s="62">
        <v>20.540001</v>
      </c>
      <c r="F51" s="62">
        <v>231.968423</v>
      </c>
      <c r="G51" s="62">
        <v>31.017309999999998</v>
      </c>
      <c r="H51" s="62">
        <v>32.216304000000001</v>
      </c>
      <c r="I51" s="62">
        <v>82.269997000000004</v>
      </c>
      <c r="J51" s="62">
        <v>20.457363000000001</v>
      </c>
      <c r="K51" s="62">
        <v>21.582550000000001</v>
      </c>
      <c r="L51" s="62">
        <v>10340.690430000001</v>
      </c>
      <c r="N51" s="69">
        <f>(B52-Assets[[#This Row],[AAPL]])/Assets[[#This Row],[AAPL]]</f>
        <v>1.9820767027074967E-2</v>
      </c>
      <c r="O51" s="69">
        <f>(C52-Assets[[#This Row],[XOM]])/Assets[[#This Row],[XOM]]</f>
        <v>3.3030733767498506E-3</v>
      </c>
      <c r="P51" s="69">
        <f>(D52-Assets[[#This Row],[TTM]])/Assets[[#This Row],[TTM]]</f>
        <v>5.3261777459202124E-3</v>
      </c>
      <c r="Q51" s="69">
        <f>(E52-Assets[[#This Row],[TSLA]])/Assets[[#This Row],[TSLA]]</f>
        <v>1.752672748165876E-2</v>
      </c>
      <c r="R51" s="69">
        <f>(F52-Assets[[#This Row],[GOOG]])/Assets[[#This Row],[GOOG]]</f>
        <v>1.3307492287430851E-2</v>
      </c>
      <c r="S51" s="69">
        <f>(G52-Assets[[#This Row],[DIS]])/Assets[[#This Row],[DIS]]</f>
        <v>0</v>
      </c>
      <c r="T51" s="69">
        <f>(H52-Assets[[#This Row],[COP]])/Assets[[#This Row],[COP]]</f>
        <v>1.2299641821110124E-2</v>
      </c>
      <c r="U51" s="69">
        <f>(I52-Assets[[#This Row],[BIDU]])/Assets[[#This Row],[BIDU]]</f>
        <v>2.3337851829507216E-2</v>
      </c>
      <c r="V51" s="69">
        <f>(J52-Assets[[#This Row],[MSFT]])/Assets[[#This Row],[MSFT]]</f>
        <v>-1.2520675318710879E-3</v>
      </c>
      <c r="W51" s="69">
        <f>(K52-Assets[[#This Row],[WFC]])/Assets[[#This Row],[WFC]]</f>
        <v>1.2038475527683185E-2</v>
      </c>
      <c r="X51" s="69">
        <f>(L52-Assets[[#This Row],[DJI]])/Assets[[#This Row],[DJI]]</f>
        <v>4.4793275955365783E-3</v>
      </c>
    </row>
    <row r="52" spans="1:24" x14ac:dyDescent="0.25">
      <c r="A52" s="66">
        <v>40429</v>
      </c>
      <c r="B52" s="60">
        <v>34.573416000000002</v>
      </c>
      <c r="C52" s="62">
        <v>51.727432</v>
      </c>
      <c r="D52" s="62">
        <v>21.589065000000002</v>
      </c>
      <c r="E52" s="62">
        <v>20.9</v>
      </c>
      <c r="F52" s="62">
        <v>235.055341</v>
      </c>
      <c r="G52" s="62">
        <v>31.017309999999998</v>
      </c>
      <c r="H52" s="62">
        <v>32.612552999999998</v>
      </c>
      <c r="I52" s="62">
        <v>84.190002000000007</v>
      </c>
      <c r="J52" s="62">
        <v>20.431749</v>
      </c>
      <c r="K52" s="62">
        <v>21.842371</v>
      </c>
      <c r="L52" s="62">
        <v>10387.009770000001</v>
      </c>
      <c r="N52" s="69">
        <f>(B53-Assets[[#This Row],[AAPL]])/Assets[[#This Row],[AAPL]]</f>
        <v>5.7049612916457322E-4</v>
      </c>
      <c r="O52" s="69">
        <f>(C53-Assets[[#This Row],[XOM]])/Assets[[#This Row],[XOM]]</f>
        <v>4.9382695046604501E-3</v>
      </c>
      <c r="P52" s="69">
        <f>(D53-Assets[[#This Row],[TTM]])/Assets[[#This Row],[TTM]]</f>
        <v>-4.4151981570300034E-4</v>
      </c>
      <c r="Q52" s="69">
        <f>(E53-Assets[[#This Row],[TSLA]])/Assets[[#This Row],[TSLA]]</f>
        <v>-9.0909569377989833E-3</v>
      </c>
      <c r="R52" s="69">
        <f>(F53-Assets[[#This Row],[GOOG]])/Assets[[#This Row],[GOOG]]</f>
        <v>1.1900235868284299E-2</v>
      </c>
      <c r="S52" s="69">
        <f>(G53-Assets[[#This Row],[DIS]])/Assets[[#This Row],[DIS]]</f>
        <v>7.0922655768666824E-3</v>
      </c>
      <c r="T52" s="69">
        <f>(H53-Assets[[#This Row],[COP]])/Assets[[#This Row],[COP]]</f>
        <v>7.5478604818212695E-3</v>
      </c>
      <c r="U52" s="69">
        <f>(I53-Assets[[#This Row],[BIDU]])/Assets[[#This Row],[BIDU]]</f>
        <v>-4.2760421837264428E-3</v>
      </c>
      <c r="V52" s="69">
        <f>(J53-Assets[[#This Row],[MSFT]])/Assets[[#This Row],[MSFT]]</f>
        <v>3.3430813974857821E-3</v>
      </c>
      <c r="W52" s="69">
        <f>(K53-Assets[[#This Row],[WFC]])/Assets[[#This Row],[WFC]]</f>
        <v>1.8636072063788346E-2</v>
      </c>
      <c r="X52" s="69">
        <f>(L53-Assets[[#This Row],[DJI]])/Assets[[#This Row],[DJI]]</f>
        <v>2.7178620820724284E-3</v>
      </c>
    </row>
    <row r="53" spans="1:24" x14ac:dyDescent="0.25">
      <c r="A53" s="66">
        <v>40430</v>
      </c>
      <c r="B53" s="60">
        <v>34.593139999999998</v>
      </c>
      <c r="C53" s="62">
        <v>51.982875999999997</v>
      </c>
      <c r="D53" s="62">
        <v>21.579533000000001</v>
      </c>
      <c r="E53" s="62">
        <v>20.709999</v>
      </c>
      <c r="F53" s="62">
        <v>237.852555</v>
      </c>
      <c r="G53" s="62">
        <v>31.237293000000001</v>
      </c>
      <c r="H53" s="62">
        <v>32.858708</v>
      </c>
      <c r="I53" s="62">
        <v>83.830001999999993</v>
      </c>
      <c r="J53" s="62">
        <v>20.500053999999999</v>
      </c>
      <c r="K53" s="62">
        <v>22.249427000000001</v>
      </c>
      <c r="L53" s="62">
        <v>10415.240229999999</v>
      </c>
      <c r="N53" s="69">
        <f>(B54-Assets[[#This Row],[AAPL]])/Assets[[#This Row],[AAPL]]</f>
        <v>1.2924527811005889E-3</v>
      </c>
      <c r="O53" s="69">
        <f>(C54-Assets[[#This Row],[XOM]])/Assets[[#This Row],[XOM]]</f>
        <v>2.4570206542632068E-3</v>
      </c>
      <c r="P53" s="69">
        <f>(D54-Assets[[#This Row],[TTM]])/Assets[[#This Row],[TTM]]</f>
        <v>4.8587242365253211E-3</v>
      </c>
      <c r="Q53" s="69">
        <f>(E54-Assets[[#This Row],[TSLA]])/Assets[[#This Row],[TSLA]]</f>
        <v>-2.6074313185625846E-2</v>
      </c>
      <c r="R53" s="69">
        <f>(F54-Assets[[#This Row],[GOOG]])/Assets[[#This Row],[GOOG]]</f>
        <v>-8.4010028818058458E-5</v>
      </c>
      <c r="S53" s="69">
        <f>(G54-Assets[[#This Row],[DIS]])/Assets[[#This Row],[DIS]]</f>
        <v>2.0539551874740733E-3</v>
      </c>
      <c r="T53" s="69">
        <f>(H54-Assets[[#This Row],[COP]])/Assets[[#This Row],[COP]]</f>
        <v>3.6535216174665301E-4</v>
      </c>
      <c r="U53" s="69">
        <f>(I54-Assets[[#This Row],[BIDU]])/Assets[[#This Row],[BIDU]]</f>
        <v>5.9644517245746936E-3</v>
      </c>
      <c r="V53" s="69">
        <f>(J54-Assets[[#This Row],[MSFT]])/Assets[[#This Row],[MSFT]]</f>
        <v>-6.6638848853762759E-3</v>
      </c>
      <c r="W53" s="69">
        <f>(K54-Assets[[#This Row],[WFC]])/Assets[[#This Row],[WFC]]</f>
        <v>2.3355208203787955E-3</v>
      </c>
      <c r="X53" s="69">
        <f>(L54-Assets[[#This Row],[DJI]])/Assets[[#This Row],[DJI]]</f>
        <v>4.5634377076677517E-3</v>
      </c>
    </row>
    <row r="54" spans="1:24" x14ac:dyDescent="0.25">
      <c r="A54" s="66">
        <v>40431</v>
      </c>
      <c r="B54" s="60">
        <v>34.63785</v>
      </c>
      <c r="C54" s="62">
        <v>52.110599000000001</v>
      </c>
      <c r="D54" s="62">
        <v>21.684381999999999</v>
      </c>
      <c r="E54" s="62">
        <v>20.170000000000002</v>
      </c>
      <c r="F54" s="62">
        <v>237.832573</v>
      </c>
      <c r="G54" s="62">
        <v>31.301452999999999</v>
      </c>
      <c r="H54" s="62">
        <v>32.870713000000002</v>
      </c>
      <c r="I54" s="62">
        <v>84.330001999999993</v>
      </c>
      <c r="J54" s="62">
        <v>20.363444000000001</v>
      </c>
      <c r="K54" s="62">
        <v>22.301390999999999</v>
      </c>
      <c r="L54" s="62">
        <v>10462.76953</v>
      </c>
      <c r="N54" s="69">
        <f>(B55-Assets[[#This Row],[AAPL]])/Assets[[#This Row],[AAPL]]</f>
        <v>1.3780762951511167E-2</v>
      </c>
      <c r="O54" s="69">
        <f>(C55-Assets[[#This Row],[XOM]])/Assets[[#This Row],[XOM]]</f>
        <v>-3.2679916037809875E-3</v>
      </c>
      <c r="P54" s="69">
        <f>(D55-Assets[[#This Row],[TTM]])/Assets[[#This Row],[TTM]]</f>
        <v>8.7912120345417632E-3</v>
      </c>
      <c r="Q54" s="69">
        <f>(E55-Assets[[#This Row],[TSLA]])/Assets[[#This Row],[TSLA]]</f>
        <v>2.7268170550322244E-2</v>
      </c>
      <c r="R54" s="69">
        <f>(F55-Assets[[#This Row],[GOOG]])/Assets[[#This Row],[GOOG]]</f>
        <v>1.2874380331410718E-2</v>
      </c>
      <c r="S54" s="69">
        <f>(G55-Assets[[#This Row],[DIS]])/Assets[[#This Row],[DIS]]</f>
        <v>3.5138943869474628E-3</v>
      </c>
      <c r="T54" s="69">
        <f>(H55-Assets[[#This Row],[COP]])/Assets[[#This Row],[COP]]</f>
        <v>1.1506838929839948E-2</v>
      </c>
      <c r="U54" s="69">
        <f>(I55-Assets[[#This Row],[BIDU]])/Assets[[#This Row],[BIDU]]</f>
        <v>2.2886279547343149E-2</v>
      </c>
      <c r="V54" s="69">
        <f>(J55-Assets[[#This Row],[MSFT]])/Assets[[#This Row],[MSFT]]</f>
        <v>5.2830208878223102E-2</v>
      </c>
      <c r="W54" s="69">
        <f>(K55-Assets[[#This Row],[WFC]])/Assets[[#This Row],[WFC]]</f>
        <v>2.912621010949494E-2</v>
      </c>
      <c r="X54" s="69">
        <f>(L55-Assets[[#This Row],[DJI]])/Assets[[#This Row],[DJI]]</f>
        <v>7.7761772126123509E-3</v>
      </c>
    </row>
    <row r="55" spans="1:24" x14ac:dyDescent="0.25">
      <c r="A55" s="66">
        <v>40434</v>
      </c>
      <c r="B55" s="60">
        <v>35.115186000000001</v>
      </c>
      <c r="C55" s="62">
        <v>51.940302000000003</v>
      </c>
      <c r="D55" s="62">
        <v>21.875014</v>
      </c>
      <c r="E55" s="62">
        <v>20.719999000000001</v>
      </c>
      <c r="F55" s="62">
        <v>240.89452</v>
      </c>
      <c r="G55" s="62">
        <v>31.411442999999998</v>
      </c>
      <c r="H55" s="62">
        <v>33.248950999999998</v>
      </c>
      <c r="I55" s="62">
        <v>86.260002</v>
      </c>
      <c r="J55" s="62">
        <v>21.439249</v>
      </c>
      <c r="K55" s="62">
        <v>22.950945999999998</v>
      </c>
      <c r="L55" s="62">
        <v>10544.12988</v>
      </c>
      <c r="N55" s="69">
        <f>(B56-Assets[[#This Row],[AAPL]])/Assets[[#This Row],[AAPL]]</f>
        <v>3.819629490215414E-3</v>
      </c>
      <c r="O55" s="69">
        <f>(C56-Assets[[#This Row],[XOM]])/Assets[[#This Row],[XOM]]</f>
        <v>1.6391895449506885E-4</v>
      </c>
      <c r="P55" s="69">
        <f>(D56-Assets[[#This Row],[TTM]])/Assets[[#This Row],[TTM]]</f>
        <v>2.8758153023353487E-2</v>
      </c>
      <c r="Q55" s="69">
        <f>(E56-Assets[[#This Row],[TSLA]])/Assets[[#This Row],[TSLA]]</f>
        <v>1.9305116761829819E-2</v>
      </c>
      <c r="R55" s="69">
        <f>(F56-Assets[[#This Row],[GOOG]])/Assets[[#This Row],[GOOG]]</f>
        <v>-3.8152922698283073E-3</v>
      </c>
      <c r="S55" s="69">
        <f>(G56-Assets[[#This Row],[DIS]])/Assets[[#This Row],[DIS]]</f>
        <v>-6.4196350355504913E-3</v>
      </c>
      <c r="T55" s="69">
        <f>(H56-Assets[[#This Row],[COP]])/Assets[[#This Row],[COP]]</f>
        <v>-1.8051697330226081E-4</v>
      </c>
      <c r="U55" s="69">
        <f>(I56-Assets[[#This Row],[BIDU]])/Assets[[#This Row],[BIDU]]</f>
        <v>8.1150009711329683E-4</v>
      </c>
      <c r="V55" s="69">
        <f>(J56-Assets[[#This Row],[MSFT]])/Assets[[#This Row],[MSFT]]</f>
        <v>-3.1859791357429883E-3</v>
      </c>
      <c r="W55" s="69">
        <f>(K56-Assets[[#This Row],[WFC]])/Assets[[#This Row],[WFC]]</f>
        <v>-1.6603803607920874E-2</v>
      </c>
      <c r="X55" s="69">
        <f>(L56-Assets[[#This Row],[DJI]])/Assets[[#This Row],[DJI]]</f>
        <v>-1.672935576548587E-3</v>
      </c>
    </row>
    <row r="56" spans="1:24" x14ac:dyDescent="0.25">
      <c r="A56" s="66">
        <v>40435</v>
      </c>
      <c r="B56" s="60">
        <v>35.249313000000001</v>
      </c>
      <c r="C56" s="62">
        <v>51.948816000000001</v>
      </c>
      <c r="D56" s="62">
        <v>22.504099</v>
      </c>
      <c r="E56" s="62">
        <v>21.120000999999998</v>
      </c>
      <c r="F56" s="62">
        <v>239.975437</v>
      </c>
      <c r="G56" s="62">
        <v>31.209793000000001</v>
      </c>
      <c r="H56" s="62">
        <v>33.242949000000003</v>
      </c>
      <c r="I56" s="62">
        <v>86.330001999999993</v>
      </c>
      <c r="J56" s="62">
        <v>21.370944000000001</v>
      </c>
      <c r="K56" s="62">
        <v>22.569873000000001</v>
      </c>
      <c r="L56" s="62">
        <v>10526.490229999999</v>
      </c>
      <c r="N56" s="69">
        <f>(B57-Assets[[#This Row],[AAPL]])/Assets[[#This Row],[AAPL]]</f>
        <v>8.0578875395385958E-3</v>
      </c>
      <c r="O56" s="69">
        <f>(C57-Assets[[#This Row],[XOM]])/Assets[[#This Row],[XOM]]</f>
        <v>-1.6389208947511209E-4</v>
      </c>
      <c r="P56" s="69">
        <f>(D57-Assets[[#This Row],[TTM]])/Assets[[#This Row],[TTM]]</f>
        <v>-2.2871699951195618E-2</v>
      </c>
      <c r="Q56" s="69">
        <f>(E57-Assets[[#This Row],[TSLA]])/Assets[[#This Row],[TSLA]]</f>
        <v>4.0719647693198593E-2</v>
      </c>
      <c r="R56" s="69">
        <f>(F57-Assets[[#This Row],[GOOG]])/Assets[[#This Row],[GOOG]]</f>
        <v>4.3713640575643509E-4</v>
      </c>
      <c r="S56" s="69">
        <f>(G57-Assets[[#This Row],[DIS]])/Assets[[#This Row],[DIS]]</f>
        <v>4.6989417712574076E-3</v>
      </c>
      <c r="T56" s="69">
        <f>(H57-Assets[[#This Row],[COP]])/Assets[[#This Row],[COP]]</f>
        <v>3.4314645189871744E-3</v>
      </c>
      <c r="U56" s="69">
        <f>(I57-Assets[[#This Row],[BIDU]])/Assets[[#This Row],[BIDU]]</f>
        <v>-3.4749217311485126E-4</v>
      </c>
      <c r="V56" s="69">
        <f>(J57-Assets[[#This Row],[MSFT]])/Assets[[#This Row],[MSFT]]</f>
        <v>3.5957232399278986E-3</v>
      </c>
      <c r="W56" s="69">
        <f>(K57-Assets[[#This Row],[WFC]])/Assets[[#This Row],[WFC]]</f>
        <v>1.0744455673277257E-2</v>
      </c>
      <c r="X56" s="69">
        <f>(L57-Assets[[#This Row],[DJI]])/Assets[[#This Row],[DJI]]</f>
        <v>4.3927500040059405E-3</v>
      </c>
    </row>
    <row r="57" spans="1:24" x14ac:dyDescent="0.25">
      <c r="A57" s="66">
        <v>40436</v>
      </c>
      <c r="B57" s="60">
        <v>35.533347999999997</v>
      </c>
      <c r="C57" s="62">
        <v>51.940302000000003</v>
      </c>
      <c r="D57" s="62">
        <v>21.989391999999999</v>
      </c>
      <c r="E57" s="62">
        <v>21.98</v>
      </c>
      <c r="F57" s="62">
        <v>240.08033900000001</v>
      </c>
      <c r="G57" s="62">
        <v>31.356445999999998</v>
      </c>
      <c r="H57" s="62">
        <v>33.357021000000003</v>
      </c>
      <c r="I57" s="62">
        <v>86.300003000000004</v>
      </c>
      <c r="J57" s="62">
        <v>21.447787999999999</v>
      </c>
      <c r="K57" s="62">
        <v>22.812373999999998</v>
      </c>
      <c r="L57" s="62">
        <v>10572.73047</v>
      </c>
      <c r="N57" s="69">
        <f>(B58-Assets[[#This Row],[AAPL]])/Assets[[#This Row],[AAPL]]</f>
        <v>2.3499361782627452E-2</v>
      </c>
      <c r="O57" s="69">
        <f>(C58-Assets[[#This Row],[XOM]])/Assets[[#This Row],[XOM]]</f>
        <v>-4.9177611635770014E-4</v>
      </c>
      <c r="P57" s="69">
        <f>(D58-Assets[[#This Row],[TTM]])/Assets[[#This Row],[TTM]]</f>
        <v>2.2540141173525954E-2</v>
      </c>
      <c r="Q57" s="69">
        <f>(E58-Assets[[#This Row],[TSLA]])/Assets[[#This Row],[TSLA]]</f>
        <v>-4.7315696087352213E-2</v>
      </c>
      <c r="R57" s="69">
        <f>(F58-Assets[[#This Row],[GOOG]])/Assets[[#This Row],[GOOG]]</f>
        <v>8.7382415767083357E-4</v>
      </c>
      <c r="S57" s="69">
        <f>(G58-Assets[[#This Row],[DIS]])/Assets[[#This Row],[DIS]]</f>
        <v>-1.1692651648084816E-3</v>
      </c>
      <c r="T57" s="69">
        <f>(H58-Assets[[#This Row],[COP]])/Assets[[#This Row],[COP]]</f>
        <v>-3.5998718230865426E-3</v>
      </c>
      <c r="U57" s="69">
        <f>(I58-Assets[[#This Row],[BIDU]])/Assets[[#This Row],[BIDU]]</f>
        <v>-2.4334529860909099E-3</v>
      </c>
      <c r="V57" s="69">
        <f>(J58-Assets[[#This Row],[MSFT]])/Assets[[#This Row],[MSFT]]</f>
        <v>8.3598364549295878E-3</v>
      </c>
      <c r="W57" s="69">
        <f>(K58-Assets[[#This Row],[WFC]])/Assets[[#This Row],[WFC]]</f>
        <v>-1.0630239535788656E-2</v>
      </c>
      <c r="X57" s="69">
        <f>(L58-Assets[[#This Row],[DJI]])/Assets[[#This Row],[DJI]]</f>
        <v>2.0902462294585763E-3</v>
      </c>
    </row>
    <row r="58" spans="1:24" x14ac:dyDescent="0.25">
      <c r="A58" s="66">
        <v>40437</v>
      </c>
      <c r="B58" s="60">
        <v>36.368358999999998</v>
      </c>
      <c r="C58" s="62">
        <v>51.914758999999997</v>
      </c>
      <c r="D58" s="62">
        <v>22.485036000000001</v>
      </c>
      <c r="E58" s="62">
        <v>20.940000999999999</v>
      </c>
      <c r="F58" s="62">
        <v>240.29012700000001</v>
      </c>
      <c r="G58" s="62">
        <v>31.319782</v>
      </c>
      <c r="H58" s="62">
        <v>33.236939999999997</v>
      </c>
      <c r="I58" s="62">
        <v>86.089995999999999</v>
      </c>
      <c r="J58" s="62">
        <v>21.627088000000001</v>
      </c>
      <c r="K58" s="62">
        <v>22.569873000000001</v>
      </c>
      <c r="L58" s="62">
        <v>10594.83008</v>
      </c>
      <c r="N58" s="69">
        <f>(B59-Assets[[#This Row],[AAPL]])/Assets[[#This Row],[AAPL]]</f>
        <v>-4.3388540021834666E-3</v>
      </c>
      <c r="O58" s="69">
        <f>(C59-Assets[[#This Row],[XOM]])/Assets[[#This Row],[XOM]]</f>
        <v>-3.1163199659657438E-3</v>
      </c>
      <c r="P58" s="69">
        <f>(D59-Assets[[#This Row],[TTM]])/Assets[[#This Row],[TTM]]</f>
        <v>-1.2293375914541658E-2</v>
      </c>
      <c r="Q58" s="69">
        <f>(E59-Assets[[#This Row],[TSLA]])/Assets[[#This Row],[TSLA]]</f>
        <v>-3.3906445372184957E-2</v>
      </c>
      <c r="R58" s="69">
        <f>(F59-Assets[[#This Row],[GOOG]])/Assets[[#This Row],[GOOG]]</f>
        <v>1.8895778435374506E-2</v>
      </c>
      <c r="S58" s="69">
        <f>(G59-Assets[[#This Row],[DIS]])/Assets[[#This Row],[DIS]]</f>
        <v>1.1413617119046402E-2</v>
      </c>
      <c r="T58" s="69">
        <f>(H59-Assets[[#This Row],[COP]])/Assets[[#This Row],[COP]]</f>
        <v>-1.6255106517025282E-3</v>
      </c>
      <c r="U58" s="69">
        <f>(I59-Assets[[#This Row],[BIDU]])/Assets[[#This Row],[BIDU]]</f>
        <v>-4.1815892290203256E-3</v>
      </c>
      <c r="V58" s="69">
        <f>(J59-Assets[[#This Row],[MSFT]])/Assets[[#This Row],[MSFT]]</f>
        <v>-4.3427020780606555E-3</v>
      </c>
      <c r="W58" s="69">
        <f>(K59-Assets[[#This Row],[WFC]])/Assets[[#This Row],[WFC]]</f>
        <v>-1.9186195686613586E-3</v>
      </c>
      <c r="X58" s="69">
        <f>(L59-Assets[[#This Row],[DJI]])/Assets[[#This Row],[DJI]]</f>
        <v>1.2288568954566543E-3</v>
      </c>
    </row>
    <row r="59" spans="1:24" x14ac:dyDescent="0.25">
      <c r="A59" s="66">
        <v>40438</v>
      </c>
      <c r="B59" s="60">
        <v>36.210562000000003</v>
      </c>
      <c r="C59" s="62">
        <v>51.752975999999997</v>
      </c>
      <c r="D59" s="62">
        <v>22.208618999999999</v>
      </c>
      <c r="E59" s="62">
        <v>20.23</v>
      </c>
      <c r="F59" s="62">
        <v>244.83059600000001</v>
      </c>
      <c r="G59" s="62">
        <v>31.677254000000001</v>
      </c>
      <c r="H59" s="62">
        <v>33.182912999999999</v>
      </c>
      <c r="I59" s="62">
        <v>85.730002999999996</v>
      </c>
      <c r="J59" s="62">
        <v>21.533168</v>
      </c>
      <c r="K59" s="62">
        <v>22.52657</v>
      </c>
      <c r="L59" s="62">
        <v>10607.849609999999</v>
      </c>
      <c r="N59" s="69">
        <f>(B60-Assets[[#This Row],[AAPL]])/Assets[[#This Row],[AAPL]]</f>
        <v>2.8543467510943325E-2</v>
      </c>
      <c r="O59" s="69">
        <f>(C60-Assets[[#This Row],[XOM]])/Assets[[#This Row],[XOM]]</f>
        <v>1.2668643441876761E-2</v>
      </c>
      <c r="P59" s="69">
        <f>(D60-Assets[[#This Row],[TTM]])/Assets[[#This Row],[TTM]]</f>
        <v>3.3476417421542531E-2</v>
      </c>
      <c r="Q59" s="69">
        <f>(E60-Assets[[#This Row],[TSLA]])/Assets[[#This Row],[TSLA]]</f>
        <v>4.1028126544735581E-2</v>
      </c>
      <c r="R59" s="69">
        <f>(F60-Assets[[#This Row],[GOOG]])/Assets[[#This Row],[GOOG]]</f>
        <v>3.6988653166534727E-2</v>
      </c>
      <c r="S59" s="69">
        <f>(G60-Assets[[#This Row],[DIS]])/Assets[[#This Row],[DIS]]</f>
        <v>9.8379739607478926E-3</v>
      </c>
      <c r="T59" s="69">
        <f>(H60-Assets[[#This Row],[COP]])/Assets[[#This Row],[COP]]</f>
        <v>2.8224948183421944E-2</v>
      </c>
      <c r="U59" s="69">
        <f>(I60-Assets[[#This Row],[BIDU]])/Assets[[#This Row],[BIDU]]</f>
        <v>4.8291144933238841E-2</v>
      </c>
      <c r="V59" s="69">
        <f>(J60-Assets[[#This Row],[MSFT]])/Assets[[#This Row],[MSFT]]</f>
        <v>8.3267357594571691E-3</v>
      </c>
      <c r="W59" s="69">
        <f>(K60-Assets[[#This Row],[WFC]])/Assets[[#This Row],[WFC]]</f>
        <v>2.1145695949272368E-2</v>
      </c>
      <c r="X59" s="69">
        <f>(L60-Assets[[#This Row],[DJI]])/Assets[[#This Row],[DJI]]</f>
        <v>1.3741758731438153E-2</v>
      </c>
    </row>
    <row r="60" spans="1:24" x14ac:dyDescent="0.25">
      <c r="A60" s="66">
        <v>40441</v>
      </c>
      <c r="B60" s="60">
        <v>37.244137000000002</v>
      </c>
      <c r="C60" s="62">
        <v>52.408616000000002</v>
      </c>
      <c r="D60" s="62">
        <v>22.952083999999999</v>
      </c>
      <c r="E60" s="62">
        <v>21.059999000000001</v>
      </c>
      <c r="F60" s="62">
        <v>253.88655</v>
      </c>
      <c r="G60" s="62">
        <v>31.988893999999998</v>
      </c>
      <c r="H60" s="62">
        <v>34.119498999999998</v>
      </c>
      <c r="I60" s="62">
        <v>89.870002999999997</v>
      </c>
      <c r="J60" s="62">
        <v>21.712468999999999</v>
      </c>
      <c r="K60" s="62">
        <v>23.00291</v>
      </c>
      <c r="L60" s="62">
        <v>10753.62012</v>
      </c>
      <c r="N60" s="69">
        <f>(B61-Assets[[#This Row],[AAPL]])/Assets[[#This Row],[AAPL]]</f>
        <v>1.9065282677913705E-3</v>
      </c>
      <c r="O60" s="69">
        <f>(C61-Assets[[#This Row],[XOM]])/Assets[[#This Row],[XOM]]</f>
        <v>-1.6245420409509076E-4</v>
      </c>
      <c r="P60" s="69">
        <f>(D61-Assets[[#This Row],[TTM]])/Assets[[#This Row],[TTM]]</f>
        <v>3.3222691237972655E-3</v>
      </c>
      <c r="Q60" s="69">
        <f>(E61-Assets[[#This Row],[TSLA]])/Assets[[#This Row],[TSLA]]</f>
        <v>-1.3770133607318864E-2</v>
      </c>
      <c r="R60" s="69">
        <f>(F61-Assets[[#This Row],[GOOG]])/Assets[[#This Row],[GOOG]]</f>
        <v>1.0191209420112939E-2</v>
      </c>
      <c r="S60" s="69">
        <f>(G61-Assets[[#This Row],[DIS]])/Assets[[#This Row],[DIS]]</f>
        <v>-1.146135280575814E-2</v>
      </c>
      <c r="T60" s="69">
        <f>(H61-Assets[[#This Row],[COP]])/Assets[[#This Row],[COP]]</f>
        <v>-5.4549159704835627E-3</v>
      </c>
      <c r="U60" s="69">
        <f>(I61-Assets[[#This Row],[BIDU]])/Assets[[#This Row],[BIDU]]</f>
        <v>1.4687870879452513E-2</v>
      </c>
      <c r="V60" s="69">
        <f>(J61-Assets[[#This Row],[MSFT]])/Assets[[#This Row],[MSFT]]</f>
        <v>-1.1010631725023977E-2</v>
      </c>
      <c r="W60" s="69">
        <f>(K61-Assets[[#This Row],[WFC]])/Assets[[#This Row],[WFC]]</f>
        <v>-6.7771425441389794E-3</v>
      </c>
      <c r="X60" s="69">
        <f>(L61-Assets[[#This Row],[DJI]])/Assets[[#This Row],[DJI]]</f>
        <v>6.8908422627074386E-4</v>
      </c>
    </row>
    <row r="61" spans="1:24" x14ac:dyDescent="0.25">
      <c r="A61" s="66">
        <v>40442</v>
      </c>
      <c r="B61" s="60">
        <v>37.315143999999997</v>
      </c>
      <c r="C61" s="62">
        <v>52.400101999999997</v>
      </c>
      <c r="D61" s="62">
        <v>23.028337000000001</v>
      </c>
      <c r="E61" s="62">
        <v>20.77</v>
      </c>
      <c r="F61" s="62">
        <v>256.47396099999997</v>
      </c>
      <c r="G61" s="62">
        <v>31.622257999999999</v>
      </c>
      <c r="H61" s="62">
        <v>33.93338</v>
      </c>
      <c r="I61" s="62">
        <v>91.190002000000007</v>
      </c>
      <c r="J61" s="62">
        <v>21.473400999999999</v>
      </c>
      <c r="K61" s="62">
        <v>22.847016</v>
      </c>
      <c r="L61" s="62">
        <v>10761.030269999999</v>
      </c>
      <c r="N61" s="69">
        <f>(B62-Assets[[#This Row],[AAPL]])/Assets[[#This Row],[AAPL]]</f>
        <v>1.4025485202469094E-2</v>
      </c>
      <c r="O61" s="69">
        <f>(C62-Assets[[#This Row],[XOM]])/Assets[[#This Row],[XOM]]</f>
        <v>-1.4624589852896461E-3</v>
      </c>
      <c r="P61" s="69">
        <f>(D62-Assets[[#This Row],[TTM]])/Assets[[#This Row],[TTM]]</f>
        <v>-6.622536399393448E-3</v>
      </c>
      <c r="Q61" s="69">
        <f>(E62-Assets[[#This Row],[TSLA]])/Assets[[#This Row],[TSLA]]</f>
        <v>-4.3331680308136791E-2</v>
      </c>
      <c r="R61" s="69">
        <f>(F62-Assets[[#This Row],[GOOG]])/Assets[[#This Row],[GOOG]]</f>
        <v>4.946837468619473E-3</v>
      </c>
      <c r="S61" s="69">
        <f>(G62-Assets[[#This Row],[DIS]])/Assets[[#This Row],[DIS]]</f>
        <v>-1.4782562333151448E-2</v>
      </c>
      <c r="T61" s="69">
        <f>(H62-Assets[[#This Row],[COP]])/Assets[[#This Row],[COP]]</f>
        <v>-8.1385349764744458E-3</v>
      </c>
      <c r="U61" s="69">
        <f>(I62-Assets[[#This Row],[BIDU]])/Assets[[#This Row],[BIDU]]</f>
        <v>6.7989471038720469E-3</v>
      </c>
      <c r="V61" s="69">
        <f>(J62-Assets[[#This Row],[MSFT]])/Assets[[#This Row],[MSFT]]</f>
        <v>-2.1471121412020285E-2</v>
      </c>
      <c r="W61" s="69">
        <f>(K62-Assets[[#This Row],[WFC]])/Assets[[#This Row],[WFC]]</f>
        <v>-2.1607241838496521E-2</v>
      </c>
      <c r="X61" s="69">
        <f>(L62-Assets[[#This Row],[DJI]])/Assets[[#This Row],[DJI]]</f>
        <v>-2.0184591488933571E-3</v>
      </c>
    </row>
    <row r="62" spans="1:24" x14ac:dyDescent="0.25">
      <c r="A62" s="66">
        <v>40443</v>
      </c>
      <c r="B62" s="60">
        <v>37.838507</v>
      </c>
      <c r="C62" s="62">
        <v>52.323469000000003</v>
      </c>
      <c r="D62" s="62">
        <v>22.875831000000002</v>
      </c>
      <c r="E62" s="62">
        <v>19.870000999999998</v>
      </c>
      <c r="F62" s="62">
        <v>257.74269600000002</v>
      </c>
      <c r="G62" s="62">
        <v>31.154800000000002</v>
      </c>
      <c r="H62" s="62">
        <v>33.657212000000001</v>
      </c>
      <c r="I62" s="62">
        <v>91.809997999999993</v>
      </c>
      <c r="J62" s="62">
        <v>21.012343000000001</v>
      </c>
      <c r="K62" s="62">
        <v>22.353355000000001</v>
      </c>
      <c r="L62" s="62">
        <v>10739.309569999999</v>
      </c>
      <c r="N62" s="69">
        <f>(B63-Assets[[#This Row],[AAPL]])/Assets[[#This Row],[AAPL]]</f>
        <v>4.0659902358199038E-3</v>
      </c>
      <c r="O62" s="69">
        <f>(C63-Assets[[#This Row],[XOM]])/Assets[[#This Row],[XOM]]</f>
        <v>-4.8819966428449079E-3</v>
      </c>
      <c r="P62" s="69">
        <f>(D63-Assets[[#This Row],[TTM]])/Assets[[#This Row],[TTM]]</f>
        <v>-2.4999747550155027E-3</v>
      </c>
      <c r="Q62" s="69">
        <f>(E63-Assets[[#This Row],[TSLA]])/Assets[[#This Row],[TSLA]]</f>
        <v>-1.5601509028610379E-2</v>
      </c>
      <c r="R62" s="69">
        <f>(F63-Assets[[#This Row],[GOOG]])/Assets[[#This Row],[GOOG]]</f>
        <v>-4.8837193819065124E-3</v>
      </c>
      <c r="S62" s="69">
        <f>(G63-Assets[[#This Row],[DIS]])/Assets[[#This Row],[DIS]]</f>
        <v>-2.5595863237767618E-2</v>
      </c>
      <c r="T62" s="69">
        <f>(H63-Assets[[#This Row],[COP]])/Assets[[#This Row],[COP]]</f>
        <v>-1.4984069387565491E-2</v>
      </c>
      <c r="U62" s="69">
        <f>(I63-Assets[[#This Row],[BIDU]])/Assets[[#This Row],[BIDU]]</f>
        <v>3.5072443853010546E-2</v>
      </c>
      <c r="V62" s="69">
        <f>(J63-Assets[[#This Row],[MSFT]])/Assets[[#This Row],[MSFT]]</f>
        <v>-7.3141296046805183E-3</v>
      </c>
      <c r="W62" s="69">
        <f>(K63-Assets[[#This Row],[WFC]])/Assets[[#This Row],[WFC]]</f>
        <v>-2.9833374005826061E-2</v>
      </c>
      <c r="X62" s="69">
        <f>(L63-Assets[[#This Row],[DJI]])/Assets[[#This Row],[DJI]]</f>
        <v>-7.1596455525212285E-3</v>
      </c>
    </row>
    <row r="63" spans="1:24" x14ac:dyDescent="0.25">
      <c r="A63" s="66">
        <v>40444</v>
      </c>
      <c r="B63" s="60">
        <v>37.992358000000003</v>
      </c>
      <c r="C63" s="62">
        <v>52.068026000000003</v>
      </c>
      <c r="D63" s="62">
        <v>22.818642000000001</v>
      </c>
      <c r="E63" s="62">
        <v>19.559999000000001</v>
      </c>
      <c r="F63" s="62">
        <v>256.48395299999999</v>
      </c>
      <c r="G63" s="62">
        <v>30.357365999999999</v>
      </c>
      <c r="H63" s="62">
        <v>33.152889999999999</v>
      </c>
      <c r="I63" s="62">
        <v>95.029999000000004</v>
      </c>
      <c r="J63" s="62">
        <v>20.858656</v>
      </c>
      <c r="K63" s="62">
        <v>21.686478999999999</v>
      </c>
      <c r="L63" s="62">
        <v>10662.41992</v>
      </c>
      <c r="N63" s="69">
        <f>(B64-Assets[[#This Row],[AAPL]])/Assets[[#This Row],[AAPL]]</f>
        <v>1.1767945543153647E-2</v>
      </c>
      <c r="O63" s="69">
        <f>(C64-Assets[[#This Row],[XOM]])/Assets[[#This Row],[XOM]]</f>
        <v>9.8119141294121023E-3</v>
      </c>
      <c r="P63" s="69">
        <f>(D64-Assets[[#This Row],[TTM]])/Assets[[#This Row],[TTM]]</f>
        <v>1.3784474991982452E-2</v>
      </c>
      <c r="Q63" s="69">
        <f>(E64-Assets[[#This Row],[TSLA]])/Assets[[#This Row],[TSLA]]</f>
        <v>2.7607414499356577E-2</v>
      </c>
      <c r="R63" s="69">
        <f>(F64-Assets[[#This Row],[GOOG]])/Assets[[#This Row],[GOOG]]</f>
        <v>2.6894957440085906E-2</v>
      </c>
      <c r="S63" s="69">
        <f>(G64-Assets[[#This Row],[DIS]])/Assets[[#This Row],[DIS]]</f>
        <v>1.3888984966614032E-2</v>
      </c>
      <c r="T63" s="69">
        <f>(H64-Assets[[#This Row],[COP]])/Assets[[#This Row],[COP]]</f>
        <v>2.0644716041346652E-2</v>
      </c>
      <c r="U63" s="69">
        <f>(I64-Assets[[#This Row],[BIDU]])/Assets[[#This Row],[BIDU]]</f>
        <v>2.9464411548609924E-2</v>
      </c>
      <c r="V63" s="69">
        <f>(J64-Assets[[#This Row],[MSFT]])/Assets[[#This Row],[MSFT]]</f>
        <v>1.4326666109264202E-2</v>
      </c>
      <c r="W63" s="69">
        <f>(K64-Assets[[#This Row],[WFC]])/Assets[[#This Row],[WFC]]</f>
        <v>2.1964838091052055E-2</v>
      </c>
      <c r="X63" s="69">
        <f>(L64-Assets[[#This Row],[DJI]])/Assets[[#This Row],[DJI]]</f>
        <v>1.8554873235568488E-2</v>
      </c>
    </row>
    <row r="64" spans="1:24" x14ac:dyDescent="0.25">
      <c r="A64" s="66">
        <v>40445</v>
      </c>
      <c r="B64" s="60">
        <v>38.439450000000001</v>
      </c>
      <c r="C64" s="62">
        <v>52.578913</v>
      </c>
      <c r="D64" s="62">
        <v>23.133185000000001</v>
      </c>
      <c r="E64" s="62">
        <v>20.100000000000001</v>
      </c>
      <c r="F64" s="62">
        <v>263.38207799999998</v>
      </c>
      <c r="G64" s="62">
        <v>30.778998999999999</v>
      </c>
      <c r="H64" s="62">
        <v>33.837322</v>
      </c>
      <c r="I64" s="62">
        <v>97.830001999999993</v>
      </c>
      <c r="J64" s="62">
        <v>21.157491</v>
      </c>
      <c r="K64" s="62">
        <v>22.162818999999999</v>
      </c>
      <c r="L64" s="62">
        <v>10860.259770000001</v>
      </c>
      <c r="N64" s="69">
        <f>(B65-Assets[[#This Row],[AAPL]])/Assets[[#This Row],[AAPL]]</f>
        <v>-3.9682409607838393E-3</v>
      </c>
      <c r="O64" s="69">
        <f>(C65-Assets[[#This Row],[XOM]])/Assets[[#This Row],[XOM]]</f>
        <v>-6.4778821121685515E-4</v>
      </c>
      <c r="P64" s="69">
        <f>(D65-Assets[[#This Row],[TTM]])/Assets[[#This Row],[TTM]]</f>
        <v>1.5657160914072051E-2</v>
      </c>
      <c r="Q64" s="69">
        <f>(E65-Assets[[#This Row],[TSLA]])/Assets[[#This Row],[TSLA]]</f>
        <v>2.1393084577114287E-2</v>
      </c>
      <c r="R64" s="69">
        <f>(F65-Assets[[#This Row],[GOOG]])/Assets[[#This Row],[GOOG]]</f>
        <v>5.9170237088038459E-3</v>
      </c>
      <c r="S64" s="69">
        <f>(G65-Assets[[#This Row],[DIS]])/Assets[[#This Row],[DIS]]</f>
        <v>-8.6361158139028286E-3</v>
      </c>
      <c r="T64" s="69">
        <f>(H65-Assets[[#This Row],[COP]])/Assets[[#This Row],[COP]]</f>
        <v>-1.7742538845126029E-3</v>
      </c>
      <c r="U64" s="69">
        <f>(I65-Assets[[#This Row],[BIDU]])/Assets[[#This Row],[BIDU]]</f>
        <v>6.1228640269270364E-2</v>
      </c>
      <c r="V64" s="69">
        <f>(J65-Assets[[#This Row],[MSFT]])/Assets[[#This Row],[MSFT]]</f>
        <v>-2.017819598741592E-3</v>
      </c>
      <c r="W64" s="69">
        <f>(K65-Assets[[#This Row],[WFC]])/Assets[[#This Row],[WFC]]</f>
        <v>-2.3446475829630754E-3</v>
      </c>
      <c r="X64" s="69">
        <f>(L65-Assets[[#This Row],[DJI]])/Assets[[#This Row],[DJI]]</f>
        <v>-4.4400162630733007E-3</v>
      </c>
    </row>
    <row r="65" spans="1:24" x14ac:dyDescent="0.25">
      <c r="A65" s="66">
        <v>40448</v>
      </c>
      <c r="B65" s="60">
        <v>38.286912999999998</v>
      </c>
      <c r="C65" s="62">
        <v>52.544853000000003</v>
      </c>
      <c r="D65" s="62">
        <v>23.495384999999999</v>
      </c>
      <c r="E65" s="62">
        <v>20.530000999999999</v>
      </c>
      <c r="F65" s="62">
        <v>264.940516</v>
      </c>
      <c r="G65" s="62">
        <v>30.513188</v>
      </c>
      <c r="H65" s="62">
        <v>33.777285999999997</v>
      </c>
      <c r="I65" s="62">
        <v>103.82</v>
      </c>
      <c r="J65" s="62">
        <v>21.114799000000001</v>
      </c>
      <c r="K65" s="62">
        <v>22.110855000000001</v>
      </c>
      <c r="L65" s="62">
        <v>10812.04004</v>
      </c>
      <c r="N65" s="69">
        <f>(B66-Assets[[#This Row],[AAPL]])/Assets[[#This Row],[AAPL]]</f>
        <v>-1.4768492826778574E-2</v>
      </c>
      <c r="O65" s="69">
        <f>(C66-Assets[[#This Row],[XOM]])/Assets[[#This Row],[XOM]]</f>
        <v>5.6717258301206769E-3</v>
      </c>
      <c r="P65" s="69">
        <f>(D66-Assets[[#This Row],[TTM]])/Assets[[#This Row],[TTM]]</f>
        <v>3.6510999926155844E-3</v>
      </c>
      <c r="Q65" s="69">
        <f>(E66-Assets[[#This Row],[TSLA]])/Assets[[#This Row],[TSLA]]</f>
        <v>4.2376958481395104E-2</v>
      </c>
      <c r="R65" s="69">
        <f>(F66-Assets[[#This Row],[GOOG]])/Assets[[#This Row],[GOOG]]</f>
        <v>-6.1084881407869936E-3</v>
      </c>
      <c r="S65" s="69">
        <f>(G66-Assets[[#This Row],[DIS]])/Assets[[#This Row],[DIS]]</f>
        <v>-2.1027301375391712E-3</v>
      </c>
      <c r="T65" s="69">
        <f>(H66-Assets[[#This Row],[COP]])/Assets[[#This Row],[COP]]</f>
        <v>1.4752813473527851E-2</v>
      </c>
      <c r="U65" s="69">
        <f>(I66-Assets[[#This Row],[BIDU]])/Assets[[#This Row],[BIDU]]</f>
        <v>-1.7145049123482851E-2</v>
      </c>
      <c r="V65" s="69">
        <f>(J66-Assets[[#This Row],[MSFT]])/Assets[[#This Row],[MSFT]]</f>
        <v>-2.0218047067367458E-3</v>
      </c>
      <c r="W65" s="69">
        <f>(K66-Assets[[#This Row],[WFC]])/Assets[[#This Row],[WFC]]</f>
        <v>-7.0505188514873125E-3</v>
      </c>
      <c r="X65" s="69">
        <f>(L66-Assets[[#This Row],[DJI]])/Assets[[#This Row],[DJI]]</f>
        <v>4.2637291232228277E-3</v>
      </c>
    </row>
    <row r="66" spans="1:24" x14ac:dyDescent="0.25">
      <c r="A66" s="66">
        <v>40449</v>
      </c>
      <c r="B66" s="60">
        <v>37.721473000000003</v>
      </c>
      <c r="C66" s="62">
        <v>52.842872999999997</v>
      </c>
      <c r="D66" s="62">
        <v>23.581168999999999</v>
      </c>
      <c r="E66" s="62">
        <v>21.4</v>
      </c>
      <c r="F66" s="62">
        <v>263.32213000000002</v>
      </c>
      <c r="G66" s="62">
        <v>30.449027000000001</v>
      </c>
      <c r="H66" s="62">
        <v>34.275596</v>
      </c>
      <c r="I66" s="62">
        <v>102.040001</v>
      </c>
      <c r="J66" s="62">
        <v>21.072109000000001</v>
      </c>
      <c r="K66" s="62">
        <v>21.954961999999998</v>
      </c>
      <c r="L66" s="62">
        <v>10858.139649999999</v>
      </c>
      <c r="N66" s="69">
        <f>(B67-Assets[[#This Row],[AAPL]])/Assets[[#This Row],[AAPL]]</f>
        <v>1.7778733083937336E-3</v>
      </c>
      <c r="O66" s="69">
        <f>(C67-Assets[[#This Row],[XOM]])/Assets[[#This Row],[XOM]]</f>
        <v>-7.5733391710174165E-3</v>
      </c>
      <c r="P66" s="69">
        <f>(D67-Assets[[#This Row],[TTM]])/Assets[[#This Row],[TTM]]</f>
        <v>3.1527911105679304E-2</v>
      </c>
      <c r="Q66" s="69">
        <f>(E67-Assets[[#This Row],[TSLA]])/Assets[[#This Row],[TSLA]]</f>
        <v>2.7102803738317846E-2</v>
      </c>
      <c r="R66" s="69">
        <f>(F67-Assets[[#This Row],[GOOG]])/Assets[[#This Row],[GOOG]]</f>
        <v>9.8641538407732553E-4</v>
      </c>
      <c r="S66" s="69">
        <f>(G67-Assets[[#This Row],[DIS]])/Assets[[#This Row],[DIS]]</f>
        <v>-6.3215813102994187E-3</v>
      </c>
      <c r="T66" s="69">
        <f>(H67-Assets[[#This Row],[COP]])/Assets[[#This Row],[COP]]</f>
        <v>4.7294582419514118E-3</v>
      </c>
      <c r="U66" s="69">
        <f>(I67-Assets[[#This Row],[BIDU]])/Assets[[#This Row],[BIDU]]</f>
        <v>1.6464131551703853E-2</v>
      </c>
      <c r="V66" s="69">
        <f>(J67-Assets[[#This Row],[MSFT]])/Assets[[#This Row],[MSFT]]</f>
        <v>-7.2933373683668982E-3</v>
      </c>
      <c r="W66" s="69">
        <f>(K67-Assets[[#This Row],[WFC]])/Assets[[#This Row],[WFC]]</f>
        <v>-1.2228807319274787E-2</v>
      </c>
      <c r="X66" s="69">
        <f>(L67-Assets[[#This Row],[DJI]])/Assets[[#This Row],[DJI]]</f>
        <v>-2.1052759254206015E-3</v>
      </c>
    </row>
    <row r="67" spans="1:24" x14ac:dyDescent="0.25">
      <c r="A67" s="66">
        <v>40450</v>
      </c>
      <c r="B67" s="60">
        <v>37.788536999999998</v>
      </c>
      <c r="C67" s="62">
        <v>52.442675999999999</v>
      </c>
      <c r="D67" s="62">
        <v>24.324634</v>
      </c>
      <c r="E67" s="62">
        <v>21.98</v>
      </c>
      <c r="F67" s="62">
        <v>263.58187500000003</v>
      </c>
      <c r="G67" s="62">
        <v>30.256540999999999</v>
      </c>
      <c r="H67" s="62">
        <v>34.437700999999997</v>
      </c>
      <c r="I67" s="62">
        <v>103.720001</v>
      </c>
      <c r="J67" s="62">
        <v>20.918423000000001</v>
      </c>
      <c r="K67" s="62">
        <v>21.686478999999999</v>
      </c>
      <c r="L67" s="62">
        <v>10835.280269999999</v>
      </c>
      <c r="N67" s="69">
        <f>(B68-Assets[[#This Row],[AAPL]])/Assets[[#This Row],[AAPL]]</f>
        <v>-1.2597021154854391E-2</v>
      </c>
      <c r="O67" s="69">
        <f>(C68-Assets[[#This Row],[XOM]])/Assets[[#This Row],[XOM]]</f>
        <v>3.2472980593133333E-3</v>
      </c>
      <c r="P67" s="69">
        <f>(D68-Assets[[#This Row],[TTM]])/Assets[[#This Row],[TTM]]</f>
        <v>-3.9186612221997242E-4</v>
      </c>
      <c r="Q67" s="69">
        <f>(E68-Assets[[#This Row],[TSLA]])/Assets[[#This Row],[TSLA]]</f>
        <v>-7.1428571428571438E-2</v>
      </c>
      <c r="R67" s="69">
        <f>(F68-Assets[[#This Row],[GOOG]])/Assets[[#This Row],[GOOG]]</f>
        <v>-3.6005586499451825E-3</v>
      </c>
      <c r="S67" s="69">
        <f>(G68-Assets[[#This Row],[DIS]])/Assets[[#This Row],[DIS]]</f>
        <v>2.7264517778156807E-3</v>
      </c>
      <c r="T67" s="69">
        <f>(H68-Assets[[#This Row],[COP]])/Assets[[#This Row],[COP]]</f>
        <v>1.2203195561748569E-3</v>
      </c>
      <c r="U67" s="69">
        <f>(I68-Assets[[#This Row],[BIDU]])/Assets[[#This Row],[BIDU]]</f>
        <v>-1.0605456897363502E-2</v>
      </c>
      <c r="V67" s="69">
        <f>(J68-Assets[[#This Row],[MSFT]])/Assets[[#This Row],[MSFT]]</f>
        <v>-4.0820476763468087E-4</v>
      </c>
      <c r="W67" s="69">
        <f>(K68-Assets[[#This Row],[WFC]])/Assets[[#This Row],[WFC]]</f>
        <v>3.1948939244587256E-3</v>
      </c>
      <c r="X67" s="69">
        <f>(L68-Assets[[#This Row],[DJI]])/Assets[[#This Row],[DJI]]</f>
        <v>-4.3589513905576954E-3</v>
      </c>
    </row>
    <row r="68" spans="1:24" x14ac:dyDescent="0.25">
      <c r="A68" s="66">
        <v>40451</v>
      </c>
      <c r="B68" s="60">
        <v>37.312514</v>
      </c>
      <c r="C68" s="62">
        <v>52.612972999999997</v>
      </c>
      <c r="D68" s="62">
        <v>24.315102</v>
      </c>
      <c r="E68" s="62">
        <v>20.41</v>
      </c>
      <c r="F68" s="62">
        <v>262.63283300000001</v>
      </c>
      <c r="G68" s="62">
        <v>30.339034000000002</v>
      </c>
      <c r="H68" s="62">
        <v>34.479725999999999</v>
      </c>
      <c r="I68" s="62">
        <v>102.620003</v>
      </c>
      <c r="J68" s="62">
        <v>20.909884000000002</v>
      </c>
      <c r="K68" s="62">
        <v>21.755765</v>
      </c>
      <c r="L68" s="62">
        <v>10788.04981</v>
      </c>
      <c r="N68" s="69">
        <f>(B69-Assets[[#This Row],[AAPL]])/Assets[[#This Row],[AAPL]]</f>
        <v>-4.3347387420746234E-3</v>
      </c>
      <c r="O68" s="69">
        <f>(C69-Assets[[#This Row],[XOM]])/Assets[[#This Row],[XOM]]</f>
        <v>1.2137880898690138E-2</v>
      </c>
      <c r="P68" s="69">
        <f>(D69-Assets[[#This Row],[TTM]])/Assets[[#This Row],[TTM]]</f>
        <v>3.1360345516955363E-3</v>
      </c>
      <c r="Q68" s="69">
        <f>(E69-Assets[[#This Row],[TSLA]])/Assets[[#This Row],[TSLA]]</f>
        <v>9.3091621754042755E-3</v>
      </c>
      <c r="R68" s="69">
        <f>(F69-Assets[[#This Row],[GOOG]])/Assets[[#This Row],[GOOG]]</f>
        <v>-3.2333733383599263E-4</v>
      </c>
      <c r="S68" s="69">
        <f>(G69-Assets[[#This Row],[DIS]])/Assets[[#This Row],[DIS]]</f>
        <v>7.2508241363254721E-3</v>
      </c>
      <c r="T68" s="69">
        <f>(H69-Assets[[#This Row],[COP]])/Assets[[#This Row],[COP]]</f>
        <v>7.4874724932559727E-3</v>
      </c>
      <c r="U68" s="69">
        <f>(I69-Assets[[#This Row],[BIDU]])/Assets[[#This Row],[BIDU]]</f>
        <v>-3.7224711443440452E-2</v>
      </c>
      <c r="V68" s="69">
        <f>(J69-Assets[[#This Row],[MSFT]])/Assets[[#This Row],[MSFT]]</f>
        <v>-4.4916557165023329E-3</v>
      </c>
      <c r="W68" s="69">
        <f>(K69-Assets[[#This Row],[WFC]])/Assets[[#This Row],[WFC]]</f>
        <v>1.7515863036762835E-2</v>
      </c>
      <c r="X68" s="69">
        <f>(L69-Assets[[#This Row],[DJI]])/Assets[[#This Row],[DJI]]</f>
        <v>3.8588883749323742E-3</v>
      </c>
    </row>
    <row r="69" spans="1:24" x14ac:dyDescent="0.25">
      <c r="A69" s="66">
        <v>40452</v>
      </c>
      <c r="B69" s="60">
        <v>37.150773999999998</v>
      </c>
      <c r="C69" s="62">
        <v>53.251582999999997</v>
      </c>
      <c r="D69" s="62">
        <v>24.391355000000001</v>
      </c>
      <c r="E69" s="62">
        <v>20.6</v>
      </c>
      <c r="F69" s="62">
        <v>262.54791399999999</v>
      </c>
      <c r="G69" s="62">
        <v>30.559017000000001</v>
      </c>
      <c r="H69" s="62">
        <v>34.737892000000002</v>
      </c>
      <c r="I69" s="62">
        <v>98.800003000000004</v>
      </c>
      <c r="J69" s="62">
        <v>20.815964000000001</v>
      </c>
      <c r="K69" s="62">
        <v>22.136835999999999</v>
      </c>
      <c r="L69" s="62">
        <v>10829.679690000001</v>
      </c>
      <c r="N69" s="69">
        <f>(B70-Assets[[#This Row],[AAPL]])/Assets[[#This Row],[AAPL]]</f>
        <v>-1.3733576587125757E-2</v>
      </c>
      <c r="O69" s="69">
        <f>(C70-Assets[[#This Row],[XOM]])/Assets[[#This Row],[XOM]]</f>
        <v>-5.5964533486261613E-3</v>
      </c>
      <c r="P69" s="69">
        <f>(D70-Assets[[#This Row],[TTM]])/Assets[[#This Row],[TTM]]</f>
        <v>7.815883947406854E-4</v>
      </c>
      <c r="Q69" s="69">
        <f>(E70-Assets[[#This Row],[TSLA]])/Assets[[#This Row],[TSLA]]</f>
        <v>1.8932038834951311E-2</v>
      </c>
      <c r="R69" s="69">
        <f>(F70-Assets[[#This Row],[GOOG]])/Assets[[#This Row],[GOOG]]</f>
        <v>-6.221268244393615E-3</v>
      </c>
      <c r="S69" s="69">
        <f>(G70-Assets[[#This Row],[DIS]])/Assets[[#This Row],[DIS]]</f>
        <v>-5.9988513373974333E-3</v>
      </c>
      <c r="T69" s="69">
        <f>(H70-Assets[[#This Row],[COP]])/Assets[[#This Row],[COP]]</f>
        <v>-1.0369829004016834E-2</v>
      </c>
      <c r="U69" s="69">
        <f>(I70-Assets[[#This Row],[BIDU]])/Assets[[#This Row],[BIDU]]</f>
        <v>-2.6113379773885306E-2</v>
      </c>
      <c r="V69" s="69">
        <f>(J70-Assets[[#This Row],[MSFT]])/Assets[[#This Row],[MSFT]]</f>
        <v>-1.927804064226862E-2</v>
      </c>
      <c r="W69" s="69">
        <f>(K70-Assets[[#This Row],[WFC]])/Assets[[#This Row],[WFC]]</f>
        <v>-7.0422439774138887E-3</v>
      </c>
      <c r="X69" s="69">
        <f>(L70-Assets[[#This Row],[DJI]])/Assets[[#This Row],[DJI]]</f>
        <v>-7.2403027831381096E-3</v>
      </c>
    </row>
    <row r="70" spans="1:24" x14ac:dyDescent="0.25">
      <c r="A70" s="66">
        <v>40455</v>
      </c>
      <c r="B70" s="60">
        <v>36.640560999999998</v>
      </c>
      <c r="C70" s="62">
        <v>52.953563000000003</v>
      </c>
      <c r="D70" s="62">
        <v>24.410419000000001</v>
      </c>
      <c r="E70" s="62">
        <v>20.99</v>
      </c>
      <c r="F70" s="62">
        <v>260.91453300000001</v>
      </c>
      <c r="G70" s="62">
        <v>30.375698</v>
      </c>
      <c r="H70" s="62">
        <v>34.377665999999998</v>
      </c>
      <c r="I70" s="62">
        <v>96.220000999999996</v>
      </c>
      <c r="J70" s="62">
        <v>20.414673000000001</v>
      </c>
      <c r="K70" s="62">
        <v>21.980943</v>
      </c>
      <c r="L70" s="62">
        <v>10751.26953</v>
      </c>
      <c r="N70" s="69">
        <f>(B71-Assets[[#This Row],[AAPL]])/Assets[[#This Row],[AAPL]]</f>
        <v>3.6965236422007872E-2</v>
      </c>
      <c r="O70" s="69">
        <f>(C71-Assets[[#This Row],[XOM]])/Assets[[#This Row],[XOM]]</f>
        <v>1.7205320065053938E-2</v>
      </c>
      <c r="P70" s="69">
        <f>(D71-Assets[[#This Row],[TTM]])/Assets[[#This Row],[TTM]]</f>
        <v>2.4990189639923825E-2</v>
      </c>
      <c r="Q70" s="69">
        <f>(E71-Assets[[#This Row],[TSLA]])/Assets[[#This Row],[TSLA]]</f>
        <v>6.1934730824202023E-3</v>
      </c>
      <c r="R70" s="69">
        <f>(F71-Assets[[#This Row],[GOOG]])/Assets[[#This Row],[GOOG]]</f>
        <v>3.0401031743218409E-2</v>
      </c>
      <c r="S70" s="69">
        <f>(G71-Assets[[#This Row],[DIS]])/Assets[[#This Row],[DIS]]</f>
        <v>2.0820854882083701E-2</v>
      </c>
      <c r="T70" s="69">
        <f>(H71-Assets[[#This Row],[COP]])/Assets[[#This Row],[COP]]</f>
        <v>2.6720109503652872E-2</v>
      </c>
      <c r="U70" s="69">
        <f>(I71-Assets[[#This Row],[BIDU]])/Assets[[#This Row],[BIDU]]</f>
        <v>6.7345623910355187E-2</v>
      </c>
      <c r="V70" s="69">
        <f>(J71-Assets[[#This Row],[MSFT]])/Assets[[#This Row],[MSFT]]</f>
        <v>1.840235207294286E-2</v>
      </c>
      <c r="W70" s="69">
        <f>(K71-Assets[[#This Row],[WFC]])/Assets[[#This Row],[WFC]]</f>
        <v>3.4279011596545304E-2</v>
      </c>
      <c r="X70" s="69">
        <f>(L71-Assets[[#This Row],[DJI]])/Assets[[#This Row],[DJI]]</f>
        <v>1.7993242515240072E-2</v>
      </c>
    </row>
    <row r="71" spans="1:24" x14ac:dyDescent="0.25">
      <c r="A71" s="66">
        <v>40456</v>
      </c>
      <c r="B71" s="60">
        <v>37.994987999999999</v>
      </c>
      <c r="C71" s="62">
        <v>53.864646</v>
      </c>
      <c r="D71" s="62">
        <v>25.020440000000001</v>
      </c>
      <c r="E71" s="62">
        <v>21.120000999999998</v>
      </c>
      <c r="F71" s="62">
        <v>268.84660400000001</v>
      </c>
      <c r="G71" s="62">
        <v>31.008146</v>
      </c>
      <c r="H71" s="62">
        <v>35.296241000000002</v>
      </c>
      <c r="I71" s="62">
        <v>102.699997</v>
      </c>
      <c r="J71" s="62">
        <v>20.790351000000001</v>
      </c>
      <c r="K71" s="62">
        <v>22.734428000000001</v>
      </c>
      <c r="L71" s="62">
        <v>10944.719730000001</v>
      </c>
      <c r="N71" s="69">
        <f>(B72-Assets[[#This Row],[AAPL]])/Assets[[#This Row],[AAPL]]</f>
        <v>8.6529833882298261E-4</v>
      </c>
      <c r="O71" s="69">
        <f>(C72-Assets[[#This Row],[XOM]])/Assets[[#This Row],[XOM]]</f>
        <v>1.0749295558351895E-2</v>
      </c>
      <c r="P71" s="69">
        <f>(D72-Assets[[#This Row],[TTM]])/Assets[[#This Row],[TTM]]</f>
        <v>1.3333378629632438E-2</v>
      </c>
      <c r="Q71" s="69">
        <f>(E72-Assets[[#This Row],[TSLA]])/Assets[[#This Row],[TSLA]]</f>
        <v>-3.1250093217325067E-2</v>
      </c>
      <c r="R71" s="69">
        <f>(F72-Assets[[#This Row],[GOOG]])/Assets[[#This Row],[GOOG]]</f>
        <v>-7.2087538810794681E-3</v>
      </c>
      <c r="S71" s="69">
        <f>(G72-Assets[[#This Row],[DIS]])/Assets[[#This Row],[DIS]]</f>
        <v>-3.2515649274871316E-3</v>
      </c>
      <c r="T71" s="69">
        <f>(H72-Assets[[#This Row],[COP]])/Assets[[#This Row],[COP]]</f>
        <v>1.5478872098589756E-2</v>
      </c>
      <c r="U71" s="69">
        <f>(I72-Assets[[#This Row],[BIDU]])/Assets[[#This Row],[BIDU]]</f>
        <v>-4.1869475419750946E-2</v>
      </c>
      <c r="V71" s="69">
        <f>(J72-Assets[[#This Row],[MSFT]])/Assets[[#This Row],[MSFT]]</f>
        <v>3.2854183173722622E-3</v>
      </c>
      <c r="W71" s="69">
        <f>(K72-Assets[[#This Row],[WFC]])/Assets[[#This Row],[WFC]]</f>
        <v>1.9047323293112143E-3</v>
      </c>
      <c r="X71" s="69">
        <f>(L72-Assets[[#This Row],[DJI]])/Assets[[#This Row],[DJI]]</f>
        <v>2.0951345092141511E-3</v>
      </c>
    </row>
    <row r="72" spans="1:24" x14ac:dyDescent="0.25">
      <c r="A72" s="66">
        <v>40457</v>
      </c>
      <c r="B72" s="60">
        <v>38.027864999999998</v>
      </c>
      <c r="C72" s="62">
        <v>54.443652999999998</v>
      </c>
      <c r="D72" s="62">
        <v>25.354047000000001</v>
      </c>
      <c r="E72" s="62">
        <v>20.459999</v>
      </c>
      <c r="F72" s="62">
        <v>266.90855499999998</v>
      </c>
      <c r="G72" s="62">
        <v>30.907321</v>
      </c>
      <c r="H72" s="62">
        <v>35.842587000000002</v>
      </c>
      <c r="I72" s="62">
        <v>98.400002000000001</v>
      </c>
      <c r="J72" s="62">
        <v>20.858656</v>
      </c>
      <c r="K72" s="62">
        <v>22.777730999999999</v>
      </c>
      <c r="L72" s="62">
        <v>10967.650390000001</v>
      </c>
      <c r="N72" s="69">
        <f>(B73-Assets[[#This Row],[AAPL]])/Assets[[#This Row],[AAPL]]</f>
        <v>1.0368712521724757E-4</v>
      </c>
      <c r="O72" s="69">
        <f>(C73-Assets[[#This Row],[XOM]])/Assets[[#This Row],[XOM]]</f>
        <v>-1.4075653593633966E-3</v>
      </c>
      <c r="P72" s="69">
        <f>(D73-Assets[[#This Row],[TTM]])/Assets[[#This Row],[TTM]]</f>
        <v>0</v>
      </c>
      <c r="Q72" s="69">
        <f>(E73-Assets[[#This Row],[TSLA]])/Assets[[#This Row],[TSLA]]</f>
        <v>-1.4662268556318164E-3</v>
      </c>
      <c r="R72" s="69">
        <f>(F73-Assets[[#This Row],[GOOG]])/Assets[[#This Row],[GOOG]]</f>
        <v>-8.122013923457674E-3</v>
      </c>
      <c r="S72" s="69">
        <f>(G73-Assets[[#This Row],[DIS]])/Assets[[#This Row],[DIS]]</f>
        <v>5.6345873522975643E-3</v>
      </c>
      <c r="T72" s="69">
        <f>(H73-Assets[[#This Row],[COP]])/Assets[[#This Row],[COP]]</f>
        <v>1.674823304467325E-4</v>
      </c>
      <c r="U72" s="69">
        <f>(I73-Assets[[#This Row],[BIDU]])/Assets[[#This Row],[BIDU]]</f>
        <v>9.1459347734565389E-4</v>
      </c>
      <c r="V72" s="69">
        <f>(J73-Assets[[#This Row],[MSFT]])/Assets[[#This Row],[MSFT]]</f>
        <v>4.0933605693482446E-3</v>
      </c>
      <c r="W72" s="69">
        <f>(K73-Assets[[#This Row],[WFC]])/Assets[[#This Row],[WFC]]</f>
        <v>-1.1406842937955488E-2</v>
      </c>
      <c r="X72" s="69">
        <f>(L73-Assets[[#This Row],[DJI]])/Assets[[#This Row],[DJI]]</f>
        <v>-1.7387780720462015E-3</v>
      </c>
    </row>
    <row r="73" spans="1:24" x14ac:dyDescent="0.25">
      <c r="A73" s="66">
        <v>40458</v>
      </c>
      <c r="B73" s="60">
        <v>38.031807999999998</v>
      </c>
      <c r="C73" s="62">
        <v>54.367019999999997</v>
      </c>
      <c r="D73" s="62">
        <v>25.354047000000001</v>
      </c>
      <c r="E73" s="62">
        <v>20.43</v>
      </c>
      <c r="F73" s="62">
        <v>264.74072000000001</v>
      </c>
      <c r="G73" s="62">
        <v>31.081471000000001</v>
      </c>
      <c r="H73" s="62">
        <v>35.848590000000002</v>
      </c>
      <c r="I73" s="62">
        <v>98.489998</v>
      </c>
      <c r="J73" s="62">
        <v>20.944037999999999</v>
      </c>
      <c r="K73" s="62">
        <v>22.517909</v>
      </c>
      <c r="L73" s="62">
        <v>10948.58008</v>
      </c>
      <c r="N73" s="69">
        <f>(B74-Assets[[#This Row],[AAPL]])/Assets[[#This Row],[AAPL]]</f>
        <v>1.6769226432779748E-2</v>
      </c>
      <c r="O73" s="69">
        <f>(C74-Assets[[#This Row],[XOM]])/Assets[[#This Row],[XOM]]</f>
        <v>8.3006940604800697E-3</v>
      </c>
      <c r="P73" s="69">
        <f>(D74-Assets[[#This Row],[TTM]])/Assets[[#This Row],[TTM]]</f>
        <v>3.3834440710786844E-3</v>
      </c>
      <c r="Q73" s="69">
        <f>(E74-Assets[[#This Row],[TSLA]])/Assets[[#This Row],[TSLA]]</f>
        <v>0</v>
      </c>
      <c r="R73" s="69">
        <f>(F74-Assets[[#This Row],[GOOG]])/Assets[[#This Row],[GOOG]]</f>
        <v>1.1961960366353833E-2</v>
      </c>
      <c r="S73" s="69">
        <f>(G74-Assets[[#This Row],[DIS]])/Assets[[#This Row],[DIS]]</f>
        <v>1.7693853678933023E-2</v>
      </c>
      <c r="T73" s="69">
        <f>(H74-Assets[[#This Row],[COP]])/Assets[[#This Row],[COP]]</f>
        <v>-1.674793904028116E-3</v>
      </c>
      <c r="U73" s="69">
        <f>(I74-Assets[[#This Row],[BIDU]])/Assets[[#This Row],[BIDU]]</f>
        <v>1.3199817508372479E-3</v>
      </c>
      <c r="V73" s="69">
        <f>(J74-Assets[[#This Row],[MSFT]])/Assets[[#This Row],[MSFT]]</f>
        <v>1.6305833669706567E-3</v>
      </c>
      <c r="W73" s="69">
        <f>(K74-Assets[[#This Row],[WFC]])/Assets[[#This Row],[WFC]]</f>
        <v>-1.9230471177407323E-3</v>
      </c>
      <c r="X73" s="69">
        <f>(L74-Assets[[#This Row],[DJI]])/Assets[[#This Row],[DJI]]</f>
        <v>5.2883926113641488E-3</v>
      </c>
    </row>
    <row r="74" spans="1:24" x14ac:dyDescent="0.25">
      <c r="A74" s="66">
        <v>40459</v>
      </c>
      <c r="B74" s="60">
        <v>38.669572000000002</v>
      </c>
      <c r="C74" s="62">
        <v>54.818303999999998</v>
      </c>
      <c r="D74" s="62">
        <v>25.439831000000002</v>
      </c>
      <c r="E74" s="62">
        <v>20.43</v>
      </c>
      <c r="F74" s="62">
        <v>267.90753799999999</v>
      </c>
      <c r="G74" s="62">
        <v>31.631422000000001</v>
      </c>
      <c r="H74" s="62">
        <v>35.788550999999998</v>
      </c>
      <c r="I74" s="62">
        <v>98.620002999999997</v>
      </c>
      <c r="J74" s="62">
        <v>20.978189</v>
      </c>
      <c r="K74" s="62">
        <v>22.474606000000001</v>
      </c>
      <c r="L74" s="62">
        <v>11006.48047</v>
      </c>
      <c r="N74" s="69">
        <f>(B75-Assets[[#This Row],[AAPL]])/Assets[[#This Row],[AAPL]]</f>
        <v>4.3867565950819146E-3</v>
      </c>
      <c r="O74" s="69">
        <f>(C75-Assets[[#This Row],[XOM]])/Assets[[#This Row],[XOM]]</f>
        <v>2.6406508307882165E-3</v>
      </c>
      <c r="P74" s="69">
        <f>(D75-Assets[[#This Row],[TTM]])/Assets[[#This Row],[TTM]]</f>
        <v>2.0232249184359726E-2</v>
      </c>
      <c r="Q74" s="69">
        <f>(E75-Assets[[#This Row],[TSLA]])/Assets[[#This Row],[TSLA]]</f>
        <v>-9.3000489476261026E-3</v>
      </c>
      <c r="R74" s="69">
        <f>(F75-Assets[[#This Row],[GOOG]])/Assets[[#This Row],[GOOG]]</f>
        <v>4.6425121490982412E-3</v>
      </c>
      <c r="S74" s="69">
        <f>(G75-Assets[[#This Row],[DIS]])/Assets[[#This Row],[DIS]]</f>
        <v>1.7386508896122077E-3</v>
      </c>
      <c r="T74" s="69">
        <f>(H75-Assets[[#This Row],[COP]])/Assets[[#This Row],[COP]]</f>
        <v>3.0197366750053657E-3</v>
      </c>
      <c r="U74" s="69">
        <f>(I75-Assets[[#This Row],[BIDU]])/Assets[[#This Row],[BIDU]]</f>
        <v>1.1356671729162318E-2</v>
      </c>
      <c r="V74" s="69">
        <f>(J75-Assets[[#This Row],[MSFT]])/Assets[[#This Row],[MSFT]]</f>
        <v>8.1403594943302553E-4</v>
      </c>
      <c r="W74" s="69">
        <f>(K75-Assets[[#This Row],[WFC]])/Assets[[#This Row],[WFC]]</f>
        <v>-1.1560736593113168E-2</v>
      </c>
      <c r="X74" s="69">
        <f>(L75-Assets[[#This Row],[DJI]])/Assets[[#This Row],[DJI]]</f>
        <v>3.5064524127576327E-4</v>
      </c>
    </row>
    <row r="75" spans="1:24" x14ac:dyDescent="0.25">
      <c r="A75" s="66">
        <v>40462</v>
      </c>
      <c r="B75" s="60">
        <v>38.839205999999997</v>
      </c>
      <c r="C75" s="62">
        <v>54.963059999999999</v>
      </c>
      <c r="D75" s="62">
        <v>25.954536000000001</v>
      </c>
      <c r="E75" s="62">
        <v>20.239999999999998</v>
      </c>
      <c r="F75" s="62">
        <v>269.15130199999999</v>
      </c>
      <c r="G75" s="62">
        <v>31.686418</v>
      </c>
      <c r="H75" s="62">
        <v>35.896622999999998</v>
      </c>
      <c r="I75" s="62">
        <v>99.739998</v>
      </c>
      <c r="J75" s="62">
        <v>20.995266000000001</v>
      </c>
      <c r="K75" s="62">
        <v>22.214783000000001</v>
      </c>
      <c r="L75" s="62">
        <v>11010.339840000001</v>
      </c>
      <c r="N75" s="69">
        <f>(B76-Assets[[#This Row],[AAPL]])/Assets[[#This Row],[AAPL]]</f>
        <v>1.076649198235418E-2</v>
      </c>
      <c r="O75" s="69">
        <f>(C76-Assets[[#This Row],[XOM]])/Assets[[#This Row],[XOM]]</f>
        <v>2.3236879460496575E-3</v>
      </c>
      <c r="P75" s="69">
        <f>(D76-Assets[[#This Row],[TTM]])/Assets[[#This Row],[TTM]]</f>
        <v>-3.6724216530012481E-3</v>
      </c>
      <c r="Q75" s="69">
        <f>(E76-Assets[[#This Row],[TSLA]])/Assets[[#This Row],[TSLA]]</f>
        <v>0</v>
      </c>
      <c r="R75" s="69">
        <f>(F76-Assets[[#This Row],[GOOG]])/Assets[[#This Row],[GOOG]]</f>
        <v>4.7323679675159748E-3</v>
      </c>
      <c r="S75" s="69">
        <f>(G76-Assets[[#This Row],[DIS]])/Assets[[#This Row],[DIS]]</f>
        <v>-2.6034182847679242E-3</v>
      </c>
      <c r="T75" s="69">
        <f>(H76-Assets[[#This Row],[COP]])/Assets[[#This Row],[COP]]</f>
        <v>-3.0106453189203885E-3</v>
      </c>
      <c r="U75" s="69">
        <f>(I76-Assets[[#This Row],[BIDU]])/Assets[[#This Row],[BIDU]]</f>
        <v>-1.2030780269316123E-3</v>
      </c>
      <c r="V75" s="69">
        <f>(J76-Assets[[#This Row],[MSFT]])/Assets[[#This Row],[MSFT]]</f>
        <v>9.7600573386400404E-3</v>
      </c>
      <c r="W75" s="69">
        <f>(K76-Assets[[#This Row],[WFC]])/Assets[[#This Row],[WFC]]</f>
        <v>1.2865486914726956E-2</v>
      </c>
      <c r="X75" s="69">
        <f>(L76-Assets[[#This Row],[DJI]])/Assets[[#This Row],[DJI]]</f>
        <v>9.1373655547403597E-4</v>
      </c>
    </row>
    <row r="76" spans="1:24" x14ac:dyDescent="0.25">
      <c r="A76" s="66">
        <v>40463</v>
      </c>
      <c r="B76" s="60">
        <v>39.257368</v>
      </c>
      <c r="C76" s="62">
        <v>55.090777000000003</v>
      </c>
      <c r="D76" s="62">
        <v>25.859220000000001</v>
      </c>
      <c r="E76" s="62">
        <v>20.239999999999998</v>
      </c>
      <c r="F76" s="62">
        <v>270.42502500000001</v>
      </c>
      <c r="G76" s="62">
        <v>31.603925</v>
      </c>
      <c r="H76" s="62">
        <v>35.788550999999998</v>
      </c>
      <c r="I76" s="62">
        <v>99.620002999999997</v>
      </c>
      <c r="J76" s="62">
        <v>21.200181000000001</v>
      </c>
      <c r="K76" s="62">
        <v>22.500586999999999</v>
      </c>
      <c r="L76" s="62">
        <v>11020.400390000001</v>
      </c>
      <c r="N76" s="69">
        <f>(B77-Assets[[#This Row],[AAPL]])/Assets[[#This Row],[AAPL]]</f>
        <v>5.359452523663784E-3</v>
      </c>
      <c r="O76" s="69">
        <f>(C77-Assets[[#This Row],[XOM]])/Assets[[#This Row],[XOM]]</f>
        <v>5.2550901578316891E-3</v>
      </c>
      <c r="P76" s="69">
        <f>(D77-Assets[[#This Row],[TTM]])/Assets[[#This Row],[TTM]]</f>
        <v>2.653892886173672E-2</v>
      </c>
      <c r="Q76" s="69">
        <f>(E77-Assets[[#This Row],[TSLA]])/Assets[[#This Row],[TSLA]]</f>
        <v>1.482218379446649E-2</v>
      </c>
      <c r="R76" s="69">
        <f>(F77-Assets[[#This Row],[GOOG]])/Assets[[#This Row],[GOOG]]</f>
        <v>3.5280018925762137E-3</v>
      </c>
      <c r="S76" s="69">
        <f>(G77-Assets[[#This Row],[DIS]])/Assets[[#This Row],[DIS]]</f>
        <v>1.2471014280662926E-2</v>
      </c>
      <c r="T76" s="69">
        <f>(H77-Assets[[#This Row],[COP]])/Assets[[#This Row],[COP]]</f>
        <v>8.7232645993407399E-3</v>
      </c>
      <c r="U76" s="69">
        <f>(I77-Assets[[#This Row],[BIDU]])/Assets[[#This Row],[BIDU]]</f>
        <v>3.3125275051437133E-3</v>
      </c>
      <c r="V76" s="69">
        <f>(J77-Assets[[#This Row],[MSFT]])/Assets[[#This Row],[MSFT]]</f>
        <v>2.0539683128176965E-2</v>
      </c>
      <c r="W76" s="69">
        <f>(K77-Assets[[#This Row],[WFC]])/Assets[[#This Row],[WFC]]</f>
        <v>-6.5434737324852428E-3</v>
      </c>
      <c r="X76" s="69">
        <f>(L77-Assets[[#This Row],[DJI]])/Assets[[#This Row],[DJI]]</f>
        <v>6.8672359734471521E-3</v>
      </c>
    </row>
    <row r="77" spans="1:24" x14ac:dyDescent="0.25">
      <c r="A77" s="66">
        <v>40464</v>
      </c>
      <c r="B77" s="60">
        <v>39.467765999999997</v>
      </c>
      <c r="C77" s="62">
        <v>55.380284000000003</v>
      </c>
      <c r="D77" s="62">
        <v>26.545496</v>
      </c>
      <c r="E77" s="62">
        <v>20.540001</v>
      </c>
      <c r="F77" s="62">
        <v>271.37908499999998</v>
      </c>
      <c r="G77" s="62">
        <v>31.998058</v>
      </c>
      <c r="H77" s="62">
        <v>36.100743999999999</v>
      </c>
      <c r="I77" s="62">
        <v>99.949996999999996</v>
      </c>
      <c r="J77" s="62">
        <v>21.635625999999998</v>
      </c>
      <c r="K77" s="62">
        <v>22.353355000000001</v>
      </c>
      <c r="L77" s="62">
        <v>11096.08008</v>
      </c>
      <c r="N77" s="69">
        <f>(B78-Assets[[#This Row],[AAPL]])/Assets[[#This Row],[AAPL]]</f>
        <v>7.2298999644418455E-3</v>
      </c>
      <c r="O77" s="69">
        <f>(C78-Assets[[#This Row],[XOM]])/Assets[[#This Row],[XOM]]</f>
        <v>3.9975598536113573E-3</v>
      </c>
      <c r="P77" s="69">
        <f>(D78-Assets[[#This Row],[TTM]])/Assets[[#This Row],[TTM]]</f>
        <v>-1.4362888529187534E-3</v>
      </c>
      <c r="Q77" s="69">
        <f>(E78-Assets[[#This Row],[TSLA]])/Assets[[#This Row],[TSLA]]</f>
        <v>1.0223904078680415E-2</v>
      </c>
      <c r="R77" s="69">
        <f>(F78-Assets[[#This Row],[GOOG]])/Assets[[#This Row],[GOOG]]</f>
        <v>-4.3622226819726327E-3</v>
      </c>
      <c r="S77" s="69">
        <f>(G78-Assets[[#This Row],[DIS]])/Assets[[#This Row],[DIS]]</f>
        <v>-1.7187293053846941E-3</v>
      </c>
      <c r="T77" s="69">
        <f>(H78-Assets[[#This Row],[COP]])/Assets[[#This Row],[COP]]</f>
        <v>3.1598240745398538E-3</v>
      </c>
      <c r="U77" s="69">
        <f>(I78-Assets[[#This Row],[BIDU]])/Assets[[#This Row],[BIDU]]</f>
        <v>-1.7508754902714006E-2</v>
      </c>
      <c r="V77" s="69">
        <f>(J78-Assets[[#This Row],[MSFT]])/Assets[[#This Row],[MSFT]]</f>
        <v>-4.3409883310054041E-3</v>
      </c>
      <c r="W77" s="69">
        <f>(K78-Assets[[#This Row],[WFC]])/Assets[[#This Row],[WFC]]</f>
        <v>-4.223169184223137E-2</v>
      </c>
      <c r="X77" s="69">
        <f>(L78-Assets[[#This Row],[DJI]])/Assets[[#This Row],[DJI]]</f>
        <v>-1.3606336554129947E-4</v>
      </c>
    </row>
    <row r="78" spans="1:24" x14ac:dyDescent="0.25">
      <c r="A78" s="66">
        <v>40465</v>
      </c>
      <c r="B78" s="60">
        <v>39.753113999999997</v>
      </c>
      <c r="C78" s="62">
        <v>55.601669999999999</v>
      </c>
      <c r="D78" s="62">
        <v>26.507369000000001</v>
      </c>
      <c r="E78" s="62">
        <v>20.75</v>
      </c>
      <c r="F78" s="62">
        <v>270.195269</v>
      </c>
      <c r="G78" s="62">
        <v>31.943062000000001</v>
      </c>
      <c r="H78" s="62">
        <v>36.214815999999999</v>
      </c>
      <c r="I78" s="62">
        <v>98.199996999999996</v>
      </c>
      <c r="J78" s="62">
        <v>21.541706000000001</v>
      </c>
      <c r="K78" s="62">
        <v>21.409334999999999</v>
      </c>
      <c r="L78" s="62">
        <v>11094.570309999999</v>
      </c>
      <c r="N78" s="69">
        <f>(B79-Assets[[#This Row],[AAPL]])/Assets[[#This Row],[AAPL]]</f>
        <v>4.1116753771792684E-2</v>
      </c>
      <c r="O78" s="69">
        <f>(C79-Assets[[#This Row],[XOM]])/Assets[[#This Row],[XOM]]</f>
        <v>-1.6845357342684022E-3</v>
      </c>
      <c r="P78" s="69">
        <f>(D79-Assets[[#This Row],[TTM]])/Assets[[#This Row],[TTM]]</f>
        <v>-2.3372896797113317E-2</v>
      </c>
      <c r="Q78" s="69">
        <f>(E79-Assets[[#This Row],[TSLA]])/Assets[[#This Row],[TSLA]]</f>
        <v>-1.0120433734939751E-2</v>
      </c>
      <c r="R78" s="69">
        <f>(F79-Assets[[#This Row],[GOOG]])/Assets[[#This Row],[GOOG]]</f>
        <v>0.11188139641334729</v>
      </c>
      <c r="S78" s="69">
        <f>(G79-Assets[[#This Row],[DIS]])/Assets[[#This Row],[DIS]]</f>
        <v>8.609068222701962E-4</v>
      </c>
      <c r="T78" s="69">
        <f>(H79-Assets[[#This Row],[COP]])/Assets[[#This Row],[COP]]</f>
        <v>7.6261052934799281E-3</v>
      </c>
      <c r="U78" s="69">
        <f>(I79-Assets[[#This Row],[BIDU]])/Assets[[#This Row],[BIDU]]</f>
        <v>4.6843891451443173E-3</v>
      </c>
      <c r="V78" s="69">
        <f>(J79-Assets[[#This Row],[MSFT]])/Assets[[#This Row],[MSFT]]</f>
        <v>1.2287002709998827E-2</v>
      </c>
      <c r="W78" s="69">
        <f>(K79-Assets[[#This Row],[WFC]])/Assets[[#This Row],[WFC]]</f>
        <v>-4.6116518798925678E-2</v>
      </c>
      <c r="X78" s="69">
        <f>(L79-Assets[[#This Row],[DJI]])/Assets[[#This Row],[DJI]]</f>
        <v>-2.8653691951770473E-3</v>
      </c>
    </row>
    <row r="79" spans="1:24" x14ac:dyDescent="0.25">
      <c r="A79" s="66">
        <v>40466</v>
      </c>
      <c r="B79" s="60">
        <v>41.387633000000001</v>
      </c>
      <c r="C79" s="62">
        <v>55.508006999999999</v>
      </c>
      <c r="D79" s="62">
        <v>25.887815</v>
      </c>
      <c r="E79" s="62">
        <v>20.540001</v>
      </c>
      <c r="F79" s="62">
        <v>300.425093</v>
      </c>
      <c r="G79" s="62">
        <v>31.970562000000001</v>
      </c>
      <c r="H79" s="62">
        <v>36.490994000000001</v>
      </c>
      <c r="I79" s="62">
        <v>98.660004000000001</v>
      </c>
      <c r="J79" s="62">
        <v>21.806388999999999</v>
      </c>
      <c r="K79" s="62">
        <v>20.422011000000001</v>
      </c>
      <c r="L79" s="62">
        <v>11062.780269999999</v>
      </c>
      <c r="N79" s="69">
        <f>(B80-Assets[[#This Row],[AAPL]])/Assets[[#This Row],[AAPL]]</f>
        <v>1.0357731740783581E-2</v>
      </c>
      <c r="O79" s="69">
        <f>(C80-Assets[[#This Row],[XOM]])/Assets[[#This Row],[XOM]]</f>
        <v>1.6720308477297722E-2</v>
      </c>
      <c r="P79" s="69">
        <f>(D80-Assets[[#This Row],[TTM]])/Assets[[#This Row],[TTM]]</f>
        <v>2.7982353860300738E-2</v>
      </c>
      <c r="Q79" s="69">
        <f>(E80-Assets[[#This Row],[TSLA]])/Assets[[#This Row],[TSLA]]</f>
        <v>-1.5092550384978061E-2</v>
      </c>
      <c r="R79" s="69">
        <f>(F80-Assets[[#This Row],[GOOG]])/Assets[[#This Row],[GOOG]]</f>
        <v>2.7034662514026433E-2</v>
      </c>
      <c r="S79" s="69">
        <f>(G80-Assets[[#This Row],[DIS]])/Assets[[#This Row],[DIS]]</f>
        <v>-3.7271162139721633E-3</v>
      </c>
      <c r="T79" s="69">
        <f>(H80-Assets[[#This Row],[COP]])/Assets[[#This Row],[COP]]</f>
        <v>7.8972636371593356E-3</v>
      </c>
      <c r="U79" s="69">
        <f>(I80-Assets[[#This Row],[BIDU]])/Assets[[#This Row],[BIDU]]</f>
        <v>4.8043764522855685E-2</v>
      </c>
      <c r="V79" s="69">
        <f>(J80-Assets[[#This Row],[MSFT]])/Assets[[#This Row],[MSFT]]</f>
        <v>1.0963163135354604E-2</v>
      </c>
      <c r="W79" s="69">
        <f>(K80-Assets[[#This Row],[WFC]])/Assets[[#This Row],[WFC]]</f>
        <v>5.4707442866424774E-2</v>
      </c>
      <c r="X79" s="69">
        <f>(L80-Assets[[#This Row],[DJI]])/Assets[[#This Row],[DJI]]</f>
        <v>7.3137274740431302E-3</v>
      </c>
    </row>
    <row r="80" spans="1:24" x14ac:dyDescent="0.25">
      <c r="A80" s="66">
        <v>40469</v>
      </c>
      <c r="B80" s="60">
        <v>41.816315000000003</v>
      </c>
      <c r="C80" s="62">
        <v>56.436118</v>
      </c>
      <c r="D80" s="62">
        <v>26.612217000000001</v>
      </c>
      <c r="E80" s="62">
        <v>20.23</v>
      </c>
      <c r="F80" s="62">
        <v>308.54698400000001</v>
      </c>
      <c r="G80" s="62">
        <v>31.851403999999999</v>
      </c>
      <c r="H80" s="62">
        <v>36.779173</v>
      </c>
      <c r="I80" s="62">
        <v>103.400002</v>
      </c>
      <c r="J80" s="62">
        <v>22.045456000000001</v>
      </c>
      <c r="K80" s="62">
        <v>21.539247</v>
      </c>
      <c r="L80" s="62">
        <v>11143.690430000001</v>
      </c>
      <c r="N80" s="69">
        <f>(B81-Assets[[#This Row],[AAPL]])/Assets[[#This Row],[AAPL]]</f>
        <v>-2.6760990297686544E-2</v>
      </c>
      <c r="O80" s="69">
        <f>(C81-Assets[[#This Row],[XOM]])/Assets[[#This Row],[XOM]]</f>
        <v>-1.7501451818496872E-2</v>
      </c>
      <c r="P80" s="69">
        <f>(D81-Assets[[#This Row],[TTM]])/Assets[[#This Row],[TTM]]</f>
        <v>-2.1131798226356049E-2</v>
      </c>
      <c r="Q80" s="69">
        <f>(E81-Assets[[#This Row],[TSLA]])/Assets[[#This Row],[TSLA]]</f>
        <v>-8.8977261492832801E-3</v>
      </c>
      <c r="R80" s="69">
        <f>(F81-Assets[[#This Row],[GOOG]])/Assets[[#This Row],[GOOG]]</f>
        <v>-1.5994517061946135E-2</v>
      </c>
      <c r="S80" s="69">
        <f>(G81-Assets[[#This Row],[DIS]])/Assets[[#This Row],[DIS]]</f>
        <v>-1.4676213331129674E-2</v>
      </c>
      <c r="T80" s="69">
        <f>(H81-Assets[[#This Row],[COP]])/Assets[[#This Row],[COP]]</f>
        <v>-2.0568053555744693E-2</v>
      </c>
      <c r="U80" s="69">
        <f>(I81-Assets[[#This Row],[BIDU]])/Assets[[#This Row],[BIDU]]</f>
        <v>-2.4951662960316069E-2</v>
      </c>
      <c r="V80" s="69">
        <f>(J81-Assets[[#This Row],[MSFT]])/Assets[[#This Row],[MSFT]]</f>
        <v>-2.7885338366328314E-2</v>
      </c>
      <c r="W80" s="69">
        <f>(K81-Assets[[#This Row],[WFC]])/Assets[[#This Row],[WFC]]</f>
        <v>-1.2866977197485171E-2</v>
      </c>
      <c r="X80" s="69">
        <f>(L81-Assets[[#This Row],[DJI]])/Assets[[#This Row],[DJI]]</f>
        <v>-1.4812894438956607E-2</v>
      </c>
    </row>
    <row r="81" spans="1:24" x14ac:dyDescent="0.25">
      <c r="A81" s="66">
        <v>40470</v>
      </c>
      <c r="B81" s="60">
        <v>40.697268999999999</v>
      </c>
      <c r="C81" s="62">
        <v>55.448403999999996</v>
      </c>
      <c r="D81" s="62">
        <v>26.049852999999999</v>
      </c>
      <c r="E81" s="62">
        <v>20.049999</v>
      </c>
      <c r="F81" s="62">
        <v>303.61192399999999</v>
      </c>
      <c r="G81" s="62">
        <v>31.383946000000002</v>
      </c>
      <c r="H81" s="62">
        <v>36.022697000000001</v>
      </c>
      <c r="I81" s="62">
        <v>100.82</v>
      </c>
      <c r="J81" s="62">
        <v>21.430710999999999</v>
      </c>
      <c r="K81" s="62">
        <v>21.262101999999999</v>
      </c>
      <c r="L81" s="62">
        <v>10978.62012</v>
      </c>
      <c r="N81" s="69">
        <f>(B82-Assets[[#This Row],[AAPL]])/Assets[[#This Row],[AAPL]]</f>
        <v>3.3603729036461977E-3</v>
      </c>
      <c r="O81" s="69">
        <f>(C82-Assets[[#This Row],[XOM]])/Assets[[#This Row],[XOM]]</f>
        <v>1.3667066052974273E-2</v>
      </c>
      <c r="P81" s="69">
        <f>(D82-Assets[[#This Row],[TTM]])/Assets[[#This Row],[TTM]]</f>
        <v>1.6099515033731665E-2</v>
      </c>
      <c r="Q81" s="69">
        <f>(E82-Assets[[#This Row],[TSLA]])/Assets[[#This Row],[TSLA]]</f>
        <v>2.9925238400261213E-2</v>
      </c>
      <c r="R81" s="69">
        <f>(F82-Assets[[#This Row],[GOOG]])/Assets[[#This Row],[GOOG]]</f>
        <v>2.467393210815981E-4</v>
      </c>
      <c r="S81" s="69">
        <f>(G82-Assets[[#This Row],[DIS]])/Assets[[#This Row],[DIS]]</f>
        <v>1.1098062684660473E-2</v>
      </c>
      <c r="T81" s="69">
        <f>(H82-Assets[[#This Row],[COP]])/Assets[[#This Row],[COP]]</f>
        <v>2.1166877094183082E-2</v>
      </c>
      <c r="U81" s="69">
        <f>(I82-Assets[[#This Row],[BIDU]])/Assets[[#This Row],[BIDU]]</f>
        <v>-8.0341003769092752E-3</v>
      </c>
      <c r="V81" s="69">
        <f>(J82-Assets[[#This Row],[MSFT]])/Assets[[#This Row],[MSFT]]</f>
        <v>8.3664979663997784E-3</v>
      </c>
      <c r="W81" s="69">
        <f>(K82-Assets[[#This Row],[WFC]])/Assets[[#This Row],[WFC]]</f>
        <v>4.276990111325777E-2</v>
      </c>
      <c r="X81" s="69">
        <f>(L82-Assets[[#This Row],[DJI]])/Assets[[#This Row],[DJI]]</f>
        <v>1.1781955162503712E-2</v>
      </c>
    </row>
    <row r="82" spans="1:24" x14ac:dyDescent="0.25">
      <c r="A82" s="66">
        <v>40471</v>
      </c>
      <c r="B82" s="60">
        <v>40.834026999999999</v>
      </c>
      <c r="C82" s="62">
        <v>56.206220999999999</v>
      </c>
      <c r="D82" s="62">
        <v>26.469242999999999</v>
      </c>
      <c r="E82" s="62">
        <v>20.65</v>
      </c>
      <c r="F82" s="62">
        <v>303.68683700000003</v>
      </c>
      <c r="G82" s="62">
        <v>31.732247000000001</v>
      </c>
      <c r="H82" s="62">
        <v>36.785184999999998</v>
      </c>
      <c r="I82" s="62">
        <v>100.010002</v>
      </c>
      <c r="J82" s="62">
        <v>21.610011</v>
      </c>
      <c r="K82" s="62">
        <v>22.171479999999999</v>
      </c>
      <c r="L82" s="62">
        <v>11107.969730000001</v>
      </c>
      <c r="N82" s="69">
        <f>(B83-Assets[[#This Row],[AAPL]])/Assets[[#This Row],[AAPL]]</f>
        <v>-3.2524590337366598E-3</v>
      </c>
      <c r="O82" s="69">
        <f>(C83-Assets[[#This Row],[XOM]])/Assets[[#This Row],[XOM]]</f>
        <v>4.6962239286643696E-3</v>
      </c>
      <c r="P82" s="69">
        <f>(D83-Assets[[#This Row],[TTM]])/Assets[[#This Row],[TTM]]</f>
        <v>-4.3212418277317963E-3</v>
      </c>
      <c r="Q82" s="69">
        <f>(E83-Assets[[#This Row],[TSLA]])/Assets[[#This Row],[TSLA]]</f>
        <v>4.8426150121066063E-3</v>
      </c>
      <c r="R82" s="69">
        <f>(F83-Assets[[#This Row],[GOOG]])/Assets[[#This Row],[GOOG]]</f>
        <v>6.5955608079251941E-3</v>
      </c>
      <c r="S82" s="69">
        <f>(G83-Assets[[#This Row],[DIS]])/Assets[[#This Row],[DIS]]</f>
        <v>1.7331265573471413E-3</v>
      </c>
      <c r="T82" s="69">
        <f>(H83-Assets[[#This Row],[COP]])/Assets[[#This Row],[COP]]</f>
        <v>-2.4482954211049535E-3</v>
      </c>
      <c r="U82" s="69">
        <f>(I83-Assets[[#This Row],[BIDU]])/Assets[[#This Row],[BIDU]]</f>
        <v>2.469753975207396E-2</v>
      </c>
      <c r="V82" s="69">
        <f>(J83-Assets[[#This Row],[MSFT]])/Assets[[#This Row],[MSFT]]</f>
        <v>4.3461338358412064E-3</v>
      </c>
      <c r="W82" s="69">
        <f>(K83-Assets[[#This Row],[WFC]])/Assets[[#This Row],[WFC]]</f>
        <v>1.679689402782316E-2</v>
      </c>
      <c r="X82" s="69">
        <f>(L83-Assets[[#This Row],[DJI]])/Assets[[#This Row],[DJI]]</f>
        <v>3.4750346767463188E-3</v>
      </c>
    </row>
    <row r="83" spans="1:24" x14ac:dyDescent="0.25">
      <c r="A83" s="66">
        <v>40472</v>
      </c>
      <c r="B83" s="60">
        <v>40.701216000000002</v>
      </c>
      <c r="C83" s="62">
        <v>56.470177999999997</v>
      </c>
      <c r="D83" s="62">
        <v>26.354863000000002</v>
      </c>
      <c r="E83" s="62">
        <v>20.75</v>
      </c>
      <c r="F83" s="62">
        <v>305.68982199999999</v>
      </c>
      <c r="G83" s="62">
        <v>31.787243</v>
      </c>
      <c r="H83" s="62">
        <v>36.695124</v>
      </c>
      <c r="I83" s="62">
        <v>102.480003</v>
      </c>
      <c r="J83" s="62">
        <v>21.703931000000001</v>
      </c>
      <c r="K83" s="62">
        <v>22.543892</v>
      </c>
      <c r="L83" s="62">
        <v>11146.570309999999</v>
      </c>
      <c r="N83" s="69">
        <f>(B84-Assets[[#This Row],[AAPL]])/Assets[[#This Row],[AAPL]]</f>
        <v>-6.6231682119767404E-3</v>
      </c>
      <c r="O83" s="69">
        <f>(C84-Assets[[#This Row],[XOM]])/Assets[[#This Row],[XOM]]</f>
        <v>3.0150427363627788E-4</v>
      </c>
      <c r="P83" s="69">
        <f>(D84-Assets[[#This Row],[TTM]])/Assets[[#This Row],[TTM]]</f>
        <v>1.0849952056286487E-2</v>
      </c>
      <c r="Q83" s="69">
        <f>(E84-Assets[[#This Row],[TSLA]])/Assets[[#This Row],[TSLA]]</f>
        <v>-1.4458313253011379E-3</v>
      </c>
      <c r="R83" s="69">
        <f>(F84-Assets[[#This Row],[GOOG]])/Assets[[#This Row],[GOOG]]</f>
        <v>8.8243369777612417E-4</v>
      </c>
      <c r="S83" s="69">
        <f>(G84-Assets[[#This Row],[DIS]])/Assets[[#This Row],[DIS]]</f>
        <v>8.3622225431755869E-3</v>
      </c>
      <c r="T83" s="69">
        <f>(H84-Assets[[#This Row],[COP]])/Assets[[#This Row],[COP]]</f>
        <v>8.9985797568091584E-3</v>
      </c>
      <c r="U83" s="69">
        <f>(I84-Assets[[#This Row],[BIDU]])/Assets[[#This Row],[BIDU]]</f>
        <v>4.6838367090992448E-2</v>
      </c>
      <c r="V83" s="69">
        <f>(J84-Assets[[#This Row],[MSFT]])/Assets[[#This Row],[MSFT]]</f>
        <v>-1.5735859093912469E-3</v>
      </c>
      <c r="W83" s="69">
        <f>(K84-Assets[[#This Row],[WFC]])/Assets[[#This Row],[WFC]]</f>
        <v>3.0733823600646126E-3</v>
      </c>
      <c r="X83" s="69">
        <f>(L84-Assets[[#This Row],[DJI]])/Assets[[#This Row],[DJI]]</f>
        <v>-1.256955243661825E-3</v>
      </c>
    </row>
    <row r="84" spans="1:24" x14ac:dyDescent="0.25">
      <c r="A84" s="66">
        <v>40473</v>
      </c>
      <c r="B84" s="60">
        <v>40.431645000000003</v>
      </c>
      <c r="C84" s="62">
        <v>56.487203999999998</v>
      </c>
      <c r="D84" s="62">
        <v>26.640812</v>
      </c>
      <c r="E84" s="62">
        <v>20.719999000000001</v>
      </c>
      <c r="F84" s="62">
        <v>305.95957299999998</v>
      </c>
      <c r="G84" s="62">
        <v>32.053055000000001</v>
      </c>
      <c r="H84" s="62">
        <v>37.025328000000002</v>
      </c>
      <c r="I84" s="62">
        <v>107.279999</v>
      </c>
      <c r="J84" s="62">
        <v>21.669778000000001</v>
      </c>
      <c r="K84" s="62">
        <v>22.613178000000001</v>
      </c>
      <c r="L84" s="62">
        <v>11132.559569999999</v>
      </c>
      <c r="N84" s="69">
        <f>(B85-Assets[[#This Row],[AAPL]])/Assets[[#This Row],[AAPL]]</f>
        <v>4.4556683261340853E-3</v>
      </c>
      <c r="O84" s="69">
        <f>(C85-Assets[[#This Row],[XOM]])/Assets[[#This Row],[XOM]]</f>
        <v>-2.1103186484499811E-3</v>
      </c>
      <c r="P84" s="69">
        <f>(D85-Assets[[#This Row],[TTM]])/Assets[[#This Row],[TTM]]</f>
        <v>2.4329100779660846E-2</v>
      </c>
      <c r="Q84" s="69">
        <f>(E85-Assets[[#This Row],[TSLA]])/Assets[[#This Row],[TSLA]]</f>
        <v>6.2741798394874452E-3</v>
      </c>
      <c r="R84" s="69">
        <f>(F85-Assets[[#This Row],[GOOG]])/Assets[[#This Row],[GOOG]]</f>
        <v>6.4812582281908093E-3</v>
      </c>
      <c r="S84" s="69">
        <f>(G85-Assets[[#This Row],[DIS]])/Assets[[#This Row],[DIS]]</f>
        <v>1.4011924916361395E-2</v>
      </c>
      <c r="T84" s="69">
        <f>(H85-Assets[[#This Row],[COP]])/Assets[[#This Row],[COP]]</f>
        <v>-5.3508776478631299E-3</v>
      </c>
      <c r="U84" s="69">
        <f>(I85-Assets[[#This Row],[BIDU]])/Assets[[#This Row],[BIDU]]</f>
        <v>2.3023872324980134E-2</v>
      </c>
      <c r="V84" s="69">
        <f>(J85-Assets[[#This Row],[MSFT]])/Assets[[#This Row],[MSFT]]</f>
        <v>-7.4861865220770566E-3</v>
      </c>
      <c r="W84" s="69">
        <f>(K85-Assets[[#This Row],[WFC]])/Assets[[#This Row],[WFC]]</f>
        <v>-1.493686557457791E-2</v>
      </c>
      <c r="X84" s="69">
        <f>(L85-Assets[[#This Row],[DJI]])/Assets[[#This Row],[DJI]]</f>
        <v>2.8286612617695606E-3</v>
      </c>
    </row>
    <row r="85" spans="1:24" x14ac:dyDescent="0.25">
      <c r="A85" s="66">
        <v>40476</v>
      </c>
      <c r="B85" s="60">
        <v>40.611795000000001</v>
      </c>
      <c r="C85" s="62">
        <v>56.367998</v>
      </c>
      <c r="D85" s="62">
        <v>27.288958999999998</v>
      </c>
      <c r="E85" s="62">
        <v>20.85</v>
      </c>
      <c r="F85" s="62">
        <v>307.94257599999997</v>
      </c>
      <c r="G85" s="62">
        <v>32.502180000000003</v>
      </c>
      <c r="H85" s="62">
        <v>36.827210000000001</v>
      </c>
      <c r="I85" s="62">
        <v>109.75</v>
      </c>
      <c r="J85" s="62">
        <v>21.507553999999999</v>
      </c>
      <c r="K85" s="62">
        <v>22.275407999999999</v>
      </c>
      <c r="L85" s="62">
        <v>11164.04981</v>
      </c>
      <c r="N85" s="69">
        <f>(B86-Assets[[#This Row],[AAPL]])/Assets[[#This Row],[AAPL]]</f>
        <v>-2.5579514522813701E-3</v>
      </c>
      <c r="O85" s="69">
        <f>(C86-Assets[[#This Row],[XOM]])/Assets[[#This Row],[XOM]]</f>
        <v>4.9849206991527837E-3</v>
      </c>
      <c r="P85" s="69">
        <f>(D86-Assets[[#This Row],[TTM]])/Assets[[#This Row],[TTM]]</f>
        <v>1.1177157765527166E-2</v>
      </c>
      <c r="Q85" s="69">
        <f>(E86-Assets[[#This Row],[TSLA]])/Assets[[#This Row],[TSLA]]</f>
        <v>2.4460479616306905E-2</v>
      </c>
      <c r="R85" s="69">
        <f>(F86-Assets[[#This Row],[GOOG]])/Assets[[#This Row],[GOOG]]</f>
        <v>3.4063331340062411E-3</v>
      </c>
      <c r="S85" s="69">
        <f>(G86-Assets[[#This Row],[DIS]])/Assets[[#This Row],[DIS]]</f>
        <v>1.4100408034168633E-2</v>
      </c>
      <c r="T85" s="69">
        <f>(H86-Assets[[#This Row],[COP]])/Assets[[#This Row],[COP]]</f>
        <v>4.8906773008330884E-4</v>
      </c>
      <c r="U85" s="69">
        <f>(I86-Assets[[#This Row],[BIDU]])/Assets[[#This Row],[BIDU]]</f>
        <v>2.6150369020501111E-2</v>
      </c>
      <c r="V85" s="69">
        <f>(J86-Assets[[#This Row],[MSFT]])/Assets[[#This Row],[MSFT]]</f>
        <v>2.8185771380604289E-2</v>
      </c>
      <c r="W85" s="69">
        <f>(K86-Assets[[#This Row],[WFC]])/Assets[[#This Row],[WFC]]</f>
        <v>7.3872496521725905E-3</v>
      </c>
      <c r="X85" s="69">
        <f>(L86-Assets[[#This Row],[DJI]])/Assets[[#This Row],[DJI]]</f>
        <v>4.8460460962415777E-4</v>
      </c>
    </row>
    <row r="86" spans="1:24" x14ac:dyDescent="0.25">
      <c r="A86" s="66">
        <v>40477</v>
      </c>
      <c r="B86" s="60">
        <v>40.507911999999997</v>
      </c>
      <c r="C86" s="62">
        <v>56.648988000000003</v>
      </c>
      <c r="D86" s="62">
        <v>27.593972000000001</v>
      </c>
      <c r="E86" s="62">
        <v>21.360001</v>
      </c>
      <c r="F86" s="62">
        <v>308.99153100000001</v>
      </c>
      <c r="G86" s="62">
        <v>32.960473999999998</v>
      </c>
      <c r="H86" s="62">
        <v>36.845221000000002</v>
      </c>
      <c r="I86" s="62">
        <v>112.620003</v>
      </c>
      <c r="J86" s="62">
        <v>22.113761</v>
      </c>
      <c r="K86" s="62">
        <v>22.439962000000001</v>
      </c>
      <c r="L86" s="62">
        <v>11169.45996</v>
      </c>
      <c r="N86" s="69">
        <f>(B87-Assets[[#This Row],[AAPL]])/Assets[[#This Row],[AAPL]]</f>
        <v>-7.1410740696770374E-4</v>
      </c>
      <c r="O86" s="69">
        <f>(C87-Assets[[#This Row],[XOM]])/Assets[[#This Row],[XOM]]</f>
        <v>-1.2926515121505857E-2</v>
      </c>
      <c r="P86" s="69">
        <f>(D87-Assets[[#This Row],[TTM]])/Assets[[#This Row],[TTM]]</f>
        <v>-3.7996704497634663E-3</v>
      </c>
      <c r="Q86" s="69">
        <f>(E87-Assets[[#This Row],[TSLA]])/Assets[[#This Row],[TSLA]]</f>
        <v>-1.6853978611705143E-2</v>
      </c>
      <c r="R86" s="69">
        <f>(F87-Assets[[#This Row],[GOOG]])/Assets[[#This Row],[GOOG]]</f>
        <v>-3.4432011665717658E-3</v>
      </c>
      <c r="S86" s="69">
        <f>(G87-Assets[[#This Row],[DIS]])/Assets[[#This Row],[DIS]]</f>
        <v>-1.1123626438137601E-3</v>
      </c>
      <c r="T86" s="69">
        <f>(H87-Assets[[#This Row],[COP]])/Assets[[#This Row],[COP]]</f>
        <v>-1.2167222446569129E-2</v>
      </c>
      <c r="U86" s="69">
        <f>(I87-Assets[[#This Row],[BIDU]])/Assets[[#This Row],[BIDU]]</f>
        <v>2.2198543184197925E-3</v>
      </c>
      <c r="V86" s="69">
        <f>(J87-Assets[[#This Row],[MSFT]])/Assets[[#This Row],[MSFT]]</f>
        <v>5.7914617056772245E-3</v>
      </c>
      <c r="W86" s="69">
        <f>(K87-Assets[[#This Row],[WFC]])/Assets[[#This Row],[WFC]]</f>
        <v>-6.1751887102127192E-3</v>
      </c>
      <c r="X86" s="69">
        <f>(L87-Assets[[#This Row],[DJI]])/Assets[[#This Row],[DJI]]</f>
        <v>-3.8658708795801838E-3</v>
      </c>
    </row>
    <row r="87" spans="1:24" x14ac:dyDescent="0.25">
      <c r="A87" s="66">
        <v>40478</v>
      </c>
      <c r="B87" s="60">
        <v>40.478985000000002</v>
      </c>
      <c r="C87" s="62">
        <v>55.916713999999999</v>
      </c>
      <c r="D87" s="62">
        <v>27.489124</v>
      </c>
      <c r="E87" s="62">
        <v>21</v>
      </c>
      <c r="F87" s="62">
        <v>307.92761100000001</v>
      </c>
      <c r="G87" s="62">
        <v>32.923810000000003</v>
      </c>
      <c r="H87" s="62">
        <v>36.396917000000002</v>
      </c>
      <c r="I87" s="62">
        <v>112.870003</v>
      </c>
      <c r="J87" s="62">
        <v>22.241831999999999</v>
      </c>
      <c r="K87" s="62">
        <v>22.301390999999999</v>
      </c>
      <c r="L87" s="62">
        <v>11126.280269999999</v>
      </c>
      <c r="N87" s="69">
        <f>(B88-Assets[[#This Row],[AAPL]])/Assets[[#This Row],[AAPL]]</f>
        <v>-8.4137979250222018E-3</v>
      </c>
      <c r="O87" s="69">
        <f>(C88-Assets[[#This Row],[XOM]])/Assets[[#This Row],[XOM]]</f>
        <v>8.3752596763822535E-3</v>
      </c>
      <c r="P87" s="69">
        <f>(D88-Assets[[#This Row],[TTM]])/Assets[[#This Row],[TTM]]</f>
        <v>-1.7683793779678176E-2</v>
      </c>
      <c r="Q87" s="69">
        <f>(E88-Assets[[#This Row],[TSLA]])/Assets[[#This Row],[TSLA]]</f>
        <v>9.0476666666666067E-3</v>
      </c>
      <c r="R87" s="69">
        <f>(F88-Assets[[#This Row],[GOOG]])/Assets[[#This Row],[GOOG]]</f>
        <v>3.4227005385366409E-3</v>
      </c>
      <c r="S87" s="69">
        <f>(G88-Assets[[#This Row],[DIS]])/Assets[[#This Row],[DIS]]</f>
        <v>1.6425377257370793E-2</v>
      </c>
      <c r="T87" s="69">
        <f>(H88-Assets[[#This Row],[COP]])/Assets[[#This Row],[COP]]</f>
        <v>-8.322298286967551E-3</v>
      </c>
      <c r="U87" s="69">
        <f>(I88-Assets[[#This Row],[BIDU]])/Assets[[#This Row],[BIDU]]</f>
        <v>-6.2018692424415925E-3</v>
      </c>
      <c r="V87" s="69">
        <f>(J88-Assets[[#This Row],[MSFT]])/Assets[[#This Row],[MSFT]]</f>
        <v>8.8292637045365822E-3</v>
      </c>
      <c r="W87" s="69">
        <f>(K88-Assets[[#This Row],[WFC]])/Assets[[#This Row],[WFC]]</f>
        <v>7.378642883755661E-3</v>
      </c>
      <c r="X87" s="69">
        <f>(L88-Assets[[#This Row],[DJI]])/Assets[[#This Row],[DJI]]</f>
        <v>-1.1081933674856079E-3</v>
      </c>
    </row>
    <row r="88" spans="1:24" x14ac:dyDescent="0.25">
      <c r="A88" s="66">
        <v>40479</v>
      </c>
      <c r="B88" s="60">
        <v>40.138402999999997</v>
      </c>
      <c r="C88" s="62">
        <v>56.385030999999998</v>
      </c>
      <c r="D88" s="62">
        <v>27.003011999999998</v>
      </c>
      <c r="E88" s="62">
        <v>21.190000999999999</v>
      </c>
      <c r="F88" s="62">
        <v>308.98155500000001</v>
      </c>
      <c r="G88" s="62">
        <v>33.464596</v>
      </c>
      <c r="H88" s="62">
        <v>36.094011000000002</v>
      </c>
      <c r="I88" s="62">
        <v>112.16999800000001</v>
      </c>
      <c r="J88" s="62">
        <v>22.438210999999999</v>
      </c>
      <c r="K88" s="62">
        <v>22.465945000000001</v>
      </c>
      <c r="L88" s="62">
        <v>11113.950199999999</v>
      </c>
      <c r="N88" s="69">
        <f>(B89-Assets[[#This Row],[AAPL]])/Assets[[#This Row],[AAPL]]</f>
        <v>-1.3956210465074944E-2</v>
      </c>
      <c r="O88" s="69">
        <f>(C89-Assets[[#This Row],[XOM]])/Assets[[#This Row],[XOM]]</f>
        <v>4.0772700825508308E-3</v>
      </c>
      <c r="P88" s="69">
        <f>(D89-Assets[[#This Row],[TTM]])/Assets[[#This Row],[TTM]]</f>
        <v>-7.412580492872382E-3</v>
      </c>
      <c r="Q88" s="69">
        <f>(E89-Assets[[#This Row],[TSLA]])/Assets[[#This Row],[TSLA]]</f>
        <v>3.0674797986087927E-2</v>
      </c>
      <c r="R88" s="69">
        <f>(F89-Assets[[#This Row],[GOOG]])/Assets[[#This Row],[GOOG]]</f>
        <v>-7.8891019886284403E-3</v>
      </c>
      <c r="S88" s="69">
        <f>(G89-Assets[[#This Row],[DIS]])/Assets[[#This Row],[DIS]]</f>
        <v>-1.040801448790841E-2</v>
      </c>
      <c r="T88" s="69">
        <f>(H89-Assets[[#This Row],[COP]])/Assets[[#This Row],[COP]]</f>
        <v>-3.1889778057640874E-3</v>
      </c>
      <c r="U88" s="69">
        <f>(I89-Assets[[#This Row],[BIDU]])/Assets[[#This Row],[BIDU]]</f>
        <v>-1.9256450374546735E-2</v>
      </c>
      <c r="V88" s="69">
        <f>(J89-Assets[[#This Row],[MSFT]])/Assets[[#This Row],[MSFT]]</f>
        <v>1.4840131416894234E-2</v>
      </c>
      <c r="W88" s="69">
        <f>(K89-Assets[[#This Row],[WFC]])/Assets[[#This Row],[WFC]]</f>
        <v>4.6260239664968374E-3</v>
      </c>
      <c r="X88" s="69">
        <f>(L89-Assets[[#This Row],[DJI]])/Assets[[#This Row],[DJI]]</f>
        <v>4.0849832132594185E-4</v>
      </c>
    </row>
    <row r="89" spans="1:24" x14ac:dyDescent="0.25">
      <c r="A89" s="66">
        <v>40480</v>
      </c>
      <c r="B89" s="60">
        <v>39.578223000000001</v>
      </c>
      <c r="C89" s="62">
        <v>56.614927999999999</v>
      </c>
      <c r="D89" s="62">
        <v>26.802849999999999</v>
      </c>
      <c r="E89" s="62">
        <v>21.84</v>
      </c>
      <c r="F89" s="62">
        <v>306.54396800000001</v>
      </c>
      <c r="G89" s="62">
        <v>33.116295999999998</v>
      </c>
      <c r="H89" s="62">
        <v>35.978907999999997</v>
      </c>
      <c r="I89" s="62">
        <v>110.010002</v>
      </c>
      <c r="J89" s="62">
        <v>22.771197000000001</v>
      </c>
      <c r="K89" s="62">
        <v>22.569873000000001</v>
      </c>
      <c r="L89" s="62">
        <v>11118.490229999999</v>
      </c>
      <c r="N89" s="69">
        <f>(B90-Assets[[#This Row],[AAPL]])/Assets[[#This Row],[AAPL]]</f>
        <v>1.0631907349655358E-2</v>
      </c>
      <c r="O89" s="69">
        <f>(C90-Assets[[#This Row],[XOM]])/Assets[[#This Row],[XOM]]</f>
        <v>6.9183166672931373E-3</v>
      </c>
      <c r="P89" s="69">
        <f>(D90-Assets[[#This Row],[TTM]])/Assets[[#This Row],[TTM]]</f>
        <v>7.8235710008450199E-3</v>
      </c>
      <c r="Q89" s="69">
        <f>(E90-Assets[[#This Row],[TSLA]])/Assets[[#This Row],[TSLA]]</f>
        <v>-1.9688644688644674E-2</v>
      </c>
      <c r="R89" s="69">
        <f>(F90-Assets[[#This Row],[GOOG]])/Assets[[#This Row],[GOOG]]</f>
        <v>2.1183323365866931E-3</v>
      </c>
      <c r="S89" s="69">
        <f>(G90-Assets[[#This Row],[DIS]])/Assets[[#This Row],[DIS]]</f>
        <v>-2.7678518153115583E-3</v>
      </c>
      <c r="T89" s="69">
        <f>(H90-Assets[[#This Row],[COP]])/Assets[[#This Row],[COP]]</f>
        <v>-7.4086461990451958E-3</v>
      </c>
      <c r="U89" s="69">
        <f>(I90-Assets[[#This Row],[BIDU]])/Assets[[#This Row],[BIDU]]</f>
        <v>-2.5997636105851533E-2</v>
      </c>
      <c r="V89" s="69">
        <f>(J90-Assets[[#This Row],[MSFT]])/Assets[[#This Row],[MSFT]]</f>
        <v>1.0498745410704613E-2</v>
      </c>
      <c r="W89" s="69">
        <f>(K90-Assets[[#This Row],[WFC]])/Assets[[#This Row],[WFC]]</f>
        <v>-4.9884640467405296E-3</v>
      </c>
      <c r="X89" s="69">
        <f>(L90-Assets[[#This Row],[DJI]])/Assets[[#This Row],[DJI]]</f>
        <v>5.5132395434952502E-4</v>
      </c>
    </row>
    <row r="90" spans="1:24" x14ac:dyDescent="0.25">
      <c r="A90" s="66">
        <v>40483</v>
      </c>
      <c r="B90" s="60">
        <v>39.999015</v>
      </c>
      <c r="C90" s="62">
        <v>57.006608</v>
      </c>
      <c r="D90" s="62">
        <v>27.012543999999998</v>
      </c>
      <c r="E90" s="62">
        <v>21.41</v>
      </c>
      <c r="F90" s="62">
        <v>307.19333</v>
      </c>
      <c r="G90" s="62">
        <v>33.024635000000004</v>
      </c>
      <c r="H90" s="62">
        <v>35.712353</v>
      </c>
      <c r="I90" s="62">
        <v>107.150002</v>
      </c>
      <c r="J90" s="62">
        <v>23.010266000000001</v>
      </c>
      <c r="K90" s="62">
        <v>22.457284000000001</v>
      </c>
      <c r="L90" s="62">
        <v>11124.62012</v>
      </c>
      <c r="N90" s="69">
        <f>(B91-Assets[[#This Row],[AAPL]])/Assets[[#This Row],[AAPL]]</f>
        <v>1.7029444350067195E-2</v>
      </c>
      <c r="O90" s="69">
        <f>(C91-Assets[[#This Row],[XOM]])/Assets[[#This Row],[XOM]]</f>
        <v>1.3293493975294984E-2</v>
      </c>
      <c r="P90" s="69">
        <f>(D91-Assets[[#This Row],[TTM]])/Assets[[#This Row],[TTM]]</f>
        <v>-3.5285828687589313E-3</v>
      </c>
      <c r="Q90" s="69">
        <f>(E91-Assets[[#This Row],[TSLA]])/Assets[[#This Row],[TSLA]]</f>
        <v>-7.4731433909388202E-3</v>
      </c>
      <c r="R90" s="69">
        <f>(F91-Assets[[#This Row],[GOOG]])/Assets[[#This Row],[GOOG]]</f>
        <v>9.7564292818467786E-4</v>
      </c>
      <c r="S90" s="69">
        <f>(G91-Assets[[#This Row],[DIS]])/Assets[[#This Row],[DIS]]</f>
        <v>2.2204030415475143E-3</v>
      </c>
      <c r="T90" s="69">
        <f>(H91-Assets[[#This Row],[COP]])/Assets[[#This Row],[COP]]</f>
        <v>6.6156660133819501E-3</v>
      </c>
      <c r="U90" s="69">
        <f>(I91-Assets[[#This Row],[BIDU]])/Assets[[#This Row],[BIDU]]</f>
        <v>2.2398515680849013E-2</v>
      </c>
      <c r="V90" s="69">
        <f>(J91-Assets[[#This Row],[MSFT]])/Assets[[#This Row],[MSFT]]</f>
        <v>1.6326451854141909E-2</v>
      </c>
      <c r="W90" s="69">
        <f>(K91-Assets[[#This Row],[WFC]])/Assets[[#This Row],[WFC]]</f>
        <v>1.5425730021492387E-3</v>
      </c>
      <c r="X90" s="69">
        <f>(L91-Assets[[#This Row],[DJI]])/Assets[[#This Row],[DJI]]</f>
        <v>5.7619594474746993E-3</v>
      </c>
    </row>
    <row r="91" spans="1:24" x14ac:dyDescent="0.25">
      <c r="A91" s="66">
        <v>40484</v>
      </c>
      <c r="B91" s="60">
        <v>40.680176000000003</v>
      </c>
      <c r="C91" s="62">
        <v>57.764425000000003</v>
      </c>
      <c r="D91" s="62">
        <v>26.917228000000001</v>
      </c>
      <c r="E91" s="62">
        <v>21.25</v>
      </c>
      <c r="F91" s="62">
        <v>307.49304100000001</v>
      </c>
      <c r="G91" s="62">
        <v>33.097963</v>
      </c>
      <c r="H91" s="62">
        <v>35.948613999999999</v>
      </c>
      <c r="I91" s="62">
        <v>109.550003</v>
      </c>
      <c r="J91" s="62">
        <v>23.385942</v>
      </c>
      <c r="K91" s="62">
        <v>22.491925999999999</v>
      </c>
      <c r="L91" s="62">
        <v>11188.719730000001</v>
      </c>
      <c r="N91" s="69">
        <f>(B92-Assets[[#This Row],[AAPL]])/Assets[[#This Row],[AAPL]]</f>
        <v>1.1119715902900656E-2</v>
      </c>
      <c r="O91" s="69">
        <f>(C92-Assets[[#This Row],[XOM]])/Assets[[#This Row],[XOM]]</f>
        <v>1.916335183809018E-3</v>
      </c>
      <c r="P91" s="69">
        <f>(D92-Assets[[#This Row],[TTM]])/Assets[[#This Row],[TTM]]</f>
        <v>-8.852694638541634E-3</v>
      </c>
      <c r="Q91" s="69">
        <f>(E92-Assets[[#This Row],[TSLA]])/Assets[[#This Row],[TSLA]]</f>
        <v>2.4470588235294098E-2</v>
      </c>
      <c r="R91" s="69">
        <f>(F92-Assets[[#This Row],[GOOG]])/Assets[[#This Row],[GOOG]]</f>
        <v>7.4398431670522668E-3</v>
      </c>
      <c r="S91" s="69">
        <f>(G92-Assets[[#This Row],[DIS]])/Assets[[#This Row],[DIS]]</f>
        <v>4.9847780662513573E-3</v>
      </c>
      <c r="T91" s="69">
        <f>(H92-Assets[[#This Row],[COP]])/Assets[[#This Row],[COP]]</f>
        <v>1.1798507725499748E-3</v>
      </c>
      <c r="U91" s="69">
        <f>(I92-Assets[[#This Row],[BIDU]])/Assets[[#This Row],[BIDU]]</f>
        <v>1.0041067730504734E-2</v>
      </c>
      <c r="V91" s="69">
        <f>(J92-Assets[[#This Row],[MSFT]])/Assets[[#This Row],[MSFT]]</f>
        <v>-1.3143408976213139E-2</v>
      </c>
      <c r="W91" s="69">
        <f>(K92-Assets[[#This Row],[WFC]])/Assets[[#This Row],[WFC]]</f>
        <v>2.0833342595916481E-2</v>
      </c>
      <c r="X91" s="69">
        <f>(L92-Assets[[#This Row],[DJI]])/Assets[[#This Row],[DJI]]</f>
        <v>2.360426450685587E-3</v>
      </c>
    </row>
    <row r="92" spans="1:24" x14ac:dyDescent="0.25">
      <c r="A92" s="66">
        <v>40485</v>
      </c>
      <c r="B92" s="60">
        <v>41.132528000000001</v>
      </c>
      <c r="C92" s="62">
        <v>57.875121</v>
      </c>
      <c r="D92" s="62">
        <v>26.678937999999999</v>
      </c>
      <c r="E92" s="62">
        <v>21.77</v>
      </c>
      <c r="F92" s="62">
        <v>309.78074099999998</v>
      </c>
      <c r="G92" s="62">
        <v>33.262948999999999</v>
      </c>
      <c r="H92" s="62">
        <v>35.991028</v>
      </c>
      <c r="I92" s="62">
        <v>110.650002</v>
      </c>
      <c r="J92" s="62">
        <v>23.078571</v>
      </c>
      <c r="K92" s="62">
        <v>22.960508000000001</v>
      </c>
      <c r="L92" s="62">
        <v>11215.12988</v>
      </c>
      <c r="N92" s="69">
        <f>(B93-Assets[[#This Row],[AAPL]])/Assets[[#This Row],[AAPL]]</f>
        <v>1.7487230544157118E-2</v>
      </c>
      <c r="O92" s="69">
        <f>(C93-Assets[[#This Row],[XOM]])/Assets[[#This Row],[XOM]]</f>
        <v>2.0744388594885171E-2</v>
      </c>
      <c r="P92" s="69">
        <f>(D93-Assets[[#This Row],[TTM]])/Assets[[#This Row],[TTM]]</f>
        <v>3.5012488128275579E-2</v>
      </c>
      <c r="Q92" s="69">
        <f>(E93-Assets[[#This Row],[TSLA]])/Assets[[#This Row],[TSLA]]</f>
        <v>0.14377583830960033</v>
      </c>
      <c r="R92" s="69">
        <f>(F93-Assets[[#This Row],[GOOG]])/Assets[[#This Row],[GOOG]]</f>
        <v>6.5949290243320679E-3</v>
      </c>
      <c r="S92" s="69">
        <f>(G93-Assets[[#This Row],[DIS]])/Assets[[#This Row],[DIS]]</f>
        <v>2.0391246729206253E-2</v>
      </c>
      <c r="T92" s="69">
        <f>(H93-Assets[[#This Row],[COP]])/Assets[[#This Row],[COP]]</f>
        <v>3.0971163146548547E-2</v>
      </c>
      <c r="U92" s="69">
        <f>(I93-Assets[[#This Row],[BIDU]])/Assets[[#This Row],[BIDU]]</f>
        <v>-5.3321643862239377E-3</v>
      </c>
      <c r="V92" s="69">
        <f>(J93-Assets[[#This Row],[MSFT]])/Assets[[#This Row],[MSFT]]</f>
        <v>4.0694893977620454E-3</v>
      </c>
      <c r="W92" s="69">
        <f>(K93-Assets[[#This Row],[WFC]])/Assets[[#This Row],[WFC]]</f>
        <v>3.7792892038799764E-2</v>
      </c>
      <c r="X92" s="69">
        <f>(L93-Assets[[#This Row],[DJI]])/Assets[[#This Row],[DJI]]</f>
        <v>1.9590496262714713E-2</v>
      </c>
    </row>
    <row r="93" spans="1:24" x14ac:dyDescent="0.25">
      <c r="A93" s="66">
        <v>40486</v>
      </c>
      <c r="B93" s="60">
        <v>41.851821999999999</v>
      </c>
      <c r="C93" s="62">
        <v>59.075704999999999</v>
      </c>
      <c r="D93" s="62">
        <v>27.613033999999999</v>
      </c>
      <c r="E93" s="62">
        <v>24.9</v>
      </c>
      <c r="F93" s="62">
        <v>311.82372299999997</v>
      </c>
      <c r="G93" s="62">
        <v>33.941222000000003</v>
      </c>
      <c r="H93" s="62">
        <v>37.105711999999997</v>
      </c>
      <c r="I93" s="62">
        <v>110.05999799999999</v>
      </c>
      <c r="J93" s="62">
        <v>23.172488999999999</v>
      </c>
      <c r="K93" s="62">
        <v>23.828251999999999</v>
      </c>
      <c r="L93" s="62">
        <v>11434.839840000001</v>
      </c>
      <c r="N93" s="69">
        <f>(B94-Assets[[#This Row],[AAPL]])/Assets[[#This Row],[AAPL]]</f>
        <v>-3.5818512274089025E-3</v>
      </c>
      <c r="O93" s="69">
        <f>(C94-Assets[[#This Row],[XOM]])/Assets[[#This Row],[XOM]]</f>
        <v>8.9363470143944829E-3</v>
      </c>
      <c r="P93" s="69">
        <f>(D94-Assets[[#This Row],[TTM]])/Assets[[#This Row],[TTM]]</f>
        <v>2.7959984404466374E-2</v>
      </c>
      <c r="Q93" s="69">
        <f>(E94-Assets[[#This Row],[TSLA]])/Assets[[#This Row],[TSLA]]</f>
        <v>-1.8473855421686742E-2</v>
      </c>
      <c r="R93" s="69">
        <f>(F94-Assets[[#This Row],[GOOG]])/Assets[[#This Row],[GOOG]]</f>
        <v>1.2974670307557307E-3</v>
      </c>
      <c r="S93" s="69">
        <f>(G94-Assets[[#This Row],[DIS]])/Assets[[#This Row],[DIS]]</f>
        <v>4.5909366492459655E-3</v>
      </c>
      <c r="T93" s="69">
        <f>(H94-Assets[[#This Row],[COP]])/Assets[[#This Row],[COP]]</f>
        <v>9.1429050061080618E-3</v>
      </c>
      <c r="U93" s="69">
        <f>(I94-Assets[[#This Row],[BIDU]])/Assets[[#This Row],[BIDU]]</f>
        <v>-1.1448255705038168E-2</v>
      </c>
      <c r="V93" s="69">
        <f>(J94-Assets[[#This Row],[MSFT]])/Assets[[#This Row],[MSFT]]</f>
        <v>-1.0685300141905347E-2</v>
      </c>
      <c r="W93" s="69">
        <f>(K94-Assets[[#This Row],[WFC]])/Assets[[#This Row],[WFC]]</f>
        <v>6.4093245278755637E-2</v>
      </c>
      <c r="X93" s="69">
        <f>(L94-Assets[[#This Row],[DJI]])/Assets[[#This Row],[DJI]]</f>
        <v>8.0807778065033011E-4</v>
      </c>
    </row>
    <row r="94" spans="1:24" x14ac:dyDescent="0.25">
      <c r="A94" s="66">
        <v>40487</v>
      </c>
      <c r="B94" s="60">
        <v>41.701915</v>
      </c>
      <c r="C94" s="62">
        <v>59.603625999999998</v>
      </c>
      <c r="D94" s="62">
        <v>28.385093999999999</v>
      </c>
      <c r="E94" s="62">
        <v>24.440000999999999</v>
      </c>
      <c r="F94" s="62">
        <v>312.22830399999998</v>
      </c>
      <c r="G94" s="62">
        <v>34.097043999999997</v>
      </c>
      <c r="H94" s="62">
        <v>37.444966000000001</v>
      </c>
      <c r="I94" s="62">
        <v>108.800003</v>
      </c>
      <c r="J94" s="62">
        <v>22.924883999999999</v>
      </c>
      <c r="K94" s="62">
        <v>25.355481999999999</v>
      </c>
      <c r="L94" s="62">
        <v>11444.08008</v>
      </c>
      <c r="N94" s="69">
        <f>(B95-Assets[[#This Row],[AAPL]])/Assets[[#This Row],[AAPL]]</f>
        <v>4.6983693674499515E-3</v>
      </c>
      <c r="O94" s="69">
        <f>(C95-Assets[[#This Row],[XOM]])/Assets[[#This Row],[XOM]]</f>
        <v>4.5714165108009554E-3</v>
      </c>
      <c r="P94" s="69">
        <f>(D95-Assets[[#This Row],[TTM]])/Assets[[#This Row],[TTM]]</f>
        <v>2.4513112410337698E-2</v>
      </c>
      <c r="Q94" s="69">
        <f>(E95-Assets[[#This Row],[TSLA]])/Assets[[#This Row],[TSLA]]</f>
        <v>2.2094884529669279E-2</v>
      </c>
      <c r="R94" s="69">
        <f>(F95-Assets[[#This Row],[GOOG]])/Assets[[#This Row],[GOOG]]</f>
        <v>2.7036978684674825E-3</v>
      </c>
      <c r="S94" s="69">
        <f>(G95-Assets[[#This Row],[DIS]])/Assets[[#This Row],[DIS]]</f>
        <v>-3.7634347423195153E-3</v>
      </c>
      <c r="T94" s="69">
        <f>(H95-Assets[[#This Row],[COP]])/Assets[[#This Row],[COP]]</f>
        <v>9.7071526250017068E-3</v>
      </c>
      <c r="U94" s="69">
        <f>(I95-Assets[[#This Row],[BIDU]])/Assets[[#This Row],[BIDU]]</f>
        <v>1.4705872756271861E-2</v>
      </c>
      <c r="V94" s="69">
        <f>(J95-Assets[[#This Row],[MSFT]])/Assets[[#This Row],[MSFT]]</f>
        <v>-1.4897785306132794E-3</v>
      </c>
      <c r="W94" s="69">
        <f>(K95-Assets[[#This Row],[WFC]])/Assets[[#This Row],[WFC]]</f>
        <v>-6.1601274233318952E-3</v>
      </c>
      <c r="X94" s="69">
        <f>(L95-Assets[[#This Row],[DJI]])/Assets[[#This Row],[DJI]]</f>
        <v>-3.2541051565237889E-3</v>
      </c>
    </row>
    <row r="95" spans="1:24" x14ac:dyDescent="0.25">
      <c r="A95" s="66">
        <v>40490</v>
      </c>
      <c r="B95" s="60">
        <v>41.897846000000001</v>
      </c>
      <c r="C95" s="62">
        <v>59.876099000000004</v>
      </c>
      <c r="D95" s="62">
        <v>29.080901000000001</v>
      </c>
      <c r="E95" s="62">
        <v>24.98</v>
      </c>
      <c r="F95" s="62">
        <v>313.072475</v>
      </c>
      <c r="G95" s="62">
        <v>33.968722</v>
      </c>
      <c r="H95" s="62">
        <v>37.808450000000001</v>
      </c>
      <c r="I95" s="62">
        <v>110.400002</v>
      </c>
      <c r="J95" s="62">
        <v>22.890730999999999</v>
      </c>
      <c r="K95" s="62">
        <v>25.199289</v>
      </c>
      <c r="L95" s="62">
        <v>11406.839840000001</v>
      </c>
      <c r="N95" s="69">
        <f>(B96-Assets[[#This Row],[AAPL]])/Assets[[#This Row],[AAPL]]</f>
        <v>-7.9718895334143138E-3</v>
      </c>
      <c r="O95" s="69">
        <f>(C96-Assets[[#This Row],[XOM]])/Assets[[#This Row],[XOM]]</f>
        <v>1.0732613024772996E-2</v>
      </c>
      <c r="P95" s="69">
        <f>(D96-Assets[[#This Row],[TTM]])/Assets[[#This Row],[TTM]]</f>
        <v>3.9330968459332996E-3</v>
      </c>
      <c r="Q95" s="69">
        <f>(E96-Assets[[#This Row],[TSLA]])/Assets[[#This Row],[TSLA]]</f>
        <v>-1.4011248999199316E-2</v>
      </c>
      <c r="R95" s="69">
        <f>(F96-Assets[[#This Row],[GOOG]])/Assets[[#This Row],[GOOG]]</f>
        <v>-3.1112380607716942E-3</v>
      </c>
      <c r="S95" s="69">
        <f>(G96-Assets[[#This Row],[DIS]])/Assets[[#This Row],[DIS]]</f>
        <v>-5.3966705017633541E-3</v>
      </c>
      <c r="T95" s="69">
        <f>(H96-Assets[[#This Row],[COP]])/Assets[[#This Row],[COP]]</f>
        <v>-6.0887711609441814E-3</v>
      </c>
      <c r="U95" s="69">
        <f>(I96-Assets[[#This Row],[BIDU]])/Assets[[#This Row],[BIDU]]</f>
        <v>-1.0960144728982829E-2</v>
      </c>
      <c r="V95" s="69">
        <f>(J96-Assets[[#This Row],[MSFT]])/Assets[[#This Row],[MSFT]]</f>
        <v>5.2219826444163189E-3</v>
      </c>
      <c r="W95" s="69">
        <f>(K96-Assets[[#This Row],[WFC]])/Assets[[#This Row],[WFC]]</f>
        <v>-3.133616190520299E-2</v>
      </c>
      <c r="X95" s="69">
        <f>(L96-Assets[[#This Row],[DJI]])/Assets[[#This Row],[DJI]]</f>
        <v>-5.2678779436602088E-3</v>
      </c>
    </row>
    <row r="96" spans="1:24" x14ac:dyDescent="0.25">
      <c r="A96" s="66">
        <v>40491</v>
      </c>
      <c r="B96" s="60">
        <v>41.563840999999996</v>
      </c>
      <c r="C96" s="62">
        <v>60.518726000000001</v>
      </c>
      <c r="D96" s="62">
        <v>29.195278999999999</v>
      </c>
      <c r="E96" s="62">
        <v>24.629999000000002</v>
      </c>
      <c r="F96" s="62">
        <v>312.098432</v>
      </c>
      <c r="G96" s="62">
        <v>33.785404</v>
      </c>
      <c r="H96" s="62">
        <v>37.578243000000001</v>
      </c>
      <c r="I96" s="62">
        <v>109.19000200000001</v>
      </c>
      <c r="J96" s="62">
        <v>23.010266000000001</v>
      </c>
      <c r="K96" s="62">
        <v>24.40964</v>
      </c>
      <c r="L96" s="62">
        <v>11346.75</v>
      </c>
      <c r="N96" s="69">
        <f>(B97-Assets[[#This Row],[AAPL]])/Assets[[#This Row],[AAPL]]</f>
        <v>6.1693287682436076E-3</v>
      </c>
      <c r="O96" s="69">
        <f>(C97-Assets[[#This Row],[XOM]])/Assets[[#This Row],[XOM]]</f>
        <v>7.0791477004985229E-3</v>
      </c>
      <c r="P96" s="69">
        <f>(D97-Assets[[#This Row],[TTM]])/Assets[[#This Row],[TTM]]</f>
        <v>0.11981718003105926</v>
      </c>
      <c r="Q96" s="69">
        <f>(E97-Assets[[#This Row],[TSLA]])/Assets[[#This Row],[TSLA]]</f>
        <v>0.19204231392782431</v>
      </c>
      <c r="R96" s="69">
        <f>(F97-Assets[[#This Row],[GOOG]])/Assets[[#This Row],[GOOG]]</f>
        <v>-3.1048698123545453E-3</v>
      </c>
      <c r="S96" s="69">
        <f>(G97-Assets[[#This Row],[DIS]])/Assets[[#This Row],[DIS]]</f>
        <v>3.52687805657145E-3</v>
      </c>
      <c r="T96" s="69">
        <f>(H97-Assets[[#This Row],[COP]])/Assets[[#This Row],[COP]]</f>
        <v>1.9023028830805113E-2</v>
      </c>
      <c r="U96" s="69">
        <f>(I97-Assets[[#This Row],[BIDU]])/Assets[[#This Row],[BIDU]]</f>
        <v>2.2895869165750173E-2</v>
      </c>
      <c r="V96" s="69">
        <f>(J97-Assets[[#This Row],[MSFT]])/Assets[[#This Row],[MSFT]]</f>
        <v>-3.7109523201524555E-4</v>
      </c>
      <c r="W96" s="69">
        <f>(K97-Assets[[#This Row],[WFC]])/Assets[[#This Row],[WFC]]</f>
        <v>1.5997204383186282E-2</v>
      </c>
      <c r="X96" s="69">
        <f>(L97-Assets[[#This Row],[DJI]])/Assets[[#This Row],[DJI]]</f>
        <v>9.0687113049991075E-4</v>
      </c>
    </row>
    <row r="97" spans="1:24" x14ac:dyDescent="0.25">
      <c r="A97" s="66">
        <v>40492</v>
      </c>
      <c r="B97" s="60">
        <v>41.820262</v>
      </c>
      <c r="C97" s="62">
        <v>60.947147000000001</v>
      </c>
      <c r="D97" s="62">
        <v>32.693375000000003</v>
      </c>
      <c r="E97" s="62">
        <v>29.360001</v>
      </c>
      <c r="F97" s="62">
        <v>311.12940700000001</v>
      </c>
      <c r="G97" s="62">
        <v>33.904561000000001</v>
      </c>
      <c r="H97" s="62">
        <v>38.293095000000001</v>
      </c>
      <c r="I97" s="62">
        <v>111.69000200000001</v>
      </c>
      <c r="J97" s="62">
        <v>23.001726999999999</v>
      </c>
      <c r="K97" s="62">
        <v>24.800125999999999</v>
      </c>
      <c r="L97" s="62">
        <v>11357.04004</v>
      </c>
      <c r="N97" s="69">
        <f>(B98-Assets[[#This Row],[AAPL]])/Assets[[#This Row],[AAPL]]</f>
        <v>-4.3392363252052896E-3</v>
      </c>
      <c r="O97" s="69">
        <f>(C98-Assets[[#This Row],[XOM]])/Assets[[#This Row],[XOM]]</f>
        <v>9.8411989653920673E-3</v>
      </c>
      <c r="P97" s="69">
        <f>(D98-Assets[[#This Row],[TTM]])/Assets[[#This Row],[TTM]]</f>
        <v>-7.201165373718689E-2</v>
      </c>
      <c r="Q97" s="69">
        <f>(E98-Assets[[#This Row],[TSLA]])/Assets[[#This Row],[TSLA]]</f>
        <v>-4.4959126534089705E-2</v>
      </c>
      <c r="R97" s="69">
        <f>(F98-Assets[[#This Row],[GOOG]])/Assets[[#This Row],[GOOG]]</f>
        <v>-9.1350027867986624E-3</v>
      </c>
      <c r="S97" s="69">
        <f>(G98-Assets[[#This Row],[DIS]])/Assets[[#This Row],[DIS]]</f>
        <v>-2.8656439468424322E-2</v>
      </c>
      <c r="T97" s="69">
        <f>(H98-Assets[[#This Row],[COP]])/Assets[[#This Row],[COP]]</f>
        <v>-5.0625053942493633E-3</v>
      </c>
      <c r="U97" s="69">
        <f>(I98-Assets[[#This Row],[BIDU]])/Assets[[#This Row],[BIDU]]</f>
        <v>2.157754460421616E-2</v>
      </c>
      <c r="V97" s="69">
        <f>(J98-Assets[[#This Row],[MSFT]])/Assets[[#This Row],[MSFT]]</f>
        <v>-9.6510579401276764E-3</v>
      </c>
      <c r="W97" s="69">
        <f>(K98-Assets[[#This Row],[WFC]])/Assets[[#This Row],[WFC]]</f>
        <v>-1.3645898411967717E-2</v>
      </c>
      <c r="X97" s="69">
        <f>(L98-Assets[[#This Row],[DJI]])/Assets[[#This Row],[DJI]]</f>
        <v>-6.510537053631851E-3</v>
      </c>
    </row>
    <row r="98" spans="1:24" x14ac:dyDescent="0.25">
      <c r="A98" s="66">
        <v>40493</v>
      </c>
      <c r="B98" s="60">
        <v>41.638793999999997</v>
      </c>
      <c r="C98" s="62">
        <v>61.546939999999999</v>
      </c>
      <c r="D98" s="62">
        <v>30.339071000000001</v>
      </c>
      <c r="E98" s="62">
        <v>28.040001</v>
      </c>
      <c r="F98" s="62">
        <v>308.287239</v>
      </c>
      <c r="G98" s="62">
        <v>32.932977000000001</v>
      </c>
      <c r="H98" s="62">
        <v>38.099235999999998</v>
      </c>
      <c r="I98" s="62">
        <v>114.099998</v>
      </c>
      <c r="J98" s="62">
        <v>22.779736</v>
      </c>
      <c r="K98" s="62">
        <v>24.461706</v>
      </c>
      <c r="L98" s="62">
        <v>11283.099609999999</v>
      </c>
      <c r="N98" s="69">
        <f>(B99-Assets[[#This Row],[AAPL]])/Assets[[#This Row],[AAPL]]</f>
        <v>-2.722249832692071E-2</v>
      </c>
      <c r="O98" s="69">
        <f>(C99-Assets[[#This Row],[XOM]])/Assets[[#This Row],[XOM]]</f>
        <v>-1.1694342561953563E-2</v>
      </c>
      <c r="P98" s="69">
        <f>(D99-Assets[[#This Row],[TTM]])/Assets[[#This Row],[TTM]]</f>
        <v>-5.0895394918321721E-2</v>
      </c>
      <c r="Q98" s="69">
        <f>(E99-Assets[[#This Row],[TSLA]])/Assets[[#This Row],[TSLA]]</f>
        <v>6.4193970606491763E-2</v>
      </c>
      <c r="R98" s="69">
        <f>(F99-Assets[[#This Row],[GOOG]])/Assets[[#This Row],[GOOG]]</f>
        <v>-2.2521409003244518E-2</v>
      </c>
      <c r="S98" s="69">
        <f>(G99-Assets[[#This Row],[DIS]])/Assets[[#This Row],[DIS]]</f>
        <v>5.0654060214477367E-2</v>
      </c>
      <c r="T98" s="69">
        <f>(H99-Assets[[#This Row],[COP]])/Assets[[#This Row],[COP]]</f>
        <v>-7.4733519590786199E-3</v>
      </c>
      <c r="U98" s="69">
        <f>(I99-Assets[[#This Row],[BIDU]])/Assets[[#This Row],[BIDU]]</f>
        <v>-3.0324268717340348E-2</v>
      </c>
      <c r="V98" s="69">
        <f>(J99-Assets[[#This Row],[MSFT]])/Assets[[#This Row],[MSFT]]</f>
        <v>-1.5367342272974529E-2</v>
      </c>
      <c r="W98" s="69">
        <f>(K99-Assets[[#This Row],[WFC]])/Assets[[#This Row],[WFC]]</f>
        <v>-2.3057794906046147E-2</v>
      </c>
      <c r="X98" s="69">
        <f>(L99-Assets[[#This Row],[DJI]])/Assets[[#This Row],[DJI]]</f>
        <v>-8.0225765196448168E-3</v>
      </c>
    </row>
    <row r="99" spans="1:24" x14ac:dyDescent="0.25">
      <c r="A99" s="66">
        <v>40494</v>
      </c>
      <c r="B99" s="60">
        <v>40.505282000000001</v>
      </c>
      <c r="C99" s="62">
        <v>60.827188999999997</v>
      </c>
      <c r="D99" s="62">
        <v>28.794951999999999</v>
      </c>
      <c r="E99" s="62">
        <v>29.84</v>
      </c>
      <c r="F99" s="62">
        <v>301.344176</v>
      </c>
      <c r="G99" s="62">
        <v>34.601165999999999</v>
      </c>
      <c r="H99" s="62">
        <v>37.814506999999999</v>
      </c>
      <c r="I99" s="62">
        <v>110.639999</v>
      </c>
      <c r="J99" s="62">
        <v>22.429672</v>
      </c>
      <c r="K99" s="62">
        <v>23.897673000000001</v>
      </c>
      <c r="L99" s="62">
        <v>11192.58008</v>
      </c>
      <c r="N99" s="69">
        <f>(B100-Assets[[#This Row],[AAPL]])/Assets[[#This Row],[AAPL]]</f>
        <v>-3.2139265195092414E-3</v>
      </c>
      <c r="O99" s="69">
        <f>(C100-Assets[[#This Row],[XOM]])/Assets[[#This Row],[XOM]]</f>
        <v>-7.1840242362670318E-3</v>
      </c>
      <c r="P99" s="69">
        <f>(D100-Assets[[#This Row],[TTM]])/Assets[[#This Row],[TTM]]</f>
        <v>2.4495230969650589E-2</v>
      </c>
      <c r="Q99" s="69">
        <f>(E100-Assets[[#This Row],[TSLA]])/Assets[[#This Row],[TSLA]]</f>
        <v>3.2171548257372645E-2</v>
      </c>
      <c r="R99" s="69">
        <f>(F100-Assets[[#This Row],[GOOG]])/Assets[[#This Row],[GOOG]]</f>
        <v>-1.2962314559548655E-2</v>
      </c>
      <c r="S99" s="69">
        <f>(G100-Assets[[#This Row],[DIS]])/Assets[[#This Row],[DIS]]</f>
        <v>-1.3245044979120131E-2</v>
      </c>
      <c r="T99" s="69">
        <f>(H100-Assets[[#This Row],[COP]])/Assets[[#This Row],[COP]]</f>
        <v>-5.6071866810268912E-3</v>
      </c>
      <c r="U99" s="69">
        <f>(I100-Assets[[#This Row],[BIDU]])/Assets[[#This Row],[BIDU]]</f>
        <v>-1.6630477373738944E-2</v>
      </c>
      <c r="V99" s="69">
        <f>(J100-Assets[[#This Row],[MSFT]])/Assets[[#This Row],[MSFT]]</f>
        <v>-2.6645953627854996E-3</v>
      </c>
      <c r="W99" s="69">
        <f>(K100-Assets[[#This Row],[WFC]])/Assets[[#This Row],[WFC]]</f>
        <v>3.9941545773097076E-3</v>
      </c>
      <c r="X99" s="69">
        <f>(L100-Assets[[#This Row],[DJI]])/Assets[[#This Row],[DJI]]</f>
        <v>8.3891738391752332E-4</v>
      </c>
    </row>
    <row r="100" spans="1:24" x14ac:dyDescent="0.25">
      <c r="A100" s="66">
        <v>40497</v>
      </c>
      <c r="B100" s="60">
        <v>40.375101000000001</v>
      </c>
      <c r="C100" s="62">
        <v>60.390205000000002</v>
      </c>
      <c r="D100" s="62">
        <v>29.500291000000001</v>
      </c>
      <c r="E100" s="62">
        <v>30.799999</v>
      </c>
      <c r="F100" s="62">
        <v>297.43805800000001</v>
      </c>
      <c r="G100" s="62">
        <v>34.142871999999997</v>
      </c>
      <c r="H100" s="62">
        <v>37.602474000000001</v>
      </c>
      <c r="I100" s="62">
        <v>108.800003</v>
      </c>
      <c r="J100" s="62">
        <v>22.369906</v>
      </c>
      <c r="K100" s="62">
        <v>23.993124000000002</v>
      </c>
      <c r="L100" s="62">
        <v>11201.969730000001</v>
      </c>
      <c r="N100" s="69">
        <f>(B101-Assets[[#This Row],[AAPL]])/Assets[[#This Row],[AAPL]]</f>
        <v>-1.7750147547618556E-2</v>
      </c>
      <c r="O100" s="69">
        <f>(C101-Assets[[#This Row],[XOM]])/Assets[[#This Row],[XOM]]</f>
        <v>-2.1850182492342989E-2</v>
      </c>
      <c r="P100" s="69">
        <f>(D101-Assets[[#This Row],[TTM]])/Assets[[#This Row],[TTM]]</f>
        <v>-2.8432973762869011E-2</v>
      </c>
      <c r="Q100" s="69">
        <f>(E101-Assets[[#This Row],[TSLA]])/Assets[[#This Row],[TSLA]]</f>
        <v>-3.668828041195709E-2</v>
      </c>
      <c r="R100" s="69">
        <f>(F101-Assets[[#This Row],[GOOG]])/Assets[[#This Row],[GOOG]]</f>
        <v>-1.9732303389366605E-2</v>
      </c>
      <c r="S100" s="69">
        <f>(G101-Assets[[#This Row],[DIS]])/Assets[[#This Row],[DIS]]</f>
        <v>-8.8590965634055066E-3</v>
      </c>
      <c r="T100" s="69">
        <f>(H101-Assets[[#This Row],[COP]])/Assets[[#This Row],[COP]]</f>
        <v>-1.8205291492256647E-2</v>
      </c>
      <c r="U100" s="69">
        <f>(I101-Assets[[#This Row],[BIDU]])/Assets[[#This Row],[BIDU]]</f>
        <v>-4.7794162285087476E-2</v>
      </c>
      <c r="V100" s="69">
        <f>(J101-Assets[[#This Row],[MSFT]])/Assets[[#This Row],[MSFT]]</f>
        <v>-8.8326254030750111E-3</v>
      </c>
      <c r="W100" s="69">
        <f>(K101-Assets[[#This Row],[WFC]])/Assets[[#This Row],[WFC]]</f>
        <v>-1.6636516361937713E-2</v>
      </c>
      <c r="X100" s="69">
        <f>(L101-Assets[[#This Row],[DJI]])/Assets[[#This Row],[DJI]]</f>
        <v>-1.5931995381315917E-2</v>
      </c>
    </row>
    <row r="101" spans="1:24" x14ac:dyDescent="0.25">
      <c r="A101" s="66">
        <v>40498</v>
      </c>
      <c r="B101" s="60">
        <v>39.658436999999999</v>
      </c>
      <c r="C101" s="62">
        <v>59.070667999999998</v>
      </c>
      <c r="D101" s="62">
        <v>28.66151</v>
      </c>
      <c r="E101" s="62">
        <v>29.67</v>
      </c>
      <c r="F101" s="62">
        <v>291.56891999999999</v>
      </c>
      <c r="G101" s="62">
        <v>33.840397000000003</v>
      </c>
      <c r="H101" s="62">
        <v>36.917909999999999</v>
      </c>
      <c r="I101" s="62">
        <v>103.599998</v>
      </c>
      <c r="J101" s="62">
        <v>22.172321</v>
      </c>
      <c r="K101" s="62">
        <v>23.593962000000001</v>
      </c>
      <c r="L101" s="62">
        <v>11023.5</v>
      </c>
      <c r="N101" s="69">
        <f>(B102-Assets[[#This Row],[AAPL]])/Assets[[#This Row],[AAPL]]</f>
        <v>-3.614212027569212E-3</v>
      </c>
      <c r="O101" s="69">
        <f>(C102-Assets[[#This Row],[XOM]])/Assets[[#This Row],[XOM]]</f>
        <v>1.0153601107067381E-3</v>
      </c>
      <c r="P101" s="69">
        <f>(D102-Assets[[#This Row],[TTM]])/Assets[[#This Row],[TTM]]</f>
        <v>5.3874307389945558E-2</v>
      </c>
      <c r="Q101" s="69">
        <f>(E102-Assets[[#This Row],[TSLA]])/Assets[[#This Row],[TSLA]]</f>
        <v>-6.0667340748231631E-3</v>
      </c>
      <c r="R101" s="69">
        <f>(F102-Assets[[#This Row],[GOOG]])/Assets[[#This Row],[GOOG]]</f>
        <v>-2.9124846365659795E-4</v>
      </c>
      <c r="S101" s="69">
        <f>(G102-Assets[[#This Row],[DIS]])/Assets[[#This Row],[DIS]]</f>
        <v>8.1257616451720326E-3</v>
      </c>
      <c r="T101" s="69">
        <f>(H102-Assets[[#This Row],[COP]])/Assets[[#This Row],[COP]]</f>
        <v>-2.133273524963859E-3</v>
      </c>
      <c r="U101" s="69">
        <f>(I102-Assets[[#This Row],[BIDU]])/Assets[[#This Row],[BIDU]]</f>
        <v>3.2046332664987187E-2</v>
      </c>
      <c r="V101" s="69">
        <f>(J102-Assets[[#This Row],[MSFT]])/Assets[[#This Row],[MSFT]]</f>
        <v>-9.2987107664552014E-3</v>
      </c>
      <c r="W101" s="69">
        <f>(K102-Assets[[#This Row],[WFC]])/Assets[[#This Row],[WFC]]</f>
        <v>-1.2136791607954627E-2</v>
      </c>
      <c r="X101" s="69">
        <f>(L102-Assets[[#This Row],[DJI]])/Assets[[#This Row],[DJI]]</f>
        <v>-1.4169837166053965E-3</v>
      </c>
    </row>
    <row r="102" spans="1:24" x14ac:dyDescent="0.25">
      <c r="A102" s="66">
        <v>40499</v>
      </c>
      <c r="B102" s="60">
        <v>39.515103000000003</v>
      </c>
      <c r="C102" s="62">
        <v>59.130645999999999</v>
      </c>
      <c r="D102" s="62">
        <v>30.205628999999998</v>
      </c>
      <c r="E102" s="62">
        <v>29.49</v>
      </c>
      <c r="F102" s="62">
        <v>291.48400099999998</v>
      </c>
      <c r="G102" s="62">
        <v>34.115375999999998</v>
      </c>
      <c r="H102" s="62">
        <v>36.839154000000001</v>
      </c>
      <c r="I102" s="62">
        <v>106.91999800000001</v>
      </c>
      <c r="J102" s="62">
        <v>21.966146999999999</v>
      </c>
      <c r="K102" s="62">
        <v>23.307607000000001</v>
      </c>
      <c r="L102" s="62">
        <v>11007.87988</v>
      </c>
      <c r="N102" s="69">
        <f>(B103-Assets[[#This Row],[AAPL]])/Assets[[#This Row],[AAPL]]</f>
        <v>2.6389378258738078E-2</v>
      </c>
      <c r="O102" s="69">
        <f>(C103-Assets[[#This Row],[XOM]])/Assets[[#This Row],[XOM]]</f>
        <v>1.8837795210287445E-2</v>
      </c>
      <c r="P102" s="69">
        <f>(D103-Assets[[#This Row],[TTM]])/Assets[[#This Row],[TTM]]</f>
        <v>3.3133526204668792E-2</v>
      </c>
      <c r="Q102" s="69">
        <f>(E103-Assets[[#This Row],[TSLA]])/Assets[[#This Row],[TSLA]]</f>
        <v>1.3563886063072267E-2</v>
      </c>
      <c r="R102" s="69">
        <f>(F103-Assets[[#This Row],[GOOG]])/Assets[[#This Row],[GOOG]]</f>
        <v>2.2294592422587373E-2</v>
      </c>
      <c r="S102" s="69">
        <f>(G103-Assets[[#This Row],[DIS]])/Assets[[#This Row],[DIS]]</f>
        <v>9.6722369409032762E-3</v>
      </c>
      <c r="T102" s="69">
        <f>(H103-Assets[[#This Row],[COP]])/Assets[[#This Row],[COP]]</f>
        <v>1.5458118283606524E-2</v>
      </c>
      <c r="U102" s="69">
        <f>(I103-Assets[[#This Row],[BIDU]])/Assets[[#This Row],[BIDU]]</f>
        <v>1.1410409865514552E-2</v>
      </c>
      <c r="V102" s="69">
        <f>(J103-Assets[[#This Row],[MSFT]])/Assets[[#This Row],[MSFT]]</f>
        <v>1.0559248283278842E-2</v>
      </c>
      <c r="W102" s="69">
        <f>(K103-Assets[[#This Row],[WFC]])/Assets[[#This Row],[WFC]]</f>
        <v>2.4199524215420248E-2</v>
      </c>
      <c r="X102" s="69">
        <f>(L103-Assets[[#This Row],[DJI]])/Assets[[#This Row],[DJI]]</f>
        <v>1.5747863520472936E-2</v>
      </c>
    </row>
    <row r="103" spans="1:24" x14ac:dyDescent="0.25">
      <c r="A103" s="66">
        <v>40500</v>
      </c>
      <c r="B103" s="60">
        <v>40.557881999999999</v>
      </c>
      <c r="C103" s="62">
        <v>60.244537000000001</v>
      </c>
      <c r="D103" s="62">
        <v>31.206448000000002</v>
      </c>
      <c r="E103" s="62">
        <v>29.889999</v>
      </c>
      <c r="F103" s="62">
        <v>297.98251800000003</v>
      </c>
      <c r="G103" s="62">
        <v>34.445348000000003</v>
      </c>
      <c r="H103" s="62">
        <v>37.408617999999997</v>
      </c>
      <c r="I103" s="62">
        <v>108.139999</v>
      </c>
      <c r="J103" s="62">
        <v>22.198093</v>
      </c>
      <c r="K103" s="62">
        <v>23.871639999999999</v>
      </c>
      <c r="L103" s="62">
        <v>11181.23047</v>
      </c>
      <c r="N103" s="69">
        <f>(B104-Assets[[#This Row],[AAPL]])/Assets[[#This Row],[AAPL]]</f>
        <v>-5.5117523148768329E-3</v>
      </c>
      <c r="O103" s="69">
        <f>(C104-Assets[[#This Row],[XOM]])/Assets[[#This Row],[XOM]]</f>
        <v>3.2712675673811815E-3</v>
      </c>
      <c r="P103" s="69">
        <f>(D104-Assets[[#This Row],[TTM]])/Assets[[#This Row],[TTM]]</f>
        <v>-2.7794800613001554E-2</v>
      </c>
      <c r="Q103" s="69">
        <f>(E104-Assets[[#This Row],[TSLA]])/Assets[[#This Row],[TSLA]]</f>
        <v>3.6801640575498146E-2</v>
      </c>
      <c r="R103" s="69">
        <f>(F104-Assets[[#This Row],[GOOG]])/Assets[[#This Row],[GOOG]]</f>
        <v>-9.6049930016364384E-3</v>
      </c>
      <c r="S103" s="69">
        <f>(G104-Assets[[#This Row],[DIS]])/Assets[[#This Row],[DIS]]</f>
        <v>-1.5167737599864001E-2</v>
      </c>
      <c r="T103" s="69">
        <f>(H104-Assets[[#This Row],[COP]])/Assets[[#This Row],[COP]]</f>
        <v>2.7529217999981135E-3</v>
      </c>
      <c r="U103" s="69">
        <f>(I104-Assets[[#This Row],[BIDU]])/Assets[[#This Row],[BIDU]]</f>
        <v>4.161244721298695E-3</v>
      </c>
      <c r="V103" s="69">
        <f>(J104-Assets[[#This Row],[MSFT]])/Assets[[#This Row],[MSFT]]</f>
        <v>-5.8049130616761105E-3</v>
      </c>
      <c r="W103" s="69">
        <f>(K104-Assets[[#This Row],[WFC]])/Assets[[#This Row],[WFC]]</f>
        <v>-7.270133095170024E-4</v>
      </c>
      <c r="X103" s="69">
        <f>(L104-Assets[[#This Row],[DJI]])/Assets[[#This Row],[DJI]]</f>
        <v>1.9961434530738199E-3</v>
      </c>
    </row>
    <row r="104" spans="1:24" x14ac:dyDescent="0.25">
      <c r="A104" s="66">
        <v>40501</v>
      </c>
      <c r="B104" s="60">
        <v>40.334336999999998</v>
      </c>
      <c r="C104" s="62">
        <v>60.441612999999997</v>
      </c>
      <c r="D104" s="62">
        <v>30.339071000000001</v>
      </c>
      <c r="E104" s="62">
        <v>30.99</v>
      </c>
      <c r="F104" s="62">
        <v>295.12039800000002</v>
      </c>
      <c r="G104" s="62">
        <v>33.922890000000002</v>
      </c>
      <c r="H104" s="62">
        <v>37.511600999999999</v>
      </c>
      <c r="I104" s="62">
        <v>108.589996</v>
      </c>
      <c r="J104" s="62">
        <v>22.069234999999999</v>
      </c>
      <c r="K104" s="62">
        <v>23.854285000000001</v>
      </c>
      <c r="L104" s="62">
        <v>11203.54981</v>
      </c>
      <c r="N104" s="69">
        <f>(B105-Assets[[#This Row],[AAPL]])/Assets[[#This Row],[AAPL]]</f>
        <v>2.1615032373037413E-2</v>
      </c>
      <c r="O104" s="69">
        <f>(C105-Assets[[#This Row],[XOM]])/Assets[[#This Row],[XOM]]</f>
        <v>-4.9616974980465417E-3</v>
      </c>
      <c r="P104" s="69">
        <f>(D105-Assets[[#This Row],[TTM]])/Assets[[#This Row],[TTM]]</f>
        <v>6.4718791158766886E-2</v>
      </c>
      <c r="Q104" s="69">
        <f>(E105-Assets[[#This Row],[TSLA]])/Assets[[#This Row],[TSLA]]</f>
        <v>7.7767086156824858E-2</v>
      </c>
      <c r="R104" s="69">
        <f>(F105-Assets[[#This Row],[GOOG]])/Assets[[#This Row],[GOOG]]</f>
        <v>6.599950437854357E-4</v>
      </c>
      <c r="S104" s="69">
        <f>(G105-Assets[[#This Row],[DIS]])/Assets[[#This Row],[DIS]]</f>
        <v>-1.6211177762272958E-3</v>
      </c>
      <c r="T104" s="69">
        <f>(H105-Assets[[#This Row],[COP]])/Assets[[#This Row],[COP]]</f>
        <v>-6.9443050431251731E-3</v>
      </c>
      <c r="U104" s="69">
        <f>(I105-Assets[[#This Row],[BIDU]])/Assets[[#This Row],[BIDU]]</f>
        <v>2.5785708657729178E-3</v>
      </c>
      <c r="V104" s="69">
        <f>(J105-Assets[[#This Row],[MSFT]])/Assets[[#This Row],[MSFT]]</f>
        <v>1.5569638005123662E-3</v>
      </c>
      <c r="W104" s="69">
        <f>(K105-Assets[[#This Row],[WFC]])/Assets[[#This Row],[WFC]]</f>
        <v>-1.9643472860326784E-2</v>
      </c>
      <c r="X104" s="69">
        <f>(L105-Assets[[#This Row],[DJI]])/Assets[[#This Row],[DJI]]</f>
        <v>-2.2287337873674084E-3</v>
      </c>
    </row>
    <row r="105" spans="1:24" x14ac:dyDescent="0.25">
      <c r="A105" s="66">
        <v>40504</v>
      </c>
      <c r="B105" s="60">
        <v>41.206164999999999</v>
      </c>
      <c r="C105" s="62">
        <v>60.141719999999999</v>
      </c>
      <c r="D105" s="62">
        <v>32.302579000000001</v>
      </c>
      <c r="E105" s="62">
        <v>33.400002000000001</v>
      </c>
      <c r="F105" s="62">
        <v>295.31517600000001</v>
      </c>
      <c r="G105" s="62">
        <v>33.867896999999999</v>
      </c>
      <c r="H105" s="62">
        <v>37.251109</v>
      </c>
      <c r="I105" s="62">
        <v>108.870003</v>
      </c>
      <c r="J105" s="62">
        <v>22.103596</v>
      </c>
      <c r="K105" s="62">
        <v>23.385704</v>
      </c>
      <c r="L105" s="62">
        <v>11178.58008</v>
      </c>
      <c r="N105" s="69">
        <f>(B106-Assets[[#This Row],[AAPL]])/Assets[[#This Row],[AAPL]]</f>
        <v>-1.4775289085989853E-2</v>
      </c>
      <c r="O105" s="69">
        <f>(C106-Assets[[#This Row],[XOM]])/Assets[[#This Row],[XOM]]</f>
        <v>-1.7238915016065358E-2</v>
      </c>
      <c r="P105" s="69">
        <f>(D106-Assets[[#This Row],[TTM]])/Assets[[#This Row],[TTM]]</f>
        <v>-4.1015022360908114E-2</v>
      </c>
      <c r="Q105" s="69">
        <f>(E106-Assets[[#This Row],[TSLA]])/Assets[[#This Row],[TSLA]]</f>
        <v>3.5029878141923453E-2</v>
      </c>
      <c r="R105" s="69">
        <f>(F106-Assets[[#This Row],[GOOG]])/Assets[[#This Row],[GOOG]]</f>
        <v>-1.3886502737671632E-2</v>
      </c>
      <c r="S105" s="69">
        <f>(G106-Assets[[#This Row],[DIS]])/Assets[[#This Row],[DIS]]</f>
        <v>-2.2462835528287931E-2</v>
      </c>
      <c r="T105" s="69">
        <f>(H106-Assets[[#This Row],[COP]])/Assets[[#This Row],[COP]]</f>
        <v>-1.5775020281946529E-2</v>
      </c>
      <c r="U105" s="69">
        <f>(I106-Assets[[#This Row],[BIDU]])/Assets[[#This Row],[BIDU]]</f>
        <v>-2.3514328368301817E-2</v>
      </c>
      <c r="V105" s="69">
        <f>(J106-Assets[[#This Row],[MSFT]])/Assets[[#This Row],[MSFT]]</f>
        <v>-2.3707680867855085E-2</v>
      </c>
      <c r="W105" s="69">
        <f>(K106-Assets[[#This Row],[WFC]])/Assets[[#This Row],[WFC]]</f>
        <v>-5.565921812745068E-3</v>
      </c>
      <c r="X105" s="69">
        <f>(L106-Assets[[#This Row],[DJI]])/Assets[[#This Row],[DJI]]</f>
        <v>-1.2721647917916972E-2</v>
      </c>
    </row>
    <row r="106" spans="1:24" x14ac:dyDescent="0.25">
      <c r="A106" s="66">
        <v>40505</v>
      </c>
      <c r="B106" s="60">
        <v>40.597332000000002</v>
      </c>
      <c r="C106" s="62">
        <v>59.104942000000001</v>
      </c>
      <c r="D106" s="62">
        <v>30.977688000000001</v>
      </c>
      <c r="E106" s="62">
        <v>34.57</v>
      </c>
      <c r="F106" s="62">
        <v>291.21428100000003</v>
      </c>
      <c r="G106" s="62">
        <v>33.107128000000003</v>
      </c>
      <c r="H106" s="62">
        <v>36.663471999999999</v>
      </c>
      <c r="I106" s="62">
        <v>106.30999799999999</v>
      </c>
      <c r="J106" s="62">
        <v>21.579571000000001</v>
      </c>
      <c r="K106" s="62">
        <v>23.255541000000001</v>
      </c>
      <c r="L106" s="62">
        <v>11036.37012</v>
      </c>
      <c r="N106" s="69">
        <f>(B107-Assets[[#This Row],[AAPL]])/Assets[[#This Row],[AAPL]]</f>
        <v>1.9661168866958931E-2</v>
      </c>
      <c r="O106" s="69">
        <f>(C107-Assets[[#This Row],[XOM]])/Assets[[#This Row],[XOM]]</f>
        <v>1.304716617436154E-2</v>
      </c>
      <c r="P106" s="69">
        <f>(D107-Assets[[#This Row],[TTM]])/Assets[[#This Row],[TTM]]</f>
        <v>0.10769231712837958</v>
      </c>
      <c r="Q106" s="69">
        <f>(E107-Assets[[#This Row],[TSLA]])/Assets[[#This Row],[TSLA]]</f>
        <v>2.6034162568701277E-2</v>
      </c>
      <c r="R106" s="69">
        <f>(F107-Assets[[#This Row],[GOOG]])/Assets[[#This Row],[GOOG]]</f>
        <v>2.051423776157443E-2</v>
      </c>
      <c r="S106" s="69">
        <f>(G107-Assets[[#This Row],[DIS]])/Assets[[#This Row],[DIS]]</f>
        <v>2.0764108562965507E-2</v>
      </c>
      <c r="T106" s="69">
        <f>(H107-Assets[[#This Row],[COP]])/Assets[[#This Row],[COP]]</f>
        <v>1.5366738862047747E-2</v>
      </c>
      <c r="U106" s="69">
        <f>(I107-Assets[[#This Row],[BIDU]])/Assets[[#This Row],[BIDU]]</f>
        <v>2.5303377392594882E-2</v>
      </c>
      <c r="V106" s="69">
        <f>(J107-Assets[[#This Row],[MSFT]])/Assets[[#This Row],[MSFT]]</f>
        <v>9.9522367706012249E-3</v>
      </c>
      <c r="W106" s="69">
        <f>(K107-Assets[[#This Row],[WFC]])/Assets[[#This Row],[WFC]]</f>
        <v>1.1567221764481867E-2</v>
      </c>
      <c r="X106" s="69">
        <f>(L107-Assets[[#This Row],[DJI]])/Assets[[#This Row],[DJI]]</f>
        <v>1.3673893531943246E-2</v>
      </c>
    </row>
    <row r="107" spans="1:24" x14ac:dyDescent="0.25">
      <c r="A107" s="66">
        <v>40506</v>
      </c>
      <c r="B107" s="60">
        <v>41.395522999999997</v>
      </c>
      <c r="C107" s="62">
        <v>59.876094000000002</v>
      </c>
      <c r="D107" s="62">
        <v>34.313746999999999</v>
      </c>
      <c r="E107" s="62">
        <v>35.470001000000003</v>
      </c>
      <c r="F107" s="62">
        <v>297.18831999999998</v>
      </c>
      <c r="G107" s="62">
        <v>33.794567999999998</v>
      </c>
      <c r="H107" s="62">
        <v>37.226869999999998</v>
      </c>
      <c r="I107" s="62">
        <v>109</v>
      </c>
      <c r="J107" s="62">
        <v>21.794336000000001</v>
      </c>
      <c r="K107" s="62">
        <v>23.524543000000001</v>
      </c>
      <c r="L107" s="62">
        <v>11187.280269999999</v>
      </c>
      <c r="N107" s="69">
        <f>(B108-Assets[[#This Row],[AAPL]])/Assets[[#This Row],[AAPL]]</f>
        <v>6.3533440560724905E-4</v>
      </c>
      <c r="O107" s="69">
        <f>(C108-Assets[[#This Row],[XOM]])/Assets[[#This Row],[XOM]]</f>
        <v>-9.3015586487655965E-3</v>
      </c>
      <c r="P107" s="69">
        <f>(D108-Assets[[#This Row],[TTM]])/Assets[[#This Row],[TTM]]</f>
        <v>-2.0277762145882741E-2</v>
      </c>
      <c r="Q107" s="69">
        <f>(E108-Assets[[#This Row],[TSLA]])/Assets[[#This Row],[TSLA]]</f>
        <v>-4.228953926446271E-3</v>
      </c>
      <c r="R107" s="69">
        <f>(F108-Assets[[#This Row],[GOOG]])/Assets[[#This Row],[GOOG]]</f>
        <v>-8.3533229031342512E-3</v>
      </c>
      <c r="S107" s="69">
        <f>(G108-Assets[[#This Row],[DIS]])/Assets[[#This Row],[DIS]]</f>
        <v>-4.6107409924576181E-3</v>
      </c>
      <c r="T107" s="69">
        <f>(H108-Assets[[#This Row],[COP]])/Assets[[#This Row],[COP]]</f>
        <v>-1.0414950276507198E-2</v>
      </c>
      <c r="U107" s="69">
        <f>(I108-Assets[[#This Row],[BIDU]])/Assets[[#This Row],[BIDU]]</f>
        <v>3.3945229357797888E-3</v>
      </c>
      <c r="V107" s="69">
        <f>(J108-Assets[[#This Row],[MSFT]])/Assets[[#This Row],[MSFT]]</f>
        <v>-4.7300362809860148E-3</v>
      </c>
      <c r="W107" s="69">
        <f>(K108-Assets[[#This Row],[WFC]])/Assets[[#This Row],[WFC]]</f>
        <v>-1.6967938548264314E-2</v>
      </c>
      <c r="X107" s="69">
        <f>(L108-Assets[[#This Row],[DJI]])/Assets[[#This Row],[DJI]]</f>
        <v>-8.5284490687028893E-3</v>
      </c>
    </row>
    <row r="108" spans="1:24" x14ac:dyDescent="0.25">
      <c r="A108" s="66">
        <v>40508</v>
      </c>
      <c r="B108" s="60">
        <v>41.421823000000003</v>
      </c>
      <c r="C108" s="62">
        <v>59.319153</v>
      </c>
      <c r="D108" s="62">
        <v>33.617941000000002</v>
      </c>
      <c r="E108" s="62">
        <v>35.32</v>
      </c>
      <c r="F108" s="62">
        <v>294.70580999999999</v>
      </c>
      <c r="G108" s="62">
        <v>33.638750000000002</v>
      </c>
      <c r="H108" s="62">
        <v>36.839154000000001</v>
      </c>
      <c r="I108" s="62">
        <v>109.370003</v>
      </c>
      <c r="J108" s="62">
        <v>21.691248000000002</v>
      </c>
      <c r="K108" s="62">
        <v>23.12538</v>
      </c>
      <c r="L108" s="62">
        <v>11091.87012</v>
      </c>
      <c r="N108" s="69">
        <f>(B109-Assets[[#This Row],[AAPL]])/Assets[[#This Row],[AAPL]]</f>
        <v>5.9365325374499773E-3</v>
      </c>
      <c r="O108" s="69">
        <f>(C109-Assets[[#This Row],[XOM]])/Assets[[#This Row],[XOM]]</f>
        <v>3.1777088927753268E-3</v>
      </c>
      <c r="P108" s="69">
        <f>(D109-Assets[[#This Row],[TTM]])/Assets[[#This Row],[TTM]]</f>
        <v>-1.8429326174378223E-2</v>
      </c>
      <c r="Q108" s="69">
        <f>(E109-Assets[[#This Row],[TSLA]])/Assets[[#This Row],[TSLA]]</f>
        <v>-2.802938844847112E-2</v>
      </c>
      <c r="R108" s="69">
        <f>(F109-Assets[[#This Row],[GOOG]])/Assets[[#This Row],[GOOG]]</f>
        <v>-1.3372875139448331E-2</v>
      </c>
      <c r="S108" s="69">
        <f>(G109-Assets[[#This Row],[DIS]])/Assets[[#This Row],[DIS]]</f>
        <v>-7.6295046635205211E-3</v>
      </c>
      <c r="T108" s="69">
        <f>(H109-Assets[[#This Row],[COP]])/Assets[[#This Row],[COP]]</f>
        <v>-2.1377255297448331E-3</v>
      </c>
      <c r="U108" s="69">
        <f>(I109-Assets[[#This Row],[BIDU]])/Assets[[#This Row],[BIDU]]</f>
        <v>-1.8195171851645594E-2</v>
      </c>
      <c r="V108" s="69">
        <f>(J109-Assets[[#This Row],[MSFT]])/Assets[[#This Row],[MSFT]]</f>
        <v>2.3762118251563387E-3</v>
      </c>
      <c r="W108" s="69">
        <f>(K109-Assets[[#This Row],[WFC]])/Assets[[#This Row],[WFC]]</f>
        <v>2.0637931138861334E-2</v>
      </c>
      <c r="X108" s="69">
        <f>(L109-Assets[[#This Row],[DJI]])/Assets[[#This Row],[DJI]]</f>
        <v>-3.5503381822866277E-3</v>
      </c>
    </row>
    <row r="109" spans="1:24" x14ac:dyDescent="0.25">
      <c r="A109" s="66">
        <v>40511</v>
      </c>
      <c r="B109" s="60">
        <v>41.667724999999997</v>
      </c>
      <c r="C109" s="62">
        <v>59.507652</v>
      </c>
      <c r="D109" s="62">
        <v>32.998384999999999</v>
      </c>
      <c r="E109" s="62">
        <v>34.330002</v>
      </c>
      <c r="F109" s="62">
        <v>290.764746</v>
      </c>
      <c r="G109" s="62">
        <v>33.382103000000001</v>
      </c>
      <c r="H109" s="62">
        <v>36.760401999999999</v>
      </c>
      <c r="I109" s="62">
        <v>107.379997</v>
      </c>
      <c r="J109" s="62">
        <v>21.742791</v>
      </c>
      <c r="K109" s="62">
        <v>23.602640000000001</v>
      </c>
      <c r="L109" s="62">
        <v>11052.490229999999</v>
      </c>
      <c r="N109" s="69">
        <f>(B110-Assets[[#This Row],[AAPL]])/Assets[[#This Row],[AAPL]]</f>
        <v>-1.8051573490033293E-2</v>
      </c>
      <c r="O109" s="69">
        <f>(C110-Assets[[#This Row],[XOM]])/Assets[[#This Row],[XOM]]</f>
        <v>1.5838803386159803E-3</v>
      </c>
      <c r="P109" s="69">
        <f>(D110-Assets[[#This Row],[TTM]])/Assets[[#This Row],[TTM]]</f>
        <v>-5.5170396975488305E-2</v>
      </c>
      <c r="Q109" s="69">
        <f>(E110-Assets[[#This Row],[TSLA]])/Assets[[#This Row],[TSLA]]</f>
        <v>2.9129039957527528E-2</v>
      </c>
      <c r="R109" s="69">
        <f>(F110-Assets[[#This Row],[GOOG]])/Assets[[#This Row],[GOOG]]</f>
        <v>-4.535231723037008E-2</v>
      </c>
      <c r="S109" s="69">
        <f>(G110-Assets[[#This Row],[DIS]])/Assets[[#This Row],[DIS]]</f>
        <v>2.4711744493748486E-3</v>
      </c>
      <c r="T109" s="69">
        <f>(H110-Assets[[#This Row],[COP]])/Assets[[#This Row],[COP]]</f>
        <v>-8.4046959007684149E-3</v>
      </c>
      <c r="U109" s="69">
        <f>(I110-Assets[[#This Row],[BIDU]])/Assets[[#This Row],[BIDU]]</f>
        <v>-2.1698585072599686E-2</v>
      </c>
      <c r="V109" s="69">
        <f>(J110-Assets[[#This Row],[MSFT]])/Assets[[#This Row],[MSFT]]</f>
        <v>-1.9754593603001406E-3</v>
      </c>
      <c r="W109" s="69">
        <f>(K110-Assets[[#This Row],[WFC]])/Assets[[#This Row],[WFC]]</f>
        <v>3.6758599885426739E-4</v>
      </c>
      <c r="X109" s="69">
        <f>(L110-Assets[[#This Row],[DJI]])/Assets[[#This Row],[DJI]]</f>
        <v>-4.2045456754952366E-3</v>
      </c>
    </row>
    <row r="110" spans="1:24" x14ac:dyDescent="0.25">
      <c r="A110" s="66">
        <v>40512</v>
      </c>
      <c r="B110" s="60">
        <v>40.915557</v>
      </c>
      <c r="C110" s="62">
        <v>59.601905000000002</v>
      </c>
      <c r="D110" s="62">
        <v>31.177851</v>
      </c>
      <c r="E110" s="62">
        <v>35.330002</v>
      </c>
      <c r="F110" s="62">
        <v>277.57789100000002</v>
      </c>
      <c r="G110" s="62">
        <v>33.464596</v>
      </c>
      <c r="H110" s="62">
        <v>36.451442</v>
      </c>
      <c r="I110" s="62">
        <v>105.050003</v>
      </c>
      <c r="J110" s="62">
        <v>21.699839000000001</v>
      </c>
      <c r="K110" s="62">
        <v>23.611315999999999</v>
      </c>
      <c r="L110" s="62">
        <v>11006.01953</v>
      </c>
      <c r="N110" s="69">
        <f>(B111-Assets[[#This Row],[AAPL]])/Assets[[#This Row],[AAPL]]</f>
        <v>1.6872897514263401E-2</v>
      </c>
      <c r="O110" s="69">
        <f>(C111-Assets[[#This Row],[XOM]])/Assets[[#This Row],[XOM]]</f>
        <v>2.5445730300063345E-2</v>
      </c>
      <c r="P110" s="69">
        <f>(D111-Assets[[#This Row],[TTM]])/Assets[[#This Row],[TTM]]</f>
        <v>-5.2277560759399398E-2</v>
      </c>
      <c r="Q110" s="69">
        <f>(E111-Assets[[#This Row],[TSLA]])/Assets[[#This Row],[TSLA]]</f>
        <v>-2.7738577540980636E-2</v>
      </c>
      <c r="R110" s="69">
        <f>(F111-Assets[[#This Row],[GOOG]])/Assets[[#This Row],[GOOG]]</f>
        <v>1.554766478141433E-2</v>
      </c>
      <c r="S110" s="69">
        <f>(G111-Assets[[#This Row],[DIS]])/Assets[[#This Row],[DIS]]</f>
        <v>1.6707776779973753E-2</v>
      </c>
      <c r="T110" s="69">
        <f>(H111-Assets[[#This Row],[COP]])/Assets[[#This Row],[COP]]</f>
        <v>3.7892575004303007E-2</v>
      </c>
      <c r="U110" s="69">
        <f>(I111-Assets[[#This Row],[BIDU]])/Assets[[#This Row],[BIDU]]</f>
        <v>1.6753878626733491E-2</v>
      </c>
      <c r="V110" s="69">
        <f>(J111-Assets[[#This Row],[MSFT]])/Assets[[#This Row],[MSFT]]</f>
        <v>3.0878892695931959E-2</v>
      </c>
      <c r="W110" s="69">
        <f>(K111-Assets[[#This Row],[WFC]])/Assets[[#This Row],[WFC]]</f>
        <v>1.1760420300164663E-2</v>
      </c>
      <c r="X110" s="69">
        <f>(L111-Assets[[#This Row],[DJI]])/Assets[[#This Row],[DJI]]</f>
        <v>2.2693103471169266E-2</v>
      </c>
    </row>
    <row r="111" spans="1:24" x14ac:dyDescent="0.25">
      <c r="A111" s="66">
        <v>40513</v>
      </c>
      <c r="B111" s="60">
        <v>41.605921000000002</v>
      </c>
      <c r="C111" s="62">
        <v>61.118518999999999</v>
      </c>
      <c r="D111" s="62">
        <v>29.547948999999999</v>
      </c>
      <c r="E111" s="62">
        <v>34.349997999999999</v>
      </c>
      <c r="F111" s="62">
        <v>281.89357899999999</v>
      </c>
      <c r="G111" s="62">
        <v>34.023715000000003</v>
      </c>
      <c r="H111" s="62">
        <v>37.832681000000001</v>
      </c>
      <c r="I111" s="62">
        <v>106.80999799999999</v>
      </c>
      <c r="J111" s="62">
        <v>22.369906</v>
      </c>
      <c r="K111" s="62">
        <v>23.888995000000001</v>
      </c>
      <c r="L111" s="62">
        <v>11255.780269999999</v>
      </c>
      <c r="N111" s="69">
        <f>(B112-Assets[[#This Row],[AAPL]])/Assets[[#This Row],[AAPL]]</f>
        <v>5.5309675755043832E-3</v>
      </c>
      <c r="O111" s="69">
        <f>(C112-Assets[[#This Row],[XOM]])/Assets[[#This Row],[XOM]]</f>
        <v>2.1029141756526903E-3</v>
      </c>
      <c r="P111" s="69">
        <f>(D112-Assets[[#This Row],[TTM]])/Assets[[#This Row],[TTM]]</f>
        <v>9.6773891142156836E-3</v>
      </c>
      <c r="Q111" s="69">
        <f>(E112-Assets[[#This Row],[TSLA]])/Assets[[#This Row],[TSLA]]</f>
        <v>-5.8224166417709833E-2</v>
      </c>
      <c r="R111" s="69">
        <f>(F112-Assets[[#This Row],[GOOG]])/Assets[[#This Row],[GOOG]]</f>
        <v>1.3236527107983528E-2</v>
      </c>
      <c r="S111" s="69">
        <f>(G112-Assets[[#This Row],[DIS]])/Assets[[#This Row],[DIS]]</f>
        <v>5.9267484458999748E-3</v>
      </c>
      <c r="T111" s="69">
        <f>(H112-Assets[[#This Row],[COP]])/Assets[[#This Row],[COP]]</f>
        <v>2.0015869348513685E-2</v>
      </c>
      <c r="U111" s="69">
        <f>(I112-Assets[[#This Row],[BIDU]])/Assets[[#This Row],[BIDU]]</f>
        <v>-4.1194177346581002E-3</v>
      </c>
      <c r="V111" s="69">
        <f>(J112-Assets[[#This Row],[MSFT]])/Assets[[#This Row],[MSFT]]</f>
        <v>3.2642023618695531E-2</v>
      </c>
      <c r="W111" s="69">
        <f>(K112-Assets[[#This Row],[WFC]])/Assets[[#This Row],[WFC]]</f>
        <v>4.5405007619617264E-2</v>
      </c>
      <c r="X111" s="69">
        <f>(L112-Assets[[#This Row],[DJI]])/Assets[[#This Row],[DJI]]</f>
        <v>9.4733450229301762E-3</v>
      </c>
    </row>
    <row r="112" spans="1:24" x14ac:dyDescent="0.25">
      <c r="A112" s="66">
        <v>40514</v>
      </c>
      <c r="B112" s="60">
        <v>41.836041999999999</v>
      </c>
      <c r="C112" s="62">
        <v>61.247045999999997</v>
      </c>
      <c r="D112" s="62">
        <v>29.833895999999999</v>
      </c>
      <c r="E112" s="62">
        <v>32.349997999999999</v>
      </c>
      <c r="F112" s="62">
        <v>285.62487099999998</v>
      </c>
      <c r="G112" s="62">
        <v>34.225364999999996</v>
      </c>
      <c r="H112" s="62">
        <v>38.589934999999997</v>
      </c>
      <c r="I112" s="62">
        <v>106.370003</v>
      </c>
      <c r="J112" s="62">
        <v>23.100104999999999</v>
      </c>
      <c r="K112" s="62">
        <v>24.973675</v>
      </c>
      <c r="L112" s="62">
        <v>11362.410159999999</v>
      </c>
      <c r="N112" s="69">
        <f>(B113-Assets[[#This Row],[AAPL]])/Assets[[#This Row],[AAPL]]</f>
        <v>-2.2316642669017572E-3</v>
      </c>
      <c r="O112" s="69">
        <f>(C113-Assets[[#This Row],[XOM]])/Assets[[#This Row],[XOM]]</f>
        <v>-4.0570772996953632E-3</v>
      </c>
      <c r="P112" s="69">
        <f>(D113-Assets[[#This Row],[TTM]])/Assets[[#This Row],[TTM]]</f>
        <v>1.1182113123944645E-2</v>
      </c>
      <c r="Q112" s="69">
        <f>(E113-Assets[[#This Row],[TSLA]])/Assets[[#This Row],[TSLA]]</f>
        <v>-2.658417475018085E-2</v>
      </c>
      <c r="R112" s="69">
        <f>(F113-Assets[[#This Row],[GOOG]])/Assets[[#This Row],[GOOG]]</f>
        <v>2.0635913039940977E-3</v>
      </c>
      <c r="S112" s="69">
        <f>(G113-Assets[[#This Row],[DIS]])/Assets[[#This Row],[DIS]]</f>
        <v>6.6952390427393446E-3</v>
      </c>
      <c r="T112" s="69">
        <f>(H113-Assets[[#This Row],[COP]])/Assets[[#This Row],[COP]]</f>
        <v>3.4536725703217604E-3</v>
      </c>
      <c r="U112" s="69">
        <f>(I113-Assets[[#This Row],[BIDU]])/Assets[[#This Row],[BIDU]]</f>
        <v>2.688727948987648E-2</v>
      </c>
      <c r="V112" s="69">
        <f>(J113-Assets[[#This Row],[MSFT]])/Assets[[#This Row],[MSFT]]</f>
        <v>4.8345667692853474E-3</v>
      </c>
      <c r="W112" s="69">
        <f>(K113-Assets[[#This Row],[WFC]])/Assets[[#This Row],[WFC]]</f>
        <v>9.3814786970680703E-3</v>
      </c>
      <c r="X112" s="69">
        <f>(L113-Assets[[#This Row],[DJI]])/Assets[[#This Row],[DJI]]</f>
        <v>1.731998732916811E-3</v>
      </c>
    </row>
    <row r="113" spans="1:24" x14ac:dyDescent="0.25">
      <c r="A113" s="66">
        <v>40515</v>
      </c>
      <c r="B113" s="60">
        <v>41.742677999999998</v>
      </c>
      <c r="C113" s="62">
        <v>60.998562</v>
      </c>
      <c r="D113" s="62">
        <v>30.167501999999999</v>
      </c>
      <c r="E113" s="62">
        <v>31.49</v>
      </c>
      <c r="F113" s="62">
        <v>286.21428400000002</v>
      </c>
      <c r="G113" s="62">
        <v>34.454512000000001</v>
      </c>
      <c r="H113" s="62">
        <v>38.723211999999997</v>
      </c>
      <c r="I113" s="62">
        <v>109.230003</v>
      </c>
      <c r="J113" s="62">
        <v>23.211784000000002</v>
      </c>
      <c r="K113" s="62">
        <v>25.207965000000002</v>
      </c>
      <c r="L113" s="62">
        <v>11382.089840000001</v>
      </c>
      <c r="N113" s="69">
        <f>(B114-Assets[[#This Row],[AAPL]])/Assets[[#This Row],[AAPL]]</f>
        <v>8.5370421131103474E-3</v>
      </c>
      <c r="O113" s="69">
        <f>(C114-Assets[[#This Row],[XOM]])/Assets[[#This Row],[XOM]]</f>
        <v>1.6855479314413532E-3</v>
      </c>
      <c r="P113" s="69">
        <f>(D114-Assets[[#This Row],[TTM]])/Assets[[#This Row],[TTM]]</f>
        <v>-3.2543397196095246E-2</v>
      </c>
      <c r="Q113" s="69">
        <f>(E114-Assets[[#This Row],[TSLA]])/Assets[[#This Row],[TSLA]]</f>
        <v>-3.747224515719267E-2</v>
      </c>
      <c r="R113" s="69">
        <f>(F114-Assets[[#This Row],[GOOG]])/Assets[[#This Row],[GOOG]]</f>
        <v>9.3542431306466757E-3</v>
      </c>
      <c r="S113" s="69">
        <f>(G114-Assets[[#This Row],[DIS]])/Assets[[#This Row],[DIS]]</f>
        <v>-7.9803771418963346E-4</v>
      </c>
      <c r="T113" s="69">
        <f>(H114-Assets[[#This Row],[COP]])/Assets[[#This Row],[COP]]</f>
        <v>4.0677668990889929E-3</v>
      </c>
      <c r="U113" s="69">
        <f>(I114-Assets[[#This Row],[BIDU]])/Assets[[#This Row],[BIDU]]</f>
        <v>9.1549937978121273E-3</v>
      </c>
      <c r="V113" s="69">
        <f>(J114-Assets[[#This Row],[MSFT]])/Assets[[#This Row],[MSFT]]</f>
        <v>-6.6617456030093145E-3</v>
      </c>
      <c r="W113" s="69">
        <f>(K114-Assets[[#This Row],[WFC]])/Assets[[#This Row],[WFC]]</f>
        <v>-1.0671230303596577E-2</v>
      </c>
      <c r="X113" s="69">
        <f>(L114-Assets[[#This Row],[DJI]])/Assets[[#This Row],[DJI]]</f>
        <v>-1.7483089906800444E-3</v>
      </c>
    </row>
    <row r="114" spans="1:24" x14ac:dyDescent="0.25">
      <c r="A114" s="66">
        <v>40518</v>
      </c>
      <c r="B114" s="60">
        <v>42.099037000000003</v>
      </c>
      <c r="C114" s="62">
        <v>61.101377999999997</v>
      </c>
      <c r="D114" s="62">
        <v>29.185749000000001</v>
      </c>
      <c r="E114" s="62">
        <v>30.309999000000001</v>
      </c>
      <c r="F114" s="62">
        <v>288.89160199999998</v>
      </c>
      <c r="G114" s="62">
        <v>34.427016000000002</v>
      </c>
      <c r="H114" s="62">
        <v>38.880729000000002</v>
      </c>
      <c r="I114" s="62">
        <v>110.230003</v>
      </c>
      <c r="J114" s="62">
        <v>23.057153</v>
      </c>
      <c r="K114" s="62">
        <v>24.938965</v>
      </c>
      <c r="L114" s="62">
        <v>11362.190430000001</v>
      </c>
      <c r="N114" s="69">
        <f>(B115-Assets[[#This Row],[AAPL]])/Assets[[#This Row],[AAPL]]</f>
        <v>-6.0596397965112679E-3</v>
      </c>
      <c r="O114" s="69">
        <f>(C115-Assets[[#This Row],[XOM]])/Assets[[#This Row],[XOM]]</f>
        <v>2.1035204803401138E-3</v>
      </c>
      <c r="P114" s="69">
        <f>(D115-Assets[[#This Row],[TTM]])/Assets[[#This Row],[TTM]]</f>
        <v>-1.6002673085415777E-2</v>
      </c>
      <c r="Q114" s="69">
        <f>(E115-Assets[[#This Row],[TSLA]])/Assets[[#This Row],[TSLA]]</f>
        <v>4.1240516042247308E-2</v>
      </c>
      <c r="R114" s="69">
        <f>(F115-Assets[[#This Row],[GOOG]])/Assets[[#This Row],[GOOG]]</f>
        <v>1.5180822044110641E-2</v>
      </c>
      <c r="S114" s="69">
        <f>(G115-Assets[[#This Row],[DIS]])/Assets[[#This Row],[DIS]]</f>
        <v>-6.1235339130177226E-3</v>
      </c>
      <c r="T114" s="69">
        <f>(H115-Assets[[#This Row],[COP]])/Assets[[#This Row],[COP]]</f>
        <v>2.9604383189418904E-3</v>
      </c>
      <c r="U114" s="69">
        <f>(I115-Assets[[#This Row],[BIDU]])/Assets[[#This Row],[BIDU]]</f>
        <v>-4.9895943484641802E-3</v>
      </c>
      <c r="V114" s="69">
        <f>(J115-Assets[[#This Row],[MSFT]])/Assets[[#This Row],[MSFT]]</f>
        <v>1.1177442418844991E-3</v>
      </c>
      <c r="W114" s="69">
        <f>(K115-Assets[[#This Row],[WFC]])/Assets[[#This Row],[WFC]]</f>
        <v>-9.3945759176452953E-3</v>
      </c>
      <c r="X114" s="69">
        <f>(L115-Assets[[#This Row],[DJI]])/Assets[[#This Row],[DJI]]</f>
        <v>-2.6669769519090076E-4</v>
      </c>
    </row>
    <row r="115" spans="1:24" x14ac:dyDescent="0.25">
      <c r="A115" s="66">
        <v>40519</v>
      </c>
      <c r="B115" s="60">
        <v>41.843932000000002</v>
      </c>
      <c r="C115" s="62">
        <v>61.229906</v>
      </c>
      <c r="D115" s="62">
        <v>28.718699000000001</v>
      </c>
      <c r="E115" s="62">
        <v>31.559999000000001</v>
      </c>
      <c r="F115" s="62">
        <v>293.27721400000001</v>
      </c>
      <c r="G115" s="62">
        <v>34.216200999999998</v>
      </c>
      <c r="H115" s="62">
        <v>38.995832999999998</v>
      </c>
      <c r="I115" s="62">
        <v>109.68</v>
      </c>
      <c r="J115" s="62">
        <v>23.082924999999999</v>
      </c>
      <c r="K115" s="62">
        <v>24.704674000000001</v>
      </c>
      <c r="L115" s="62">
        <v>11359.160159999999</v>
      </c>
      <c r="N115" s="69">
        <f>(B116-Assets[[#This Row],[AAPL]])/Assets[[#This Row],[AAPL]]</f>
        <v>8.7991730796235998E-3</v>
      </c>
      <c r="O115" s="69">
        <f>(C116-Assets[[#This Row],[XOM]])/Assets[[#This Row],[XOM]]</f>
        <v>5.4575945290524898E-3</v>
      </c>
      <c r="P115" s="69">
        <f>(D116-Assets[[#This Row],[TTM]])/Assets[[#This Row],[TTM]]</f>
        <v>-1.5267160953217243E-2</v>
      </c>
      <c r="Q115" s="69">
        <f>(E116-Assets[[#This Row],[TSLA]])/Assets[[#This Row],[TSLA]]</f>
        <v>2.5665400052769287E-2</v>
      </c>
      <c r="R115" s="69">
        <f>(F116-Assets[[#This Row],[GOOG]])/Assets[[#This Row],[GOOG]]</f>
        <v>5.7908249223888719E-3</v>
      </c>
      <c r="S115" s="69">
        <f>(G116-Assets[[#This Row],[DIS]])/Assets[[#This Row],[DIS]]</f>
        <v>-9.6437357262426047E-3</v>
      </c>
      <c r="T115" s="69">
        <f>(H116-Assets[[#This Row],[COP]])/Assets[[#This Row],[COP]]</f>
        <v>3.7282957899630988E-3</v>
      </c>
      <c r="U115" s="69">
        <f>(I116-Assets[[#This Row],[BIDU]])/Assets[[#This Row],[BIDU]]</f>
        <v>-1.4679066374908949E-2</v>
      </c>
      <c r="V115" s="69">
        <f>(J116-Assets[[#This Row],[MSFT]])/Assets[[#This Row],[MSFT]]</f>
        <v>1.3397782126831927E-2</v>
      </c>
      <c r="W115" s="69">
        <f>(K116-Assets[[#This Row],[WFC]])/Assets[[#This Row],[WFC]]</f>
        <v>3.1612277093800184E-2</v>
      </c>
      <c r="X115" s="69">
        <f>(L116-Assets[[#This Row],[DJI]])/Assets[[#This Row],[DJI]]</f>
        <v>1.1726491934594726E-3</v>
      </c>
    </row>
    <row r="116" spans="1:24" x14ac:dyDescent="0.25">
      <c r="A116" s="66">
        <v>40520</v>
      </c>
      <c r="B116" s="60">
        <v>42.212124000000003</v>
      </c>
      <c r="C116" s="62">
        <v>61.564073999999998</v>
      </c>
      <c r="D116" s="62">
        <v>28.280246000000002</v>
      </c>
      <c r="E116" s="62">
        <v>32.369999</v>
      </c>
      <c r="F116" s="62">
        <v>294.97553099999999</v>
      </c>
      <c r="G116" s="62">
        <v>33.886229</v>
      </c>
      <c r="H116" s="62">
        <v>39.141221000000002</v>
      </c>
      <c r="I116" s="62">
        <v>108.07</v>
      </c>
      <c r="J116" s="62">
        <v>23.392185000000001</v>
      </c>
      <c r="K116" s="62">
        <v>25.485645000000002</v>
      </c>
      <c r="L116" s="62">
        <v>11372.48047</v>
      </c>
      <c r="N116" s="69">
        <f>(B117-Assets[[#This Row],[AAPL]])/Assets[[#This Row],[AAPL]]</f>
        <v>-3.8939286731935756E-3</v>
      </c>
      <c r="O116" s="69">
        <f>(C117-Assets[[#This Row],[XOM]])/Assets[[#This Row],[XOM]]</f>
        <v>2.0876948461858681E-3</v>
      </c>
      <c r="P116" s="69">
        <f>(D117-Assets[[#This Row],[TTM]])/Assets[[#This Row],[TTM]]</f>
        <v>-6.1004349113512012E-2</v>
      </c>
      <c r="Q116" s="69">
        <f>(E117-Assets[[#This Row],[TSLA]])/Assets[[#This Row],[TSLA]]</f>
        <v>-9.8856969380814712E-3</v>
      </c>
      <c r="R116" s="69">
        <f>(F117-Assets[[#This Row],[GOOG]])/Assets[[#This Row],[GOOG]]</f>
        <v>1.6256399246893001E-3</v>
      </c>
      <c r="S116" s="69">
        <f>(G117-Assets[[#This Row],[DIS]])/Assets[[#This Row],[DIS]]</f>
        <v>4.6486140431855729E-3</v>
      </c>
      <c r="T116" s="69">
        <f>(H117-Assets[[#This Row],[COP]])/Assets[[#This Row],[COP]]</f>
        <v>9.2871400204904819E-4</v>
      </c>
      <c r="U116" s="69">
        <f>(I117-Assets[[#This Row],[BIDU]])/Assets[[#This Row],[BIDU]]</f>
        <v>0</v>
      </c>
      <c r="V116" s="69">
        <f>(J117-Assets[[#This Row],[MSFT]])/Assets[[#This Row],[MSFT]]</f>
        <v>-5.5085918651892087E-3</v>
      </c>
      <c r="W116" s="69">
        <f>(K117-Assets[[#This Row],[WFC]])/Assets[[#This Row],[WFC]]</f>
        <v>2.3833769951672659E-2</v>
      </c>
      <c r="X116" s="69">
        <f>(L117-Assets[[#This Row],[DJI]])/Assets[[#This Row],[DJI]]</f>
        <v>-2.1287352450392766E-4</v>
      </c>
    </row>
    <row r="117" spans="1:24" x14ac:dyDescent="0.25">
      <c r="A117" s="66">
        <v>40521</v>
      </c>
      <c r="B117" s="60">
        <v>42.047753</v>
      </c>
      <c r="C117" s="62">
        <v>61.692601000000003</v>
      </c>
      <c r="D117" s="62">
        <v>26.555028</v>
      </c>
      <c r="E117" s="62">
        <v>32.049999</v>
      </c>
      <c r="F117" s="62">
        <v>295.45505500000002</v>
      </c>
      <c r="G117" s="62">
        <v>34.043753000000002</v>
      </c>
      <c r="H117" s="62">
        <v>39.177571999999998</v>
      </c>
      <c r="I117" s="62">
        <v>108.07</v>
      </c>
      <c r="J117" s="62">
        <v>23.263327</v>
      </c>
      <c r="K117" s="62">
        <v>26.093063999999998</v>
      </c>
      <c r="L117" s="62">
        <v>11370.059569999999</v>
      </c>
      <c r="N117" s="69">
        <f>(B118-Assets[[#This Row],[AAPL]])/Assets[[#This Row],[AAPL]]</f>
        <v>2.5018459369278751E-3</v>
      </c>
      <c r="O117" s="69">
        <f>(C118-Assets[[#This Row],[XOM]])/Assets[[#This Row],[XOM]]</f>
        <v>2.5000080641760145E-3</v>
      </c>
      <c r="P117" s="69">
        <f>(D118-Assets[[#This Row],[TTM]])/Assets[[#This Row],[TTM]]</f>
        <v>1.9382581709196441E-2</v>
      </c>
      <c r="Q117" s="69">
        <f>(E118-Assets[[#This Row],[TSLA]])/Assets[[#This Row],[TSLA]]</f>
        <v>-1.6536630781174132E-2</v>
      </c>
      <c r="R117" s="69">
        <f>(F118-Assets[[#This Row],[GOOG]])/Assets[[#This Row],[GOOG]]</f>
        <v>1.2003179299130988E-3</v>
      </c>
      <c r="S117" s="69">
        <f>(G118-Assets[[#This Row],[DIS]])/Assets[[#This Row],[DIS]]</f>
        <v>-2.1774920056553048E-3</v>
      </c>
      <c r="T117" s="69">
        <f>(H118-Assets[[#This Row],[COP]])/Assets[[#This Row],[COP]]</f>
        <v>-1.3917401517377893E-3</v>
      </c>
      <c r="U117" s="69">
        <f>(I118-Assets[[#This Row],[BIDU]])/Assets[[#This Row],[BIDU]]</f>
        <v>-1.9431757194410687E-3</v>
      </c>
      <c r="V117" s="69">
        <f>(J118-Assets[[#This Row],[MSFT]])/Assets[[#This Row],[MSFT]]</f>
        <v>9.6011632386028868E-3</v>
      </c>
      <c r="W117" s="69">
        <f>(K118-Assets[[#This Row],[WFC]])/Assets[[#This Row],[WFC]]</f>
        <v>6.6511928227364304E-3</v>
      </c>
      <c r="X117" s="69">
        <f>(L118-Assets[[#This Row],[DJI]])/Assets[[#This Row],[DJI]]</f>
        <v>3.5409436293744692E-3</v>
      </c>
    </row>
    <row r="118" spans="1:24" x14ac:dyDescent="0.25">
      <c r="A118" s="66">
        <v>40522</v>
      </c>
      <c r="B118" s="60">
        <v>42.152949999999997</v>
      </c>
      <c r="C118" s="62">
        <v>61.846832999999997</v>
      </c>
      <c r="D118" s="62">
        <v>27.069732999999999</v>
      </c>
      <c r="E118" s="62">
        <v>31.52</v>
      </c>
      <c r="F118" s="62">
        <v>295.80969499999998</v>
      </c>
      <c r="G118" s="62">
        <v>33.969622999999999</v>
      </c>
      <c r="H118" s="62">
        <v>39.123047</v>
      </c>
      <c r="I118" s="62">
        <v>107.860001</v>
      </c>
      <c r="J118" s="62">
        <v>23.486681999999998</v>
      </c>
      <c r="K118" s="62">
        <v>26.266614000000001</v>
      </c>
      <c r="L118" s="62">
        <v>11410.320309999999</v>
      </c>
      <c r="N118" s="69">
        <f>(B119-Assets[[#This Row],[AAPL]])/Assets[[#This Row],[AAPL]]</f>
        <v>3.4627469726319013E-3</v>
      </c>
      <c r="O118" s="69">
        <f>(C119-Assets[[#This Row],[XOM]])/Assets[[#This Row],[XOM]]</f>
        <v>2.4937736100407982E-3</v>
      </c>
      <c r="P118" s="69">
        <f>(D119-Assets[[#This Row],[TTM]])/Assets[[#This Row],[TTM]]</f>
        <v>5.633819882892784E-3</v>
      </c>
      <c r="Q118" s="69">
        <f>(E119-Assets[[#This Row],[TSLA]])/Assets[[#This Row],[TSLA]]</f>
        <v>-3.0774143401015225E-2</v>
      </c>
      <c r="R118" s="69">
        <f>(F119-Assets[[#This Row],[GOOG]])/Assets[[#This Row],[GOOG]]</f>
        <v>4.0695048889455897E-3</v>
      </c>
      <c r="S118" s="69">
        <f>(G119-Assets[[#This Row],[DIS]])/Assets[[#This Row],[DIS]]</f>
        <v>1.2820542635989904E-2</v>
      </c>
      <c r="T118" s="69">
        <f>(H119-Assets[[#This Row],[COP]])/Assets[[#This Row],[COP]]</f>
        <v>1.3781544162447206E-2</v>
      </c>
      <c r="U118" s="69">
        <f>(I119-Assets[[#This Row],[BIDU]])/Assets[[#This Row],[BIDU]]</f>
        <v>4.1720470594098754E-3</v>
      </c>
      <c r="V118" s="69">
        <f>(J119-Assets[[#This Row],[MSFT]])/Assets[[#This Row],[MSFT]]</f>
        <v>-3.2918655772662436E-3</v>
      </c>
      <c r="W118" s="69">
        <f>(K119-Assets[[#This Row],[WFC]])/Assets[[#This Row],[WFC]]</f>
        <v>-1.6518307232138943E-3</v>
      </c>
      <c r="X118" s="69">
        <f>(L119-Assets[[#This Row],[DJI]])/Assets[[#This Row],[DJI]]</f>
        <v>1.5984879919642052E-3</v>
      </c>
    </row>
    <row r="119" spans="1:24" x14ac:dyDescent="0.25">
      <c r="A119" s="66">
        <v>40525</v>
      </c>
      <c r="B119" s="60">
        <v>42.298915000000001</v>
      </c>
      <c r="C119" s="62">
        <v>62.001064999999997</v>
      </c>
      <c r="D119" s="62">
        <v>27.222238999999998</v>
      </c>
      <c r="E119" s="62">
        <v>30.549999</v>
      </c>
      <c r="F119" s="62">
        <v>297.01349399999998</v>
      </c>
      <c r="G119" s="62">
        <v>34.405132000000002</v>
      </c>
      <c r="H119" s="62">
        <v>39.662222999999997</v>
      </c>
      <c r="I119" s="62">
        <v>108.30999799999999</v>
      </c>
      <c r="J119" s="62">
        <v>23.409367</v>
      </c>
      <c r="K119" s="62">
        <v>26.223226</v>
      </c>
      <c r="L119" s="62">
        <v>11428.559569999999</v>
      </c>
      <c r="N119" s="69">
        <f>(B120-Assets[[#This Row],[AAPL]])/Assets[[#This Row],[AAPL]]</f>
        <v>-4.2901336830980744E-3</v>
      </c>
      <c r="O119" s="69">
        <f>(C120-Assets[[#This Row],[XOM]])/Assets[[#This Row],[XOM]]</f>
        <v>-2.487570173189773E-3</v>
      </c>
      <c r="P119" s="69">
        <f>(D120-Assets[[#This Row],[TTM]])/Assets[[#This Row],[TTM]]</f>
        <v>3.9215694197674192E-2</v>
      </c>
      <c r="Q119" s="69">
        <f>(E120-Assets[[#This Row],[TSLA]])/Assets[[#This Row],[TSLA]]</f>
        <v>-6.6121049627530307E-2</v>
      </c>
      <c r="R119" s="69">
        <f>(F120-Assets[[#This Row],[GOOG]])/Assets[[#This Row],[GOOG]]</f>
        <v>4.8774551637048986E-4</v>
      </c>
      <c r="S119" s="69">
        <f>(G120-Assets[[#This Row],[DIS]])/Assets[[#This Row],[DIS]]</f>
        <v>2.9625812800253433E-3</v>
      </c>
      <c r="T119" s="69">
        <f>(H120-Assets[[#This Row],[COP]])/Assets[[#This Row],[COP]]</f>
        <v>2.7492407573827828E-3</v>
      </c>
      <c r="U119" s="69">
        <f>(I120-Assets[[#This Row],[BIDU]])/Assets[[#This Row],[BIDU]]</f>
        <v>-1.5603314848182309E-2</v>
      </c>
      <c r="V119" s="69">
        <f>(J120-Assets[[#This Row],[MSFT]])/Assets[[#This Row],[MSFT]]</f>
        <v>1.3578026266152328E-2</v>
      </c>
      <c r="W119" s="69">
        <f>(K120-Assets[[#This Row],[WFC]])/Assets[[#This Row],[WFC]]</f>
        <v>-1.3236281455225951E-2</v>
      </c>
      <c r="X119" s="69">
        <f>(L120-Assets[[#This Row],[DJI]])/Assets[[#This Row],[DJI]]</f>
        <v>4.1982954812563858E-3</v>
      </c>
    </row>
    <row r="120" spans="1:24" x14ac:dyDescent="0.25">
      <c r="A120" s="66">
        <v>40526</v>
      </c>
      <c r="B120" s="60">
        <v>42.117446999999999</v>
      </c>
      <c r="C120" s="62">
        <v>61.846832999999997</v>
      </c>
      <c r="D120" s="62">
        <v>28.289777999999998</v>
      </c>
      <c r="E120" s="62">
        <v>28.530000999999999</v>
      </c>
      <c r="F120" s="62">
        <v>297.15836100000001</v>
      </c>
      <c r="G120" s="62">
        <v>34.507060000000003</v>
      </c>
      <c r="H120" s="62">
        <v>39.771264000000002</v>
      </c>
      <c r="I120" s="62">
        <v>106.620003</v>
      </c>
      <c r="J120" s="62">
        <v>23.727219999999999</v>
      </c>
      <c r="K120" s="62">
        <v>25.876128000000001</v>
      </c>
      <c r="L120" s="62">
        <v>11476.54004</v>
      </c>
      <c r="N120" s="69">
        <f>(B121-Assets[[#This Row],[AAPL]])/Assets[[#This Row],[AAPL]]</f>
        <v>2.1850802115330986E-4</v>
      </c>
      <c r="O120" s="69">
        <f>(C121-Assets[[#This Row],[XOM]])/Assets[[#This Row],[XOM]]</f>
        <v>-4.5719236747336547E-3</v>
      </c>
      <c r="P120" s="69">
        <f>(D121-Assets[[#This Row],[TTM]])/Assets[[#This Row],[TTM]]</f>
        <v>-6.7388298345772248E-4</v>
      </c>
      <c r="Q120" s="69">
        <f>(E121-Assets[[#This Row],[TSLA]])/Assets[[#This Row],[TSLA]]</f>
        <v>3.750434498758002E-2</v>
      </c>
      <c r="R120" s="69">
        <f>(F121-Assets[[#This Row],[GOOG]])/Assets[[#This Row],[GOOG]]</f>
        <v>-7.7490500090624343E-3</v>
      </c>
      <c r="S120" s="69">
        <f>(G121-Assets[[#This Row],[DIS]])/Assets[[#This Row],[DIS]]</f>
        <v>-7.7873629338461271E-3</v>
      </c>
      <c r="T120" s="69">
        <f>(H121-Assets[[#This Row],[COP]])/Assets[[#This Row],[COP]]</f>
        <v>-8.0731655901105388E-3</v>
      </c>
      <c r="U120" s="69">
        <f>(I121-Assets[[#This Row],[BIDU]])/Assets[[#This Row],[BIDU]]</f>
        <v>-6.0213898136919027E-2</v>
      </c>
      <c r="V120" s="69">
        <f>(J121-Assets[[#This Row],[MSFT]])/Assets[[#This Row],[MSFT]]</f>
        <v>8.3272713786107944E-3</v>
      </c>
      <c r="W120" s="69">
        <f>(K121-Assets[[#This Row],[WFC]])/Assets[[#This Row],[WFC]]</f>
        <v>-1.0059851303873474E-3</v>
      </c>
      <c r="X120" s="69">
        <f>(L121-Assets[[#This Row],[DJI]])/Assets[[#This Row],[DJI]]</f>
        <v>-1.6616776426982391E-3</v>
      </c>
    </row>
    <row r="121" spans="1:24" x14ac:dyDescent="0.25">
      <c r="A121" s="66">
        <v>40527</v>
      </c>
      <c r="B121" s="60">
        <v>42.126649999999998</v>
      </c>
      <c r="C121" s="62">
        <v>61.564073999999998</v>
      </c>
      <c r="D121" s="62">
        <v>28.270714000000002</v>
      </c>
      <c r="E121" s="62">
        <v>29.6</v>
      </c>
      <c r="F121" s="62">
        <v>294.85566599999999</v>
      </c>
      <c r="G121" s="62">
        <v>34.238340999999998</v>
      </c>
      <c r="H121" s="62">
        <v>39.450184</v>
      </c>
      <c r="I121" s="62">
        <v>100.199997</v>
      </c>
      <c r="J121" s="62">
        <v>23.924803000000001</v>
      </c>
      <c r="K121" s="62">
        <v>25.850097000000002</v>
      </c>
      <c r="L121" s="62">
        <v>11457.469730000001</v>
      </c>
      <c r="N121" s="69">
        <f>(B122-Assets[[#This Row],[AAPL]])/Assets[[#This Row],[AAPL]]</f>
        <v>2.7781463752756001E-3</v>
      </c>
      <c r="O121" s="69">
        <f>(C122-Assets[[#This Row],[XOM]])/Assets[[#This Row],[XOM]]</f>
        <v>5.1496429557277533E-3</v>
      </c>
      <c r="P121" s="69">
        <f>(D122-Assets[[#This Row],[TTM]])/Assets[[#This Row],[TTM]]</f>
        <v>8.7660325805708084E-3</v>
      </c>
      <c r="Q121" s="69">
        <f>(E122-Assets[[#This Row],[TSLA]])/Assets[[#This Row],[TSLA]]</f>
        <v>4.0878344594594586E-2</v>
      </c>
      <c r="R121" s="69">
        <f>(F122-Assets[[#This Row],[GOOG]])/Assets[[#This Row],[GOOG]]</f>
        <v>2.3885957816391834E-3</v>
      </c>
      <c r="S121" s="69">
        <f>(G122-Assets[[#This Row],[DIS]])/Assets[[#This Row],[DIS]]</f>
        <v>1.6237644224643898E-3</v>
      </c>
      <c r="T121" s="69">
        <f>(H122-Assets[[#This Row],[COP]])/Assets[[#This Row],[COP]]</f>
        <v>8.4460189083021362E-3</v>
      </c>
      <c r="U121" s="69">
        <f>(I122-Assets[[#This Row],[BIDU]])/Assets[[#This Row],[BIDU]]</f>
        <v>-1.8862266033800413E-2</v>
      </c>
      <c r="V121" s="69">
        <f>(J122-Assets[[#This Row],[MSFT]])/Assets[[#This Row],[MSFT]]</f>
        <v>5.0269170450431451E-3</v>
      </c>
      <c r="W121" s="69">
        <f>(K122-Assets[[#This Row],[WFC]])/Assets[[#This Row],[WFC]]</f>
        <v>7.7207060383563918E-3</v>
      </c>
      <c r="X121" s="69">
        <f>(L122-Assets[[#This Row],[DJI]])/Assets[[#This Row],[DJI]]</f>
        <v>3.6465529462061507E-3</v>
      </c>
    </row>
    <row r="122" spans="1:24" x14ac:dyDescent="0.25">
      <c r="A122" s="66">
        <v>40528</v>
      </c>
      <c r="B122" s="60">
        <v>42.243684000000002</v>
      </c>
      <c r="C122" s="62">
        <v>61.881107</v>
      </c>
      <c r="D122" s="62">
        <v>28.518536000000001</v>
      </c>
      <c r="E122" s="62">
        <v>30.809999000000001</v>
      </c>
      <c r="F122" s="62">
        <v>295.559957</v>
      </c>
      <c r="G122" s="62">
        <v>34.293936000000002</v>
      </c>
      <c r="H122" s="62">
        <v>39.783380999999999</v>
      </c>
      <c r="I122" s="62">
        <v>98.309997999999993</v>
      </c>
      <c r="J122" s="62">
        <v>24.045071</v>
      </c>
      <c r="K122" s="62">
        <v>26.049678</v>
      </c>
      <c r="L122" s="62">
        <v>11499.25</v>
      </c>
      <c r="N122" s="69">
        <f>(B123-Assets[[#This Row],[AAPL]])/Assets[[#This Row],[AAPL]]</f>
        <v>-1.9921794699535368E-3</v>
      </c>
      <c r="O122" s="69">
        <f>(C123-Assets[[#This Row],[XOM]])/Assets[[#This Row],[XOM]]</f>
        <v>-6.9235994760084569E-4</v>
      </c>
      <c r="P122" s="69">
        <f>(D123-Assets[[#This Row],[TTM]])/Assets[[#This Row],[TTM]]</f>
        <v>8.3556182547378736E-3</v>
      </c>
      <c r="Q122" s="69">
        <f>(E123-Assets[[#This Row],[TSLA]])/Assets[[#This Row],[TSLA]]</f>
        <v>1.785141245866315E-2</v>
      </c>
      <c r="R122" s="69">
        <f>(F123-Assets[[#This Row],[GOOG]])/Assets[[#This Row],[GOOG]]</f>
        <v>-1.5379383750552373E-3</v>
      </c>
      <c r="S122" s="69">
        <f>(G123-Assets[[#This Row],[DIS]])/Assets[[#This Row],[DIS]]</f>
        <v>1.0808033233630093E-3</v>
      </c>
      <c r="T122" s="69">
        <f>(H123-Assets[[#This Row],[COP]])/Assets[[#This Row],[COP]]</f>
        <v>-9.2887781458291865E-3</v>
      </c>
      <c r="U122" s="69">
        <f>(I123-Assets[[#This Row],[BIDU]])/Assets[[#This Row],[BIDU]]</f>
        <v>4.3739193240549847E-3</v>
      </c>
      <c r="V122" s="69">
        <f>(J123-Assets[[#This Row],[MSFT]])/Assets[[#This Row],[MSFT]]</f>
        <v>-3.2154614972856482E-3</v>
      </c>
      <c r="W122" s="69">
        <f>(K123-Assets[[#This Row],[WFC]])/Assets[[#This Row],[WFC]]</f>
        <v>-1.998719523519636E-3</v>
      </c>
      <c r="X122" s="69">
        <f>(L123-Assets[[#This Row],[DJI]])/Assets[[#This Row],[DJI]]</f>
        <v>-6.3828858403813717E-4</v>
      </c>
    </row>
    <row r="123" spans="1:24" x14ac:dyDescent="0.25">
      <c r="A123" s="66">
        <v>40529</v>
      </c>
      <c r="B123" s="60">
        <v>42.159526999999997</v>
      </c>
      <c r="C123" s="62">
        <v>61.838262999999998</v>
      </c>
      <c r="D123" s="62">
        <v>28.756826</v>
      </c>
      <c r="E123" s="62">
        <v>31.360001</v>
      </c>
      <c r="F123" s="62">
        <v>295.10540400000002</v>
      </c>
      <c r="G123" s="62">
        <v>34.331001000000001</v>
      </c>
      <c r="H123" s="62">
        <v>39.413842000000002</v>
      </c>
      <c r="I123" s="62">
        <v>98.739998</v>
      </c>
      <c r="J123" s="62">
        <v>23.967755</v>
      </c>
      <c r="K123" s="62">
        <v>25.997612</v>
      </c>
      <c r="L123" s="62">
        <v>11491.910159999999</v>
      </c>
      <c r="N123" s="69">
        <f>(B124-Assets[[#This Row],[AAPL]])/Assets[[#This Row],[AAPL]]</f>
        <v>4.9904497268198822E-3</v>
      </c>
      <c r="O123" s="69">
        <f>(C124-Assets[[#This Row],[XOM]])/Assets[[#This Row],[XOM]]</f>
        <v>6.928396420190898E-4</v>
      </c>
      <c r="P123" s="69">
        <f>(D124-Assets[[#This Row],[TTM]])/Assets[[#This Row],[TTM]]</f>
        <v>-1.2926739550463653E-2</v>
      </c>
      <c r="Q123" s="69">
        <f>(E124-Assets[[#This Row],[TSLA]])/Assets[[#This Row],[TSLA]]</f>
        <v>1.084183638897205E-2</v>
      </c>
      <c r="R123" s="69">
        <f>(F124-Assets[[#This Row],[GOOG]])/Assets[[#This Row],[GOOG]]</f>
        <v>7.2105389164611013E-3</v>
      </c>
      <c r="S123" s="69">
        <f>(G124-Assets[[#This Row],[DIS]])/Assets[[#This Row],[DIS]]</f>
        <v>2.6996008651185912E-4</v>
      </c>
      <c r="T123" s="69">
        <f>(H124-Assets[[#This Row],[COP]])/Assets[[#This Row],[COP]]</f>
        <v>1.4294419711734759E-2</v>
      </c>
      <c r="U123" s="69">
        <f>(I124-Assets[[#This Row],[BIDU]])/Assets[[#This Row],[BIDU]]</f>
        <v>5.0641078603226011E-4</v>
      </c>
      <c r="V123" s="69">
        <f>(J124-Assets[[#This Row],[MSFT]])/Assets[[#This Row],[MSFT]]</f>
        <v>-3.2257923197228397E-3</v>
      </c>
      <c r="W123" s="69">
        <f>(K124-Assets[[#This Row],[WFC]])/Assets[[#This Row],[WFC]]</f>
        <v>4.6729291905733437E-3</v>
      </c>
      <c r="X123" s="69">
        <f>(L124-Assets[[#This Row],[DJI]])/Assets[[#This Row],[DJI]]</f>
        <v>-1.199128761723546E-3</v>
      </c>
    </row>
    <row r="124" spans="1:24" x14ac:dyDescent="0.25">
      <c r="A124" s="66">
        <v>40532</v>
      </c>
      <c r="B124" s="60">
        <v>42.369922000000003</v>
      </c>
      <c r="C124" s="62">
        <v>61.881107</v>
      </c>
      <c r="D124" s="62">
        <v>28.385093999999999</v>
      </c>
      <c r="E124" s="62">
        <v>31.700001</v>
      </c>
      <c r="F124" s="62">
        <v>297.233273</v>
      </c>
      <c r="G124" s="62">
        <v>34.340268999999999</v>
      </c>
      <c r="H124" s="62">
        <v>39.977240000000002</v>
      </c>
      <c r="I124" s="62">
        <v>98.790001000000004</v>
      </c>
      <c r="J124" s="62">
        <v>23.890440000000002</v>
      </c>
      <c r="K124" s="62">
        <v>26.119097</v>
      </c>
      <c r="L124" s="62">
        <v>11478.12988</v>
      </c>
      <c r="N124" s="69">
        <f>(B125-Assets[[#This Row],[AAPL]])/Assets[[#This Row],[AAPL]]</f>
        <v>6.1761029439703907E-3</v>
      </c>
      <c r="O124" s="69">
        <f>(C125-Assets[[#This Row],[XOM]])/Assets[[#This Row],[XOM]]</f>
        <v>6.9232924356055908E-3</v>
      </c>
      <c r="P124" s="69">
        <f>(D125-Assets[[#This Row],[TTM]])/Assets[[#This Row],[TTM]]</f>
        <v>3.0221636750612842E-2</v>
      </c>
      <c r="Q124" s="69">
        <f>(E125-Assets[[#This Row],[TSLA]])/Assets[[#This Row],[TSLA]]</f>
        <v>1.7665519947460025E-2</v>
      </c>
      <c r="R124" s="69">
        <f>(F125-Assets[[#This Row],[GOOG]])/Assets[[#This Row],[GOOG]]</f>
        <v>1.3460851672551479E-2</v>
      </c>
      <c r="S124" s="69">
        <f>(G125-Assets[[#This Row],[DIS]])/Assets[[#This Row],[DIS]]</f>
        <v>7.2854991322286776E-3</v>
      </c>
      <c r="T124" s="69">
        <f>(H125-Assets[[#This Row],[COP]])/Assets[[#This Row],[COP]]</f>
        <v>9.6983933858365411E-3</v>
      </c>
      <c r="U124" s="69">
        <f>(I125-Assets[[#This Row],[BIDU]])/Assets[[#This Row],[BIDU]]</f>
        <v>2.4901295425637217E-2</v>
      </c>
      <c r="V124" s="69">
        <f>(J125-Assets[[#This Row],[MSFT]])/Assets[[#This Row],[MSFT]]</f>
        <v>9.3491371443974233E-3</v>
      </c>
      <c r="W124" s="69">
        <f>(K125-Assets[[#This Row],[WFC]])/Assets[[#This Row],[WFC]]</f>
        <v>2.3920275651183525E-2</v>
      </c>
      <c r="X124" s="69">
        <f>(L125-Assets[[#This Row],[DJI]])/Assets[[#This Row],[DJI]]</f>
        <v>4.7943594100539168E-3</v>
      </c>
    </row>
    <row r="125" spans="1:24" x14ac:dyDescent="0.25">
      <c r="A125" s="66">
        <v>40533</v>
      </c>
      <c r="B125" s="60">
        <v>42.631602999999998</v>
      </c>
      <c r="C125" s="62">
        <v>62.309528</v>
      </c>
      <c r="D125" s="62">
        <v>29.242937999999999</v>
      </c>
      <c r="E125" s="62">
        <v>32.259998000000003</v>
      </c>
      <c r="F125" s="62">
        <v>301.234286</v>
      </c>
      <c r="G125" s="62">
        <v>34.590454999999999</v>
      </c>
      <c r="H125" s="62">
        <v>40.364955000000002</v>
      </c>
      <c r="I125" s="62">
        <v>101.25</v>
      </c>
      <c r="J125" s="62">
        <v>24.113795</v>
      </c>
      <c r="K125" s="62">
        <v>26.743873000000001</v>
      </c>
      <c r="L125" s="62">
        <v>11533.160159999999</v>
      </c>
      <c r="N125" s="69">
        <f>(B126-Assets[[#This Row],[AAPL]])/Assets[[#This Row],[AAPL]]</f>
        <v>2.961113144162167E-3</v>
      </c>
      <c r="O125" s="69">
        <f>(C126-Assets[[#This Row],[XOM]])/Assets[[#This Row],[XOM]]</f>
        <v>1.1001367238730698E-3</v>
      </c>
      <c r="P125" s="69">
        <f>(D126-Assets[[#This Row],[TTM]])/Assets[[#This Row],[TTM]]</f>
        <v>-1.3038361603748701E-3</v>
      </c>
      <c r="Q125" s="69">
        <f>(E126-Assets[[#This Row],[TSLA]])/Assets[[#This Row],[TSLA]]</f>
        <v>1.1469405546770242E-2</v>
      </c>
      <c r="R125" s="69">
        <f>(F126-Assets[[#This Row],[GOOG]])/Assets[[#This Row],[GOOG]]</f>
        <v>4.012780271632258E-3</v>
      </c>
      <c r="S125" s="69">
        <f>(G126-Assets[[#This Row],[DIS]])/Assets[[#This Row],[DIS]]</f>
        <v>1.660859910631424E-2</v>
      </c>
      <c r="T125" s="69">
        <f>(H126-Assets[[#This Row],[COP]])/Assets[[#This Row],[COP]]</f>
        <v>6.0033264003390169E-3</v>
      </c>
      <c r="U125" s="69">
        <f>(I126-Assets[[#This Row],[BIDU]])/Assets[[#This Row],[BIDU]]</f>
        <v>-7.4074074074074077E-3</v>
      </c>
      <c r="V125" s="69">
        <f>(J126-Assets[[#This Row],[MSFT]])/Assets[[#This Row],[MSFT]]</f>
        <v>4.2750632988295548E-3</v>
      </c>
      <c r="W125" s="69">
        <f>(K126-Assets[[#This Row],[WFC]])/Assets[[#This Row],[WFC]]</f>
        <v>1.5898744359128449E-2</v>
      </c>
      <c r="X125" s="69">
        <f>(L126-Assets[[#This Row],[DJI]])/Assets[[#This Row],[DJI]]</f>
        <v>2.2829883253784608E-3</v>
      </c>
    </row>
    <row r="126" spans="1:24" x14ac:dyDescent="0.25">
      <c r="A126" s="66">
        <v>40534</v>
      </c>
      <c r="B126" s="60">
        <v>42.757840000000002</v>
      </c>
      <c r="C126" s="62">
        <v>62.378076999999998</v>
      </c>
      <c r="D126" s="62">
        <v>29.204809999999998</v>
      </c>
      <c r="E126" s="62">
        <v>32.630001</v>
      </c>
      <c r="F126" s="62">
        <v>302.44307300000003</v>
      </c>
      <c r="G126" s="62">
        <v>35.164954000000002</v>
      </c>
      <c r="H126" s="62">
        <v>40.607278999999998</v>
      </c>
      <c r="I126" s="62">
        <v>100.5</v>
      </c>
      <c r="J126" s="62">
        <v>24.216882999999999</v>
      </c>
      <c r="K126" s="62">
        <v>27.169066999999998</v>
      </c>
      <c r="L126" s="62">
        <v>11559.490229999999</v>
      </c>
      <c r="N126" s="69">
        <f>(B127-Assets[[#This Row],[AAPL]])/Assets[[#This Row],[AAPL]]</f>
        <v>-4.7975763041351255E-3</v>
      </c>
      <c r="O126" s="69">
        <f>(C127-Assets[[#This Row],[XOM]])/Assets[[#This Row],[XOM]]</f>
        <v>5.4944303589224974E-3</v>
      </c>
      <c r="P126" s="69">
        <f>(D127-Assets[[#This Row],[TTM]])/Assets[[#This Row],[TTM]]</f>
        <v>-1.5992160195529379E-2</v>
      </c>
      <c r="Q126" s="69">
        <f>(E127-Assets[[#This Row],[TSLA]])/Assets[[#This Row],[TSLA]]</f>
        <v>-7.7842504509883406E-2</v>
      </c>
      <c r="R126" s="69">
        <f>(F127-Assets[[#This Row],[GOOG]])/Assets[[#This Row],[GOOG]]</f>
        <v>-2.0809866589340796E-3</v>
      </c>
      <c r="S126" s="69">
        <f>(G127-Assets[[#This Row],[DIS]])/Assets[[#This Row],[DIS]]</f>
        <v>-6.587609925495749E-3</v>
      </c>
      <c r="T126" s="69">
        <f>(H127-Assets[[#This Row],[COP]])/Assets[[#This Row],[COP]]</f>
        <v>7.458022489022037E-4</v>
      </c>
      <c r="U126" s="69">
        <f>(I127-Assets[[#This Row],[BIDU]])/Assets[[#This Row],[BIDU]]</f>
        <v>-3.3830447761193962E-3</v>
      </c>
      <c r="V126" s="69">
        <f>(J127-Assets[[#This Row],[MSFT]])/Assets[[#This Row],[MSFT]]</f>
        <v>3.9020298359620435E-3</v>
      </c>
      <c r="W126" s="69">
        <f>(K127-Assets[[#This Row],[WFC]])/Assets[[#This Row],[WFC]]</f>
        <v>-1.0220373044094525E-2</v>
      </c>
      <c r="X126" s="69">
        <f>(L127-Assets[[#This Row],[DJI]])/Assets[[#This Row],[DJI]]</f>
        <v>1.2111260722956639E-3</v>
      </c>
    </row>
    <row r="127" spans="1:24" x14ac:dyDescent="0.25">
      <c r="A127" s="66">
        <v>40535</v>
      </c>
      <c r="B127" s="60">
        <v>42.552706000000001</v>
      </c>
      <c r="C127" s="62">
        <v>62.720809000000003</v>
      </c>
      <c r="D127" s="62">
        <v>28.737762</v>
      </c>
      <c r="E127" s="62">
        <v>30.09</v>
      </c>
      <c r="F127" s="62">
        <v>301.813693</v>
      </c>
      <c r="G127" s="62">
        <v>34.933301</v>
      </c>
      <c r="H127" s="62">
        <v>40.637563999999998</v>
      </c>
      <c r="I127" s="62">
        <v>100.160004</v>
      </c>
      <c r="J127" s="62">
        <v>24.311378000000001</v>
      </c>
      <c r="K127" s="62">
        <v>26.891389</v>
      </c>
      <c r="L127" s="62">
        <v>11573.490229999999</v>
      </c>
      <c r="N127" s="69">
        <f>(B128-Assets[[#This Row],[AAPL]])/Assets[[#This Row],[AAPL]]</f>
        <v>3.3374375768253778E-3</v>
      </c>
      <c r="O127" s="69">
        <f>(C128-Assets[[#This Row],[XOM]])/Assets[[#This Row],[XOM]]</f>
        <v>-2.5955660106361219E-3</v>
      </c>
      <c r="P127" s="69">
        <f>(D128-Assets[[#This Row],[TTM]])/Assets[[#This Row],[TTM]]</f>
        <v>-2.4875597480416192E-2</v>
      </c>
      <c r="Q127" s="69">
        <f>(E128-Assets[[#This Row],[TSLA]])/Assets[[#This Row],[TSLA]]</f>
        <v>-0.15088072449318712</v>
      </c>
      <c r="R127" s="69">
        <f>(F128-Assets[[#This Row],[GOOG]])/Assets[[#This Row],[GOOG]]</f>
        <v>-3.0617265599013968E-3</v>
      </c>
      <c r="S127" s="69">
        <f>(G128-Assets[[#This Row],[DIS]])/Assets[[#This Row],[DIS]]</f>
        <v>-5.8355779203345774E-3</v>
      </c>
      <c r="T127" s="69">
        <f>(H128-Assets[[#This Row],[COP]])/Assets[[#This Row],[COP]]</f>
        <v>1.0437141360146696E-3</v>
      </c>
      <c r="U127" s="69">
        <f>(I128-Assets[[#This Row],[BIDU]])/Assets[[#This Row],[BIDU]]</f>
        <v>-2.9959064298757093E-4</v>
      </c>
      <c r="V127" s="69">
        <f>(J128-Assets[[#This Row],[MSFT]])/Assets[[#This Row],[MSFT]]</f>
        <v>-8.1271822600924391E-3</v>
      </c>
      <c r="W127" s="69">
        <f>(K128-Assets[[#This Row],[WFC]])/Assets[[#This Row],[WFC]]</f>
        <v>7.0990382832213953E-3</v>
      </c>
      <c r="X127" s="69">
        <f>(L128-Assets[[#This Row],[DJI]])/Assets[[#This Row],[DJI]]</f>
        <v>-1.5950210034436723E-3</v>
      </c>
    </row>
    <row r="128" spans="1:24" x14ac:dyDescent="0.25">
      <c r="A128" s="66">
        <v>40539</v>
      </c>
      <c r="B128" s="60">
        <v>42.694723000000003</v>
      </c>
      <c r="C128" s="62">
        <v>62.558013000000003</v>
      </c>
      <c r="D128" s="62">
        <v>28.022893</v>
      </c>
      <c r="E128" s="62">
        <v>25.549999</v>
      </c>
      <c r="F128" s="62">
        <v>300.88962199999997</v>
      </c>
      <c r="G128" s="62">
        <v>34.729444999999998</v>
      </c>
      <c r="H128" s="62">
        <v>40.679977999999998</v>
      </c>
      <c r="I128" s="62">
        <v>100.129997</v>
      </c>
      <c r="J128" s="62">
        <v>24.113795</v>
      </c>
      <c r="K128" s="62">
        <v>27.082291999999999</v>
      </c>
      <c r="L128" s="62">
        <v>11555.030269999999</v>
      </c>
      <c r="N128" s="69">
        <f>(B129-Assets[[#This Row],[AAPL]])/Assets[[#This Row],[AAPL]]</f>
        <v>2.4331812622368728E-3</v>
      </c>
      <c r="O128" s="69">
        <f>(C129-Assets[[#This Row],[XOM]])/Assets[[#This Row],[XOM]]</f>
        <v>5.6156195370207313E-3</v>
      </c>
      <c r="P128" s="69">
        <f>(D129-Assets[[#This Row],[TTM]])/Assets[[#This Row],[TTM]]</f>
        <v>-2.7551009811870555E-2</v>
      </c>
      <c r="Q128" s="69">
        <f>(E129-Assets[[#This Row],[TSLA]])/Assets[[#This Row],[TSLA]]</f>
        <v>3.3659531650079538E-2</v>
      </c>
      <c r="R128" s="69">
        <f>(F129-Assets[[#This Row],[GOOG]])/Assets[[#This Row],[GOOG]]</f>
        <v>-5.7438870390817071E-3</v>
      </c>
      <c r="S128" s="69">
        <f>(G129-Assets[[#This Row],[DIS]])/Assets[[#This Row],[DIS]]</f>
        <v>-3.2016923967543996E-3</v>
      </c>
      <c r="T128" s="69">
        <f>(H129-Assets[[#This Row],[COP]])/Assets[[#This Row],[COP]]</f>
        <v>5.9566895537653559E-3</v>
      </c>
      <c r="U128" s="69">
        <f>(I129-Assets[[#This Row],[BIDU]])/Assets[[#This Row],[BIDU]]</f>
        <v>-1.4181544417703385E-2</v>
      </c>
      <c r="V128" s="69">
        <f>(J129-Assets[[#This Row],[MSFT]])/Assets[[#This Row],[MSFT]]</f>
        <v>-2.1374901793765264E-3</v>
      </c>
      <c r="W128" s="69">
        <f>(K129-Assets[[#This Row],[WFC]])/Assets[[#This Row],[WFC]]</f>
        <v>-3.203569328621701E-4</v>
      </c>
      <c r="X128" s="69">
        <f>(L129-Assets[[#This Row],[DJI]])/Assets[[#This Row],[DJI]]</f>
        <v>1.774964627591631E-3</v>
      </c>
    </row>
    <row r="129" spans="1:24" x14ac:dyDescent="0.25">
      <c r="A129" s="66">
        <v>40540</v>
      </c>
      <c r="B129" s="60">
        <v>42.798606999999997</v>
      </c>
      <c r="C129" s="62">
        <v>62.909314999999999</v>
      </c>
      <c r="D129" s="62">
        <v>27.250834000000001</v>
      </c>
      <c r="E129" s="62">
        <v>26.41</v>
      </c>
      <c r="F129" s="62">
        <v>299.16134599999998</v>
      </c>
      <c r="G129" s="62">
        <v>34.618251999999998</v>
      </c>
      <c r="H129" s="62">
        <v>40.922296000000003</v>
      </c>
      <c r="I129" s="62">
        <v>98.709998999999996</v>
      </c>
      <c r="J129" s="62">
        <v>24.062252000000001</v>
      </c>
      <c r="K129" s="62">
        <v>27.073616000000001</v>
      </c>
      <c r="L129" s="62">
        <v>11575.54004</v>
      </c>
      <c r="N129" s="69">
        <f>(B130-Assets[[#This Row],[AAPL]])/Assets[[#This Row],[AAPL]]</f>
        <v>-5.5305538332113568E-4</v>
      </c>
      <c r="O129" s="69">
        <f>(C130-Assets[[#This Row],[XOM]])/Assets[[#This Row],[XOM]]</f>
        <v>-6.8094844141914691E-4</v>
      </c>
      <c r="P129" s="69">
        <f>(D130-Assets[[#This Row],[TTM]])/Assets[[#This Row],[TTM]]</f>
        <v>1.2242047344312458E-2</v>
      </c>
      <c r="Q129" s="69">
        <f>(E130-Assets[[#This Row],[TSLA]])/Assets[[#This Row],[TSLA]]</f>
        <v>4.9981067777357072E-2</v>
      </c>
      <c r="R129" s="69">
        <f>(F130-Assets[[#This Row],[GOOG]])/Assets[[#This Row],[GOOG]]</f>
        <v>3.4729720730700296E-3</v>
      </c>
      <c r="S129" s="69">
        <f>(G130-Assets[[#This Row],[DIS]])/Assets[[#This Row],[DIS]]</f>
        <v>6.4239234262897715E-3</v>
      </c>
      <c r="T129" s="69">
        <f>(H130-Assets[[#This Row],[COP]])/Assets[[#This Row],[COP]]</f>
        <v>5.62546637168159E-3</v>
      </c>
      <c r="U129" s="69">
        <f>(I130-Assets[[#This Row],[BIDU]])/Assets[[#This Row],[BIDU]]</f>
        <v>4.0522946413969743E-3</v>
      </c>
      <c r="V129" s="69">
        <f>(J130-Assets[[#This Row],[MSFT]])/Assets[[#This Row],[MSFT]]</f>
        <v>-1.4280874458468221E-3</v>
      </c>
      <c r="W129" s="69">
        <f>(K130-Assets[[#This Row],[WFC]])/Assets[[#This Row],[WFC]]</f>
        <v>-5.769233042235763E-3</v>
      </c>
      <c r="X129" s="69">
        <f>(L130-Assets[[#This Row],[DJI]])/Assets[[#This Row],[DJI]]</f>
        <v>8.5005450855842317E-4</v>
      </c>
    </row>
    <row r="130" spans="1:24" x14ac:dyDescent="0.25">
      <c r="A130" s="66">
        <v>40541</v>
      </c>
      <c r="B130" s="60">
        <v>42.774937000000001</v>
      </c>
      <c r="C130" s="62">
        <v>62.866477000000003</v>
      </c>
      <c r="D130" s="62">
        <v>27.584440000000001</v>
      </c>
      <c r="E130" s="62">
        <v>27.73</v>
      </c>
      <c r="F130" s="62">
        <v>300.20032500000002</v>
      </c>
      <c r="G130" s="62">
        <v>34.840637000000001</v>
      </c>
      <c r="H130" s="62">
        <v>41.152503000000003</v>
      </c>
      <c r="I130" s="62">
        <v>99.110000999999997</v>
      </c>
      <c r="J130" s="62">
        <v>24.027888999999998</v>
      </c>
      <c r="K130" s="62">
        <v>26.917421999999998</v>
      </c>
      <c r="L130" s="62">
        <v>11585.37988</v>
      </c>
      <c r="N130" s="69">
        <f>(B131-Assets[[#This Row],[AAPL]])/Assets[[#This Row],[AAPL]]</f>
        <v>-5.0109015940807706E-3</v>
      </c>
      <c r="O130" s="69">
        <f>(C131-Assets[[#This Row],[XOM]])/Assets[[#This Row],[XOM]]</f>
        <v>-1.3633657251071085E-4</v>
      </c>
      <c r="P130" s="69">
        <f>(D131-Assets[[#This Row],[TTM]])/Assets[[#This Row],[TTM]]</f>
        <v>1.3821705280223128E-2</v>
      </c>
      <c r="Q130" s="69">
        <f>(E131-Assets[[#This Row],[TSLA]])/Assets[[#This Row],[TSLA]]</f>
        <v>-4.4356292823656704E-2</v>
      </c>
      <c r="R130" s="69">
        <f>(F131-Assets[[#This Row],[GOOG]])/Assets[[#This Row],[GOOG]]</f>
        <v>-3.5607489765375928E-3</v>
      </c>
      <c r="S130" s="69">
        <f>(G131-Assets[[#This Row],[DIS]])/Assets[[#This Row],[DIS]]</f>
        <v>-3.1914456673109225E-3</v>
      </c>
      <c r="T130" s="69">
        <f>(H131-Assets[[#This Row],[COP]])/Assets[[#This Row],[COP]]</f>
        <v>1.03055699916957E-3</v>
      </c>
      <c r="U130" s="69">
        <f>(I131-Assets[[#This Row],[BIDU]])/Assets[[#This Row],[BIDU]]</f>
        <v>-9.0808393796706823E-3</v>
      </c>
      <c r="V130" s="69">
        <f>(J131-Assets[[#This Row],[MSFT]])/Assets[[#This Row],[MSFT]]</f>
        <v>-4.2902645338505421E-3</v>
      </c>
      <c r="W130" s="69">
        <f>(K131-Assets[[#This Row],[WFC]])/Assets[[#This Row],[WFC]]</f>
        <v>-6.4474599387711702E-3</v>
      </c>
      <c r="X130" s="69">
        <f>(L131-Assets[[#This Row],[DJI]])/Assets[[#This Row],[DJI]]</f>
        <v>-1.3525598782523716E-3</v>
      </c>
    </row>
    <row r="131" spans="1:24" x14ac:dyDescent="0.25">
      <c r="A131" s="66">
        <v>40542</v>
      </c>
      <c r="B131" s="60">
        <v>42.560595999999997</v>
      </c>
      <c r="C131" s="62">
        <v>62.857906</v>
      </c>
      <c r="D131" s="62">
        <v>27.965703999999999</v>
      </c>
      <c r="E131" s="62">
        <v>26.5</v>
      </c>
      <c r="F131" s="62">
        <v>299.13138700000002</v>
      </c>
      <c r="G131" s="62">
        <v>34.729444999999998</v>
      </c>
      <c r="H131" s="62">
        <v>41.194913</v>
      </c>
      <c r="I131" s="62">
        <v>98.209998999999996</v>
      </c>
      <c r="J131" s="62">
        <v>23.924803000000001</v>
      </c>
      <c r="K131" s="62">
        <v>26.743873000000001</v>
      </c>
      <c r="L131" s="62">
        <v>11569.70996</v>
      </c>
      <c r="N131" s="69">
        <f>(B132-Assets[[#This Row],[AAPL]])/Assets[[#This Row],[AAPL]]</f>
        <v>-3.3986131209252589E-3</v>
      </c>
      <c r="O131" s="69">
        <f>(C132-Assets[[#This Row],[XOM]])/Assets[[#This Row],[XOM]]</f>
        <v>-3.2715057354917691E-3</v>
      </c>
      <c r="P131" s="69">
        <f>(D132-Assets[[#This Row],[TTM]])/Assets[[#This Row],[TTM]]</f>
        <v>0</v>
      </c>
      <c r="Q131" s="69">
        <f>(E132-Assets[[#This Row],[TSLA]])/Assets[[#This Row],[TSLA]]</f>
        <v>4.9056226415094915E-3</v>
      </c>
      <c r="R131" s="69">
        <f>(F132-Assets[[#This Row],[GOOG]])/Assets[[#This Row],[GOOG]]</f>
        <v>-8.1655556927566278E-3</v>
      </c>
      <c r="S131" s="69">
        <f>(G132-Assets[[#This Row],[DIS]])/Assets[[#This Row],[DIS]]</f>
        <v>8.003871066756071E-4</v>
      </c>
      <c r="T131" s="69">
        <f>(H132-Assets[[#This Row],[COP]])/Assets[[#This Row],[COP]]</f>
        <v>1.4706184717516867E-3</v>
      </c>
      <c r="U131" s="69">
        <f>(I132-Assets[[#This Row],[BIDU]])/Assets[[#This Row],[BIDU]]</f>
        <v>-1.710620117204148E-2</v>
      </c>
      <c r="V131" s="69">
        <f>(J132-Assets[[#This Row],[MSFT]])/Assets[[#This Row],[MSFT]]</f>
        <v>2.1543751060353051E-3</v>
      </c>
      <c r="W131" s="69">
        <f>(K132-Assets[[#This Row],[WFC]])/Assets[[#This Row],[WFC]]</f>
        <v>5.5158802167509374E-3</v>
      </c>
      <c r="X131" s="69">
        <f>(L132-Assets[[#This Row],[DJI]])/Assets[[#This Row],[DJI]]</f>
        <v>6.7415778156641314E-4</v>
      </c>
    </row>
    <row r="132" spans="1:24" x14ac:dyDescent="0.25">
      <c r="A132" s="66">
        <v>40543</v>
      </c>
      <c r="B132" s="60">
        <v>42.415948999999998</v>
      </c>
      <c r="C132" s="62">
        <v>62.652265999999997</v>
      </c>
      <c r="D132" s="62">
        <v>27.965703999999999</v>
      </c>
      <c r="E132" s="62">
        <v>26.629999000000002</v>
      </c>
      <c r="F132" s="62">
        <v>296.68881299999998</v>
      </c>
      <c r="G132" s="62">
        <v>34.757241999999998</v>
      </c>
      <c r="H132" s="62">
        <v>41.255495000000003</v>
      </c>
      <c r="I132" s="62">
        <v>96.529999000000004</v>
      </c>
      <c r="J132" s="62">
        <v>23.976345999999999</v>
      </c>
      <c r="K132" s="62">
        <v>26.891389</v>
      </c>
      <c r="L132" s="62">
        <v>11577.509770000001</v>
      </c>
      <c r="N132" s="69">
        <f>(B133-Assets[[#This Row],[AAPL]])/Assets[[#This Row],[AAPL]]</f>
        <v>2.1732344123669204E-2</v>
      </c>
      <c r="O132" s="69">
        <f>(C133-Assets[[#This Row],[XOM]])/Assets[[#This Row],[XOM]]</f>
        <v>1.9556898388958542E-2</v>
      </c>
      <c r="P132" s="69">
        <f>(D133-Assets[[#This Row],[TTM]])/Assets[[#This Row],[TTM]]</f>
        <v>2.4539843516902023E-2</v>
      </c>
      <c r="Q132" s="69">
        <f>(E133-Assets[[#This Row],[TSLA]])/Assets[[#This Row],[TSLA]]</f>
        <v>-3.754412457921256E-4</v>
      </c>
      <c r="R132" s="69">
        <f>(F133-Assets[[#This Row],[GOOG]])/Assets[[#This Row],[GOOG]]</f>
        <v>1.747564374798331E-2</v>
      </c>
      <c r="S132" s="69">
        <f>(G133-Assets[[#This Row],[DIS]])/Assets[[#This Row],[DIS]]</f>
        <v>8.2644934831136718E-3</v>
      </c>
      <c r="T132" s="69">
        <f>(H133-Assets[[#This Row],[COP]])/Assets[[#This Row],[COP]]</f>
        <v>2.0557261523585497E-3</v>
      </c>
      <c r="U132" s="69">
        <f>(I133-Assets[[#This Row],[BIDU]])/Assets[[#This Row],[BIDU]]</f>
        <v>3.3150357745264168E-2</v>
      </c>
      <c r="V132" s="69">
        <f>(J133-Assets[[#This Row],[MSFT]])/Assets[[#This Row],[MSFT]]</f>
        <v>2.5080552307679186E-3</v>
      </c>
      <c r="W132" s="69">
        <f>(K133-Assets[[#This Row],[WFC]])/Assets[[#This Row],[WFC]]</f>
        <v>1.9038399243713314E-2</v>
      </c>
      <c r="X132" s="69">
        <f>(L133-Assets[[#This Row],[DJI]])/Assets[[#This Row],[DJI]]</f>
        <v>8.0535652184553861E-3</v>
      </c>
    </row>
    <row r="133" spans="1:24" x14ac:dyDescent="0.25">
      <c r="A133" s="66">
        <v>40546</v>
      </c>
      <c r="B133" s="60">
        <v>43.337747</v>
      </c>
      <c r="C133" s="62">
        <v>63.877549999999999</v>
      </c>
      <c r="D133" s="62">
        <v>28.651978</v>
      </c>
      <c r="E133" s="62">
        <v>26.620000999999998</v>
      </c>
      <c r="F133" s="62">
        <v>301.87364100000002</v>
      </c>
      <c r="G133" s="62">
        <v>35.044493000000003</v>
      </c>
      <c r="H133" s="62">
        <v>41.340305000000001</v>
      </c>
      <c r="I133" s="62">
        <v>99.730002999999996</v>
      </c>
      <c r="J133" s="62">
        <v>24.036480000000001</v>
      </c>
      <c r="K133" s="62">
        <v>27.403358000000001</v>
      </c>
      <c r="L133" s="62">
        <v>11670.75</v>
      </c>
      <c r="N133" s="69">
        <f>(B134-Assets[[#This Row],[AAPL]])/Assets[[#This Row],[AAPL]]</f>
        <v>5.2189607364683107E-3</v>
      </c>
      <c r="O133" s="69">
        <f>(C134-Assets[[#This Row],[XOM]])/Assets[[#This Row],[XOM]]</f>
        <v>4.6948106181279228E-3</v>
      </c>
      <c r="P133" s="69">
        <f>(D134-Assets[[#This Row],[TTM]])/Assets[[#This Row],[TTM]]</f>
        <v>-2.6613415660168335E-2</v>
      </c>
      <c r="Q133" s="69">
        <f>(E134-Assets[[#This Row],[TSLA]])/Assets[[#This Row],[TSLA]]</f>
        <v>1.8782493659561935E-3</v>
      </c>
      <c r="R133" s="69">
        <f>(F134-Assets[[#This Row],[GOOG]])/Assets[[#This Row],[GOOG]]</f>
        <v>-3.6899246860709633E-3</v>
      </c>
      <c r="S133" s="69">
        <f>(G134-Assets[[#This Row],[DIS]])/Assets[[#This Row],[DIS]]</f>
        <v>3.0936073179885934E-2</v>
      </c>
      <c r="T133" s="69">
        <f>(H134-Assets[[#This Row],[COP]])/Assets[[#This Row],[COP]]</f>
        <v>-5.2754085873339381E-3</v>
      </c>
      <c r="U133" s="69">
        <f>(I134-Assets[[#This Row],[BIDU]])/Assets[[#This Row],[BIDU]]</f>
        <v>1.2433550212567425E-2</v>
      </c>
      <c r="V133" s="69">
        <f>(J134-Assets[[#This Row],[MSFT]])/Assets[[#This Row],[MSFT]]</f>
        <v>3.931399273104901E-3</v>
      </c>
      <c r="W133" s="69">
        <f>(K134-Assets[[#This Row],[WFC]])/Assets[[#This Row],[WFC]]</f>
        <v>2.216589660288992E-3</v>
      </c>
      <c r="X133" s="69">
        <f>(L134-Assets[[#This Row],[DJI]])/Assets[[#This Row],[DJI]]</f>
        <v>1.7505036094510504E-3</v>
      </c>
    </row>
    <row r="134" spans="1:24" x14ac:dyDescent="0.25">
      <c r="A134" s="66">
        <v>40547</v>
      </c>
      <c r="B134" s="60">
        <v>43.563924999999998</v>
      </c>
      <c r="C134" s="62">
        <v>64.177442999999997</v>
      </c>
      <c r="D134" s="62">
        <v>27.889451000000001</v>
      </c>
      <c r="E134" s="62">
        <v>26.67</v>
      </c>
      <c r="F134" s="62">
        <v>300.75975</v>
      </c>
      <c r="G134" s="62">
        <v>36.128632000000003</v>
      </c>
      <c r="H134" s="62">
        <v>41.122217999999997</v>
      </c>
      <c r="I134" s="62">
        <v>100.970001</v>
      </c>
      <c r="J134" s="62">
        <v>24.130977000000001</v>
      </c>
      <c r="K134" s="62">
        <v>27.464099999999998</v>
      </c>
      <c r="L134" s="62">
        <v>11691.179690000001</v>
      </c>
      <c r="N134" s="69">
        <f>(B135-Assets[[#This Row],[AAPL]])/Assets[[#This Row],[AAPL]]</f>
        <v>8.1801169201351845E-3</v>
      </c>
      <c r="O134" s="69">
        <f>(C135-Assets[[#This Row],[XOM]])/Assets[[#This Row],[XOM]]</f>
        <v>-2.6702840124059007E-3</v>
      </c>
      <c r="P134" s="69">
        <f>(D135-Assets[[#This Row],[TTM]])/Assets[[#This Row],[TTM]]</f>
        <v>-7.8605347950378296E-3</v>
      </c>
      <c r="Q134" s="69">
        <f>(E135-Assets[[#This Row],[TSLA]])/Assets[[#This Row],[TSLA]]</f>
        <v>5.9992500937381546E-3</v>
      </c>
      <c r="R134" s="69">
        <f>(F135-Assets[[#This Row],[GOOG]])/Assets[[#This Row],[GOOG]]</f>
        <v>1.1542591719802889E-2</v>
      </c>
      <c r="S134" s="69">
        <f>(G135-Assets[[#This Row],[DIS]])/Assets[[#This Row],[DIS]]</f>
        <v>2.4878107756750919E-2</v>
      </c>
      <c r="T134" s="69">
        <f>(H135-Assets[[#This Row],[COP]])/Assets[[#This Row],[COP]]</f>
        <v>-4.8616541063031607E-3</v>
      </c>
      <c r="U134" s="69">
        <f>(I135-Assets[[#This Row],[BIDU]])/Assets[[#This Row],[BIDU]]</f>
        <v>3.6248350636344025E-2</v>
      </c>
      <c r="V134" s="69">
        <f>(J135-Assets[[#This Row],[MSFT]])/Assets[[#This Row],[MSFT]]</f>
        <v>-3.2040144914149025E-3</v>
      </c>
      <c r="W134" s="69">
        <f>(K135-Assets[[#This Row],[WFC]])/Assets[[#This Row],[WFC]]</f>
        <v>2.2748788418335327E-2</v>
      </c>
      <c r="X134" s="69">
        <f>(L135-Assets[[#This Row],[DJI]])/Assets[[#This Row],[DJI]]</f>
        <v>2.7122977185203385E-3</v>
      </c>
    </row>
    <row r="135" spans="1:24" x14ac:dyDescent="0.25">
      <c r="A135" s="66">
        <v>40548</v>
      </c>
      <c r="B135" s="60">
        <v>43.920282999999998</v>
      </c>
      <c r="C135" s="62">
        <v>64.006071000000006</v>
      </c>
      <c r="D135" s="62">
        <v>27.670224999999999</v>
      </c>
      <c r="E135" s="62">
        <v>26.83</v>
      </c>
      <c r="F135" s="62">
        <v>304.23129699999998</v>
      </c>
      <c r="G135" s="62">
        <v>37.027444000000003</v>
      </c>
      <c r="H135" s="62">
        <v>40.922296000000003</v>
      </c>
      <c r="I135" s="62">
        <v>104.629997</v>
      </c>
      <c r="J135" s="62">
        <v>24.053661000000002</v>
      </c>
      <c r="K135" s="62">
        <v>28.088875000000002</v>
      </c>
      <c r="L135" s="62">
        <v>11722.889649999999</v>
      </c>
      <c r="N135" s="69">
        <f>(B136-Assets[[#This Row],[AAPL]])/Assets[[#This Row],[AAPL]]</f>
        <v>-8.0844196746171959E-4</v>
      </c>
      <c r="O135" s="69">
        <f>(C136-Assets[[#This Row],[XOM]])/Assets[[#This Row],[XOM]]</f>
        <v>6.4257498323867946E-3</v>
      </c>
      <c r="P135" s="69">
        <f>(D136-Assets[[#This Row],[TTM]])/Assets[[#This Row],[TTM]]</f>
        <v>-3.0658008744056057E-2</v>
      </c>
      <c r="Q135" s="69">
        <f>(E136-Assets[[#This Row],[TSLA]])/Assets[[#This Row],[TSLA]]</f>
        <v>3.9135259038389984E-2</v>
      </c>
      <c r="R135" s="69">
        <f>(F136-Assets[[#This Row],[GOOG]])/Assets[[#This Row],[GOOG]]</f>
        <v>7.273373981638678E-3</v>
      </c>
      <c r="S135" s="69">
        <f>(G136-Assets[[#This Row],[DIS]])/Assets[[#This Row],[DIS]]</f>
        <v>-7.7577053387753491E-3</v>
      </c>
      <c r="T135" s="69">
        <f>(H136-Assets[[#This Row],[COP]])/Assets[[#This Row],[COP]]</f>
        <v>-8.5861506891011501E-3</v>
      </c>
      <c r="U135" s="69">
        <f>(I136-Assets[[#This Row],[BIDU]])/Assets[[#This Row],[BIDU]]</f>
        <v>5.0655358424601471E-3</v>
      </c>
      <c r="V135" s="69">
        <f>(J136-Assets[[#This Row],[MSFT]])/Assets[[#This Row],[MSFT]]</f>
        <v>2.928572910377333E-2</v>
      </c>
      <c r="W135" s="69">
        <f>(K136-Assets[[#This Row],[WFC]])/Assets[[#This Row],[WFC]]</f>
        <v>-6.7963206073579025E-3</v>
      </c>
      <c r="X135" s="69">
        <f>(L136-Assets[[#This Row],[DJI]])/Assets[[#This Row],[DJI]]</f>
        <v>-2.18206267940087E-3</v>
      </c>
    </row>
    <row r="136" spans="1:24" x14ac:dyDescent="0.25">
      <c r="A136" s="66">
        <v>40549</v>
      </c>
      <c r="B136" s="60">
        <v>43.884776000000002</v>
      </c>
      <c r="C136" s="62">
        <v>64.417357999999993</v>
      </c>
      <c r="D136" s="62">
        <v>26.821911</v>
      </c>
      <c r="E136" s="62">
        <v>27.879999000000002</v>
      </c>
      <c r="F136" s="62">
        <v>306.44408499999997</v>
      </c>
      <c r="G136" s="62">
        <v>36.740195999999997</v>
      </c>
      <c r="H136" s="62">
        <v>40.570931000000002</v>
      </c>
      <c r="I136" s="62">
        <v>105.160004</v>
      </c>
      <c r="J136" s="62">
        <v>24.758089999999999</v>
      </c>
      <c r="K136" s="62">
        <v>27.897974000000001</v>
      </c>
      <c r="L136" s="62">
        <v>11697.309569999999</v>
      </c>
      <c r="N136" s="69">
        <f>(B137-Assets[[#This Row],[AAPL]])/Assets[[#This Row],[AAPL]]</f>
        <v>7.1615268128518783E-3</v>
      </c>
      <c r="O136" s="69">
        <f>(C137-Assets[[#This Row],[XOM]])/Assets[[#This Row],[XOM]]</f>
        <v>5.4535300873408072E-3</v>
      </c>
      <c r="P136" s="69">
        <f>(D137-Assets[[#This Row],[TTM]])/Assets[[#This Row],[TTM]]</f>
        <v>-4.0156311010054492E-2</v>
      </c>
      <c r="Q136" s="69">
        <f>(E137-Assets[[#This Row],[TSLA]])/Assets[[#This Row],[TSLA]]</f>
        <v>1.2912518397149042E-2</v>
      </c>
      <c r="R136" s="69">
        <f>(F137-Assets[[#This Row],[GOOG]])/Assets[[#This Row],[GOOG]]</f>
        <v>4.7921695078566749E-3</v>
      </c>
      <c r="S136" s="69">
        <f>(G137-Assets[[#This Row],[DIS]])/Assets[[#This Row],[DIS]]</f>
        <v>-5.0441483763449934E-3</v>
      </c>
      <c r="T136" s="69">
        <f>(H137-Assets[[#This Row],[COP]])/Assets[[#This Row],[COP]]</f>
        <v>2.0904129609448053E-3</v>
      </c>
      <c r="U136" s="69">
        <f>(I137-Assets[[#This Row],[BIDU]])/Assets[[#This Row],[BIDU]]</f>
        <v>1.702161403493286E-2</v>
      </c>
      <c r="V136" s="69">
        <f>(J137-Assets[[#This Row],[MSFT]])/Assets[[#This Row],[MSFT]]</f>
        <v>-7.6335856279704925E-3</v>
      </c>
      <c r="W136" s="69">
        <f>(K137-Assets[[#This Row],[WFC]])/Assets[[#This Row],[WFC]]</f>
        <v>-2.021777638763304E-2</v>
      </c>
      <c r="X136" s="69">
        <f>(L137-Assets[[#This Row],[DJI]])/Assets[[#This Row],[DJI]]</f>
        <v>-1.927776628040363E-3</v>
      </c>
    </row>
    <row r="137" spans="1:24" x14ac:dyDescent="0.25">
      <c r="A137" s="66">
        <v>40550</v>
      </c>
      <c r="B137" s="60">
        <v>44.199058000000001</v>
      </c>
      <c r="C137" s="62">
        <v>64.768659999999997</v>
      </c>
      <c r="D137" s="62">
        <v>25.744841999999998</v>
      </c>
      <c r="E137" s="62">
        <v>28.24</v>
      </c>
      <c r="F137" s="62">
        <v>307.91261700000001</v>
      </c>
      <c r="G137" s="62">
        <v>36.554873000000001</v>
      </c>
      <c r="H137" s="62">
        <v>40.655740999999999</v>
      </c>
      <c r="I137" s="62">
        <v>106.949997</v>
      </c>
      <c r="J137" s="62">
        <v>24.569096999999999</v>
      </c>
      <c r="K137" s="62">
        <v>27.333939000000001</v>
      </c>
      <c r="L137" s="62">
        <v>11674.759770000001</v>
      </c>
      <c r="N137" s="69">
        <f>(B138-Assets[[#This Row],[AAPL]])/Assets[[#This Row],[AAPL]]</f>
        <v>1.8832550684677443E-2</v>
      </c>
      <c r="O137" s="69">
        <f>(C138-Assets[[#This Row],[XOM]])/Assets[[#This Row],[XOM]]</f>
        <v>-6.0854586153241989E-3</v>
      </c>
      <c r="P137" s="69">
        <f>(D138-Assets[[#This Row],[TTM]])/Assets[[#This Row],[TTM]]</f>
        <v>-3.1840086647259215E-2</v>
      </c>
      <c r="Q137" s="69">
        <f>(E138-Assets[[#This Row],[TSLA]])/Assets[[#This Row],[TSLA]]</f>
        <v>7.4362960339944013E-3</v>
      </c>
      <c r="R137" s="69">
        <f>(F138-Assets[[#This Row],[GOOG]])/Assets[[#This Row],[GOOG]]</f>
        <v>-3.6175588089007119E-3</v>
      </c>
      <c r="S137" s="69">
        <f>(G138-Assets[[#This Row],[DIS]])/Assets[[#This Row],[DIS]]</f>
        <v>1.2674096829716119E-3</v>
      </c>
      <c r="T137" s="69">
        <f>(H138-Assets[[#This Row],[COP]])/Assets[[#This Row],[COP]]</f>
        <v>-3.4271912544896316E-3</v>
      </c>
      <c r="U137" s="69">
        <f>(I138-Assets[[#This Row],[BIDU]])/Assets[[#This Row],[BIDU]]</f>
        <v>-9.069602872452627E-3</v>
      </c>
      <c r="V137" s="69">
        <f>(J138-Assets[[#This Row],[MSFT]])/Assets[[#This Row],[MSFT]]</f>
        <v>-1.3286731702023791E-2</v>
      </c>
      <c r="W137" s="69">
        <f>(K138-Assets[[#This Row],[WFC]])/Assets[[#This Row],[WFC]]</f>
        <v>-9.5238011616254666E-3</v>
      </c>
      <c r="X137" s="69">
        <f>(L138-Assets[[#This Row],[DJI]])/Assets[[#This Row],[DJI]]</f>
        <v>-3.1957462710173828E-3</v>
      </c>
    </row>
    <row r="138" spans="1:24" x14ac:dyDescent="0.25">
      <c r="A138" s="66">
        <v>40553</v>
      </c>
      <c r="B138" s="60">
        <v>45.031438999999999</v>
      </c>
      <c r="C138" s="62">
        <v>64.374512999999993</v>
      </c>
      <c r="D138" s="62">
        <v>24.925124</v>
      </c>
      <c r="E138" s="62">
        <v>28.450001</v>
      </c>
      <c r="F138" s="62">
        <v>306.79872499999999</v>
      </c>
      <c r="G138" s="62">
        <v>36.601202999999998</v>
      </c>
      <c r="H138" s="62">
        <v>40.516406000000003</v>
      </c>
      <c r="I138" s="62">
        <v>105.980003</v>
      </c>
      <c r="J138" s="62">
        <v>24.242654000000002</v>
      </c>
      <c r="K138" s="62">
        <v>27.073616000000001</v>
      </c>
      <c r="L138" s="62">
        <v>11637.450199999999</v>
      </c>
      <c r="N138" s="69">
        <f>(B139-Assets[[#This Row],[AAPL]])/Assets[[#This Row],[AAPL]]</f>
        <v>-2.3653252564280062E-3</v>
      </c>
      <c r="O138" s="69">
        <f>(C139-Assets[[#This Row],[XOM]])/Assets[[#This Row],[XOM]]</f>
        <v>7.4538194953025268E-3</v>
      </c>
      <c r="P138" s="69">
        <f>(D139-Assets[[#This Row],[TTM]])/Assets[[#This Row],[TTM]]</f>
        <v>1.9885277200627011E-2</v>
      </c>
      <c r="Q138" s="69">
        <f>(E139-Assets[[#This Row],[TSLA]])/Assets[[#This Row],[TSLA]]</f>
        <v>-5.2372651937692388E-2</v>
      </c>
      <c r="R138" s="69">
        <f>(F139-Assets[[#This Row],[GOOG]])/Assets[[#This Row],[GOOG]]</f>
        <v>2.9305858425586113E-3</v>
      </c>
      <c r="S138" s="69">
        <f>(G139-Assets[[#This Row],[DIS]])/Assets[[#This Row],[DIS]]</f>
        <v>-2.5316107779297607E-3</v>
      </c>
      <c r="T138" s="69">
        <f>(H139-Assets[[#This Row],[COP]])/Assets[[#This Row],[COP]]</f>
        <v>1.9288334705699094E-2</v>
      </c>
      <c r="U138" s="69">
        <f>(I139-Assets[[#This Row],[BIDU]])/Assets[[#This Row],[BIDU]]</f>
        <v>2.8306849547834723E-3</v>
      </c>
      <c r="V138" s="69">
        <f>(J139-Assets[[#This Row],[MSFT]])/Assets[[#This Row],[MSFT]]</f>
        <v>-3.8979230574343474E-3</v>
      </c>
      <c r="W138" s="69">
        <f>(K139-Assets[[#This Row],[WFC]])/Assets[[#This Row],[WFC]]</f>
        <v>6.4102261035245628E-3</v>
      </c>
      <c r="X138" s="69">
        <f>(L139-Assets[[#This Row],[DJI]])/Assets[[#This Row],[DJI]]</f>
        <v>2.9585243681645229E-3</v>
      </c>
    </row>
    <row r="139" spans="1:24" x14ac:dyDescent="0.25">
      <c r="A139" s="66">
        <v>40554</v>
      </c>
      <c r="B139" s="60">
        <v>44.924925000000002</v>
      </c>
      <c r="C139" s="62">
        <v>64.854348999999999</v>
      </c>
      <c r="D139" s="62">
        <v>25.420767000000001</v>
      </c>
      <c r="E139" s="62">
        <v>26.959999</v>
      </c>
      <c r="F139" s="62">
        <v>307.69782500000002</v>
      </c>
      <c r="G139" s="62">
        <v>36.508543000000003</v>
      </c>
      <c r="H139" s="62">
        <v>41.297899999999998</v>
      </c>
      <c r="I139" s="62">
        <v>106.279999</v>
      </c>
      <c r="J139" s="62">
        <v>24.148157999999999</v>
      </c>
      <c r="K139" s="62">
        <v>27.247164000000001</v>
      </c>
      <c r="L139" s="62">
        <v>11671.87988</v>
      </c>
      <c r="N139" s="69">
        <f>(B140-Assets[[#This Row],[AAPL]])/Assets[[#This Row],[AAPL]]</f>
        <v>8.1372645585941691E-3</v>
      </c>
      <c r="O139" s="69">
        <f>(C140-Assets[[#This Row],[XOM]])/Assets[[#This Row],[XOM]]</f>
        <v>1.1758486697630802E-2</v>
      </c>
      <c r="P139" s="69">
        <f>(D140-Assets[[#This Row],[TTM]])/Assets[[#This Row],[TTM]]</f>
        <v>3.3370826301189101E-2</v>
      </c>
      <c r="Q139" s="69">
        <f>(E140-Assets[[#This Row],[TSLA]])/Assets[[#This Row],[TSLA]]</f>
        <v>0</v>
      </c>
      <c r="R139" s="69">
        <f>(F140-Assets[[#This Row],[GOOG]])/Assets[[#This Row],[GOOG]]</f>
        <v>1.3961197158282792E-3</v>
      </c>
      <c r="S139" s="69">
        <f>(G140-Assets[[#This Row],[DIS]])/Assets[[#This Row],[DIS]]</f>
        <v>-5.8376473692746522E-3</v>
      </c>
      <c r="T139" s="69">
        <f>(H140-Assets[[#This Row],[COP]])/Assets[[#This Row],[COP]]</f>
        <v>7.6279181265876605E-3</v>
      </c>
      <c r="U139" s="69">
        <f>(I140-Assets[[#This Row],[BIDU]])/Assets[[#This Row],[BIDU]]</f>
        <v>-3.2931784276738355E-3</v>
      </c>
      <c r="V139" s="69">
        <f>(J140-Assets[[#This Row],[MSFT]])/Assets[[#This Row],[MSFT]]</f>
        <v>1.5652746681548237E-2</v>
      </c>
      <c r="W139" s="69">
        <f>(K140-Assets[[#This Row],[WFC]])/Assets[[#This Row],[WFC]]</f>
        <v>1.9426719052302029E-2</v>
      </c>
      <c r="X139" s="69">
        <f>(L140-Assets[[#This Row],[DJI]])/Assets[[#This Row],[DJI]]</f>
        <v>7.1591338206952269E-3</v>
      </c>
    </row>
    <row r="140" spans="1:24" x14ac:dyDescent="0.25">
      <c r="A140" s="66">
        <v>40555</v>
      </c>
      <c r="B140" s="60">
        <v>45.290491000000003</v>
      </c>
      <c r="C140" s="62">
        <v>65.616938000000005</v>
      </c>
      <c r="D140" s="62">
        <v>26.269079000000001</v>
      </c>
      <c r="E140" s="62">
        <v>26.959999</v>
      </c>
      <c r="F140" s="62">
        <v>308.127408</v>
      </c>
      <c r="G140" s="62">
        <v>36.295419000000003</v>
      </c>
      <c r="H140" s="62">
        <v>41.612917000000003</v>
      </c>
      <c r="I140" s="62">
        <v>105.93</v>
      </c>
      <c r="J140" s="62">
        <v>24.526143000000001</v>
      </c>
      <c r="K140" s="62">
        <v>27.776486999999999</v>
      </c>
      <c r="L140" s="62">
        <v>11755.440430000001</v>
      </c>
      <c r="N140" s="69">
        <f>(B141-Assets[[#This Row],[AAPL]])/Assets[[#This Row],[AAPL]]</f>
        <v>3.6583175925383178E-3</v>
      </c>
      <c r="O140" s="69">
        <f>(C141-Assets[[#This Row],[XOM]])/Assets[[#This Row],[XOM]]</f>
        <v>1.6975342555605605E-3</v>
      </c>
      <c r="P140" s="69">
        <f>(D141-Assets[[#This Row],[TTM]])/Assets[[#This Row],[TTM]]</f>
        <v>-8.3454010702089156E-3</v>
      </c>
      <c r="Q140" s="69">
        <f>(E141-Assets[[#This Row],[TSLA]])/Assets[[#This Row],[TSLA]]</f>
        <v>-2.7448072234720722E-2</v>
      </c>
      <c r="R140" s="69">
        <f>(F141-Assets[[#This Row],[GOOG]])/Assets[[#This Row],[GOOG]]</f>
        <v>-2.9178514363117745E-4</v>
      </c>
      <c r="S140" s="69">
        <f>(G141-Assets[[#This Row],[DIS]])/Assets[[#This Row],[DIS]]</f>
        <v>2.2976728826300608E-3</v>
      </c>
      <c r="T140" s="69">
        <f>(H141-Assets[[#This Row],[COP]])/Assets[[#This Row],[COP]]</f>
        <v>-2.0818151248565425E-2</v>
      </c>
      <c r="U140" s="69">
        <f>(I141-Assets[[#This Row],[BIDU]])/Assets[[#This Row],[BIDU]]</f>
        <v>3.0208628339468816E-3</v>
      </c>
      <c r="V140" s="69">
        <f>(J141-Assets[[#This Row],[MSFT]])/Assets[[#This Row],[MSFT]]</f>
        <v>-1.2609402138770938E-2</v>
      </c>
      <c r="W140" s="69">
        <f>(K141-Assets[[#This Row],[WFC]])/Assets[[#This Row],[WFC]]</f>
        <v>-3.7488182000841347E-3</v>
      </c>
      <c r="X140" s="69">
        <f>(L141-Assets[[#This Row],[DJI]])/Assets[[#This Row],[DJI]]</f>
        <v>-2.0024804804357177E-3</v>
      </c>
    </row>
    <row r="141" spans="1:24" x14ac:dyDescent="0.25">
      <c r="A141" s="66">
        <v>40556</v>
      </c>
      <c r="B141" s="60">
        <v>45.456178000000001</v>
      </c>
      <c r="C141" s="62">
        <v>65.728324999999998</v>
      </c>
      <c r="D141" s="62">
        <v>26.049852999999999</v>
      </c>
      <c r="E141" s="62">
        <v>26.219999000000001</v>
      </c>
      <c r="F141" s="62">
        <v>308.03750100000002</v>
      </c>
      <c r="G141" s="62">
        <v>36.378813999999998</v>
      </c>
      <c r="H141" s="62">
        <v>40.746613000000004</v>
      </c>
      <c r="I141" s="62">
        <v>106.25</v>
      </c>
      <c r="J141" s="62">
        <v>24.216882999999999</v>
      </c>
      <c r="K141" s="62">
        <v>27.672357999999999</v>
      </c>
      <c r="L141" s="62">
        <v>11731.900390000001</v>
      </c>
      <c r="N141" s="69">
        <f>(B142-Assets[[#This Row],[AAPL]])/Assets[[#This Row],[AAPL]]</f>
        <v>8.0999330828034084E-3</v>
      </c>
      <c r="O141" s="69">
        <f>(C142-Assets[[#This Row],[XOM]])/Assets[[#This Row],[XOM]]</f>
        <v>1.4730757249633188E-2</v>
      </c>
      <c r="P141" s="69">
        <f>(D142-Assets[[#This Row],[TTM]])/Assets[[#This Row],[TTM]]</f>
        <v>-2.6710553798518461E-2</v>
      </c>
      <c r="Q141" s="69">
        <f>(E142-Assets[[#This Row],[TSLA]])/Assets[[#This Row],[TSLA]]</f>
        <v>-1.7925210447185806E-2</v>
      </c>
      <c r="R141" s="69">
        <f>(F142-Assets[[#This Row],[GOOG]])/Assets[[#This Row],[GOOG]]</f>
        <v>1.2145495233062518E-2</v>
      </c>
      <c r="S141" s="69">
        <f>(G142-Assets[[#This Row],[DIS]])/Assets[[#This Row],[DIS]]</f>
        <v>7.6420853082246557E-4</v>
      </c>
      <c r="T141" s="69">
        <f>(H142-Assets[[#This Row],[COP]])/Assets[[#This Row],[COP]]</f>
        <v>6.8392187591150158E-3</v>
      </c>
      <c r="U141" s="69">
        <f>(I142-Assets[[#This Row],[BIDU]])/Assets[[#This Row],[BIDU]]</f>
        <v>1.3929439999999967E-2</v>
      </c>
      <c r="V141" s="69">
        <f>(J142-Assets[[#This Row],[MSFT]])/Assets[[#This Row],[MSFT]]</f>
        <v>3.9020298359620435E-3</v>
      </c>
      <c r="W141" s="69">
        <f>(K142-Assets[[#This Row],[WFC]])/Assets[[#This Row],[WFC]]</f>
        <v>2.696774159975816E-2</v>
      </c>
      <c r="X141" s="69">
        <f>(L142-Assets[[#This Row],[DJI]])/Assets[[#This Row],[DJI]]</f>
        <v>4.7289431512126667E-3</v>
      </c>
    </row>
    <row r="142" spans="1:24" x14ac:dyDescent="0.25">
      <c r="A142" s="66">
        <v>40557</v>
      </c>
      <c r="B142" s="60">
        <v>45.824370000000002</v>
      </c>
      <c r="C142" s="62">
        <v>66.696552999999994</v>
      </c>
      <c r="D142" s="62">
        <v>25.354047000000001</v>
      </c>
      <c r="E142" s="62">
        <v>25.75</v>
      </c>
      <c r="F142" s="62">
        <v>311.77876900000001</v>
      </c>
      <c r="G142" s="62">
        <v>36.406615000000002</v>
      </c>
      <c r="H142" s="62">
        <v>41.025288000000003</v>
      </c>
      <c r="I142" s="62">
        <v>107.730003</v>
      </c>
      <c r="J142" s="62">
        <v>24.311378000000001</v>
      </c>
      <c r="K142" s="62">
        <v>28.418619</v>
      </c>
      <c r="L142" s="62">
        <v>11787.37988</v>
      </c>
      <c r="N142" s="69">
        <f>(B143-Assets[[#This Row],[AAPL]])/Assets[[#This Row],[AAPL]]</f>
        <v>-2.2468939562071511E-2</v>
      </c>
      <c r="O142" s="69">
        <f>(C143-Assets[[#This Row],[XOM]])/Assets[[#This Row],[XOM]]</f>
        <v>1.1176814489948332E-2</v>
      </c>
      <c r="P142" s="69">
        <f>(D143-Assets[[#This Row],[TTM]])/Assets[[#This Row],[TTM]]</f>
        <v>-4.1353950318070137E-3</v>
      </c>
      <c r="Q142" s="69">
        <f>(E143-Assets[[#This Row],[TSLA]])/Assets[[#This Row],[TSLA]]</f>
        <v>-4.2718834951456491E-3</v>
      </c>
      <c r="R142" s="69">
        <f>(F143-Assets[[#This Row],[GOOG]])/Assets[[#This Row],[GOOG]]</f>
        <v>2.4752423087538767E-2</v>
      </c>
      <c r="S142" s="69">
        <f>(G143-Assets[[#This Row],[DIS]])/Assets[[#This Row],[DIS]]</f>
        <v>2.5451418650153297E-3</v>
      </c>
      <c r="T142" s="69">
        <f>(H143-Assets[[#This Row],[COP]])/Assets[[#This Row],[COP]]</f>
        <v>5.4635570139079936E-3</v>
      </c>
      <c r="U142" s="69">
        <f>(I143-Assets[[#This Row],[BIDU]])/Assets[[#This Row],[BIDU]]</f>
        <v>3.8986260865508772E-3</v>
      </c>
      <c r="V142" s="69">
        <f>(J143-Assets[[#This Row],[MSFT]])/Assets[[#This Row],[MSFT]]</f>
        <v>1.2720874974672367E-2</v>
      </c>
      <c r="W142" s="69">
        <f>(K143-Assets[[#This Row],[WFC]])/Assets[[#This Row],[WFC]]</f>
        <v>-7.9388797886342805E-3</v>
      </c>
      <c r="X142" s="69">
        <f>(L143-Assets[[#This Row],[DJI]])/Assets[[#This Row],[DJI]]</f>
        <v>4.2884687279630147E-3</v>
      </c>
    </row>
    <row r="143" spans="1:24" x14ac:dyDescent="0.25">
      <c r="A143" s="66">
        <v>40561</v>
      </c>
      <c r="B143" s="60">
        <v>44.794744999999999</v>
      </c>
      <c r="C143" s="62">
        <v>67.442008000000001</v>
      </c>
      <c r="D143" s="62">
        <v>25.249198</v>
      </c>
      <c r="E143" s="62">
        <v>25.639999</v>
      </c>
      <c r="F143" s="62">
        <v>319.49604900000003</v>
      </c>
      <c r="G143" s="62">
        <v>36.499274999999997</v>
      </c>
      <c r="H143" s="62">
        <v>41.249431999999999</v>
      </c>
      <c r="I143" s="62">
        <v>108.150002</v>
      </c>
      <c r="J143" s="62">
        <v>24.620640000000002</v>
      </c>
      <c r="K143" s="62">
        <v>28.193007000000001</v>
      </c>
      <c r="L143" s="62">
        <v>11837.929690000001</v>
      </c>
      <c r="N143" s="69">
        <f>(B144-Assets[[#This Row],[AAPL]])/Assets[[#This Row],[AAPL]]</f>
        <v>-5.3133687891291758E-3</v>
      </c>
      <c r="O143" s="69">
        <f>(C144-Assets[[#This Row],[XOM]])/Assets[[#This Row],[XOM]]</f>
        <v>-5.9713079717317362E-3</v>
      </c>
      <c r="P143" s="69">
        <f>(D144-Assets[[#This Row],[TTM]])/Assets[[#This Row],[TTM]]</f>
        <v>-1.3967493145722938E-2</v>
      </c>
      <c r="Q143" s="69">
        <f>(E144-Assets[[#This Row],[TSLA]])/Assets[[#This Row],[TSLA]]</f>
        <v>-6.2792436146350897E-2</v>
      </c>
      <c r="R143" s="69">
        <f>(F144-Assets[[#This Row],[GOOG]])/Assets[[#This Row],[GOOG]]</f>
        <v>-1.2319642174980421E-2</v>
      </c>
      <c r="S143" s="69">
        <f>(G144-Assets[[#This Row],[DIS]])/Assets[[#This Row],[DIS]]</f>
        <v>-7.6161238819126955E-3</v>
      </c>
      <c r="T143" s="69">
        <f>(H144-Assets[[#This Row],[COP]])/Assets[[#This Row],[COP]]</f>
        <v>-4.6996768343378946E-3</v>
      </c>
      <c r="U143" s="69">
        <f>(I144-Assets[[#This Row],[BIDU]])/Assets[[#This Row],[BIDU]]</f>
        <v>-7.7670271332959152E-3</v>
      </c>
      <c r="V143" s="69">
        <f>(J144-Assets[[#This Row],[MSFT]])/Assets[[#This Row],[MSFT]]</f>
        <v>-6.6294377400425031E-3</v>
      </c>
      <c r="W143" s="69">
        <f>(K144-Assets[[#This Row],[WFC]])/Assets[[#This Row],[WFC]]</f>
        <v>-2.092958725544963E-2</v>
      </c>
      <c r="X143" s="69">
        <f>(L144-Assets[[#This Row],[DJI]])/Assets[[#This Row],[DJI]]</f>
        <v>-1.0677247061771477E-3</v>
      </c>
    </row>
    <row r="144" spans="1:24" x14ac:dyDescent="0.25">
      <c r="A144" s="66">
        <v>40562</v>
      </c>
      <c r="B144" s="60">
        <v>44.556733999999999</v>
      </c>
      <c r="C144" s="62">
        <v>67.039291000000006</v>
      </c>
      <c r="D144" s="62">
        <v>24.896529999999998</v>
      </c>
      <c r="E144" s="62">
        <v>24.030000999999999</v>
      </c>
      <c r="F144" s="62">
        <v>315.55997200000002</v>
      </c>
      <c r="G144" s="62">
        <v>36.221291999999998</v>
      </c>
      <c r="H144" s="62">
        <v>41.055573000000003</v>
      </c>
      <c r="I144" s="62">
        <v>107.30999799999999</v>
      </c>
      <c r="J144" s="62">
        <v>24.457419000000002</v>
      </c>
      <c r="K144" s="62">
        <v>27.602938999999999</v>
      </c>
      <c r="L144" s="62">
        <v>11825.29004</v>
      </c>
      <c r="N144" s="69">
        <f>(B145-Assets[[#This Row],[AAPL]])/Assets[[#This Row],[AAPL]]</f>
        <v>-1.8179698718492149E-2</v>
      </c>
      <c r="O144" s="69">
        <f>(C145-Assets[[#This Row],[XOM]])/Assets[[#This Row],[XOM]]</f>
        <v>-6.2627452310020839E-3</v>
      </c>
      <c r="P144" s="69">
        <f>(D145-Assets[[#This Row],[TTM]])/Assets[[#This Row],[TTM]]</f>
        <v>8.4226597039828432E-3</v>
      </c>
      <c r="Q144" s="69">
        <f>(E145-Assets[[#This Row],[TSLA]])/Assets[[#This Row],[TSLA]]</f>
        <v>-5.8676651740463943E-2</v>
      </c>
      <c r="R144" s="69">
        <f>(F145-Assets[[#This Row],[GOOG]])/Assets[[#This Row],[GOOG]]</f>
        <v>-7.8828027022388586E-3</v>
      </c>
      <c r="S144" s="69">
        <f>(G145-Assets[[#This Row],[DIS]])/Assets[[#This Row],[DIS]]</f>
        <v>2.0465034764636301E-3</v>
      </c>
      <c r="T144" s="69">
        <f>(H145-Assets[[#This Row],[COP]])/Assets[[#This Row],[COP]]</f>
        <v>-8.263116922031518E-3</v>
      </c>
      <c r="U144" s="69">
        <f>(I145-Assets[[#This Row],[BIDU]])/Assets[[#This Row],[BIDU]]</f>
        <v>-1.5375957792860946E-2</v>
      </c>
      <c r="V144" s="69">
        <f>(J145-Assets[[#This Row],[MSFT]])/Assets[[#This Row],[MSFT]]</f>
        <v>-4.2149582505006822E-3</v>
      </c>
      <c r="W144" s="69">
        <f>(K145-Assets[[#This Row],[WFC]])/Assets[[#This Row],[WFC]]</f>
        <v>2.5149133575957218E-3</v>
      </c>
      <c r="X144" s="69">
        <f>(L145-Assets[[#This Row],[DJI]])/Assets[[#This Row],[DJI]]</f>
        <v>-2.1058510967392969E-4</v>
      </c>
    </row>
    <row r="145" spans="1:24" x14ac:dyDescent="0.25">
      <c r="A145" s="66">
        <v>40563</v>
      </c>
      <c r="B145" s="60">
        <v>43.746706000000003</v>
      </c>
      <c r="C145" s="62">
        <v>66.619440999999995</v>
      </c>
      <c r="D145" s="62">
        <v>25.106224999999998</v>
      </c>
      <c r="E145" s="62">
        <v>22.620000999999998</v>
      </c>
      <c r="F145" s="62">
        <v>313.072475</v>
      </c>
      <c r="G145" s="62">
        <v>36.295419000000003</v>
      </c>
      <c r="H145" s="62">
        <v>40.716326000000002</v>
      </c>
      <c r="I145" s="62">
        <v>105.660004</v>
      </c>
      <c r="J145" s="62">
        <v>24.354331999999999</v>
      </c>
      <c r="K145" s="62">
        <v>27.672357999999999</v>
      </c>
      <c r="L145" s="62">
        <v>11822.79981</v>
      </c>
      <c r="N145" s="69">
        <f>(B146-Assets[[#This Row],[AAPL]])/Assets[[#This Row],[AAPL]]</f>
        <v>-1.7915131713002654E-2</v>
      </c>
      <c r="O145" s="69">
        <f>(C146-Assets[[#This Row],[XOM]])/Assets[[#This Row],[XOM]]</f>
        <v>1.5819976634148133E-2</v>
      </c>
      <c r="P145" s="69">
        <f>(D146-Assets[[#This Row],[TTM]])/Assets[[#This Row],[TTM]]</f>
        <v>-1.556566150426825E-2</v>
      </c>
      <c r="Q145" s="69">
        <f>(E146-Assets[[#This Row],[TSLA]])/Assets[[#This Row],[TSLA]]</f>
        <v>1.8567638436444E-2</v>
      </c>
      <c r="R145" s="69">
        <f>(F146-Assets[[#This Row],[GOOG]])/Assets[[#This Row],[GOOG]]</f>
        <v>-2.3836506227511732E-2</v>
      </c>
      <c r="S145" s="69">
        <f>(G146-Assets[[#This Row],[DIS]])/Assets[[#This Row],[DIS]]</f>
        <v>1.4552056831193911E-2</v>
      </c>
      <c r="T145" s="69">
        <f>(H146-Assets[[#This Row],[COP]])/Assets[[#This Row],[COP]]</f>
        <v>6.6953732515059854E-3</v>
      </c>
      <c r="U145" s="69">
        <f>(I146-Assets[[#This Row],[BIDU]])/Assets[[#This Row],[BIDU]]</f>
        <v>-5.3000755139097034E-3</v>
      </c>
      <c r="V145" s="69">
        <f>(J146-Assets[[#This Row],[MSFT]])/Assets[[#This Row],[MSFT]]</f>
        <v>-1.1640187872941842E-2</v>
      </c>
      <c r="W145" s="69">
        <f>(K146-Assets[[#This Row],[WFC]])/Assets[[#This Row],[WFC]]</f>
        <v>1.9441819883943438E-2</v>
      </c>
      <c r="X145" s="69">
        <f>(L146-Assets[[#This Row],[DJI]])/Assets[[#This Row],[DJI]]</f>
        <v>4.1479201871049958E-3</v>
      </c>
    </row>
    <row r="146" spans="1:24" x14ac:dyDescent="0.25">
      <c r="A146" s="66">
        <v>40564</v>
      </c>
      <c r="B146" s="60">
        <v>42.962978</v>
      </c>
      <c r="C146" s="62">
        <v>67.673359000000005</v>
      </c>
      <c r="D146" s="62">
        <v>24.715430000000001</v>
      </c>
      <c r="E146" s="62">
        <v>23.040001</v>
      </c>
      <c r="F146" s="62">
        <v>305.60992099999999</v>
      </c>
      <c r="G146" s="62">
        <v>36.823591999999998</v>
      </c>
      <c r="H146" s="62">
        <v>40.988937</v>
      </c>
      <c r="I146" s="62">
        <v>105.099998</v>
      </c>
      <c r="J146" s="62">
        <v>24.070843</v>
      </c>
      <c r="K146" s="62">
        <v>28.210359</v>
      </c>
      <c r="L146" s="62">
        <v>11871.839840000001</v>
      </c>
      <c r="N146" s="69">
        <f>(B147-Assets[[#This Row],[AAPL]])/Assets[[#This Row],[AAPL]]</f>
        <v>3.2841554884766221E-2</v>
      </c>
      <c r="O146" s="69">
        <f>(C147-Assets[[#This Row],[XOM]])/Assets[[#This Row],[XOM]]</f>
        <v>-4.9380436398909116E-3</v>
      </c>
      <c r="P146" s="69">
        <f>(D147-Assets[[#This Row],[TTM]])/Assets[[#This Row],[TTM]]</f>
        <v>1.7740010997178608E-2</v>
      </c>
      <c r="Q146" s="69">
        <f>(E147-Assets[[#This Row],[TSLA]])/Assets[[#This Row],[TSLA]]</f>
        <v>6.2933981643490303E-2</v>
      </c>
      <c r="R146" s="69">
        <f>(F147-Assets[[#This Row],[GOOG]])/Assets[[#This Row],[GOOG]]</f>
        <v>-1.2258175348960219E-3</v>
      </c>
      <c r="S146" s="69">
        <f>(G147-Assets[[#This Row],[DIS]])/Assets[[#This Row],[DIS]]</f>
        <v>5.0326160467995575E-3</v>
      </c>
      <c r="T146" s="69">
        <f>(H147-Assets[[#This Row],[COP]])/Assets[[#This Row],[COP]]</f>
        <v>6.5031693795817008E-3</v>
      </c>
      <c r="U146" s="69">
        <f>(I147-Assets[[#This Row],[BIDU]])/Assets[[#This Row],[BIDU]]</f>
        <v>1.198861107494976E-2</v>
      </c>
      <c r="V146" s="69">
        <f>(J147-Assets[[#This Row],[MSFT]])/Assets[[#This Row],[MSFT]]</f>
        <v>1.2847908982664143E-2</v>
      </c>
      <c r="W146" s="69">
        <f>(K147-Assets[[#This Row],[WFC]])/Assets[[#This Row],[WFC]]</f>
        <v>5.844413394384667E-3</v>
      </c>
      <c r="X146" s="69">
        <f>(L147-Assets[[#This Row],[DJI]])/Assets[[#This Row],[DJI]]</f>
        <v>9.1544100547770717E-3</v>
      </c>
    </row>
    <row r="147" spans="1:24" x14ac:dyDescent="0.25">
      <c r="A147" s="66">
        <v>40567</v>
      </c>
      <c r="B147" s="60">
        <v>44.373949000000003</v>
      </c>
      <c r="C147" s="62">
        <v>67.339185000000001</v>
      </c>
      <c r="D147" s="62">
        <v>25.153881999999999</v>
      </c>
      <c r="E147" s="62">
        <v>24.49</v>
      </c>
      <c r="F147" s="62">
        <v>305.235299</v>
      </c>
      <c r="G147" s="62">
        <v>37.008910999999998</v>
      </c>
      <c r="H147" s="62">
        <v>41.255495000000003</v>
      </c>
      <c r="I147" s="62">
        <v>106.360001</v>
      </c>
      <c r="J147" s="62">
        <v>24.380102999999998</v>
      </c>
      <c r="K147" s="62">
        <v>28.375232</v>
      </c>
      <c r="L147" s="62">
        <v>11980.51953</v>
      </c>
      <c r="N147" s="69">
        <f>(B148-Assets[[#This Row],[AAPL]])/Assets[[#This Row],[AAPL]]</f>
        <v>1.1705426533031794E-2</v>
      </c>
      <c r="O147" s="69">
        <f>(C148-Assets[[#This Row],[XOM]])/Assets[[#This Row],[XOM]]</f>
        <v>1.145232155690571E-3</v>
      </c>
      <c r="P147" s="69">
        <f>(D148-Assets[[#This Row],[TTM]])/Assets[[#This Row],[TTM]]</f>
        <v>-6.062881268187467E-3</v>
      </c>
      <c r="Q147" s="69">
        <f>(E148-Assets[[#This Row],[TSLA]])/Assets[[#This Row],[TSLA]]</f>
        <v>7.7582686810943767E-3</v>
      </c>
      <c r="R147" s="69">
        <f>(F148-Assets[[#This Row],[GOOG]])/Assets[[#This Row],[GOOG]]</f>
        <v>1.4449776989914842E-2</v>
      </c>
      <c r="S147" s="69">
        <f>(G148-Assets[[#This Row],[DIS]])/Assets[[#This Row],[DIS]]</f>
        <v>-2.0029500462739143E-3</v>
      </c>
      <c r="T147" s="69">
        <f>(H148-Assets[[#This Row],[COP]])/Assets[[#This Row],[COP]]</f>
        <v>-9.1043387068802037E-3</v>
      </c>
      <c r="U147" s="69">
        <f>(I148-Assets[[#This Row],[BIDU]])/Assets[[#This Row],[BIDU]]</f>
        <v>-4.4189732566850375E-3</v>
      </c>
      <c r="V147" s="69">
        <f>(J148-Assets[[#This Row],[MSFT]])/Assets[[#This Row],[MSFT]]</f>
        <v>2.4666015561952289E-3</v>
      </c>
      <c r="W147" s="69">
        <f>(K148-Assets[[#This Row],[WFC]])/Assets[[#This Row],[WFC]]</f>
        <v>0</v>
      </c>
      <c r="X147" s="69">
        <f>(L148-Assets[[#This Row],[DJI]])/Assets[[#This Row],[DJI]]</f>
        <v>-2.7787609641324266E-4</v>
      </c>
    </row>
    <row r="148" spans="1:24" x14ac:dyDescent="0.25">
      <c r="A148" s="66">
        <v>40568</v>
      </c>
      <c r="B148" s="60">
        <v>44.893365000000003</v>
      </c>
      <c r="C148" s="62">
        <v>67.416303999999997</v>
      </c>
      <c r="D148" s="62">
        <v>25.001377000000002</v>
      </c>
      <c r="E148" s="62">
        <v>24.68</v>
      </c>
      <c r="F148" s="62">
        <v>309.64588099999997</v>
      </c>
      <c r="G148" s="62">
        <v>36.934784000000001</v>
      </c>
      <c r="H148" s="62">
        <v>40.879891000000001</v>
      </c>
      <c r="I148" s="62">
        <v>105.889999</v>
      </c>
      <c r="J148" s="62">
        <v>24.440238999999998</v>
      </c>
      <c r="K148" s="62">
        <v>28.375232</v>
      </c>
      <c r="L148" s="62">
        <v>11977.190430000001</v>
      </c>
      <c r="N148" s="69">
        <f>(B149-Assets[[#This Row],[AAPL]])/Assets[[#This Row],[AAPL]]</f>
        <v>7.176383414341847E-3</v>
      </c>
      <c r="O148" s="69">
        <f>(C149-Assets[[#This Row],[XOM]])/Assets[[#This Row],[XOM]]</f>
        <v>1.245556267813201E-2</v>
      </c>
      <c r="P148" s="69">
        <f>(D149-Assets[[#This Row],[TTM]])/Assets[[#This Row],[TTM]]</f>
        <v>4.1936890116091178E-3</v>
      </c>
      <c r="Q148" s="69">
        <f>(E149-Assets[[#This Row],[TSLA]])/Assets[[#This Row],[TSLA]]</f>
        <v>2.8363047001620863E-3</v>
      </c>
      <c r="R148" s="69">
        <f>(F149-Assets[[#This Row],[GOOG]])/Assets[[#This Row],[GOOG]]</f>
        <v>-5.5008159465877102E-3</v>
      </c>
      <c r="S148" s="69">
        <f>(G149-Assets[[#This Row],[DIS]])/Assets[[#This Row],[DIS]]</f>
        <v>-1.0536923676066404E-2</v>
      </c>
      <c r="T148" s="69">
        <f>(H149-Assets[[#This Row],[COP]])/Assets[[#This Row],[COP]]</f>
        <v>2.6229986767821904E-2</v>
      </c>
      <c r="U148" s="69">
        <f>(I149-Assets[[#This Row],[BIDU]])/Assets[[#This Row],[BIDU]]</f>
        <v>1.9454131829767917E-2</v>
      </c>
      <c r="V148" s="69">
        <f>(J149-Assets[[#This Row],[MSFT]])/Assets[[#This Row],[MSFT]]</f>
        <v>1.1599272822168515E-2</v>
      </c>
      <c r="W148" s="69">
        <f>(K149-Assets[[#This Row],[WFC]])/Assets[[#This Row],[WFC]]</f>
        <v>-7.6452590766482708E-3</v>
      </c>
      <c r="X148" s="69">
        <f>(L149-Assets[[#This Row],[DJI]])/Assets[[#This Row],[DJI]]</f>
        <v>6.8880928697065056E-4</v>
      </c>
    </row>
    <row r="149" spans="1:24" x14ac:dyDescent="0.25">
      <c r="A149" s="66">
        <v>40569</v>
      </c>
      <c r="B149" s="60">
        <v>45.215536999999998</v>
      </c>
      <c r="C149" s="62">
        <v>68.256011999999998</v>
      </c>
      <c r="D149" s="62">
        <v>25.106224999999998</v>
      </c>
      <c r="E149" s="62">
        <v>24.75</v>
      </c>
      <c r="F149" s="62">
        <v>307.94257599999997</v>
      </c>
      <c r="G149" s="62">
        <v>36.545605000000002</v>
      </c>
      <c r="H149" s="62">
        <v>41.952170000000002</v>
      </c>
      <c r="I149" s="62">
        <v>107.949997</v>
      </c>
      <c r="J149" s="62">
        <v>24.723728000000001</v>
      </c>
      <c r="K149" s="62">
        <v>28.158296</v>
      </c>
      <c r="L149" s="62">
        <v>11985.440430000001</v>
      </c>
      <c r="N149" s="69">
        <f>(B150-Assets[[#This Row],[AAPL]])/Assets[[#This Row],[AAPL]]</f>
        <v>-1.8613292152207461E-3</v>
      </c>
      <c r="O149" s="69">
        <f>(C150-Assets[[#This Row],[XOM]])/Assets[[#This Row],[XOM]]</f>
        <v>2.7616468421859646E-3</v>
      </c>
      <c r="P149" s="69">
        <f>(D150-Assets[[#This Row],[TTM]])/Assets[[#This Row],[TTM]]</f>
        <v>-1.5186273523797129E-3</v>
      </c>
      <c r="Q149" s="69">
        <f>(E150-Assets[[#This Row],[TSLA]])/Assets[[#This Row],[TSLA]]</f>
        <v>6.8686868686869372E-3</v>
      </c>
      <c r="R149" s="69">
        <f>(F150-Assets[[#This Row],[GOOG]])/Assets[[#This Row],[GOOG]]</f>
        <v>4.7043511125279864E-4</v>
      </c>
      <c r="S149" s="69">
        <f>(G150-Assets[[#This Row],[DIS]])/Assets[[#This Row],[DIS]]</f>
        <v>5.0711980277786924E-4</v>
      </c>
      <c r="T149" s="69">
        <f>(H150-Assets[[#This Row],[COP]])/Assets[[#This Row],[COP]]</f>
        <v>2.0217309378751194E-3</v>
      </c>
      <c r="U149" s="69">
        <f>(I150-Assets[[#This Row],[BIDU]])/Assets[[#This Row],[BIDU]]</f>
        <v>1.0189958597219856E-2</v>
      </c>
      <c r="V149" s="69">
        <f>(J150-Assets[[#This Row],[MSFT]])/Assets[[#This Row],[MSFT]]</f>
        <v>3.1271982930729425E-3</v>
      </c>
      <c r="W149" s="69">
        <f>(K150-Assets[[#This Row],[WFC]])/Assets[[#This Row],[WFC]]</f>
        <v>1.540824771498928E-3</v>
      </c>
      <c r="X149" s="69">
        <f>(L150-Assets[[#This Row],[DJI]])/Assets[[#This Row],[DJI]]</f>
        <v>3.6624853509861083E-4</v>
      </c>
    </row>
    <row r="150" spans="1:24" x14ac:dyDescent="0.25">
      <c r="A150" s="66">
        <v>40570</v>
      </c>
      <c r="B150" s="60">
        <v>45.131376000000003</v>
      </c>
      <c r="C150" s="62">
        <v>68.444511000000006</v>
      </c>
      <c r="D150" s="62">
        <v>25.068097999999999</v>
      </c>
      <c r="E150" s="62">
        <v>24.92</v>
      </c>
      <c r="F150" s="62">
        <v>308.08744300000001</v>
      </c>
      <c r="G150" s="62">
        <v>36.564138</v>
      </c>
      <c r="H150" s="62">
        <v>42.036985999999999</v>
      </c>
      <c r="I150" s="62">
        <v>109.050003</v>
      </c>
      <c r="J150" s="62">
        <v>24.801044000000001</v>
      </c>
      <c r="K150" s="62">
        <v>28.201682999999999</v>
      </c>
      <c r="L150" s="62">
        <v>11989.83008</v>
      </c>
      <c r="N150" s="69">
        <f>(B151-Assets[[#This Row],[AAPL]])/Assets[[#This Row],[AAPL]]</f>
        <v>-2.0716142135794965E-2</v>
      </c>
      <c r="O150" s="69">
        <f>(C151-Assets[[#This Row],[XOM]])/Assets[[#This Row],[XOM]]</f>
        <v>-1.1141696957992848E-2</v>
      </c>
      <c r="P150" s="69">
        <f>(D151-Assets[[#This Row],[TTM]])/Assets[[#This Row],[TTM]]</f>
        <v>-6.0456281924540077E-2</v>
      </c>
      <c r="Q150" s="69">
        <f>(E151-Assets[[#This Row],[TSLA]])/Assets[[#This Row],[TSLA]]</f>
        <v>-3.6516853932584276E-2</v>
      </c>
      <c r="R150" s="69">
        <f>(F151-Assets[[#This Row],[GOOG]])/Assets[[#This Row],[GOOG]]</f>
        <v>-2.5616545494845089E-2</v>
      </c>
      <c r="S150" s="69">
        <f>(G151-Assets[[#This Row],[DIS]])/Assets[[#This Row],[DIS]]</f>
        <v>-1.5458726252482726E-2</v>
      </c>
      <c r="T150" s="69">
        <f>(H151-Assets[[#This Row],[COP]])/Assets[[#This Row],[COP]]</f>
        <v>1.6861223114330845E-2</v>
      </c>
      <c r="U150" s="69">
        <f>(I151-Assets[[#This Row],[BIDU]])/Assets[[#This Row],[BIDU]]</f>
        <v>-2.3016982402100438E-2</v>
      </c>
      <c r="V150" s="69">
        <f>(J151-Assets[[#This Row],[MSFT]])/Assets[[#This Row],[MSFT]]</f>
        <v>-3.8794616871773685E-2</v>
      </c>
      <c r="W150" s="69">
        <f>(K151-Assets[[#This Row],[WFC]])/Assets[[#This Row],[WFC]]</f>
        <v>-2.0307688729073303E-2</v>
      </c>
      <c r="X150" s="69">
        <f>(L151-Assets[[#This Row],[DJI]])/Assets[[#This Row],[DJI]]</f>
        <v>-1.3855899449077131E-2</v>
      </c>
    </row>
    <row r="151" spans="1:24" x14ac:dyDescent="0.25">
      <c r="A151" s="66">
        <v>40571</v>
      </c>
      <c r="B151" s="60">
        <v>44.196427999999997</v>
      </c>
      <c r="C151" s="62">
        <v>67.681922999999998</v>
      </c>
      <c r="D151" s="62">
        <v>23.552574</v>
      </c>
      <c r="E151" s="62">
        <v>24.01</v>
      </c>
      <c r="F151" s="62">
        <v>300.19530700000001</v>
      </c>
      <c r="G151" s="62">
        <v>35.998902999999999</v>
      </c>
      <c r="H151" s="62">
        <v>42.745781000000001</v>
      </c>
      <c r="I151" s="62">
        <v>106.540001</v>
      </c>
      <c r="J151" s="62">
        <v>23.838896999999999</v>
      </c>
      <c r="K151" s="62">
        <v>27.628972000000001</v>
      </c>
      <c r="L151" s="62">
        <v>11823.700199999999</v>
      </c>
      <c r="N151" s="69">
        <f>(B152-Assets[[#This Row],[AAPL]])/Assets[[#This Row],[AAPL]]</f>
        <v>9.5804574976059657E-3</v>
      </c>
      <c r="O151" s="69">
        <f>(C152-Assets[[#This Row],[XOM]])/Assets[[#This Row],[XOM]]</f>
        <v>2.1395136778250261E-2</v>
      </c>
      <c r="P151" s="69">
        <f>(D152-Assets[[#This Row],[TTM]])/Assets[[#This Row],[TTM]]</f>
        <v>-1.821121547054683E-2</v>
      </c>
      <c r="Q151" s="69">
        <f>(E152-Assets[[#This Row],[TSLA]])/Assets[[#This Row],[TSLA]]</f>
        <v>3.7484381507705061E-3</v>
      </c>
      <c r="R151" s="69">
        <f>(F152-Assets[[#This Row],[GOOG]])/Assets[[#This Row],[GOOG]]</f>
        <v>-1.048234241716585E-3</v>
      </c>
      <c r="S151" s="69">
        <f>(G152-Assets[[#This Row],[DIS]])/Assets[[#This Row],[DIS]]</f>
        <v>5.1482124330282824E-4</v>
      </c>
      <c r="T151" s="69">
        <f>(H152-Assets[[#This Row],[COP]])/Assets[[#This Row],[COP]]</f>
        <v>1.2755013178961451E-2</v>
      </c>
      <c r="U151" s="69">
        <f>(I152-Assets[[#This Row],[BIDU]])/Assets[[#This Row],[BIDU]]</f>
        <v>1.9617007512511653E-2</v>
      </c>
      <c r="V151" s="69">
        <f>(J152-Assets[[#This Row],[MSFT]])/Assets[[#This Row],[MSFT]]</f>
        <v>-7.207548235137832E-4</v>
      </c>
      <c r="W151" s="69">
        <f>(K152-Assets[[#This Row],[WFC]])/Assets[[#This Row],[WFC]]</f>
        <v>1.8216023382990863E-2</v>
      </c>
      <c r="X151" s="69">
        <f>(L152-Assets[[#This Row],[DJI]])/Assets[[#This Row],[DJI]]</f>
        <v>5.7705700284925643E-3</v>
      </c>
    </row>
    <row r="152" spans="1:24" x14ac:dyDescent="0.25">
      <c r="A152" s="66">
        <v>40574</v>
      </c>
      <c r="B152" s="60">
        <v>44.61985</v>
      </c>
      <c r="C152" s="62">
        <v>69.129987</v>
      </c>
      <c r="D152" s="62">
        <v>23.123653000000001</v>
      </c>
      <c r="E152" s="62">
        <v>24.1</v>
      </c>
      <c r="F152" s="62">
        <v>299.88063199999999</v>
      </c>
      <c r="G152" s="62">
        <v>36.017435999999996</v>
      </c>
      <c r="H152" s="62">
        <v>43.291004000000001</v>
      </c>
      <c r="I152" s="62">
        <v>108.629997</v>
      </c>
      <c r="J152" s="62">
        <v>23.821715000000001</v>
      </c>
      <c r="K152" s="62">
        <v>28.132262000000001</v>
      </c>
      <c r="L152" s="62">
        <v>11891.929690000001</v>
      </c>
      <c r="N152" s="69">
        <f>(B153-Assets[[#This Row],[AAPL]])/Assets[[#This Row],[AAPL]]</f>
        <v>1.6827824387576414E-2</v>
      </c>
      <c r="O152" s="69">
        <f>(C153-Assets[[#This Row],[XOM]])/Assets[[#This Row],[XOM]]</f>
        <v>4.0034753659074121E-2</v>
      </c>
      <c r="P152" s="69">
        <f>(D153-Assets[[#This Row],[TTM]])/Assets[[#This Row],[TTM]]</f>
        <v>9.4805954751180106E-3</v>
      </c>
      <c r="Q152" s="69">
        <f>(E153-Assets[[#This Row],[TSLA]])/Assets[[#This Row],[TSLA]]</f>
        <v>-7.8838174273859439E-3</v>
      </c>
      <c r="R152" s="69">
        <f>(F153-Assets[[#This Row],[GOOG]])/Assets[[#This Row],[GOOG]]</f>
        <v>1.7789358267058679E-2</v>
      </c>
      <c r="S152" s="69">
        <f>(G153-Assets[[#This Row],[DIS]])/Assets[[#This Row],[DIS]]</f>
        <v>2.5984109474089218E-2</v>
      </c>
      <c r="T152" s="69">
        <f>(H153-Assets[[#This Row],[COP]])/Assets[[#This Row],[COP]]</f>
        <v>3.498532859159343E-3</v>
      </c>
      <c r="U152" s="69">
        <f>(I153-Assets[[#This Row],[BIDU]])/Assets[[#This Row],[BIDU]]</f>
        <v>9.2976215400245227E-2</v>
      </c>
      <c r="V152" s="69">
        <f>(J153-Assets[[#This Row],[MSFT]])/Assets[[#This Row],[MSFT]]</f>
        <v>9.3761511293372034E-3</v>
      </c>
      <c r="W152" s="69">
        <f>(K153-Assets[[#This Row],[WFC]])/Assets[[#This Row],[WFC]]</f>
        <v>3.1462063022162964E-2</v>
      </c>
      <c r="X152" s="69">
        <f>(L153-Assets[[#This Row],[DJI]])/Assets[[#This Row],[DJI]]</f>
        <v>1.2464795358203854E-2</v>
      </c>
    </row>
    <row r="153" spans="1:24" x14ac:dyDescent="0.25">
      <c r="A153" s="66">
        <v>40575</v>
      </c>
      <c r="B153" s="60">
        <v>45.370705000000001</v>
      </c>
      <c r="C153" s="62">
        <v>71.897588999999996</v>
      </c>
      <c r="D153" s="62">
        <v>23.342879</v>
      </c>
      <c r="E153" s="62">
        <v>23.91</v>
      </c>
      <c r="F153" s="62">
        <v>305.21531599999997</v>
      </c>
      <c r="G153" s="62">
        <v>36.953316999999998</v>
      </c>
      <c r="H153" s="62">
        <v>43.442458999999999</v>
      </c>
      <c r="I153" s="62">
        <v>118.730003</v>
      </c>
      <c r="J153" s="62">
        <v>24.045071</v>
      </c>
      <c r="K153" s="62">
        <v>29.017361000000001</v>
      </c>
      <c r="L153" s="62">
        <v>12040.160159999999</v>
      </c>
      <c r="N153" s="69">
        <f>(B154-Assets[[#This Row],[AAPL]])/Assets[[#This Row],[AAPL]]</f>
        <v>-2.0578035981587924E-3</v>
      </c>
      <c r="O153" s="69">
        <f>(C154-Assets[[#This Row],[XOM]])/Assets[[#This Row],[XOM]]</f>
        <v>-5.9587672682598607E-3</v>
      </c>
      <c r="P153" s="69">
        <f>(D154-Assets[[#This Row],[TTM]])/Assets[[#This Row],[TTM]]</f>
        <v>-1.4291553325534508E-2</v>
      </c>
      <c r="Q153" s="69">
        <f>(E154-Assets[[#This Row],[TSLA]])/Assets[[#This Row],[TSLA]]</f>
        <v>1.2547469677958432E-3</v>
      </c>
      <c r="R153" s="69">
        <f>(F154-Assets[[#This Row],[GOOG]])/Assets[[#This Row],[GOOG]]</f>
        <v>1.5711007110797359E-3</v>
      </c>
      <c r="S153" s="69">
        <f>(G154-Assets[[#This Row],[DIS]])/Assets[[#This Row],[DIS]]</f>
        <v>1.5295893464719386E-2</v>
      </c>
      <c r="T153" s="69">
        <f>(H154-Assets[[#This Row],[COP]])/Assets[[#This Row],[COP]]</f>
        <v>5.5780452022755785E-3</v>
      </c>
      <c r="U153" s="69">
        <f>(I154-Assets[[#This Row],[BIDU]])/Assets[[#This Row],[BIDU]]</f>
        <v>-5.9800049023833752E-3</v>
      </c>
      <c r="V153" s="69">
        <f>(J154-Assets[[#This Row],[MSFT]])/Assets[[#This Row],[MSFT]]</f>
        <v>-1.786353635637037E-3</v>
      </c>
      <c r="W153" s="69">
        <f>(K154-Assets[[#This Row],[WFC]])/Assets[[#This Row],[WFC]]</f>
        <v>-2.006578062009157E-2</v>
      </c>
      <c r="X153" s="69">
        <f>(L154-Assets[[#This Row],[DJI]])/Assets[[#This Row],[DJI]]</f>
        <v>1.5029451236147498E-4</v>
      </c>
    </row>
    <row r="154" spans="1:24" x14ac:dyDescent="0.25">
      <c r="A154" s="66">
        <v>40576</v>
      </c>
      <c r="B154" s="60">
        <v>45.277341</v>
      </c>
      <c r="C154" s="62">
        <v>71.469167999999996</v>
      </c>
      <c r="D154" s="62">
        <v>23.009273</v>
      </c>
      <c r="E154" s="62">
        <v>23.940000999999999</v>
      </c>
      <c r="F154" s="62">
        <v>305.69484</v>
      </c>
      <c r="G154" s="62">
        <v>37.518551000000002</v>
      </c>
      <c r="H154" s="62">
        <v>43.684783000000003</v>
      </c>
      <c r="I154" s="62">
        <v>118.019997</v>
      </c>
      <c r="J154" s="62">
        <v>24.002117999999999</v>
      </c>
      <c r="K154" s="62">
        <v>28.435105</v>
      </c>
      <c r="L154" s="62">
        <v>12041.969730000001</v>
      </c>
      <c r="N154" s="69">
        <f>(B155-Assets[[#This Row],[AAPL]])/Assets[[#This Row],[AAPL]]</f>
        <v>-2.5557596237818182E-3</v>
      </c>
      <c r="O154" s="69">
        <f>(C155-Assets[[#This Row],[XOM]])/Assets[[#This Row],[XOM]]</f>
        <v>3.5965159129884669E-4</v>
      </c>
      <c r="P154" s="69">
        <f>(D155-Assets[[#This Row],[TTM]])/Assets[[#This Row],[TTM]]</f>
        <v>6.4208808335665404E-2</v>
      </c>
      <c r="Q154" s="69">
        <f>(E155-Assets[[#This Row],[TSLA]])/Assets[[#This Row],[TSLA]]</f>
        <v>-1.2949122266118419E-2</v>
      </c>
      <c r="R154" s="69">
        <f>(F155-Assets[[#This Row],[GOOG]])/Assets[[#This Row],[GOOG]]</f>
        <v>-3.0229525627583618E-3</v>
      </c>
      <c r="S154" s="69">
        <f>(G155-Assets[[#This Row],[DIS]])/Assets[[#This Row],[DIS]]</f>
        <v>2.4694450486638435E-4</v>
      </c>
      <c r="T154" s="69">
        <f>(H155-Assets[[#This Row],[COP]])/Assets[[#This Row],[COP]]</f>
        <v>-1.1094938940179634E-3</v>
      </c>
      <c r="U154" s="69">
        <f>(I155-Assets[[#This Row],[BIDU]])/Assets[[#This Row],[BIDU]]</f>
        <v>4.0671327927588102E-3</v>
      </c>
      <c r="V154" s="69">
        <f>(J155-Assets[[#This Row],[MSFT]])/Assets[[#This Row],[MSFT]]</f>
        <v>-1.0379417349752172E-2</v>
      </c>
      <c r="W154" s="69">
        <f>(K155-Assets[[#This Row],[WFC]])/Assets[[#This Row],[WFC]]</f>
        <v>9.1685963529933084E-4</v>
      </c>
      <c r="X154" s="69">
        <f>(L155-Assets[[#This Row],[DJI]])/Assets[[#This Row],[DJI]]</f>
        <v>1.6849436142869179E-3</v>
      </c>
    </row>
    <row r="155" spans="1:24" x14ac:dyDescent="0.25">
      <c r="A155" s="66">
        <v>40577</v>
      </c>
      <c r="B155" s="60">
        <v>45.161622999999999</v>
      </c>
      <c r="C155" s="62">
        <v>71.494872000000001</v>
      </c>
      <c r="D155" s="62">
        <v>24.486671000000001</v>
      </c>
      <c r="E155" s="62">
        <v>23.629999000000002</v>
      </c>
      <c r="F155" s="62">
        <v>304.77073899999999</v>
      </c>
      <c r="G155" s="62">
        <v>37.527816000000001</v>
      </c>
      <c r="H155" s="62">
        <v>43.636315000000003</v>
      </c>
      <c r="I155" s="62">
        <v>118.5</v>
      </c>
      <c r="J155" s="62">
        <v>23.75299</v>
      </c>
      <c r="K155" s="62">
        <v>28.461175999999998</v>
      </c>
      <c r="L155" s="62">
        <v>12062.259770000001</v>
      </c>
      <c r="N155" s="69">
        <f>(B156-Assets[[#This Row],[AAPL]])/Assets[[#This Row],[AAPL]]</f>
        <v>8.909843651987449E-3</v>
      </c>
      <c r="O155" s="69">
        <f>(C156-Assets[[#This Row],[XOM]])/Assets[[#This Row],[XOM]]</f>
        <v>-1.9175920756945282E-3</v>
      </c>
      <c r="P155" s="69">
        <f>(D156-Assets[[#This Row],[TTM]])/Assets[[#This Row],[TTM]]</f>
        <v>-2.7637239868171664E-2</v>
      </c>
      <c r="Q155" s="69">
        <f>(E156-Assets[[#This Row],[TSLA]])/Assets[[#This Row],[TSLA]]</f>
        <v>-7.1942449087704866E-3</v>
      </c>
      <c r="R155" s="69">
        <f>(F156-Assets[[#This Row],[GOOG]])/Assets[[#This Row],[GOOG]]</f>
        <v>1.3603274427207417E-3</v>
      </c>
      <c r="S155" s="69">
        <f>(G156-Assets[[#This Row],[DIS]])/Assets[[#This Row],[DIS]]</f>
        <v>5.1851671837230273E-3</v>
      </c>
      <c r="T155" s="69">
        <f>(H156-Assets[[#This Row],[COP]])/Assets[[#This Row],[COP]]</f>
        <v>-4.9978326538344066E-3</v>
      </c>
      <c r="U155" s="69">
        <f>(I156-Assets[[#This Row],[BIDU]])/Assets[[#This Row],[BIDU]]</f>
        <v>-6.9198312236286343E-3</v>
      </c>
      <c r="V155" s="69">
        <f>(J156-Assets[[#This Row],[MSFT]])/Assets[[#This Row],[MSFT]]</f>
        <v>4.340000985139118E-3</v>
      </c>
      <c r="W155" s="69">
        <f>(K156-Assets[[#This Row],[WFC]])/Assets[[#This Row],[WFC]]</f>
        <v>3.0529307713779609E-4</v>
      </c>
      <c r="X155" s="69">
        <f>(L156-Assets[[#This Row],[DJI]])/Assets[[#This Row],[DJI]]</f>
        <v>2.4780282111268215E-3</v>
      </c>
    </row>
    <row r="156" spans="1:24" x14ac:dyDescent="0.25">
      <c r="A156" s="66">
        <v>40578</v>
      </c>
      <c r="B156" s="60">
        <v>45.564005999999999</v>
      </c>
      <c r="C156" s="62">
        <v>71.357774000000006</v>
      </c>
      <c r="D156" s="62">
        <v>23.809926999999998</v>
      </c>
      <c r="E156" s="62">
        <v>23.459999</v>
      </c>
      <c r="F156" s="62">
        <v>305.18532699999997</v>
      </c>
      <c r="G156" s="62">
        <v>37.722403999999997</v>
      </c>
      <c r="H156" s="62">
        <v>43.418227999999999</v>
      </c>
      <c r="I156" s="62">
        <v>117.68</v>
      </c>
      <c r="J156" s="62">
        <v>23.856078</v>
      </c>
      <c r="K156" s="62">
        <v>28.469864999999999</v>
      </c>
      <c r="L156" s="62">
        <v>12092.150390000001</v>
      </c>
      <c r="N156" s="69">
        <f>(B157-Assets[[#This Row],[AAPL]])/Assets[[#This Row],[AAPL]]</f>
        <v>1.5526663744184346E-2</v>
      </c>
      <c r="O156" s="69">
        <f>(C157-Assets[[#This Row],[XOM]])/Assets[[#This Row],[XOM]]</f>
        <v>7.80502205688183E-3</v>
      </c>
      <c r="P156" s="69">
        <f>(D157-Assets[[#This Row],[TTM]])/Assets[[#This Row],[TTM]]</f>
        <v>3.2025717676497389E-3</v>
      </c>
      <c r="Q156" s="69">
        <f>(E157-Assets[[#This Row],[TSLA]])/Assets[[#This Row],[TSLA]]</f>
        <v>-1.6623999003580501E-2</v>
      </c>
      <c r="R156" s="69">
        <f>(F157-Assets[[#This Row],[GOOG]])/Assets[[#This Row],[GOOG]]</f>
        <v>5.4175736961299282E-3</v>
      </c>
      <c r="S156" s="69">
        <f>(G157-Assets[[#This Row],[DIS]])/Assets[[#This Row],[DIS]]</f>
        <v>5.6496929517006267E-3</v>
      </c>
      <c r="T156" s="69">
        <f>(H157-Assets[[#This Row],[COP]])/Assets[[#This Row],[COP]]</f>
        <v>8.6506294084596012E-3</v>
      </c>
      <c r="U156" s="69">
        <f>(I157-Assets[[#This Row],[BIDU]])/Assets[[#This Row],[BIDU]]</f>
        <v>1.0876945955132472E-2</v>
      </c>
      <c r="V156" s="69">
        <f>(J157-Assets[[#This Row],[MSFT]])/Assets[[#This Row],[MSFT]]</f>
        <v>1.5484355810707791E-2</v>
      </c>
      <c r="W156" s="69">
        <f>(K157-Assets[[#This Row],[WFC]])/Assets[[#This Row],[WFC]]</f>
        <v>1.7094039609952563E-2</v>
      </c>
      <c r="X156" s="69">
        <f>(L157-Assets[[#This Row],[DJI]])/Assets[[#This Row],[DJI]]</f>
        <v>5.7458340956012301E-3</v>
      </c>
    </row>
    <row r="157" spans="1:24" x14ac:dyDescent="0.25">
      <c r="A157" s="66">
        <v>40581</v>
      </c>
      <c r="B157" s="60">
        <v>46.271462999999997</v>
      </c>
      <c r="C157" s="62">
        <v>71.914722999999995</v>
      </c>
      <c r="D157" s="62">
        <v>23.88618</v>
      </c>
      <c r="E157" s="62">
        <v>23.07</v>
      </c>
      <c r="F157" s="62">
        <v>306.83869099999998</v>
      </c>
      <c r="G157" s="62">
        <v>37.935524000000001</v>
      </c>
      <c r="H157" s="62">
        <v>43.793823000000003</v>
      </c>
      <c r="I157" s="62">
        <v>118.959999</v>
      </c>
      <c r="J157" s="62">
        <v>24.225473999999998</v>
      </c>
      <c r="K157" s="62">
        <v>28.956530000000001</v>
      </c>
      <c r="L157" s="62">
        <v>12161.62988</v>
      </c>
      <c r="N157" s="69">
        <f>(B158-Assets[[#This Row],[AAPL]])/Assets[[#This Row],[AAPL]]</f>
        <v>9.4350809698842859E-3</v>
      </c>
      <c r="O157" s="69">
        <f>(C158-Assets[[#This Row],[XOM]])/Assets[[#This Row],[XOM]]</f>
        <v>-6.1084710011326624E-3</v>
      </c>
      <c r="P157" s="69">
        <f>(D158-Assets[[#This Row],[TTM]])/Assets[[#This Row],[TTM]]</f>
        <v>-8.3798665169566612E-3</v>
      </c>
      <c r="Q157" s="69">
        <f>(E158-Assets[[#This Row],[TSLA]])/Assets[[#This Row],[TSLA]]</f>
        <v>6.1551798872995153E-2</v>
      </c>
      <c r="R157" s="69">
        <f>(F158-Assets[[#This Row],[GOOG]])/Assets[[#This Row],[GOOG]]</f>
        <v>6.6580586474996369E-3</v>
      </c>
      <c r="S157" s="69">
        <f>(G158-Assets[[#This Row],[DIS]])/Assets[[#This Row],[DIS]]</f>
        <v>5.8622888667624502E-3</v>
      </c>
      <c r="T157" s="69">
        <f>(H158-Assets[[#This Row],[COP]])/Assets[[#This Row],[COP]]</f>
        <v>-4.0115703075294861E-3</v>
      </c>
      <c r="U157" s="69">
        <f>(I158-Assets[[#This Row],[BIDU]])/Assets[[#This Row],[BIDU]]</f>
        <v>7.3974193627893616E-3</v>
      </c>
      <c r="V157" s="69">
        <f>(J158-Assets[[#This Row],[MSFT]])/Assets[[#This Row],[MSFT]]</f>
        <v>2.8368897962533406E-3</v>
      </c>
      <c r="W157" s="69">
        <f>(K158-Assets[[#This Row],[WFC]])/Assets[[#This Row],[WFC]]</f>
        <v>2.3409331159500082E-2</v>
      </c>
      <c r="X157" s="69">
        <f>(L158-Assets[[#This Row],[DJI]])/Assets[[#This Row],[DJI]]</f>
        <v>5.8808326437903638E-3</v>
      </c>
    </row>
    <row r="158" spans="1:24" x14ac:dyDescent="0.25">
      <c r="A158" s="66">
        <v>40582</v>
      </c>
      <c r="B158" s="60">
        <v>46.708038000000002</v>
      </c>
      <c r="C158" s="62">
        <v>71.475434000000007</v>
      </c>
      <c r="D158" s="62">
        <v>23.686017</v>
      </c>
      <c r="E158" s="62">
        <v>24.49</v>
      </c>
      <c r="F158" s="62">
        <v>308.881641</v>
      </c>
      <c r="G158" s="62">
        <v>38.157913000000001</v>
      </c>
      <c r="H158" s="62">
        <v>43.618141000000001</v>
      </c>
      <c r="I158" s="62">
        <v>119.839996</v>
      </c>
      <c r="J158" s="62">
        <v>24.294198999999999</v>
      </c>
      <c r="K158" s="62">
        <v>29.634383</v>
      </c>
      <c r="L158" s="62">
        <v>12233.150390000001</v>
      </c>
      <c r="N158" s="69">
        <f>(B159-Assets[[#This Row],[AAPL]])/Assets[[#This Row],[AAPL]]</f>
        <v>8.3332980075078254E-3</v>
      </c>
      <c r="O158" s="69">
        <f>(C159-Assets[[#This Row],[XOM]])/Assets[[#This Row],[XOM]]</f>
        <v>-5.1819762297631005E-3</v>
      </c>
      <c r="P158" s="69">
        <f>(D159-Assets[[#This Row],[TTM]])/Assets[[#This Row],[TTM]]</f>
        <v>-3.7022138420317742E-2</v>
      </c>
      <c r="Q158" s="69">
        <f>(E159-Assets[[#This Row],[TSLA]])/Assets[[#This Row],[TSLA]]</f>
        <v>-5.2266271947733714E-2</v>
      </c>
      <c r="R158" s="69">
        <f>(F159-Assets[[#This Row],[GOOG]])/Assets[[#This Row],[GOOG]]</f>
        <v>-3.0402098258731662E-3</v>
      </c>
      <c r="S158" s="69">
        <f>(G159-Assets[[#This Row],[DIS]])/Assets[[#This Row],[DIS]]</f>
        <v>5.2938325007449917E-2</v>
      </c>
      <c r="T158" s="69">
        <f>(H159-Assets[[#This Row],[COP]])/Assets[[#This Row],[COP]]</f>
        <v>-1.8611017833153502E-2</v>
      </c>
      <c r="U158" s="69">
        <f>(I159-Assets[[#This Row],[BIDU]])/Assets[[#This Row],[BIDU]]</f>
        <v>2.6451986864218527E-2</v>
      </c>
      <c r="V158" s="69">
        <f>(J159-Assets[[#This Row],[MSFT]])/Assets[[#This Row],[MSFT]]</f>
        <v>-1.0961876125242933E-2</v>
      </c>
      <c r="W158" s="69">
        <f>(K159-Assets[[#This Row],[WFC]])/Assets[[#This Row],[WFC]]</f>
        <v>-2.8445674067180717E-2</v>
      </c>
      <c r="X158" s="69">
        <f>(L159-Assets[[#This Row],[DJI]])/Assets[[#This Row],[DJI]]</f>
        <v>5.5090142646390425E-4</v>
      </c>
    </row>
    <row r="159" spans="1:24" x14ac:dyDescent="0.25">
      <c r="A159" s="66">
        <v>40583</v>
      </c>
      <c r="B159" s="60">
        <v>47.097270000000002</v>
      </c>
      <c r="C159" s="62">
        <v>71.105050000000006</v>
      </c>
      <c r="D159" s="62">
        <v>22.80911</v>
      </c>
      <c r="E159" s="62">
        <v>23.209999</v>
      </c>
      <c r="F159" s="62">
        <v>307.94257599999997</v>
      </c>
      <c r="G159" s="62">
        <v>40.177928999999999</v>
      </c>
      <c r="H159" s="62">
        <v>42.806362999999997</v>
      </c>
      <c r="I159" s="62">
        <v>123.010002</v>
      </c>
      <c r="J159" s="62">
        <v>24.027888999999998</v>
      </c>
      <c r="K159" s="62">
        <v>28.791412999999999</v>
      </c>
      <c r="L159" s="62">
        <v>12239.889649999999</v>
      </c>
      <c r="N159" s="69">
        <f>(B160-Assets[[#This Row],[AAPL]])/Assets[[#This Row],[AAPL]]</f>
        <v>-1.0107210035740933E-2</v>
      </c>
      <c r="O159" s="69">
        <f>(C160-Assets[[#This Row],[XOM]])/Assets[[#This Row],[XOM]]</f>
        <v>7.8739414429776812E-3</v>
      </c>
      <c r="P159" s="69">
        <f>(D160-Assets[[#This Row],[TTM]])/Assets[[#This Row],[TTM]]</f>
        <v>1.2118666620486336E-2</v>
      </c>
      <c r="Q159" s="69">
        <f>(E160-Assets[[#This Row],[TSLA]])/Assets[[#This Row],[TSLA]]</f>
        <v>4.3084879064413415E-4</v>
      </c>
      <c r="R159" s="69">
        <f>(F160-Assets[[#This Row],[GOOG]])/Assets[[#This Row],[GOOG]]</f>
        <v>-9.7287618974657613E-5</v>
      </c>
      <c r="S159" s="69">
        <f>(G160-Assets[[#This Row],[DIS]])/Assets[[#This Row],[DIS]]</f>
        <v>-1.153120659852765E-3</v>
      </c>
      <c r="T159" s="69">
        <f>(H160-Assets[[#This Row],[COP]])/Assets[[#This Row],[COP]]</f>
        <v>-8.2084525611297518E-3</v>
      </c>
      <c r="U159" s="69">
        <f>(I160-Assets[[#This Row],[BIDU]])/Assets[[#This Row],[BIDU]]</f>
        <v>2.259978013820375E-2</v>
      </c>
      <c r="V159" s="69">
        <f>(J160-Assets[[#This Row],[MSFT]])/Assets[[#This Row],[MSFT]]</f>
        <v>-1.6803681754980593E-2</v>
      </c>
      <c r="W159" s="69">
        <f>(K160-Assets[[#This Row],[WFC]])/Assets[[#This Row],[WFC]]</f>
        <v>-3.9239824735242141E-3</v>
      </c>
      <c r="X159" s="69">
        <f>(L160-Assets[[#This Row],[DJI]])/Assets[[#This Row],[DJI]]</f>
        <v>-8.6598901649405824E-4</v>
      </c>
    </row>
    <row r="160" spans="1:24" x14ac:dyDescent="0.25">
      <c r="A160" s="66">
        <v>40584</v>
      </c>
      <c r="B160" s="60">
        <v>46.621248000000001</v>
      </c>
      <c r="C160" s="62">
        <v>71.664927000000006</v>
      </c>
      <c r="D160" s="62">
        <v>23.085526000000002</v>
      </c>
      <c r="E160" s="62">
        <v>23.219999000000001</v>
      </c>
      <c r="F160" s="62">
        <v>307.91261700000001</v>
      </c>
      <c r="G160" s="62">
        <v>40.131599000000001</v>
      </c>
      <c r="H160" s="62">
        <v>42.454988999999998</v>
      </c>
      <c r="I160" s="62">
        <v>125.790001</v>
      </c>
      <c r="J160" s="62">
        <v>23.624131999999999</v>
      </c>
      <c r="K160" s="62">
        <v>28.678436000000001</v>
      </c>
      <c r="L160" s="62">
        <v>12229.29004</v>
      </c>
      <c r="N160" s="69">
        <f>(B161-Assets[[#This Row],[AAPL]])/Assets[[#This Row],[AAPL]]</f>
        <v>6.515526997475464E-3</v>
      </c>
      <c r="O160" s="69">
        <f>(C161-Assets[[#This Row],[XOM]])/Assets[[#This Row],[XOM]]</f>
        <v>-4.5672690073346994E-3</v>
      </c>
      <c r="P160" s="69">
        <f>(D161-Assets[[#This Row],[TTM]])/Assets[[#This Row],[TTM]]</f>
        <v>9.000825885448735E-2</v>
      </c>
      <c r="Q160" s="69">
        <f>(E161-Assets[[#This Row],[TSLA]])/Assets[[#This Row],[TSLA]]</f>
        <v>1.2920327860478638E-3</v>
      </c>
      <c r="R160" s="69">
        <f>(F161-Assets[[#This Row],[GOOG]])/Assets[[#This Row],[GOOG]]</f>
        <v>1.3075082921983663E-2</v>
      </c>
      <c r="S160" s="69">
        <f>(G161-Assets[[#This Row],[DIS]])/Assets[[#This Row],[DIS]]</f>
        <v>2.3089037643379768E-3</v>
      </c>
      <c r="T160" s="69">
        <f>(H161-Assets[[#This Row],[COP]])/Assets[[#This Row],[COP]]</f>
        <v>2.1404174666021073E-2</v>
      </c>
      <c r="U160" s="69">
        <f>(I161-Assets[[#This Row],[BIDU]])/Assets[[#This Row],[BIDU]]</f>
        <v>3.0129588758012679E-2</v>
      </c>
      <c r="V160" s="69">
        <f>(J161-Assets[[#This Row],[MSFT]])/Assets[[#This Row],[MSFT]]</f>
        <v>-9.0909160175705033E-3</v>
      </c>
      <c r="W160" s="69">
        <f>(K161-Assets[[#This Row],[WFC]])/Assets[[#This Row],[WFC]]</f>
        <v>2.3030265667207186E-2</v>
      </c>
      <c r="X160" s="69">
        <f>(L161-Assets[[#This Row],[DJI]])/Assets[[#This Row],[DJI]]</f>
        <v>3.5954442045435949E-3</v>
      </c>
    </row>
    <row r="161" spans="1:24" x14ac:dyDescent="0.25">
      <c r="A161" s="66">
        <v>40585</v>
      </c>
      <c r="B161" s="60">
        <v>46.92501</v>
      </c>
      <c r="C161" s="62">
        <v>71.337614000000002</v>
      </c>
      <c r="D161" s="62">
        <v>25.163414</v>
      </c>
      <c r="E161" s="62">
        <v>23.25</v>
      </c>
      <c r="F161" s="62">
        <v>311.93860000000001</v>
      </c>
      <c r="G161" s="62">
        <v>40.224259000000004</v>
      </c>
      <c r="H161" s="62">
        <v>43.363703000000001</v>
      </c>
      <c r="I161" s="62">
        <v>129.58000200000001</v>
      </c>
      <c r="J161" s="62">
        <v>23.409367</v>
      </c>
      <c r="K161" s="62">
        <v>29.338908</v>
      </c>
      <c r="L161" s="62">
        <v>12273.259770000001</v>
      </c>
      <c r="N161" s="69">
        <f>(B162-Assets[[#This Row],[AAPL]])/Assets[[#This Row],[AAPL]]</f>
        <v>6.529311341649119E-3</v>
      </c>
      <c r="O161" s="69">
        <f>(C162-Assets[[#This Row],[XOM]])/Assets[[#This Row],[XOM]]</f>
        <v>2.5235494980249861E-2</v>
      </c>
      <c r="P161" s="69">
        <f>(D162-Assets[[#This Row],[TTM]])/Assets[[#This Row],[TTM]]</f>
        <v>2.2727281759144402E-2</v>
      </c>
      <c r="Q161" s="69">
        <f>(E162-Assets[[#This Row],[TSLA]])/Assets[[#This Row],[TSLA]]</f>
        <v>-7.311827956989321E-3</v>
      </c>
      <c r="R161" s="69">
        <f>(F162-Assets[[#This Row],[GOOG]])/Assets[[#This Row],[GOOG]]</f>
        <v>5.8446501971862394E-3</v>
      </c>
      <c r="S161" s="69">
        <f>(G162-Assets[[#This Row],[DIS]])/Assets[[#This Row],[DIS]]</f>
        <v>-3.9161193746292434E-3</v>
      </c>
      <c r="T161" s="69">
        <f>(H162-Assets[[#This Row],[COP]])/Assets[[#This Row],[COP]]</f>
        <v>3.0595103928278498E-2</v>
      </c>
      <c r="U161" s="69">
        <f>(I162-Assets[[#This Row],[BIDU]])/Assets[[#This Row],[BIDU]]</f>
        <v>-5.9423058196896774E-3</v>
      </c>
      <c r="V161" s="69">
        <f>(J162-Assets[[#This Row],[MSFT]])/Assets[[#This Row],[MSFT]]</f>
        <v>-7.3397969282972301E-4</v>
      </c>
      <c r="W161" s="69">
        <f>(K162-Assets[[#This Row],[WFC]])/Assets[[#This Row],[WFC]]</f>
        <v>3.2583012292072846E-3</v>
      </c>
      <c r="X161" s="69">
        <f>(L162-Assets[[#This Row],[DJI]])/Assets[[#This Row],[DJI]]</f>
        <v>-4.1303941210396226E-4</v>
      </c>
    </row>
    <row r="162" spans="1:24" x14ac:dyDescent="0.25">
      <c r="A162" s="66">
        <v>40588</v>
      </c>
      <c r="B162" s="60">
        <v>47.231397999999999</v>
      </c>
      <c r="C162" s="62">
        <v>73.137854000000004</v>
      </c>
      <c r="D162" s="62">
        <v>25.735309999999998</v>
      </c>
      <c r="E162" s="62">
        <v>23.08</v>
      </c>
      <c r="F162" s="62">
        <v>313.76177200000001</v>
      </c>
      <c r="G162" s="62">
        <v>40.066735999999999</v>
      </c>
      <c r="H162" s="62">
        <v>44.690420000000003</v>
      </c>
      <c r="I162" s="62">
        <v>128.80999800000001</v>
      </c>
      <c r="J162" s="62">
        <v>23.392185000000001</v>
      </c>
      <c r="K162" s="62">
        <v>29.434502999999999</v>
      </c>
      <c r="L162" s="62">
        <v>12268.190430000001</v>
      </c>
      <c r="N162" s="69">
        <f>(B163-Assets[[#This Row],[AAPL]])/Assets[[#This Row],[AAPL]]</f>
        <v>2.0045987205376363E-3</v>
      </c>
      <c r="O162" s="69">
        <f>(C163-Assets[[#This Row],[XOM]])/Assets[[#This Row],[XOM]]</f>
        <v>-2.2847744479896872E-2</v>
      </c>
      <c r="P162" s="69">
        <f>(D163-Assets[[#This Row],[TTM]])/Assets[[#This Row],[TTM]]</f>
        <v>2.5925858285756474E-3</v>
      </c>
      <c r="Q162" s="69">
        <f>(E163-Assets[[#This Row],[TSLA]])/Assets[[#This Row],[TSLA]]</f>
        <v>-1.0398613518197507E-2</v>
      </c>
      <c r="R162" s="69">
        <f>(F163-Assets[[#This Row],[GOOG]])/Assets[[#This Row],[GOOG]]</f>
        <v>-6.3678821905684404E-3</v>
      </c>
      <c r="S162" s="69">
        <f>(G163-Assets[[#This Row],[DIS]])/Assets[[#This Row],[DIS]]</f>
        <v>-3.4690372582383369E-3</v>
      </c>
      <c r="T162" s="69">
        <f>(H163-Assets[[#This Row],[COP]])/Assets[[#This Row],[COP]]</f>
        <v>-3.6599566529024676E-3</v>
      </c>
      <c r="U162" s="69">
        <f>(I163-Assets[[#This Row],[BIDU]])/Assets[[#This Row],[BIDU]]</f>
        <v>-5.9778356645886878E-3</v>
      </c>
      <c r="V162" s="69">
        <f>(J163-Assets[[#This Row],[MSFT]])/Assets[[#This Row],[MSFT]]</f>
        <v>-4.0634938548921818E-3</v>
      </c>
      <c r="W162" s="69">
        <f>(K163-Assets[[#This Row],[WFC]])/Assets[[#This Row],[WFC]]</f>
        <v>-5.6096411751881334E-3</v>
      </c>
      <c r="X162" s="69">
        <f>(L163-Assets[[#This Row],[DJI]])/Assets[[#This Row],[DJI]]</f>
        <v>-3.3868711312464842E-3</v>
      </c>
    </row>
    <row r="163" spans="1:24" x14ac:dyDescent="0.25">
      <c r="A163" s="66">
        <v>40589</v>
      </c>
      <c r="B163" s="60">
        <v>47.326078000000003</v>
      </c>
      <c r="C163" s="62">
        <v>71.466819000000001</v>
      </c>
      <c r="D163" s="62">
        <v>25.802030999999999</v>
      </c>
      <c r="E163" s="62">
        <v>22.84</v>
      </c>
      <c r="F163" s="62">
        <v>311.76377400000001</v>
      </c>
      <c r="G163" s="62">
        <v>39.927743</v>
      </c>
      <c r="H163" s="62">
        <v>44.526854999999998</v>
      </c>
      <c r="I163" s="62">
        <v>128.03999300000001</v>
      </c>
      <c r="J163" s="62">
        <v>23.297131</v>
      </c>
      <c r="K163" s="62">
        <v>29.269386000000001</v>
      </c>
      <c r="L163" s="62">
        <v>12226.639649999999</v>
      </c>
      <c r="N163" s="69">
        <f>(B164-Assets[[#This Row],[AAPL]])/Assets[[#This Row],[AAPL]]</f>
        <v>8.9746714274526566E-3</v>
      </c>
      <c r="O163" s="69">
        <f>(C164-Assets[[#This Row],[XOM]])/Assets[[#This Row],[XOM]]</f>
        <v>8.6778453088837727E-3</v>
      </c>
      <c r="P163" s="69">
        <f>(D164-Assets[[#This Row],[TTM]])/Assets[[#This Row],[TTM]]</f>
        <v>-7.7576451249128367E-3</v>
      </c>
      <c r="Q163" s="69">
        <f>(E164-Assets[[#This Row],[TSLA]])/Assets[[#This Row],[TSLA]]</f>
        <v>8.2749562171628752E-2</v>
      </c>
      <c r="R163" s="69">
        <f>(F164-Assets[[#This Row],[GOOG]])/Assets[[#This Row],[GOOG]]</f>
        <v>1.120944860001223E-4</v>
      </c>
      <c r="S163" s="69">
        <f>(G164-Assets[[#This Row],[DIS]])/Assets[[#This Row],[DIS]]</f>
        <v>1.4156422515542734E-2</v>
      </c>
      <c r="T163" s="69">
        <f>(H164-Assets[[#This Row],[COP]])/Assets[[#This Row],[COP]]</f>
        <v>1.972793721901098E-2</v>
      </c>
      <c r="U163" s="69">
        <f>(I164-Assets[[#This Row],[BIDU]])/Assets[[#This Row],[BIDU]]</f>
        <v>5.2328493957351317E-3</v>
      </c>
      <c r="V163" s="69">
        <f>(J164-Assets[[#This Row],[MSFT]])/Assets[[#This Row],[MSFT]]</f>
        <v>2.225553009080848E-3</v>
      </c>
      <c r="W163" s="69">
        <f>(K164-Assets[[#This Row],[WFC]])/Assets[[#This Row],[WFC]]</f>
        <v>-1.12826760356367E-2</v>
      </c>
      <c r="X163" s="69">
        <f>(L164-Assets[[#This Row],[DJI]])/Assets[[#This Row],[DJI]]</f>
        <v>5.0324759509863459E-3</v>
      </c>
    </row>
    <row r="164" spans="1:24" x14ac:dyDescent="0.25">
      <c r="A164" s="66">
        <v>40590</v>
      </c>
      <c r="B164" s="60">
        <v>47.750813999999998</v>
      </c>
      <c r="C164" s="62">
        <v>72.086996999999997</v>
      </c>
      <c r="D164" s="62">
        <v>25.601868</v>
      </c>
      <c r="E164" s="62">
        <v>24.73</v>
      </c>
      <c r="F164" s="62">
        <v>311.798721</v>
      </c>
      <c r="G164" s="62">
        <v>40.492977000000003</v>
      </c>
      <c r="H164" s="62">
        <v>45.405278000000003</v>
      </c>
      <c r="I164" s="62">
        <v>128.71000699999999</v>
      </c>
      <c r="J164" s="62">
        <v>23.348980000000001</v>
      </c>
      <c r="K164" s="62">
        <v>28.939149</v>
      </c>
      <c r="L164" s="62">
        <v>12288.16992</v>
      </c>
      <c r="N164" s="69">
        <f>(B165-Assets[[#This Row],[AAPL]])/Assets[[#This Row],[AAPL]]</f>
        <v>-1.3300987916143089E-2</v>
      </c>
      <c r="O164" s="69">
        <f>(C165-Assets[[#This Row],[XOM]])/Assets[[#This Row],[XOM]]</f>
        <v>2.2702291232912391E-3</v>
      </c>
      <c r="P164" s="69">
        <f>(D165-Assets[[#This Row],[TTM]])/Assets[[#This Row],[TTM]]</f>
        <v>7.8182966961629474E-3</v>
      </c>
      <c r="Q164" s="69">
        <f>(E165-Assets[[#This Row],[TSLA]])/Assets[[#This Row],[TSLA]]</f>
        <v>-4.5693489688637241E-2</v>
      </c>
      <c r="R164" s="69">
        <f>(F165-Assets[[#This Row],[GOOG]])/Assets[[#This Row],[GOOG]]</f>
        <v>1.6661068984950033E-3</v>
      </c>
      <c r="S164" s="69">
        <f>(G165-Assets[[#This Row],[DIS]])/Assets[[#This Row],[DIS]]</f>
        <v>0</v>
      </c>
      <c r="T164" s="69">
        <f>(H165-Assets[[#This Row],[COP]])/Assets[[#This Row],[COP]]</f>
        <v>1.6556731576447936E-2</v>
      </c>
      <c r="U164" s="69">
        <f>(I165-Assets[[#This Row],[BIDU]])/Assets[[#This Row],[BIDU]]</f>
        <v>-1.3209073945585333E-3</v>
      </c>
      <c r="V164" s="69">
        <f>(J165-Assets[[#This Row],[MSFT]])/Assets[[#This Row],[MSFT]]</f>
        <v>7.0317846860976285E-3</v>
      </c>
      <c r="W164" s="69">
        <f>(K165-Assets[[#This Row],[WFC]])/Assets[[#This Row],[WFC]]</f>
        <v>-1.0510468016872235E-2</v>
      </c>
      <c r="X164" s="69">
        <f>(L165-Assets[[#This Row],[DJI]])/Assets[[#This Row],[DJI]]</f>
        <v>2.4389091455531311E-3</v>
      </c>
    </row>
    <row r="165" spans="1:24" x14ac:dyDescent="0.25">
      <c r="A165" s="66">
        <v>40591</v>
      </c>
      <c r="B165" s="60">
        <v>47.115681000000002</v>
      </c>
      <c r="C165" s="62">
        <v>72.250651000000005</v>
      </c>
      <c r="D165" s="62">
        <v>25.802030999999999</v>
      </c>
      <c r="E165" s="62">
        <v>23.6</v>
      </c>
      <c r="F165" s="62">
        <v>312.31821100000002</v>
      </c>
      <c r="G165" s="62">
        <v>40.492977000000003</v>
      </c>
      <c r="H165" s="62">
        <v>46.157041</v>
      </c>
      <c r="I165" s="62">
        <v>128.53999300000001</v>
      </c>
      <c r="J165" s="62">
        <v>23.513165000000001</v>
      </c>
      <c r="K165" s="62">
        <v>28.634985</v>
      </c>
      <c r="L165" s="62">
        <v>12318.139649999999</v>
      </c>
      <c r="N165" s="69">
        <f>(B166-Assets[[#This Row],[AAPL]])/Assets[[#This Row],[AAPL]]</f>
        <v>-2.1602001253043644E-2</v>
      </c>
      <c r="O165" s="69">
        <f>(C166-Assets[[#This Row],[XOM]])/Assets[[#This Row],[XOM]]</f>
        <v>7.3915320154000676E-3</v>
      </c>
      <c r="P165" s="69">
        <f>(D166-Assets[[#This Row],[TTM]])/Assets[[#This Row],[TTM]]</f>
        <v>-2.4750648505150623E-2</v>
      </c>
      <c r="Q165" s="69">
        <f>(E166-Assets[[#This Row],[TSLA]])/Assets[[#This Row],[TSLA]]</f>
        <v>-1.7796610169491595E-2</v>
      </c>
      <c r="R165" s="69">
        <f>(F166-Assets[[#This Row],[GOOG]])/Assets[[#This Row],[GOOG]]</f>
        <v>7.7087947971114399E-3</v>
      </c>
      <c r="S165" s="69">
        <f>(G166-Assets[[#This Row],[DIS]])/Assets[[#This Row],[DIS]]</f>
        <v>-3.2036419549987772E-3</v>
      </c>
      <c r="T165" s="69">
        <f>(H166-Assets[[#This Row],[COP]])/Assets[[#This Row],[COP]]</f>
        <v>1.4565578413053039E-2</v>
      </c>
      <c r="U165" s="69">
        <f>(I166-Assets[[#This Row],[BIDU]])/Assets[[#This Row],[BIDU]]</f>
        <v>-1.3536565230713882E-2</v>
      </c>
      <c r="V165" s="69">
        <f>(J166-Assets[[#This Row],[MSFT]])/Assets[[#This Row],[MSFT]]</f>
        <v>-5.5126564203500112E-3</v>
      </c>
      <c r="W165" s="69">
        <f>(K166-Assets[[#This Row],[WFC]])/Assets[[#This Row],[WFC]]</f>
        <v>-9.4082465906651959E-3</v>
      </c>
      <c r="X165" s="69">
        <f>(L166-Assets[[#This Row],[DJI]])/Assets[[#This Row],[DJI]]</f>
        <v>5.9351778821569732E-3</v>
      </c>
    </row>
    <row r="166" spans="1:24" x14ac:dyDescent="0.25">
      <c r="A166" s="66">
        <v>40592</v>
      </c>
      <c r="B166" s="60">
        <v>46.097887999999998</v>
      </c>
      <c r="C166" s="62">
        <v>72.784694000000002</v>
      </c>
      <c r="D166" s="62">
        <v>25.163414</v>
      </c>
      <c r="E166" s="62">
        <v>23.18</v>
      </c>
      <c r="F166" s="62">
        <v>314.72580799999997</v>
      </c>
      <c r="G166" s="62">
        <v>40.363252000000003</v>
      </c>
      <c r="H166" s="62">
        <v>46.829345000000004</v>
      </c>
      <c r="I166" s="62">
        <v>126.800003</v>
      </c>
      <c r="J166" s="62">
        <v>23.383545000000002</v>
      </c>
      <c r="K166" s="62">
        <v>28.365580000000001</v>
      </c>
      <c r="L166" s="62">
        <v>12391.25</v>
      </c>
      <c r="N166" s="69">
        <f>(B167-Assets[[#This Row],[AAPL]])/Assets[[#This Row],[AAPL]]</f>
        <v>-3.4088351292796637E-2</v>
      </c>
      <c r="O166" s="69">
        <f>(C167-Assets[[#This Row],[XOM]])/Assets[[#This Row],[XOM]]</f>
        <v>1.1124289400735891E-2</v>
      </c>
      <c r="P166" s="69">
        <f>(D167-Assets[[#This Row],[TTM]])/Assets[[#This Row],[TTM]]</f>
        <v>-4.6590895814057641E-2</v>
      </c>
      <c r="Q166" s="69">
        <f>(E167-Assets[[#This Row],[TSLA]])/Assets[[#This Row],[TSLA]]</f>
        <v>-5.651419327006045E-2</v>
      </c>
      <c r="R166" s="69">
        <f>(F167-Assets[[#This Row],[GOOG]])/Assets[[#This Row],[GOOG]]</f>
        <v>-3.1535640699665725E-2</v>
      </c>
      <c r="S166" s="69">
        <f>(G167-Assets[[#This Row],[DIS]])/Assets[[#This Row],[DIS]]</f>
        <v>-2.0890710193519658E-2</v>
      </c>
      <c r="T166" s="69">
        <f>(H167-Assets[[#This Row],[COP]])/Assets[[#This Row],[COP]]</f>
        <v>-1.3049509874639922E-4</v>
      </c>
      <c r="U166" s="69">
        <f>(I167-Assets[[#This Row],[BIDU]])/Assets[[#This Row],[BIDU]]</f>
        <v>-5.141958868881099E-2</v>
      </c>
      <c r="V166" s="69">
        <f>(J167-Assets[[#This Row],[MSFT]])/Assets[[#This Row],[MSFT]]</f>
        <v>-1.736879502231168E-2</v>
      </c>
      <c r="W166" s="69">
        <f>(K167-Assets[[#This Row],[WFC]])/Assets[[#This Row],[WFC]]</f>
        <v>-3.8602947656984299E-2</v>
      </c>
      <c r="X166" s="69">
        <f>(L167-Assets[[#This Row],[DJI]])/Assets[[#This Row],[DJI]]</f>
        <v>-1.4402095026732585E-2</v>
      </c>
    </row>
    <row r="167" spans="1:24" x14ac:dyDescent="0.25">
      <c r="A167" s="66">
        <v>40596</v>
      </c>
      <c r="B167" s="60">
        <v>44.526487000000003</v>
      </c>
      <c r="C167" s="62">
        <v>73.594372000000007</v>
      </c>
      <c r="D167" s="62">
        <v>23.991028</v>
      </c>
      <c r="E167" s="62">
        <v>21.870000999999998</v>
      </c>
      <c r="F167" s="62">
        <v>304.80072799999999</v>
      </c>
      <c r="G167" s="62">
        <v>39.520035</v>
      </c>
      <c r="H167" s="62">
        <v>46.823233999999999</v>
      </c>
      <c r="I167" s="62">
        <v>120.279999</v>
      </c>
      <c r="J167" s="62">
        <v>22.977401</v>
      </c>
      <c r="K167" s="62">
        <v>27.270585000000001</v>
      </c>
      <c r="L167" s="62">
        <v>12212.79004</v>
      </c>
      <c r="N167" s="69">
        <f>(B168-Assets[[#This Row],[AAPL]])/Assets[[#This Row],[AAPL]]</f>
        <v>1.1842524203627289E-2</v>
      </c>
      <c r="O167" s="69">
        <f>(C168-Assets[[#This Row],[XOM]])/Assets[[#This Row],[XOM]]</f>
        <v>1.9077695234630127E-2</v>
      </c>
      <c r="P167" s="69">
        <f>(D168-Assets[[#This Row],[TTM]])/Assets[[#This Row],[TTM]]</f>
        <v>-1.9467610975236173E-2</v>
      </c>
      <c r="Q167" s="69">
        <f>(E168-Assets[[#This Row],[TSLA]])/Assets[[#This Row],[TSLA]]</f>
        <v>-1.8290351244154117E-3</v>
      </c>
      <c r="R167" s="69">
        <f>(F168-Assets[[#This Row],[GOOG]])/Assets[[#This Row],[GOOG]]</f>
        <v>1.8190146842431661E-3</v>
      </c>
      <c r="S167" s="69">
        <f>(G168-Assets[[#This Row],[DIS]])/Assets[[#This Row],[DIS]]</f>
        <v>-1.2192271590852609E-2</v>
      </c>
      <c r="T167" s="69">
        <f>(H168-Assets[[#This Row],[COP]])/Assets[[#This Row],[COP]]</f>
        <v>2.5584136285844793E-2</v>
      </c>
      <c r="U167" s="69">
        <f>(I168-Assets[[#This Row],[BIDU]])/Assets[[#This Row],[BIDU]]</f>
        <v>-3.641500695389932E-2</v>
      </c>
      <c r="V167" s="69">
        <f>(J168-Assets[[#This Row],[MSFT]])/Assets[[#This Row],[MSFT]]</f>
        <v>0</v>
      </c>
      <c r="W167" s="69">
        <f>(K168-Assets[[#This Row],[WFC]])/Assets[[#This Row],[WFC]]</f>
        <v>3.8241203846561531E-3</v>
      </c>
      <c r="X167" s="69">
        <f>(L168-Assets[[#This Row],[DJI]])/Assets[[#This Row],[DJI]]</f>
        <v>-8.7621067462485061E-3</v>
      </c>
    </row>
    <row r="168" spans="1:24" x14ac:dyDescent="0.25">
      <c r="A168" s="66">
        <v>40597</v>
      </c>
      <c r="B168" s="60">
        <v>45.053792999999999</v>
      </c>
      <c r="C168" s="62">
        <v>74.998383000000004</v>
      </c>
      <c r="D168" s="62">
        <v>23.523980000000002</v>
      </c>
      <c r="E168" s="62">
        <v>21.83</v>
      </c>
      <c r="F168" s="62">
        <v>305.355165</v>
      </c>
      <c r="G168" s="62">
        <v>39.038195999999999</v>
      </c>
      <c r="H168" s="62">
        <v>48.021166000000001</v>
      </c>
      <c r="I168" s="62">
        <v>115.900002</v>
      </c>
      <c r="J168" s="62">
        <v>22.977401</v>
      </c>
      <c r="K168" s="62">
        <v>27.374870999999999</v>
      </c>
      <c r="L168" s="62">
        <v>12105.780269999999</v>
      </c>
      <c r="N168" s="69">
        <f>(B169-Assets[[#This Row],[AAPL]])/Assets[[#This Row],[AAPL]]</f>
        <v>7.5887062383409953E-4</v>
      </c>
      <c r="O168" s="69">
        <f>(C169-Assets[[#This Row],[XOM]])/Assets[[#This Row],[XOM]]</f>
        <v>-1.2633499044906222E-2</v>
      </c>
      <c r="P168" s="69">
        <f>(D169-Assets[[#This Row],[TTM]])/Assets[[#This Row],[TTM]]</f>
        <v>-2.7957896580425596E-2</v>
      </c>
      <c r="Q168" s="69">
        <f>(E169-Assets[[#This Row],[TSLA]])/Assets[[#This Row],[TSLA]]</f>
        <v>3.2066010077874504E-2</v>
      </c>
      <c r="R168" s="69">
        <f>(F169-Assets[[#This Row],[GOOG]])/Assets[[#This Row],[GOOG]]</f>
        <v>-4.0895067224424536E-3</v>
      </c>
      <c r="S168" s="69">
        <f>(G169-Assets[[#This Row],[DIS]])/Assets[[#This Row],[DIS]]</f>
        <v>6.8833867220708727E-3</v>
      </c>
      <c r="T168" s="69">
        <f>(H169-Assets[[#This Row],[COP]])/Assets[[#This Row],[COP]]</f>
        <v>-1.6418530945291953E-2</v>
      </c>
      <c r="U168" s="69">
        <f>(I169-Assets[[#This Row],[BIDU]])/Assets[[#This Row],[BIDU]]</f>
        <v>2.5107816650425878E-2</v>
      </c>
      <c r="V168" s="69">
        <f>(J169-Assets[[#This Row],[MSFT]])/Assets[[#This Row],[MSFT]]</f>
        <v>6.7694775401273641E-3</v>
      </c>
      <c r="W168" s="69">
        <f>(K169-Assets[[#This Row],[WFC]])/Assets[[#This Row],[WFC]]</f>
        <v>-1.9047395693663693E-3</v>
      </c>
      <c r="X168" s="69">
        <f>(L169-Assets[[#This Row],[DJI]])/Assets[[#This Row],[DJI]]</f>
        <v>-3.0795429264799711E-3</v>
      </c>
    </row>
    <row r="169" spans="1:24" x14ac:dyDescent="0.25">
      <c r="A169" s="66">
        <v>40598</v>
      </c>
      <c r="B169" s="60">
        <v>45.087983000000001</v>
      </c>
      <c r="C169" s="62">
        <v>74.050890999999993</v>
      </c>
      <c r="D169" s="62">
        <v>22.866299000000001</v>
      </c>
      <c r="E169" s="62">
        <v>22.530000999999999</v>
      </c>
      <c r="F169" s="62">
        <v>304.10641299999997</v>
      </c>
      <c r="G169" s="62">
        <v>39.306910999999999</v>
      </c>
      <c r="H169" s="62">
        <v>47.232728999999999</v>
      </c>
      <c r="I169" s="62">
        <v>118.80999799999999</v>
      </c>
      <c r="J169" s="62">
        <v>23.132946</v>
      </c>
      <c r="K169" s="62">
        <v>27.322728999999999</v>
      </c>
      <c r="L169" s="62">
        <v>12068.5</v>
      </c>
      <c r="N169" s="69">
        <f>(B170-Assets[[#This Row],[AAPL]])/Assets[[#This Row],[AAPL]]</f>
        <v>1.5399003322016012E-2</v>
      </c>
      <c r="O169" s="69">
        <f>(C170-Assets[[#This Row],[XOM]])/Assets[[#This Row],[XOM]]</f>
        <v>-7.3282035188475718E-3</v>
      </c>
      <c r="P169" s="69">
        <f>(D170-Assets[[#This Row],[TTM]])/Assets[[#This Row],[TTM]]</f>
        <v>1.5423134281590553E-2</v>
      </c>
      <c r="Q169" s="69">
        <f>(E170-Assets[[#This Row],[TSLA]])/Assets[[#This Row],[TSLA]]</f>
        <v>4.7936083092051433E-2</v>
      </c>
      <c r="R169" s="69">
        <f>(F170-Assets[[#This Row],[GOOG]])/Assets[[#This Row],[GOOG]]</f>
        <v>2.003890657840234E-3</v>
      </c>
      <c r="S169" s="69">
        <f>(G170-Assets[[#This Row],[DIS]])/Assets[[#This Row],[DIS]]</f>
        <v>1.249416419417948E-2</v>
      </c>
      <c r="T169" s="69">
        <f>(H170-Assets[[#This Row],[COP]])/Assets[[#This Row],[COP]]</f>
        <v>0</v>
      </c>
      <c r="U169" s="69">
        <f>(I170-Assets[[#This Row],[BIDU]])/Assets[[#This Row],[BIDU]]</f>
        <v>1.4981887298744053E-2</v>
      </c>
      <c r="V169" s="69">
        <f>(J170-Assets[[#This Row],[MSFT]])/Assets[[#This Row],[MSFT]]</f>
        <v>-8.2181923564772809E-3</v>
      </c>
      <c r="W169" s="69">
        <f>(K170-Assets[[#This Row],[WFC]])/Assets[[#This Row],[WFC]]</f>
        <v>3.0534395008639248E-2</v>
      </c>
      <c r="X169" s="69">
        <f>(L170-Assets[[#This Row],[DJI]])/Assets[[#This Row],[DJI]]</f>
        <v>5.1332145668475217E-3</v>
      </c>
    </row>
    <row r="170" spans="1:24" x14ac:dyDescent="0.25">
      <c r="A170" s="66">
        <v>40599</v>
      </c>
      <c r="B170" s="60">
        <v>45.782293000000003</v>
      </c>
      <c r="C170" s="62">
        <v>73.508230999999995</v>
      </c>
      <c r="D170" s="62">
        <v>23.218969000000001</v>
      </c>
      <c r="E170" s="62">
        <v>23.610001</v>
      </c>
      <c r="F170" s="62">
        <v>304.71580899999998</v>
      </c>
      <c r="G170" s="62">
        <v>39.798017999999999</v>
      </c>
      <c r="H170" s="62">
        <v>47.232728999999999</v>
      </c>
      <c r="I170" s="62">
        <v>120.589996</v>
      </c>
      <c r="J170" s="62">
        <v>22.942834999999999</v>
      </c>
      <c r="K170" s="62">
        <v>28.157012000000002</v>
      </c>
      <c r="L170" s="62">
        <v>12130.450199999999</v>
      </c>
      <c r="N170" s="69">
        <f>(B171-Assets[[#This Row],[AAPL]])/Assets[[#This Row],[AAPL]]</f>
        <v>1.4504821765917145E-2</v>
      </c>
      <c r="O170" s="69">
        <f>(C171-Assets[[#This Row],[XOM]])/Assets[[#This Row],[XOM]]</f>
        <v>2.2264173382162775E-3</v>
      </c>
      <c r="P170" s="69">
        <f>(D171-Assets[[#This Row],[TTM]])/Assets[[#This Row],[TTM]]</f>
        <v>1.0673255991685044E-2</v>
      </c>
      <c r="Q170" s="69">
        <f>(E171-Assets[[#This Row],[TSLA]])/Assets[[#This Row],[TSLA]]</f>
        <v>1.1859296405790032E-2</v>
      </c>
      <c r="R170" s="69">
        <f>(F171-Assets[[#This Row],[GOOG]])/Assets[[#This Row],[GOOG]]</f>
        <v>5.5078697935229352E-3</v>
      </c>
      <c r="S170" s="69">
        <f>(G171-Assets[[#This Row],[DIS]])/Assets[[#This Row],[DIS]]</f>
        <v>1.8393503917707665E-2</v>
      </c>
      <c r="T170" s="69">
        <f>(H171-Assets[[#This Row],[COP]])/Assets[[#This Row],[COP]]</f>
        <v>7.6346636672211809E-3</v>
      </c>
      <c r="U170" s="69">
        <f>(I171-Assets[[#This Row],[BIDU]])/Assets[[#This Row],[BIDU]]</f>
        <v>4.7268265934763062E-3</v>
      </c>
      <c r="V170" s="69">
        <f>(J171-Assets[[#This Row],[MSFT]])/Assets[[#This Row],[MSFT]]</f>
        <v>1.1299824106306333E-3</v>
      </c>
      <c r="W170" s="69">
        <f>(K171-Assets[[#This Row],[WFC]])/Assets[[#This Row],[WFC]]</f>
        <v>-4.3210906043581855E-3</v>
      </c>
      <c r="X170" s="69">
        <f>(L171-Assets[[#This Row],[DJI]])/Assets[[#This Row],[DJI]]</f>
        <v>7.9048706700103541E-3</v>
      </c>
    </row>
    <row r="171" spans="1:24" x14ac:dyDescent="0.25">
      <c r="A171" s="66">
        <v>40602</v>
      </c>
      <c r="B171" s="60">
        <v>46.446356999999999</v>
      </c>
      <c r="C171" s="62">
        <v>73.671891000000002</v>
      </c>
      <c r="D171" s="62">
        <v>23.466791000000001</v>
      </c>
      <c r="E171" s="62">
        <v>23.889999</v>
      </c>
      <c r="F171" s="62">
        <v>306.39414399999998</v>
      </c>
      <c r="G171" s="62">
        <v>40.530042999999999</v>
      </c>
      <c r="H171" s="62">
        <v>47.593335000000003</v>
      </c>
      <c r="I171" s="62">
        <v>121.160004</v>
      </c>
      <c r="J171" s="62">
        <v>22.96876</v>
      </c>
      <c r="K171" s="62">
        <v>28.035343000000001</v>
      </c>
      <c r="L171" s="62">
        <v>12226.339840000001</v>
      </c>
      <c r="N171" s="69">
        <f>(B172-Assets[[#This Row],[AAPL]])/Assets[[#This Row],[AAPL]]</f>
        <v>-1.1041619475129053E-2</v>
      </c>
      <c r="O171" s="69">
        <f>(C172-Assets[[#This Row],[XOM]])/Assets[[#This Row],[XOM]]</f>
        <v>-8.5349648483979135E-3</v>
      </c>
      <c r="P171" s="69">
        <f>(D172-Assets[[#This Row],[TTM]])/Assets[[#This Row],[TTM]]</f>
        <v>3.9805016373989963E-2</v>
      </c>
      <c r="Q171" s="69">
        <f>(E172-Assets[[#This Row],[TSLA]])/Assets[[#This Row],[TSLA]]</f>
        <v>2.0930097150694401E-3</v>
      </c>
      <c r="R171" s="69">
        <f>(F172-Assets[[#This Row],[GOOG]])/Assets[[#This Row],[GOOG]]</f>
        <v>-2.0606513288974615E-2</v>
      </c>
      <c r="S171" s="69">
        <f>(G172-Assets[[#This Row],[DIS]])/Assets[[#This Row],[DIS]]</f>
        <v>-1.7146786644169163E-2</v>
      </c>
      <c r="T171" s="69">
        <f>(H172-Assets[[#This Row],[COP]])/Assets[[#This Row],[COP]]</f>
        <v>-5.1364334943127291E-4</v>
      </c>
      <c r="U171" s="69">
        <f>(I172-Assets[[#This Row],[BIDU]])/Assets[[#This Row],[BIDU]]</f>
        <v>-2.7484333856575373E-2</v>
      </c>
      <c r="V171" s="69">
        <f>(J172-Assets[[#This Row],[MSFT]])/Assets[[#This Row],[MSFT]]</f>
        <v>-1.5801375433414769E-2</v>
      </c>
      <c r="W171" s="69">
        <f>(K172-Assets[[#This Row],[WFC]])/Assets[[#This Row],[WFC]]</f>
        <v>-1.8908846594100866E-2</v>
      </c>
      <c r="X171" s="69">
        <f>(L172-Assets[[#This Row],[DJI]])/Assets[[#This Row],[DJI]]</f>
        <v>-1.3767023672065781E-2</v>
      </c>
    </row>
    <row r="172" spans="1:24" x14ac:dyDescent="0.25">
      <c r="A172" s="66">
        <v>40603</v>
      </c>
      <c r="B172" s="60">
        <v>45.933514000000002</v>
      </c>
      <c r="C172" s="62">
        <v>73.043104</v>
      </c>
      <c r="D172" s="62">
        <v>24.400887000000001</v>
      </c>
      <c r="E172" s="62">
        <v>23.940000999999999</v>
      </c>
      <c r="F172" s="62">
        <v>300.08042899999998</v>
      </c>
      <c r="G172" s="62">
        <v>39.835082999999997</v>
      </c>
      <c r="H172" s="62">
        <v>47.568888999999999</v>
      </c>
      <c r="I172" s="62">
        <v>117.83000199999999</v>
      </c>
      <c r="J172" s="62">
        <v>22.605822</v>
      </c>
      <c r="K172" s="62">
        <v>27.505227000000001</v>
      </c>
      <c r="L172" s="62">
        <v>12058.01953</v>
      </c>
      <c r="N172" s="69">
        <f>(B173-Assets[[#This Row],[AAPL]])/Assets[[#This Row],[AAPL]]</f>
        <v>8.044431349188759E-3</v>
      </c>
      <c r="O172" s="69">
        <f>(C173-Assets[[#This Row],[XOM]])/Assets[[#This Row],[XOM]]</f>
        <v>3.3018722753075016E-3</v>
      </c>
      <c r="P172" s="69">
        <f>(D173-Assets[[#This Row],[TTM]])/Assets[[#This Row],[TTM]]</f>
        <v>-6.6406192528985332E-3</v>
      </c>
      <c r="Q172" s="69">
        <f>(E173-Assets[[#This Row],[TSLA]])/Assets[[#This Row],[TSLA]]</f>
        <v>3.3416456415353043E-3</v>
      </c>
      <c r="R172" s="69">
        <f>(F173-Assets[[#This Row],[GOOG]])/Assets[[#This Row],[GOOG]]</f>
        <v>4.9969936559904685E-5</v>
      </c>
      <c r="S172" s="69">
        <f>(G173-Assets[[#This Row],[DIS]])/Assets[[#This Row],[DIS]]</f>
        <v>6.9783461979985358E-3</v>
      </c>
      <c r="T172" s="69">
        <f>(H173-Assets[[#This Row],[COP]])/Assets[[#This Row],[COP]]</f>
        <v>5.3963421344568312E-3</v>
      </c>
      <c r="U172" s="69">
        <f>(I173-Assets[[#This Row],[BIDU]])/Assets[[#This Row],[BIDU]]</f>
        <v>1.4088058829023925E-2</v>
      </c>
      <c r="V172" s="69">
        <f>(J173-Assets[[#This Row],[MSFT]])/Assets[[#This Row],[MSFT]]</f>
        <v>-3.0581060047273983E-3</v>
      </c>
      <c r="W172" s="69">
        <f>(K173-Assets[[#This Row],[WFC]])/Assets[[#This Row],[WFC]]</f>
        <v>-3.1595449112272562E-3</v>
      </c>
      <c r="X172" s="69">
        <f>(L173-Assets[[#This Row],[DJI]])/Assets[[#This Row],[DJI]]</f>
        <v>7.2816932981040357E-4</v>
      </c>
    </row>
    <row r="173" spans="1:24" x14ac:dyDescent="0.25">
      <c r="A173" s="66">
        <v>40604</v>
      </c>
      <c r="B173" s="60">
        <v>46.303023000000003</v>
      </c>
      <c r="C173" s="62">
        <v>73.284283000000002</v>
      </c>
      <c r="D173" s="62">
        <v>24.238849999999999</v>
      </c>
      <c r="E173" s="62">
        <v>24.02</v>
      </c>
      <c r="F173" s="62">
        <v>300.09542399999998</v>
      </c>
      <c r="G173" s="62">
        <v>40.113066000000003</v>
      </c>
      <c r="H173" s="62">
        <v>47.825586999999999</v>
      </c>
      <c r="I173" s="62">
        <v>119.489998</v>
      </c>
      <c r="J173" s="62">
        <v>22.536691000000001</v>
      </c>
      <c r="K173" s="62">
        <v>27.418323000000001</v>
      </c>
      <c r="L173" s="62">
        <v>12066.79981</v>
      </c>
      <c r="N173" s="69">
        <f>(B174-Assets[[#This Row],[AAPL]])/Assets[[#This Row],[AAPL]]</f>
        <v>2.112918199746909E-2</v>
      </c>
      <c r="O173" s="69">
        <f>(C174-Assets[[#This Row],[XOM]])/Assets[[#This Row],[XOM]]</f>
        <v>8.6976766901027316E-3</v>
      </c>
      <c r="P173" s="69">
        <f>(D174-Assets[[#This Row],[TTM]])/Assets[[#This Row],[TTM]]</f>
        <v>2.7133300465987421E-2</v>
      </c>
      <c r="Q173" s="69">
        <f>(E174-Assets[[#This Row],[TSLA]])/Assets[[#This Row],[TSLA]]</f>
        <v>1.415491257285599E-2</v>
      </c>
      <c r="R173" s="69">
        <f>(F174-Assets[[#This Row],[GOOG]])/Assets[[#This Row],[GOOG]]</f>
        <v>1.4597433515014259E-2</v>
      </c>
      <c r="S173" s="69">
        <f>(G174-Assets[[#This Row],[DIS]])/Assets[[#This Row],[DIS]]</f>
        <v>1.8017994436027258E-2</v>
      </c>
      <c r="T173" s="69">
        <f>(H174-Assets[[#This Row],[COP]])/Assets[[#This Row],[COP]]</f>
        <v>1.6613387306673295E-2</v>
      </c>
      <c r="U173" s="69">
        <f>(I174-Assets[[#This Row],[BIDU]])/Assets[[#This Row],[BIDU]]</f>
        <v>1.9750607075916089E-2</v>
      </c>
      <c r="V173" s="69">
        <f>(J174-Assets[[#This Row],[MSFT]])/Assets[[#This Row],[MSFT]]</f>
        <v>4.6012522423988667E-3</v>
      </c>
      <c r="W173" s="69">
        <f>(K174-Assets[[#This Row],[WFC]])/Assets[[#This Row],[WFC]]</f>
        <v>2.7258341073595115E-2</v>
      </c>
      <c r="X173" s="69">
        <f>(L174-Assets[[#This Row],[DJI]])/Assets[[#This Row],[DJI]]</f>
        <v>1.5861735755438779E-2</v>
      </c>
    </row>
    <row r="174" spans="1:24" x14ac:dyDescent="0.25">
      <c r="A174" s="66">
        <v>40605</v>
      </c>
      <c r="B174" s="60">
        <v>47.281368000000001</v>
      </c>
      <c r="C174" s="62">
        <v>73.921685999999994</v>
      </c>
      <c r="D174" s="62">
        <v>24.896529999999998</v>
      </c>
      <c r="E174" s="62">
        <v>24.360001</v>
      </c>
      <c r="F174" s="62">
        <v>304.47604699999999</v>
      </c>
      <c r="G174" s="62">
        <v>40.835822999999998</v>
      </c>
      <c r="H174" s="62">
        <v>48.620131999999998</v>
      </c>
      <c r="I174" s="62">
        <v>121.849998</v>
      </c>
      <c r="J174" s="62">
        <v>22.640388000000002</v>
      </c>
      <c r="K174" s="62">
        <v>28.165700999999999</v>
      </c>
      <c r="L174" s="62">
        <v>12258.200199999999</v>
      </c>
      <c r="N174" s="69">
        <f>(B175-Assets[[#This Row],[AAPL]])/Assets[[#This Row],[AAPL]]</f>
        <v>1.2236744080670104E-3</v>
      </c>
      <c r="O174" s="69">
        <f>(C175-Assets[[#This Row],[XOM]])/Assets[[#This Row],[XOM]]</f>
        <v>-8.62267941237152E-3</v>
      </c>
      <c r="P174" s="69">
        <f>(D175-Assets[[#This Row],[TTM]])/Assets[[#This Row],[TTM]]</f>
        <v>-1.1102631571548267E-2</v>
      </c>
      <c r="Q174" s="69">
        <f>(E175-Assets[[#This Row],[TSLA]])/Assets[[#This Row],[TSLA]]</f>
        <v>2.4220031846468308E-2</v>
      </c>
      <c r="R174" s="69">
        <f>(F175-Assets[[#This Row],[GOOG]])/Assets[[#This Row],[GOOG]]</f>
        <v>-1.4666316263623755E-2</v>
      </c>
      <c r="S174" s="69">
        <f>(G175-Assets[[#This Row],[DIS]])/Assets[[#This Row],[DIS]]</f>
        <v>-1.1799419348056259E-2</v>
      </c>
      <c r="T174" s="69">
        <f>(H175-Assets[[#This Row],[COP]])/Assets[[#This Row],[COP]]</f>
        <v>5.405476891753469E-3</v>
      </c>
      <c r="U174" s="69">
        <f>(I175-Assets[[#This Row],[BIDU]])/Assets[[#This Row],[BIDU]]</f>
        <v>4.0213213626806949E-3</v>
      </c>
      <c r="V174" s="69">
        <f>(J175-Assets[[#This Row],[MSFT]])/Assets[[#This Row],[MSFT]]</f>
        <v>-9.5419742806528082E-3</v>
      </c>
      <c r="W174" s="69">
        <f>(K175-Assets[[#This Row],[WFC]])/Assets[[#This Row],[WFC]]</f>
        <v>-1.5427345479524818E-2</v>
      </c>
      <c r="X174" s="69">
        <f>(L175-Assets[[#This Row],[DJI]])/Assets[[#This Row],[DJI]]</f>
        <v>-7.2049989850874602E-3</v>
      </c>
    </row>
    <row r="175" spans="1:24" x14ac:dyDescent="0.25">
      <c r="A175" s="66">
        <v>40606</v>
      </c>
      <c r="B175" s="60">
        <v>47.339224999999999</v>
      </c>
      <c r="C175" s="62">
        <v>73.284283000000002</v>
      </c>
      <c r="D175" s="62">
        <v>24.620113</v>
      </c>
      <c r="E175" s="62">
        <v>24.950001</v>
      </c>
      <c r="F175" s="62">
        <v>300.01050500000002</v>
      </c>
      <c r="G175" s="62">
        <v>40.353983999999997</v>
      </c>
      <c r="H175" s="62">
        <v>48.882947000000001</v>
      </c>
      <c r="I175" s="62">
        <v>122.339996</v>
      </c>
      <c r="J175" s="62">
        <v>22.424354000000001</v>
      </c>
      <c r="K175" s="62">
        <v>27.731179000000001</v>
      </c>
      <c r="L175" s="62">
        <v>12169.87988</v>
      </c>
      <c r="N175" s="69">
        <f>(B176-Assets[[#This Row],[AAPL]])/Assets[[#This Row],[AAPL]]</f>
        <v>-1.2888888654176263E-2</v>
      </c>
      <c r="O175" s="69">
        <f>(C176-Assets[[#This Row],[XOM]])/Assets[[#This Row],[XOM]]</f>
        <v>-4.2313165566483738E-3</v>
      </c>
      <c r="P175" s="69">
        <f>(D176-Assets[[#This Row],[TTM]])/Assets[[#This Row],[TTM]]</f>
        <v>-2.9423138715894616E-2</v>
      </c>
      <c r="Q175" s="69">
        <f>(E176-Assets[[#This Row],[TSLA]])/Assets[[#This Row],[TSLA]]</f>
        <v>-4.0080158714228358E-4</v>
      </c>
      <c r="R175" s="69">
        <f>(F176-Assets[[#This Row],[GOOG]])/Assets[[#This Row],[GOOG]]</f>
        <v>-1.4917874292435258E-2</v>
      </c>
      <c r="S175" s="69">
        <f>(G176-Assets[[#This Row],[DIS]])/Assets[[#This Row],[DIS]]</f>
        <v>-1.2169901241969072E-2</v>
      </c>
      <c r="T175" s="69">
        <f>(H176-Assets[[#This Row],[COP]])/Assets[[#This Row],[COP]]</f>
        <v>-9.7525216718214302E-3</v>
      </c>
      <c r="U175" s="69">
        <f>(I176-Assets[[#This Row],[BIDU]])/Assets[[#This Row],[BIDU]]</f>
        <v>-1.76556814665908E-2</v>
      </c>
      <c r="V175" s="69">
        <f>(J176-Assets[[#This Row],[MSFT]])/Assets[[#This Row],[MSFT]]</f>
        <v>-8.8632653587256052E-3</v>
      </c>
      <c r="W175" s="69">
        <f>(K176-Assets[[#This Row],[WFC]])/Assets[[#This Row],[WFC]]</f>
        <v>-5.9542726257690191E-3</v>
      </c>
      <c r="X175" s="69">
        <f>(L176-Assets[[#This Row],[DJI]])/Assets[[#This Row],[DJI]]</f>
        <v>-6.5612488198199962E-3</v>
      </c>
    </row>
    <row r="176" spans="1:24" x14ac:dyDescent="0.25">
      <c r="A176" s="66">
        <v>40609</v>
      </c>
      <c r="B176" s="60">
        <v>46.729075000000002</v>
      </c>
      <c r="C176" s="62">
        <v>72.974193999999997</v>
      </c>
      <c r="D176" s="62">
        <v>23.895712</v>
      </c>
      <c r="E176" s="62">
        <v>24.940000999999999</v>
      </c>
      <c r="F176" s="62">
        <v>295.534986</v>
      </c>
      <c r="G176" s="62">
        <v>39.862879999999997</v>
      </c>
      <c r="H176" s="62">
        <v>48.406215000000003</v>
      </c>
      <c r="I176" s="62">
        <v>120.18</v>
      </c>
      <c r="J176" s="62">
        <v>22.225601000000001</v>
      </c>
      <c r="K176" s="62">
        <v>27.56606</v>
      </c>
      <c r="L176" s="62">
        <v>12090.030269999999</v>
      </c>
      <c r="N176" s="69">
        <f>(B177-Assets[[#This Row],[AAPL]])/Assets[[#This Row],[AAPL]]</f>
        <v>1.1256375179692344E-3</v>
      </c>
      <c r="O176" s="69">
        <f>(C177-Assets[[#This Row],[XOM]])/Assets[[#This Row],[XOM]]</f>
        <v>-1.4164596322913357E-3</v>
      </c>
      <c r="P176" s="69">
        <f>(D177-Assets[[#This Row],[TTM]])/Assets[[#This Row],[TTM]]</f>
        <v>4.0287186253332795E-2</v>
      </c>
      <c r="Q176" s="69">
        <f>(E177-Assets[[#This Row],[TSLA]])/Assets[[#This Row],[TSLA]]</f>
        <v>-1.1226984313272426E-2</v>
      </c>
      <c r="R176" s="69">
        <f>(F177-Assets[[#This Row],[GOOG]])/Assets[[#This Row],[GOOG]]</f>
        <v>1.0985196859231317E-3</v>
      </c>
      <c r="S176" s="69">
        <f>(G177-Assets[[#This Row],[DIS]])/Assets[[#This Row],[DIS]]</f>
        <v>4.1841181570424282E-3</v>
      </c>
      <c r="T176" s="69">
        <f>(H177-Assets[[#This Row],[COP]])/Assets[[#This Row],[COP]]</f>
        <v>-1.1111093895690911E-2</v>
      </c>
      <c r="U176" s="69">
        <f>(I177-Assets[[#This Row],[BIDU]])/Assets[[#This Row],[BIDU]]</f>
        <v>0</v>
      </c>
      <c r="V176" s="69">
        <f>(J177-Assets[[#This Row],[MSFT]])/Assets[[#This Row],[MSFT]]</f>
        <v>7.3872917992183111E-3</v>
      </c>
      <c r="W176" s="69">
        <f>(K177-Assets[[#This Row],[WFC]])/Assets[[#This Row],[WFC]]</f>
        <v>2.4905409042859275E-2</v>
      </c>
      <c r="X176" s="69">
        <f>(L177-Assets[[#This Row],[DJI]])/Assets[[#This Row],[DJI]]</f>
        <v>1.0285301791887171E-2</v>
      </c>
    </row>
    <row r="177" spans="1:24" x14ac:dyDescent="0.25">
      <c r="A177" s="66">
        <v>40610</v>
      </c>
      <c r="B177" s="60">
        <v>46.781675</v>
      </c>
      <c r="C177" s="62">
        <v>72.870829000000001</v>
      </c>
      <c r="D177" s="62">
        <v>24.858402999999999</v>
      </c>
      <c r="E177" s="62">
        <v>24.66</v>
      </c>
      <c r="F177" s="62">
        <v>295.85963700000002</v>
      </c>
      <c r="G177" s="62">
        <v>40.029671</v>
      </c>
      <c r="H177" s="62">
        <v>47.868369000000001</v>
      </c>
      <c r="I177" s="62">
        <v>120.18</v>
      </c>
      <c r="J177" s="62">
        <v>22.389787999999999</v>
      </c>
      <c r="K177" s="62">
        <v>28.252604000000002</v>
      </c>
      <c r="L177" s="62">
        <v>12214.37988</v>
      </c>
      <c r="N177" s="69">
        <f>(B178-Assets[[#This Row],[AAPL]])/Assets[[#This Row],[AAPL]]</f>
        <v>-9.2478304806315418E-3</v>
      </c>
      <c r="O177" s="69">
        <f>(C178-Assets[[#This Row],[XOM]])/Assets[[#This Row],[XOM]]</f>
        <v>-2.600491892304331E-3</v>
      </c>
      <c r="P177" s="69">
        <f>(D178-Assets[[#This Row],[TTM]])/Assets[[#This Row],[TTM]]</f>
        <v>1.2653387267074255E-2</v>
      </c>
      <c r="Q177" s="69">
        <f>(E178-Assets[[#This Row],[TSLA]])/Assets[[#This Row],[TSLA]]</f>
        <v>2.4330494728305452E-3</v>
      </c>
      <c r="R177" s="69">
        <f>(F178-Assets[[#This Row],[GOOG]])/Assets[[#This Row],[GOOG]]</f>
        <v>-9.116518993092798E-4</v>
      </c>
      <c r="S177" s="69">
        <f>(G178-Assets[[#This Row],[DIS]])/Assets[[#This Row],[DIS]]</f>
        <v>-1.8519013059088414E-3</v>
      </c>
      <c r="T177" s="69">
        <f>(H178-Assets[[#This Row],[COP]])/Assets[[#This Row],[COP]]</f>
        <v>-3.575116586905219E-3</v>
      </c>
      <c r="U177" s="69">
        <f>(I178-Assets[[#This Row],[BIDU]])/Assets[[#This Row],[BIDU]]</f>
        <v>-3.5779663837577531E-3</v>
      </c>
      <c r="V177" s="69">
        <f>(J178-Assets[[#This Row],[MSFT]])/Assets[[#This Row],[MSFT]]</f>
        <v>-7.719144102659234E-4</v>
      </c>
      <c r="W177" s="69">
        <f>(K178-Assets[[#This Row],[WFC]])/Assets[[#This Row],[WFC]]</f>
        <v>8.9203458909485889E-3</v>
      </c>
      <c r="X177" s="69">
        <f>(L178-Assets[[#This Row],[DJI]])/Assets[[#This Row],[DJI]]</f>
        <v>-1.0561649569391505E-4</v>
      </c>
    </row>
    <row r="178" spans="1:24" x14ac:dyDescent="0.25">
      <c r="A178" s="66">
        <v>40611</v>
      </c>
      <c r="B178" s="60">
        <v>46.349046000000001</v>
      </c>
      <c r="C178" s="62">
        <v>72.681329000000005</v>
      </c>
      <c r="D178" s="62">
        <v>25.172946</v>
      </c>
      <c r="E178" s="62">
        <v>24.719999000000001</v>
      </c>
      <c r="F178" s="62">
        <v>295.58991600000002</v>
      </c>
      <c r="G178" s="62">
        <v>39.955539999999999</v>
      </c>
      <c r="H178" s="62">
        <v>47.697234000000002</v>
      </c>
      <c r="I178" s="62">
        <v>119.75</v>
      </c>
      <c r="J178" s="62">
        <v>22.372505</v>
      </c>
      <c r="K178" s="62">
        <v>28.504626999999999</v>
      </c>
      <c r="L178" s="62">
        <v>12213.089840000001</v>
      </c>
      <c r="N178" s="69">
        <f>(B179-Assets[[#This Row],[AAPL]])/Assets[[#This Row],[AAPL]]</f>
        <v>-1.6455290147719539E-2</v>
      </c>
      <c r="O178" s="69">
        <f>(C179-Assets[[#This Row],[XOM]])/Assets[[#This Row],[XOM]]</f>
        <v>-3.5553450047673262E-2</v>
      </c>
      <c r="P178" s="69">
        <f>(D179-Assets[[#This Row],[TTM]])/Assets[[#This Row],[TTM]]</f>
        <v>-1.7796288126149366E-2</v>
      </c>
      <c r="Q178" s="69">
        <f>(E179-Assets[[#This Row],[TSLA]])/Assets[[#This Row],[TSLA]]</f>
        <v>-2.8721643556700781E-2</v>
      </c>
      <c r="R178" s="69">
        <f>(F179-Assets[[#This Row],[GOOG]])/Assets[[#This Row],[GOOG]]</f>
        <v>-1.9382559045079177E-2</v>
      </c>
      <c r="S178" s="69">
        <f>(G179-Assets[[#This Row],[DIS]])/Assets[[#This Row],[DIS]]</f>
        <v>-1.5074154923197199E-2</v>
      </c>
      <c r="T178" s="69">
        <f>(H179-Assets[[#This Row],[COP]])/Assets[[#This Row],[COP]]</f>
        <v>-3.664782741909111E-2</v>
      </c>
      <c r="U178" s="69">
        <f>(I179-Assets[[#This Row],[BIDU]])/Assets[[#This Row],[BIDU]]</f>
        <v>9.3528434237995575E-3</v>
      </c>
      <c r="V178" s="69">
        <f>(J179-Assets[[#This Row],[MSFT]])/Assets[[#This Row],[MSFT]]</f>
        <v>-1.8539989151862942E-2</v>
      </c>
      <c r="W178" s="69">
        <f>(K179-Assets[[#This Row],[WFC]])/Assets[[#This Row],[WFC]]</f>
        <v>-2.2560898621827287E-2</v>
      </c>
      <c r="X178" s="69">
        <f>(L179-Assets[[#This Row],[DJI]])/Assets[[#This Row],[DJI]]</f>
        <v>-1.8707754793687796E-2</v>
      </c>
    </row>
    <row r="179" spans="1:24" x14ac:dyDescent="0.25">
      <c r="A179" s="66">
        <v>40612</v>
      </c>
      <c r="B179" s="60">
        <v>45.586359000000002</v>
      </c>
      <c r="C179" s="62">
        <v>70.097256999999999</v>
      </c>
      <c r="D179" s="62">
        <v>24.724961</v>
      </c>
      <c r="E179" s="62">
        <v>24.01</v>
      </c>
      <c r="F179" s="62">
        <v>289.86062700000002</v>
      </c>
      <c r="G179" s="62">
        <v>39.353243999999997</v>
      </c>
      <c r="H179" s="62">
        <v>45.949233999999997</v>
      </c>
      <c r="I179" s="62">
        <v>120.870003</v>
      </c>
      <c r="J179" s="62">
        <v>21.957719000000001</v>
      </c>
      <c r="K179" s="62">
        <v>27.861536999999998</v>
      </c>
      <c r="L179" s="62">
        <v>11984.610350000001</v>
      </c>
      <c r="N179" s="69">
        <f>(B180-Assets[[#This Row],[AAPL]])/Assets[[#This Row],[AAPL]]</f>
        <v>1.5346038054936595E-2</v>
      </c>
      <c r="O179" s="69">
        <f>(C180-Assets[[#This Row],[XOM]])/Assets[[#This Row],[XOM]]</f>
        <v>9.0932088826243974E-3</v>
      </c>
      <c r="P179" s="69">
        <f>(D180-Assets[[#This Row],[TTM]])/Assets[[#This Row],[TTM]]</f>
        <v>-7.7101031625490049E-3</v>
      </c>
      <c r="Q179" s="69">
        <f>(E180-Assets[[#This Row],[TSLA]])/Assets[[#This Row],[TSLA]]</f>
        <v>2.498958767180288E-3</v>
      </c>
      <c r="R179" s="69">
        <f>(F180-Assets[[#This Row],[GOOG]])/Assets[[#This Row],[GOOG]]</f>
        <v>-6.1864662978184919E-3</v>
      </c>
      <c r="S179" s="69">
        <f>(G180-Assets[[#This Row],[DIS]])/Assets[[#This Row],[DIS]]</f>
        <v>1.0831152826943684E-2</v>
      </c>
      <c r="T179" s="69">
        <f>(H180-Assets[[#This Row],[COP]])/Assets[[#This Row],[COP]]</f>
        <v>1.4897506234815686E-2</v>
      </c>
      <c r="U179" s="69">
        <f>(I180-Assets[[#This Row],[BIDU]])/Assets[[#This Row],[BIDU]]</f>
        <v>3.3837973843683943E-2</v>
      </c>
      <c r="V179" s="69">
        <f>(J180-Assets[[#This Row],[MSFT]])/Assets[[#This Row],[MSFT]]</f>
        <v>1.0625784946059313E-2</v>
      </c>
      <c r="W179" s="69">
        <f>(K180-Assets[[#This Row],[WFC]])/Assets[[#This Row],[WFC]]</f>
        <v>9.9812512138150143E-3</v>
      </c>
      <c r="X179" s="69">
        <f>(L180-Assets[[#This Row],[DJI]])/Assets[[#This Row],[DJI]]</f>
        <v>4.9889014539383717E-3</v>
      </c>
    </row>
    <row r="180" spans="1:24" x14ac:dyDescent="0.25">
      <c r="A180" s="66">
        <v>40613</v>
      </c>
      <c r="B180" s="60">
        <v>46.285929000000003</v>
      </c>
      <c r="C180" s="62">
        <v>70.734666000000004</v>
      </c>
      <c r="D180" s="62">
        <v>24.534329</v>
      </c>
      <c r="E180" s="62">
        <v>24.07</v>
      </c>
      <c r="F180" s="62">
        <v>288.06741399999999</v>
      </c>
      <c r="G180" s="62">
        <v>39.779485000000001</v>
      </c>
      <c r="H180" s="62">
        <v>46.633763000000002</v>
      </c>
      <c r="I180" s="62">
        <v>124.959999</v>
      </c>
      <c r="J180" s="62">
        <v>22.191037000000001</v>
      </c>
      <c r="K180" s="62">
        <v>28.13963</v>
      </c>
      <c r="L180" s="62">
        <v>12044.400390000001</v>
      </c>
      <c r="N180" s="69">
        <f>(B181-Assets[[#This Row],[AAPL]])/Assets[[#This Row],[AAPL]]</f>
        <v>4.4603620249255172E-3</v>
      </c>
      <c r="O180" s="69">
        <f>(C181-Assets[[#This Row],[XOM]])/Assets[[#This Row],[XOM]]</f>
        <v>3.1660430827508308E-3</v>
      </c>
      <c r="P180" s="69">
        <f>(D181-Assets[[#This Row],[TTM]])/Assets[[#This Row],[TTM]]</f>
        <v>5.0505151373815707E-3</v>
      </c>
      <c r="Q180" s="69">
        <f>(E181-Assets[[#This Row],[TSLA]])/Assets[[#This Row],[TSLA]]</f>
        <v>-3.4067303697548824E-2</v>
      </c>
      <c r="R180" s="69">
        <f>(F181-Assets[[#This Row],[GOOG]])/Assets[[#This Row],[GOOG]]</f>
        <v>-1.165226553531659E-2</v>
      </c>
      <c r="S180" s="69">
        <f>(G181-Assets[[#This Row],[DIS]])/Assets[[#This Row],[DIS]]</f>
        <v>-1.6072656546458518E-2</v>
      </c>
      <c r="T180" s="69">
        <f>(H181-Assets[[#This Row],[COP]])/Assets[[#This Row],[COP]]</f>
        <v>-6.0287007076826543E-3</v>
      </c>
      <c r="U180" s="69">
        <f>(I181-Assets[[#This Row],[BIDU]])/Assets[[#This Row],[BIDU]]</f>
        <v>-7.2023127977137967E-3</v>
      </c>
      <c r="V180" s="69">
        <f>(J181-Assets[[#This Row],[MSFT]])/Assets[[#This Row],[MSFT]]</f>
        <v>3.89391446645654E-4</v>
      </c>
      <c r="W180" s="69">
        <f>(K181-Assets[[#This Row],[WFC]])/Assets[[#This Row],[WFC]]</f>
        <v>-8.6473773820054077E-3</v>
      </c>
      <c r="X180" s="69">
        <f>(L181-Assets[[#This Row],[DJI]])/Assets[[#This Row],[DJI]]</f>
        <v>-4.2542781990661839E-3</v>
      </c>
    </row>
    <row r="181" spans="1:24" x14ac:dyDescent="0.25">
      <c r="A181" s="66">
        <v>40616</v>
      </c>
      <c r="B181" s="60">
        <v>46.492381000000002</v>
      </c>
      <c r="C181" s="62">
        <v>70.958614999999995</v>
      </c>
      <c r="D181" s="62">
        <v>24.658239999999999</v>
      </c>
      <c r="E181" s="62">
        <v>23.25</v>
      </c>
      <c r="F181" s="62">
        <v>284.71077600000001</v>
      </c>
      <c r="G181" s="62">
        <v>39.140123000000003</v>
      </c>
      <c r="H181" s="62">
        <v>46.352621999999997</v>
      </c>
      <c r="I181" s="62">
        <v>124.05999799999999</v>
      </c>
      <c r="J181" s="62">
        <v>22.199677999999999</v>
      </c>
      <c r="K181" s="62">
        <v>27.896296</v>
      </c>
      <c r="L181" s="62">
        <v>11993.160159999999</v>
      </c>
      <c r="N181" s="69">
        <f>(B182-Assets[[#This Row],[AAPL]])/Assets[[#This Row],[AAPL]]</f>
        <v>-2.2994735416970783E-2</v>
      </c>
      <c r="O181" s="69">
        <f>(C182-Assets[[#This Row],[XOM]])/Assets[[#This Row],[XOM]]</f>
        <v>-1.2017455526717822E-2</v>
      </c>
      <c r="P181" s="69">
        <f>(D182-Assets[[#This Row],[TTM]])/Assets[[#This Row],[TTM]]</f>
        <v>-1.2756060448758688E-2</v>
      </c>
      <c r="Q181" s="69">
        <f>(E182-Assets[[#This Row],[TSLA]])/Assets[[#This Row],[TSLA]]</f>
        <v>-1.290318279569891E-2</v>
      </c>
      <c r="R181" s="69">
        <f>(F182-Assets[[#This Row],[GOOG]])/Assets[[#This Row],[GOOG]]</f>
        <v>-7.5442174341862117E-4</v>
      </c>
      <c r="S181" s="69">
        <f>(G182-Assets[[#This Row],[DIS]])/Assets[[#This Row],[DIS]]</f>
        <v>-1.4678083663661518E-2</v>
      </c>
      <c r="T181" s="69">
        <f>(H182-Assets[[#This Row],[COP]])/Assets[[#This Row],[COP]]</f>
        <v>-1.1339617422289379E-2</v>
      </c>
      <c r="U181" s="69">
        <f>(I182-Assets[[#This Row],[BIDU]])/Assets[[#This Row],[BIDU]]</f>
        <v>-1.4750886905543855E-2</v>
      </c>
      <c r="V181" s="69">
        <f>(J182-Assets[[#This Row],[MSFT]])/Assets[[#This Row],[MSFT]]</f>
        <v>-1.1677736947355742E-2</v>
      </c>
      <c r="W181" s="69">
        <f>(K182-Assets[[#This Row],[WFC]])/Assets[[#This Row],[WFC]]</f>
        <v>5.2960077567287571E-3</v>
      </c>
      <c r="X181" s="69">
        <f>(L182-Assets[[#This Row],[DJI]])/Assets[[#This Row],[DJI]]</f>
        <v>-1.1484899572957856E-2</v>
      </c>
    </row>
    <row r="182" spans="1:24" x14ac:dyDescent="0.25">
      <c r="A182" s="66">
        <v>40617</v>
      </c>
      <c r="B182" s="60">
        <v>45.423301000000002</v>
      </c>
      <c r="C182" s="62">
        <v>70.105873000000003</v>
      </c>
      <c r="D182" s="62">
        <v>24.343698</v>
      </c>
      <c r="E182" s="62">
        <v>22.950001</v>
      </c>
      <c r="F182" s="62">
        <v>284.49598400000002</v>
      </c>
      <c r="G182" s="62">
        <v>38.565621</v>
      </c>
      <c r="H182" s="62">
        <v>45.827001000000003</v>
      </c>
      <c r="I182" s="62">
        <v>122.230003</v>
      </c>
      <c r="J182" s="62">
        <v>21.940435999999998</v>
      </c>
      <c r="K182" s="62">
        <v>28.044035000000001</v>
      </c>
      <c r="L182" s="62">
        <v>11855.41992</v>
      </c>
      <c r="N182" s="69">
        <f>(B183-Assets[[#This Row],[AAPL]])/Assets[[#This Row],[AAPL]]</f>
        <v>-4.4639952521284255E-2</v>
      </c>
      <c r="O182" s="69">
        <f>(C183-Assets[[#This Row],[XOM]])/Assets[[#This Row],[XOM]]</f>
        <v>-2.5555990152208732E-2</v>
      </c>
      <c r="P182" s="69">
        <f>(D183-Assets[[#This Row],[TTM]])/Assets[[#This Row],[TTM]]</f>
        <v>-7.4393380989198179E-3</v>
      </c>
      <c r="Q182" s="69">
        <f>(E183-Assets[[#This Row],[TSLA]])/Assets[[#This Row],[TSLA]]</f>
        <v>-5.6645313435934068E-3</v>
      </c>
      <c r="R182" s="69">
        <f>(F183-Assets[[#This Row],[GOOG]])/Assets[[#This Row],[GOOG]]</f>
        <v>-2.1876502130167293E-2</v>
      </c>
      <c r="S182" s="69">
        <f>(G183-Assets[[#This Row],[DIS]])/Assets[[#This Row],[DIS]]</f>
        <v>-2.4507449264203569E-2</v>
      </c>
      <c r="T182" s="69">
        <f>(H183-Assets[[#This Row],[COP]])/Assets[[#This Row],[COP]]</f>
        <v>-1.6537913969103053E-2</v>
      </c>
      <c r="U182" s="69">
        <f>(I183-Assets[[#This Row],[BIDU]])/Assets[[#This Row],[BIDU]]</f>
        <v>-1.3662807485982009E-2</v>
      </c>
      <c r="V182" s="69">
        <f>(J183-Assets[[#This Row],[MSFT]])/Assets[[#This Row],[MSFT]]</f>
        <v>-2.363129884930262E-2</v>
      </c>
      <c r="W182" s="69">
        <f>(K183-Assets[[#This Row],[WFC]])/Assets[[#This Row],[WFC]]</f>
        <v>-3.2228101270020501E-2</v>
      </c>
      <c r="X182" s="69">
        <f>(L183-Assets[[#This Row],[DJI]])/Assets[[#This Row],[DJI]]</f>
        <v>-2.0422735899176807E-2</v>
      </c>
    </row>
    <row r="183" spans="1:24" x14ac:dyDescent="0.25">
      <c r="A183" s="66">
        <v>40618</v>
      </c>
      <c r="B183" s="60">
        <v>43.395606999999998</v>
      </c>
      <c r="C183" s="62">
        <v>68.314248000000006</v>
      </c>
      <c r="D183" s="62">
        <v>24.162597000000002</v>
      </c>
      <c r="E183" s="62">
        <v>22.82</v>
      </c>
      <c r="F183" s="62">
        <v>278.27220699999998</v>
      </c>
      <c r="G183" s="62">
        <v>37.620475999999996</v>
      </c>
      <c r="H183" s="62">
        <v>45.069118000000003</v>
      </c>
      <c r="I183" s="62">
        <v>120.55999799999999</v>
      </c>
      <c r="J183" s="62">
        <v>21.421955000000001</v>
      </c>
      <c r="K183" s="62">
        <v>27.140229000000001</v>
      </c>
      <c r="L183" s="62">
        <v>11613.29981</v>
      </c>
      <c r="N183" s="69">
        <f>(B184-Assets[[#This Row],[AAPL]])/Assets[[#This Row],[AAPL]]</f>
        <v>1.4029830254477238E-2</v>
      </c>
      <c r="O183" s="69">
        <f>(C184-Assets[[#This Row],[XOM]])/Assets[[#This Row],[XOM]]</f>
        <v>2.3326261309353707E-2</v>
      </c>
      <c r="P183" s="69">
        <f>(D184-Assets[[#This Row],[TTM]])/Assets[[#This Row],[TTM]]</f>
        <v>9.4674425931947255E-3</v>
      </c>
      <c r="Q183" s="69">
        <f>(E184-Assets[[#This Row],[TSLA]])/Assets[[#This Row],[TSLA]]</f>
        <v>-4.382559158632357E-4</v>
      </c>
      <c r="R183" s="69">
        <f>(F184-Assets[[#This Row],[GOOG]])/Assets[[#This Row],[GOOG]]</f>
        <v>7.6467212552061656E-3</v>
      </c>
      <c r="S183" s="69">
        <f>(G184-Assets[[#This Row],[DIS]])/Assets[[#This Row],[DIS]]</f>
        <v>3.9408858091004896E-3</v>
      </c>
      <c r="T183" s="69">
        <f>(H184-Assets[[#This Row],[COP]])/Assets[[#This Row],[COP]]</f>
        <v>4.0412372835873893E-2</v>
      </c>
      <c r="U183" s="69">
        <f>(I184-Assets[[#This Row],[BIDU]])/Assets[[#This Row],[BIDU]]</f>
        <v>8.9582035328169968E-3</v>
      </c>
      <c r="V183" s="69">
        <f>(J184-Assets[[#This Row],[MSFT]])/Assets[[#This Row],[MSFT]]</f>
        <v>-4.0337121425195724E-4</v>
      </c>
      <c r="W183" s="69">
        <f>(K184-Assets[[#This Row],[WFC]])/Assets[[#This Row],[WFC]]</f>
        <v>4.162713586535958E-3</v>
      </c>
      <c r="X183" s="69">
        <f>(L184-Assets[[#This Row],[DJI]])/Assets[[#This Row],[DJI]]</f>
        <v>1.3888389401702712E-2</v>
      </c>
    </row>
    <row r="184" spans="1:24" x14ac:dyDescent="0.25">
      <c r="A184" s="66">
        <v>40619</v>
      </c>
      <c r="B184" s="60">
        <v>44.004440000000002</v>
      </c>
      <c r="C184" s="62">
        <v>69.907764</v>
      </c>
      <c r="D184" s="62">
        <v>24.391355000000001</v>
      </c>
      <c r="E184" s="62">
        <v>22.809999000000001</v>
      </c>
      <c r="F184" s="62">
        <v>280.40007700000001</v>
      </c>
      <c r="G184" s="62">
        <v>37.768734000000002</v>
      </c>
      <c r="H184" s="62">
        <v>46.890467999999998</v>
      </c>
      <c r="I184" s="62">
        <v>121.639999</v>
      </c>
      <c r="J184" s="62">
        <v>21.413314</v>
      </c>
      <c r="K184" s="62">
        <v>27.253205999999999</v>
      </c>
      <c r="L184" s="62">
        <v>11774.589840000001</v>
      </c>
      <c r="N184" s="69">
        <f>(B185-Assets[[#This Row],[AAPL]])/Assets[[#This Row],[AAPL]]</f>
        <v>-1.1863484684727338E-2</v>
      </c>
      <c r="O184" s="69">
        <f>(C185-Assets[[#This Row],[XOM]])/Assets[[#This Row],[XOM]]</f>
        <v>-3.8196758803500544E-3</v>
      </c>
      <c r="P184" s="69">
        <f>(D185-Assets[[#This Row],[TTM]])/Assets[[#This Row],[TTM]]</f>
        <v>-2.2274326293065701E-2</v>
      </c>
      <c r="Q184" s="69">
        <f>(E185-Assets[[#This Row],[TSLA]])/Assets[[#This Row],[TSLA]]</f>
        <v>6.5760634185033752E-3</v>
      </c>
      <c r="R184" s="69">
        <f>(F185-Assets[[#This Row],[GOOG]])/Assets[[#This Row],[GOOG]]</f>
        <v>-5.3443637249785689E-4</v>
      </c>
      <c r="S184" s="69">
        <f>(G185-Assets[[#This Row],[DIS]])/Assets[[#This Row],[DIS]]</f>
        <v>1.1530939850935859E-2</v>
      </c>
      <c r="T184" s="69">
        <f>(H185-Assets[[#This Row],[COP]])/Assets[[#This Row],[COP]]</f>
        <v>-1.7857190079655347E-2</v>
      </c>
      <c r="U184" s="69">
        <f>(I185-Assets[[#This Row],[BIDU]])/Assets[[#This Row],[BIDU]]</f>
        <v>-9.3719089885885565E-3</v>
      </c>
      <c r="V184" s="69">
        <f>(J185-Assets[[#This Row],[MSFT]])/Assets[[#This Row],[MSFT]]</f>
        <v>8.0702127657589792E-4</v>
      </c>
      <c r="W184" s="69">
        <f>(K185-Assets[[#This Row],[WFC]])/Assets[[#This Row],[WFC]]</f>
        <v>1.4987190864810583E-2</v>
      </c>
      <c r="X184" s="69">
        <f>(L185-Assets[[#This Row],[DJI]])/Assets[[#This Row],[DJI]]</f>
        <v>7.1280351282282141E-3</v>
      </c>
    </row>
    <row r="185" spans="1:24" x14ac:dyDescent="0.25">
      <c r="A185" s="66">
        <v>40620</v>
      </c>
      <c r="B185" s="60">
        <v>43.482393999999999</v>
      </c>
      <c r="C185" s="62">
        <v>69.640738999999996</v>
      </c>
      <c r="D185" s="62">
        <v>23.848054000000001</v>
      </c>
      <c r="E185" s="62">
        <v>22.959999</v>
      </c>
      <c r="F185" s="62">
        <v>280.25022100000001</v>
      </c>
      <c r="G185" s="62">
        <v>38.204242999999998</v>
      </c>
      <c r="H185" s="62">
        <v>46.053136000000002</v>
      </c>
      <c r="I185" s="62">
        <v>120.5</v>
      </c>
      <c r="J185" s="62">
        <v>21.430595</v>
      </c>
      <c r="K185" s="62">
        <v>27.661655</v>
      </c>
      <c r="L185" s="62">
        <v>11858.51953</v>
      </c>
      <c r="N185" s="69">
        <f>(B186-Assets[[#This Row],[AAPL]])/Assets[[#This Row],[AAPL]]</f>
        <v>2.609851702277487E-2</v>
      </c>
      <c r="O185" s="69">
        <f>(C186-Assets[[#This Row],[XOM]])/Assets[[#This Row],[XOM]]</f>
        <v>2.4613452192114225E-2</v>
      </c>
      <c r="P185" s="69">
        <f>(D186-Assets[[#This Row],[TTM]])/Assets[[#This Row],[TTM]]</f>
        <v>2.1982380616883849E-2</v>
      </c>
      <c r="Q185" s="69">
        <f>(E186-Assets[[#This Row],[TSLA]])/Assets[[#This Row],[TSLA]]</f>
        <v>-1.0017378485077433E-2</v>
      </c>
      <c r="R185" s="69">
        <f>(F186-Assets[[#This Row],[GOOG]])/Assets[[#This Row],[GOOG]]</f>
        <v>2.7519414516358122E-2</v>
      </c>
      <c r="S185" s="69">
        <f>(G186-Assets[[#This Row],[DIS]])/Assets[[#This Row],[DIS]]</f>
        <v>1.4309955048710134E-2</v>
      </c>
      <c r="T185" s="69">
        <f>(H186-Assets[[#This Row],[COP]])/Assets[[#This Row],[COP]]</f>
        <v>2.9197099628568115E-2</v>
      </c>
      <c r="U185" s="69">
        <f>(I186-Assets[[#This Row],[BIDU]])/Assets[[#This Row],[BIDU]]</f>
        <v>2.9045643153526972E-2</v>
      </c>
      <c r="V185" s="69">
        <f>(J186-Assets[[#This Row],[MSFT]])/Assets[[#This Row],[MSFT]]</f>
        <v>2.137098853298279E-2</v>
      </c>
      <c r="W185" s="69">
        <f>(K186-Assets[[#This Row],[WFC]])/Assets[[#This Row],[WFC]]</f>
        <v>1.5708387657933716E-3</v>
      </c>
      <c r="X185" s="69">
        <f>(L186-Assets[[#This Row],[DJI]])/Assets[[#This Row],[DJI]]</f>
        <v>1.5011211100143099E-2</v>
      </c>
    </row>
    <row r="186" spans="1:24" x14ac:dyDescent="0.25">
      <c r="A186" s="66">
        <v>40623</v>
      </c>
      <c r="B186" s="60">
        <v>44.617220000000003</v>
      </c>
      <c r="C186" s="62">
        <v>71.354838000000001</v>
      </c>
      <c r="D186" s="62">
        <v>24.372291000000001</v>
      </c>
      <c r="E186" s="62">
        <v>22.73</v>
      </c>
      <c r="F186" s="62">
        <v>287.96254299999998</v>
      </c>
      <c r="G186" s="62">
        <v>38.750943999999997</v>
      </c>
      <c r="H186" s="62">
        <v>47.397753999999999</v>
      </c>
      <c r="I186" s="62">
        <v>124</v>
      </c>
      <c r="J186" s="62">
        <v>21.888587999999999</v>
      </c>
      <c r="K186" s="62">
        <v>27.705107000000002</v>
      </c>
      <c r="L186" s="62">
        <v>12036.530269999999</v>
      </c>
      <c r="N186" s="69">
        <f>(B187-Assets[[#This Row],[AAPL]])/Assets[[#This Row],[AAPL]]</f>
        <v>5.5998334275420463E-3</v>
      </c>
      <c r="O186" s="69">
        <f>(C187-Assets[[#This Row],[XOM]])/Assets[[#This Row],[XOM]]</f>
        <v>-3.3799950607413961E-3</v>
      </c>
      <c r="P186" s="69">
        <f>(D187-Assets[[#This Row],[TTM]])/Assets[[#This Row],[TTM]]</f>
        <v>-6.6484106890075103E-3</v>
      </c>
      <c r="Q186" s="69">
        <f>(E187-Assets[[#This Row],[TSLA]])/Assets[[#This Row],[TSLA]]</f>
        <v>-2.3757105147382388E-2</v>
      </c>
      <c r="R186" s="69">
        <f>(F187-Assets[[#This Row],[GOOG]])/Assets[[#This Row],[GOOG]]</f>
        <v>1.4223030389061075E-3</v>
      </c>
      <c r="S186" s="69">
        <f>(G187-Assets[[#This Row],[DIS]])/Assets[[#This Row],[DIS]]</f>
        <v>-9.086591542131213E-3</v>
      </c>
      <c r="T186" s="69">
        <f>(H187-Assets[[#This Row],[COP]])/Assets[[#This Row],[COP]]</f>
        <v>-4.2553704126993197E-3</v>
      </c>
      <c r="U186" s="69">
        <f>(I187-Assets[[#This Row],[BIDU]])/Assets[[#This Row],[BIDU]]</f>
        <v>2.4919322580645154E-2</v>
      </c>
      <c r="V186" s="69">
        <f>(J187-Assets[[#This Row],[MSFT]])/Assets[[#This Row],[MSFT]]</f>
        <v>-1.1843614581260261E-3</v>
      </c>
      <c r="W186" s="69">
        <f>(K187-Assets[[#This Row],[WFC]])/Assets[[#This Row],[WFC]]</f>
        <v>-1.1605982969132745E-2</v>
      </c>
      <c r="X186" s="69">
        <f>(L187-Assets[[#This Row],[DJI]])/Assets[[#This Row],[DJI]]</f>
        <v>-1.4871719339761922E-3</v>
      </c>
    </row>
    <row r="187" spans="1:24" x14ac:dyDescent="0.25">
      <c r="A187" s="66">
        <v>40624</v>
      </c>
      <c r="B187" s="60">
        <v>44.867069000000001</v>
      </c>
      <c r="C187" s="62">
        <v>71.113658999999998</v>
      </c>
      <c r="D187" s="62">
        <v>24.210253999999999</v>
      </c>
      <c r="E187" s="62">
        <v>22.190000999999999</v>
      </c>
      <c r="F187" s="62">
        <v>288.37211300000001</v>
      </c>
      <c r="G187" s="62">
        <v>38.398829999999997</v>
      </c>
      <c r="H187" s="62">
        <v>47.196058999999998</v>
      </c>
      <c r="I187" s="62">
        <v>127.089996</v>
      </c>
      <c r="J187" s="62">
        <v>21.862663999999999</v>
      </c>
      <c r="K187" s="62">
        <v>27.383562000000001</v>
      </c>
      <c r="L187" s="62">
        <v>12018.62988</v>
      </c>
      <c r="N187" s="69">
        <f>(B188-Assets[[#This Row],[AAPL]])/Assets[[#This Row],[AAPL]]</f>
        <v>-5.8910021512660849E-3</v>
      </c>
      <c r="O187" s="69">
        <f>(C188-Assets[[#This Row],[XOM]])/Assets[[#This Row],[XOM]]</f>
        <v>4.8450607779875789E-4</v>
      </c>
      <c r="P187" s="69">
        <f>(D188-Assets[[#This Row],[TTM]])/Assets[[#This Row],[TTM]]</f>
        <v>2.3622057001136891E-2</v>
      </c>
      <c r="Q187" s="69">
        <f>(E188-Assets[[#This Row],[TSLA]])/Assets[[#This Row],[TSLA]]</f>
        <v>9.0121672369465286E-4</v>
      </c>
      <c r="R187" s="69">
        <f>(F188-Assets[[#This Row],[GOOG]])/Assets[[#This Row],[GOOG]]</f>
        <v>8.3836261934245454E-3</v>
      </c>
      <c r="S187" s="69">
        <f>(G188-Assets[[#This Row],[DIS]])/Assets[[#This Row],[DIS]]</f>
        <v>1.9305093410398339E-2</v>
      </c>
      <c r="T187" s="69">
        <f>(H188-Assets[[#This Row],[COP]])/Assets[[#This Row],[COP]]</f>
        <v>1.7094033211544311E-2</v>
      </c>
      <c r="U187" s="69">
        <f>(I188-Assets[[#This Row],[BIDU]])/Assets[[#This Row],[BIDU]]</f>
        <v>4.3197782459604518E-2</v>
      </c>
      <c r="V187" s="69">
        <f>(J188-Assets[[#This Row],[MSFT]])/Assets[[#This Row],[MSFT]]</f>
        <v>9.4862181479805369E-3</v>
      </c>
      <c r="W187" s="69">
        <f>(K188-Assets[[#This Row],[WFC]])/Assets[[#This Row],[WFC]]</f>
        <v>-1.9041350427676249E-3</v>
      </c>
      <c r="X187" s="69">
        <f>(L188-Assets[[#This Row],[DJI]])/Assets[[#This Row],[DJI]]</f>
        <v>5.6070992012276829E-3</v>
      </c>
    </row>
    <row r="188" spans="1:24" x14ac:dyDescent="0.25">
      <c r="A188" s="66">
        <v>40625</v>
      </c>
      <c r="B188" s="60">
        <v>44.602756999999997</v>
      </c>
      <c r="C188" s="62">
        <v>71.148114000000007</v>
      </c>
      <c r="D188" s="62">
        <v>24.782150000000001</v>
      </c>
      <c r="E188" s="62">
        <v>22.209999</v>
      </c>
      <c r="F188" s="62">
        <v>290.789717</v>
      </c>
      <c r="G188" s="62">
        <v>39.140123000000003</v>
      </c>
      <c r="H188" s="62">
        <v>48.002830000000003</v>
      </c>
      <c r="I188" s="62">
        <v>132.58000200000001</v>
      </c>
      <c r="J188" s="62">
        <v>22.070058</v>
      </c>
      <c r="K188" s="62">
        <v>27.331420000000001</v>
      </c>
      <c r="L188" s="62">
        <v>12086.01953</v>
      </c>
      <c r="N188" s="69">
        <f>(B189-Assets[[#This Row],[AAPL]])/Assets[[#This Row],[AAPL]]</f>
        <v>1.7040583388152515E-2</v>
      </c>
      <c r="O188" s="69">
        <f>(C189-Assets[[#This Row],[XOM]])/Assets[[#This Row],[XOM]]</f>
        <v>1.5739138215244905E-3</v>
      </c>
      <c r="P188" s="69">
        <f>(D189-Assets[[#This Row],[TTM]])/Assets[[#This Row],[TTM]]</f>
        <v>2.3846195749763398E-2</v>
      </c>
      <c r="Q188" s="69">
        <f>(E189-Assets[[#This Row],[TSLA]])/Assets[[#This Row],[TSLA]]</f>
        <v>5.4030169024320293E-3</v>
      </c>
      <c r="R188" s="69">
        <f>(F189-Assets[[#This Row],[GOOG]])/Assets[[#This Row],[GOOG]]</f>
        <v>8.1249193553841921E-3</v>
      </c>
      <c r="S188" s="69">
        <f>(G189-Assets[[#This Row],[DIS]])/Assets[[#This Row],[DIS]]</f>
        <v>1.4678007015971713E-2</v>
      </c>
      <c r="T188" s="69">
        <f>(H189-Assets[[#This Row],[COP]])/Assets[[#This Row],[COP]]</f>
        <v>1.4769587543067749E-2</v>
      </c>
      <c r="U188" s="69">
        <f>(I189-Assets[[#This Row],[BIDU]])/Assets[[#This Row],[BIDU]]</f>
        <v>6.7883088431390454E-3</v>
      </c>
      <c r="V188" s="69">
        <f>(J189-Assets[[#This Row],[MSFT]])/Assets[[#This Row],[MSFT]]</f>
        <v>1.0571607922371662E-2</v>
      </c>
      <c r="W188" s="69">
        <f>(K189-Assets[[#This Row],[WFC]])/Assets[[#This Row],[WFC]]</f>
        <v>5.098783744130266E-3</v>
      </c>
      <c r="X188" s="69">
        <f>(L189-Assets[[#This Row],[DJI]])/Assets[[#This Row],[DJI]]</f>
        <v>6.9948621041157517E-3</v>
      </c>
    </row>
    <row r="189" spans="1:24" x14ac:dyDescent="0.25">
      <c r="A189" s="66">
        <v>40626</v>
      </c>
      <c r="B189" s="60">
        <v>45.362814</v>
      </c>
      <c r="C189" s="62">
        <v>71.260095000000007</v>
      </c>
      <c r="D189" s="62">
        <v>25.37311</v>
      </c>
      <c r="E189" s="62">
        <v>22.33</v>
      </c>
      <c r="F189" s="62">
        <v>293.15235999999999</v>
      </c>
      <c r="G189" s="62">
        <v>39.714621999999999</v>
      </c>
      <c r="H189" s="62">
        <v>48.711812000000002</v>
      </c>
      <c r="I189" s="62">
        <v>133.479996</v>
      </c>
      <c r="J189" s="62">
        <v>22.303374000000002</v>
      </c>
      <c r="K189" s="62">
        <v>27.470776999999998</v>
      </c>
      <c r="L189" s="62">
        <v>12170.559569999999</v>
      </c>
      <c r="N189" s="69">
        <f>(B190-Assets[[#This Row],[AAPL]])/Assets[[#This Row],[AAPL]]</f>
        <v>1.9045158882780102E-2</v>
      </c>
      <c r="O189" s="69">
        <f>(C190-Assets[[#This Row],[XOM]])/Assets[[#This Row],[XOM]]</f>
        <v>1.0757872270588375E-2</v>
      </c>
      <c r="P189" s="69">
        <f>(D190-Assets[[#This Row],[TTM]])/Assets[[#This Row],[TTM]]</f>
        <v>1.3523608260871497E-2</v>
      </c>
      <c r="Q189" s="69">
        <f>(E190-Assets[[#This Row],[TSLA]])/Assets[[#This Row],[TSLA]]</f>
        <v>1.8808777429467162E-2</v>
      </c>
      <c r="R189" s="69">
        <f>(F190-Assets[[#This Row],[GOOG]])/Assets[[#This Row],[GOOG]]</f>
        <v>-1.2182845807551964E-2</v>
      </c>
      <c r="S189" s="69">
        <f>(G190-Assets[[#This Row],[DIS]])/Assets[[#This Row],[DIS]]</f>
        <v>2.5665106418487605E-3</v>
      </c>
      <c r="T189" s="69">
        <f>(H190-Assets[[#This Row],[COP]])/Assets[[#This Row],[COP]]</f>
        <v>6.7754203025745851E-3</v>
      </c>
      <c r="U189" s="69">
        <f>(I190-Assets[[#This Row],[BIDU]])/Assets[[#This Row],[BIDU]]</f>
        <v>1.0788148360447903E-2</v>
      </c>
      <c r="V189" s="69">
        <f>(J190-Assets[[#This Row],[MSFT]])/Assets[[#This Row],[MSFT]]</f>
        <v>-7.3614422642961259E-3</v>
      </c>
      <c r="W189" s="69">
        <f>(K190-Assets[[#This Row],[WFC]])/Assets[[#This Row],[WFC]]</f>
        <v>1.2682276879172383E-2</v>
      </c>
      <c r="X189" s="69">
        <f>(L190-Assets[[#This Row],[DJI]])/Assets[[#This Row],[DJI]]</f>
        <v>4.1107616878458047E-3</v>
      </c>
    </row>
    <row r="190" spans="1:24" x14ac:dyDescent="0.25">
      <c r="A190" s="66">
        <v>40627</v>
      </c>
      <c r="B190" s="60">
        <v>46.226756000000002</v>
      </c>
      <c r="C190" s="62">
        <v>72.026702</v>
      </c>
      <c r="D190" s="62">
        <v>25.716246000000002</v>
      </c>
      <c r="E190" s="62">
        <v>22.75</v>
      </c>
      <c r="F190" s="62">
        <v>289.58093000000002</v>
      </c>
      <c r="G190" s="62">
        <v>39.816549999999999</v>
      </c>
      <c r="H190" s="62">
        <v>49.041854999999998</v>
      </c>
      <c r="I190" s="62">
        <v>134.91999799999999</v>
      </c>
      <c r="J190" s="62">
        <v>22.139188999999998</v>
      </c>
      <c r="K190" s="62">
        <v>27.819168999999999</v>
      </c>
      <c r="L190" s="62">
        <v>12220.589840000001</v>
      </c>
      <c r="N190" s="69">
        <f>(B191-Assets[[#This Row],[AAPL]])/Assets[[#This Row],[AAPL]]</f>
        <v>-3.1290969238681526E-3</v>
      </c>
      <c r="O190" s="69">
        <f>(C191-Assets[[#This Row],[XOM]])/Assets[[#This Row],[XOM]]</f>
        <v>-1.7938486201964224E-3</v>
      </c>
      <c r="P190" s="69">
        <f>(D191-Assets[[#This Row],[TTM]])/Assets[[#This Row],[TTM]]</f>
        <v>2.223924907235665E-3</v>
      </c>
      <c r="Q190" s="69">
        <f>(E191-Assets[[#This Row],[TSLA]])/Assets[[#This Row],[TSLA]]</f>
        <v>2.197802197802198E-2</v>
      </c>
      <c r="R190" s="69">
        <f>(F191-Assets[[#This Row],[GOOG]])/Assets[[#This Row],[GOOG]]</f>
        <v>-7.5551176660702398E-3</v>
      </c>
      <c r="S190" s="69">
        <f>(G191-Assets[[#This Row],[DIS]])/Assets[[#This Row],[DIS]]</f>
        <v>-1.0472429178319021E-2</v>
      </c>
      <c r="T190" s="69">
        <f>(H191-Assets[[#This Row],[COP]])/Assets[[#This Row],[COP]]</f>
        <v>-8.3499288515900792E-3</v>
      </c>
      <c r="U190" s="69">
        <f>(I191-Assets[[#This Row],[BIDU]])/Assets[[#This Row],[BIDU]]</f>
        <v>-9.2647496185109639E-3</v>
      </c>
      <c r="V190" s="69">
        <f>(J191-Assets[[#This Row],[MSFT]])/Assets[[#This Row],[MSFT]]</f>
        <v>-8.1967772170876436E-3</v>
      </c>
      <c r="W190" s="69">
        <f>(K191-Assets[[#This Row],[WFC]])/Assets[[#This Row],[WFC]]</f>
        <v>-1.033186864783768E-2</v>
      </c>
      <c r="X190" s="69">
        <f>(L191-Assets[[#This Row],[DJI]])/Assets[[#This Row],[DJI]]</f>
        <v>-1.8583358329944683E-3</v>
      </c>
    </row>
    <row r="191" spans="1:24" x14ac:dyDescent="0.25">
      <c r="A191" s="66">
        <v>40630</v>
      </c>
      <c r="B191" s="60">
        <v>46.082107999999998</v>
      </c>
      <c r="C191" s="62">
        <v>71.897497000000001</v>
      </c>
      <c r="D191" s="62">
        <v>25.773437000000001</v>
      </c>
      <c r="E191" s="62">
        <v>23.25</v>
      </c>
      <c r="F191" s="62">
        <v>287.39311199999997</v>
      </c>
      <c r="G191" s="62">
        <v>39.399574000000001</v>
      </c>
      <c r="H191" s="62">
        <v>48.632359000000001</v>
      </c>
      <c r="I191" s="62">
        <v>133.66999799999999</v>
      </c>
      <c r="J191" s="62">
        <v>21.957719000000001</v>
      </c>
      <c r="K191" s="62">
        <v>27.531745000000001</v>
      </c>
      <c r="L191" s="62">
        <v>12197.87988</v>
      </c>
      <c r="N191" s="69">
        <f>(B192-Assets[[#This Row],[AAPL]])/Assets[[#This Row],[AAPL]]</f>
        <v>1.4838079889922841E-3</v>
      </c>
      <c r="O191" s="69">
        <f>(C192-Assets[[#This Row],[XOM]])/Assets[[#This Row],[XOM]]</f>
        <v>-2.6356828527702133E-3</v>
      </c>
      <c r="P191" s="69">
        <f>(D192-Assets[[#This Row],[TTM]])/Assets[[#This Row],[TTM]]</f>
        <v>2.2928955885860195E-2</v>
      </c>
      <c r="Q191" s="69">
        <f>(E192-Assets[[#This Row],[TSLA]])/Assets[[#This Row],[TSLA]]</f>
        <v>2.8817204301075341E-2</v>
      </c>
      <c r="R191" s="69">
        <f>(F192-Assets[[#This Row],[GOOG]])/Assets[[#This Row],[GOOG]]</f>
        <v>1.1071291785169973E-2</v>
      </c>
      <c r="S191" s="69">
        <f>(G192-Assets[[#This Row],[DIS]])/Assets[[#This Row],[DIS]]</f>
        <v>9.8776702509524358E-3</v>
      </c>
      <c r="T191" s="69">
        <f>(H192-Assets[[#This Row],[COP]])/Assets[[#This Row],[COP]]</f>
        <v>-9.5513359736466418E-3</v>
      </c>
      <c r="U191" s="69">
        <f>(I192-Assets[[#This Row],[BIDU]])/Assets[[#This Row],[BIDU]]</f>
        <v>1.7431001981461896E-2</v>
      </c>
      <c r="V191" s="69">
        <f>(J192-Assets[[#This Row],[MSFT]])/Assets[[#This Row],[MSFT]]</f>
        <v>3.1483689175546294E-3</v>
      </c>
      <c r="W191" s="69">
        <f>(K192-Assets[[#This Row],[WFC]])/Assets[[#This Row],[WFC]]</f>
        <v>-6.3272415170201974E-4</v>
      </c>
      <c r="X191" s="69">
        <f>(L192-Assets[[#This Row],[DJI]])/Assets[[#This Row],[DJI]]</f>
        <v>6.6511468220820155E-3</v>
      </c>
    </row>
    <row r="192" spans="1:24" x14ac:dyDescent="0.25">
      <c r="A192" s="66">
        <v>40631</v>
      </c>
      <c r="B192" s="60">
        <v>46.150485000000003</v>
      </c>
      <c r="C192" s="62">
        <v>71.707998000000003</v>
      </c>
      <c r="D192" s="62">
        <v>26.364394999999998</v>
      </c>
      <c r="E192" s="62">
        <v>23.92</v>
      </c>
      <c r="F192" s="62">
        <v>290.57492500000001</v>
      </c>
      <c r="G192" s="62">
        <v>39.78875</v>
      </c>
      <c r="H192" s="62">
        <v>48.167855000000003</v>
      </c>
      <c r="I192" s="62">
        <v>136</v>
      </c>
      <c r="J192" s="62">
        <v>22.02685</v>
      </c>
      <c r="K192" s="62">
        <v>27.514324999999999</v>
      </c>
      <c r="L192" s="62">
        <v>12279.009770000001</v>
      </c>
      <c r="N192" s="69">
        <f>(B193-Assets[[#This Row],[AAPL]])/Assets[[#This Row],[AAPL]]</f>
        <v>-6.6388901438415096E-3</v>
      </c>
      <c r="O192" s="69">
        <f>(C193-Assets[[#This Row],[XOM]])/Assets[[#This Row],[XOM]]</f>
        <v>1.4894865702428232E-2</v>
      </c>
      <c r="P192" s="69">
        <f>(D193-Assets[[#This Row],[TTM]])/Assets[[#This Row],[TTM]]</f>
        <v>1.8076652242541579E-2</v>
      </c>
      <c r="Q192" s="69">
        <f>(E193-Assets[[#This Row],[TSLA]])/Assets[[#This Row],[TSLA]]</f>
        <v>-8.7793060200669678E-3</v>
      </c>
      <c r="R192" s="69">
        <f>(F193-Assets[[#This Row],[GOOG]])/Assets[[#This Row],[GOOG]]</f>
        <v>1.8903902323992003E-4</v>
      </c>
      <c r="S192" s="69">
        <f>(G193-Assets[[#This Row],[DIS]])/Assets[[#This Row],[DIS]]</f>
        <v>9.5482014388489182E-3</v>
      </c>
      <c r="T192" s="69">
        <f>(H193-Assets[[#This Row],[COP]])/Assets[[#This Row],[COP]]</f>
        <v>2.385470559151941E-2</v>
      </c>
      <c r="U192" s="69">
        <f>(I193-Assets[[#This Row],[BIDU]])/Assets[[#This Row],[BIDU]]</f>
        <v>2.7941544117647886E-3</v>
      </c>
      <c r="V192" s="69">
        <f>(J193-Assets[[#This Row],[MSFT]])/Assets[[#This Row],[MSFT]]</f>
        <v>4.707754399743966E-3</v>
      </c>
      <c r="W192" s="69">
        <f>(K193-Assets[[#This Row],[WFC]])/Assets[[#This Row],[WFC]]</f>
        <v>1.0129777852082536E-2</v>
      </c>
      <c r="X192" s="69">
        <f>(L193-Assets[[#This Row],[DJI]])/Assets[[#This Row],[DJI]]</f>
        <v>5.8311363327468273E-3</v>
      </c>
    </row>
    <row r="193" spans="1:24" x14ac:dyDescent="0.25">
      <c r="A193" s="66">
        <v>40632</v>
      </c>
      <c r="B193" s="60">
        <v>45.844096999999998</v>
      </c>
      <c r="C193" s="62">
        <v>72.776078999999996</v>
      </c>
      <c r="D193" s="62">
        <v>26.840975</v>
      </c>
      <c r="E193" s="62">
        <v>23.709999</v>
      </c>
      <c r="F193" s="62">
        <v>290.62985500000002</v>
      </c>
      <c r="G193" s="62">
        <v>40.168661</v>
      </c>
      <c r="H193" s="62">
        <v>49.316884999999999</v>
      </c>
      <c r="I193" s="62">
        <v>136.38000500000001</v>
      </c>
      <c r="J193" s="62">
        <v>22.130547</v>
      </c>
      <c r="K193" s="62">
        <v>27.793039</v>
      </c>
      <c r="L193" s="62">
        <v>12350.610350000001</v>
      </c>
      <c r="N193" s="69">
        <f>(B194-Assets[[#This Row],[AAPL]])/Assets[[#This Row],[AAPL]]</f>
        <v>-3.4421007354555291E-4</v>
      </c>
      <c r="O193" s="69">
        <f>(C194-Assets[[#This Row],[XOM]])/Assets[[#This Row],[XOM]]</f>
        <v>-4.2608643425264877E-3</v>
      </c>
      <c r="P193" s="69">
        <f>(D194-Assets[[#This Row],[TTM]])/Assets[[#This Row],[TTM]]</f>
        <v>-1.3139165026605826E-2</v>
      </c>
      <c r="Q193" s="69">
        <f>(E194-Assets[[#This Row],[TSLA]])/Assets[[#This Row],[TSLA]]</f>
        <v>0.17039228892417921</v>
      </c>
      <c r="R193" s="69">
        <f>(F194-Assets[[#This Row],[GOOG]])/Assets[[#This Row],[GOOG]]</f>
        <v>8.4560101370176784E-3</v>
      </c>
      <c r="S193" s="69">
        <f>(G194-Assets[[#This Row],[DIS]])/Assets[[#This Row],[DIS]]</f>
        <v>-5.9976607136593531E-3</v>
      </c>
      <c r="T193" s="69">
        <f>(H194-Assets[[#This Row],[COP]])/Assets[[#This Row],[COP]]</f>
        <v>-1.0286193055380546E-2</v>
      </c>
      <c r="U193" s="69">
        <f>(I194-Assets[[#This Row],[BIDU]])/Assets[[#This Row],[BIDU]]</f>
        <v>1.0485356706065497E-2</v>
      </c>
      <c r="V193" s="69">
        <f>(J194-Assets[[#This Row],[MSFT]])/Assets[[#This Row],[MSFT]]</f>
        <v>-8.5904338469357175E-3</v>
      </c>
      <c r="W193" s="69">
        <f>(K194-Assets[[#This Row],[WFC]])/Assets[[#This Row],[WFC]]</f>
        <v>-6.2676485288276499E-3</v>
      </c>
      <c r="X193" s="69">
        <f>(L194-Assets[[#This Row],[DJI]])/Assets[[#This Row],[DJI]]</f>
        <v>-2.5002715756473047E-3</v>
      </c>
    </row>
    <row r="194" spans="1:24" x14ac:dyDescent="0.25">
      <c r="A194" s="66">
        <v>40633</v>
      </c>
      <c r="B194" s="60">
        <v>45.828316999999998</v>
      </c>
      <c r="C194" s="62">
        <v>72.465990000000005</v>
      </c>
      <c r="D194" s="62">
        <v>26.488306999999999</v>
      </c>
      <c r="E194" s="62">
        <v>27.75</v>
      </c>
      <c r="F194" s="62">
        <v>293.087424</v>
      </c>
      <c r="G194" s="62">
        <v>39.927743</v>
      </c>
      <c r="H194" s="62">
        <v>48.809601999999998</v>
      </c>
      <c r="I194" s="62">
        <v>137.80999800000001</v>
      </c>
      <c r="J194" s="62">
        <v>21.940435999999998</v>
      </c>
      <c r="K194" s="62">
        <v>27.618842000000001</v>
      </c>
      <c r="L194" s="62">
        <v>12319.73047</v>
      </c>
      <c r="N194" s="69">
        <f>(B195-Assets[[#This Row],[AAPL]])/Assets[[#This Row],[AAPL]]</f>
        <v>-1.1333953197539409E-2</v>
      </c>
      <c r="O194" s="69">
        <f>(C195-Assets[[#This Row],[XOM]])/Assets[[#This Row],[XOM]]</f>
        <v>6.5375357460789258E-3</v>
      </c>
      <c r="P194" s="69">
        <f>(D195-Assets[[#This Row],[TTM]])/Assets[[#This Row],[TTM]]</f>
        <v>-3.5985689836651684E-4</v>
      </c>
      <c r="Q194" s="69">
        <f>(E195-Assets[[#This Row],[TSLA]])/Assets[[#This Row],[TSLA]]</f>
        <v>-3.9279279279279274E-2</v>
      </c>
      <c r="R194" s="69">
        <f>(F195-Assets[[#This Row],[GOOG]])/Assets[[#This Row],[GOOG]]</f>
        <v>8.5895428935225046E-3</v>
      </c>
      <c r="S194" s="69">
        <f>(G195-Assets[[#This Row],[DIS]])/Assets[[#This Row],[DIS]]</f>
        <v>-5.5697864014001425E-3</v>
      </c>
      <c r="T194" s="69">
        <f>(H195-Assets[[#This Row],[COP]])/Assets[[#This Row],[COP]]</f>
        <v>-2.2540237062370766E-3</v>
      </c>
      <c r="U194" s="69">
        <f>(I195-Assets[[#This Row],[BIDU]])/Assets[[#This Row],[BIDU]]</f>
        <v>7.4015239445834697E-3</v>
      </c>
      <c r="V194" s="69">
        <f>(J195-Assets[[#This Row],[MSFT]])/Assets[[#This Row],[MSFT]]</f>
        <v>3.5447335686492531E-3</v>
      </c>
      <c r="W194" s="69">
        <f>(K195-Assets[[#This Row],[WFC]])/Assets[[#This Row],[WFC]]</f>
        <v>1.1037609759308436E-2</v>
      </c>
      <c r="X194" s="69">
        <f>(L195-Assets[[#This Row],[DJI]])/Assets[[#This Row],[DJI]]</f>
        <v>4.6258528251714491E-3</v>
      </c>
    </row>
    <row r="195" spans="1:24" x14ac:dyDescent="0.25">
      <c r="A195" s="66">
        <v>40634</v>
      </c>
      <c r="B195" s="60">
        <v>45.308900999999999</v>
      </c>
      <c r="C195" s="62">
        <v>72.939739000000003</v>
      </c>
      <c r="D195" s="62">
        <v>26.478774999999999</v>
      </c>
      <c r="E195" s="62">
        <v>26.66</v>
      </c>
      <c r="F195" s="62">
        <v>295.60491100000002</v>
      </c>
      <c r="G195" s="62">
        <v>39.705354</v>
      </c>
      <c r="H195" s="62">
        <v>48.699584000000002</v>
      </c>
      <c r="I195" s="62">
        <v>138.83000200000001</v>
      </c>
      <c r="J195" s="62">
        <v>22.018208999999999</v>
      </c>
      <c r="K195" s="62">
        <v>27.923687999999999</v>
      </c>
      <c r="L195" s="62">
        <v>12376.719730000001</v>
      </c>
      <c r="N195" s="69">
        <f>(B196-Assets[[#This Row],[AAPL]])/Assets[[#This Row],[AAPL]]</f>
        <v>-9.7806168372964568E-3</v>
      </c>
      <c r="O195" s="69">
        <f>(C196-Assets[[#This Row],[XOM]])/Assets[[#This Row],[XOM]]</f>
        <v>2.2437700250064374E-3</v>
      </c>
      <c r="P195" s="69">
        <f>(D196-Assets[[#This Row],[TTM]])/Assets[[#This Row],[TTM]]</f>
        <v>1.583868589086929E-2</v>
      </c>
      <c r="Q195" s="69">
        <f>(E196-Assets[[#This Row],[TSLA]])/Assets[[#This Row],[TSLA]]</f>
        <v>-3.113278319579902E-2</v>
      </c>
      <c r="R195" s="69">
        <f>(F196-Assets[[#This Row],[GOOG]])/Assets[[#This Row],[GOOG]]</f>
        <v>-6.9618126202240773E-3</v>
      </c>
      <c r="S195" s="69">
        <f>(G196-Assets[[#This Row],[DIS]])/Assets[[#This Row],[DIS]]</f>
        <v>-5.1341186883763256E-3</v>
      </c>
      <c r="T195" s="69">
        <f>(H196-Assets[[#This Row],[COP]])/Assets[[#This Row],[COP]]</f>
        <v>0</v>
      </c>
      <c r="U195" s="69">
        <f>(I196-Assets[[#This Row],[BIDU]])/Assets[[#This Row],[BIDU]]</f>
        <v>3.0829063879146263E-2</v>
      </c>
      <c r="V195" s="69">
        <f>(J196-Assets[[#This Row],[MSFT]])/Assets[[#This Row],[MSFT]]</f>
        <v>2.747226170847977E-3</v>
      </c>
      <c r="W195" s="69">
        <f>(K196-Assets[[#This Row],[WFC]])/Assets[[#This Row],[WFC]]</f>
        <v>-8.1098886364866056E-3</v>
      </c>
      <c r="X195" s="69">
        <f>(L196-Assets[[#This Row],[DJI]])/Assets[[#This Row],[DJI]]</f>
        <v>1.8834182649782425E-3</v>
      </c>
    </row>
    <row r="196" spans="1:24" x14ac:dyDescent="0.25">
      <c r="A196" s="66">
        <v>40637</v>
      </c>
      <c r="B196" s="60">
        <v>44.865752000000001</v>
      </c>
      <c r="C196" s="62">
        <v>73.103398999999996</v>
      </c>
      <c r="D196" s="62">
        <v>26.898164000000001</v>
      </c>
      <c r="E196" s="62">
        <v>25.83</v>
      </c>
      <c r="F196" s="62">
        <v>293.546965</v>
      </c>
      <c r="G196" s="62">
        <v>39.501502000000002</v>
      </c>
      <c r="H196" s="62">
        <v>48.699584000000002</v>
      </c>
      <c r="I196" s="62">
        <v>143.11000100000001</v>
      </c>
      <c r="J196" s="62">
        <v>22.078697999999999</v>
      </c>
      <c r="K196" s="62">
        <v>27.697230000000001</v>
      </c>
      <c r="L196" s="62">
        <v>12400.030269999999</v>
      </c>
      <c r="N196" s="69">
        <f>(B197-Assets[[#This Row],[AAPL]])/Assets[[#This Row],[AAPL]]</f>
        <v>-6.7411106805921528E-3</v>
      </c>
      <c r="O196" s="69">
        <f>(C197-Assets[[#This Row],[XOM]])/Assets[[#This Row],[XOM]]</f>
        <v>6.4804510663040299E-3</v>
      </c>
      <c r="P196" s="69">
        <f>(D197-Assets[[#This Row],[TTM]])/Assets[[#This Row],[TTM]]</f>
        <v>1.7718309695784237E-3</v>
      </c>
      <c r="Q196" s="69">
        <f>(E197-Assets[[#This Row],[TSLA]])/Assets[[#This Row],[TSLA]]</f>
        <v>3.3681804103755403E-2</v>
      </c>
      <c r="R196" s="69">
        <f>(F197-Assets[[#This Row],[GOOG]])/Assets[[#This Row],[GOOG]]</f>
        <v>-3.1632839399310483E-2</v>
      </c>
      <c r="S196" s="69">
        <f>(G197-Assets[[#This Row],[DIS]])/Assets[[#This Row],[DIS]]</f>
        <v>-4.6915431215755771E-3</v>
      </c>
      <c r="T196" s="69">
        <f>(H197-Assets[[#This Row],[COP]])/Assets[[#This Row],[COP]]</f>
        <v>8.0322862716855625E-3</v>
      </c>
      <c r="U196" s="69">
        <f>(I197-Assets[[#This Row],[BIDU]])/Assets[[#This Row],[BIDU]]</f>
        <v>-1.0201991403801462E-2</v>
      </c>
      <c r="V196" s="69">
        <f>(J197-Assets[[#This Row],[MSFT]])/Assets[[#This Row],[MSFT]]</f>
        <v>9.0020253911711617E-3</v>
      </c>
      <c r="W196" s="69">
        <f>(K197-Assets[[#This Row],[WFC]])/Assets[[#This Row],[WFC]]</f>
        <v>5.9748935182326844E-3</v>
      </c>
      <c r="X196" s="69">
        <f>(L197-Assets[[#This Row],[DJI]])/Assets[[#This Row],[DJI]]</f>
        <v>-4.9434395453282979E-4</v>
      </c>
    </row>
    <row r="197" spans="1:24" x14ac:dyDescent="0.25">
      <c r="A197" s="66">
        <v>40638</v>
      </c>
      <c r="B197" s="60">
        <v>44.563307000000002</v>
      </c>
      <c r="C197" s="62">
        <v>73.577141999999995</v>
      </c>
      <c r="D197" s="62">
        <v>26.945823000000001</v>
      </c>
      <c r="E197" s="62">
        <v>26.700001</v>
      </c>
      <c r="F197" s="62">
        <v>284.26124099999998</v>
      </c>
      <c r="G197" s="62">
        <v>39.316178999999998</v>
      </c>
      <c r="H197" s="62">
        <v>49.090752999999999</v>
      </c>
      <c r="I197" s="62">
        <v>141.64999399999999</v>
      </c>
      <c r="J197" s="62">
        <v>22.277450999999999</v>
      </c>
      <c r="K197" s="62">
        <v>27.862718000000001</v>
      </c>
      <c r="L197" s="62">
        <v>12393.900390000001</v>
      </c>
      <c r="N197" s="69">
        <f>(B198-Assets[[#This Row],[AAPL]])/Assets[[#This Row],[AAPL]]</f>
        <v>-2.5082070323013514E-3</v>
      </c>
      <c r="O197" s="69">
        <f>(C198-Assets[[#This Row],[XOM]])/Assets[[#This Row],[XOM]]</f>
        <v>-2.8096225863189161E-3</v>
      </c>
      <c r="P197" s="69">
        <f>(D198-Assets[[#This Row],[TTM]])/Assets[[#This Row],[TTM]]</f>
        <v>1.0965669892509881E-2</v>
      </c>
      <c r="Q197" s="69">
        <f>(E198-Assets[[#This Row],[TSLA]])/Assets[[#This Row],[TSLA]]</f>
        <v>-7.8652056979324411E-3</v>
      </c>
      <c r="R197" s="69">
        <f>(F198-Assets[[#This Row],[GOOG]])/Assets[[#This Row],[GOOG]]</f>
        <v>8.9440860493535009E-3</v>
      </c>
      <c r="S197" s="69">
        <f>(G198-Assets[[#This Row],[DIS]])/Assets[[#This Row],[DIS]]</f>
        <v>-3.7709157850766336E-3</v>
      </c>
      <c r="T197" s="69">
        <f>(H198-Assets[[#This Row],[COP]])/Assets[[#This Row],[COP]]</f>
        <v>1.3694636136463432E-3</v>
      </c>
      <c r="U197" s="69">
        <f>(I198-Assets[[#This Row],[BIDU]])/Assets[[#This Row],[BIDU]]</f>
        <v>-3.1062436896396851E-2</v>
      </c>
      <c r="V197" s="69">
        <f>(J198-Assets[[#This Row],[MSFT]])/Assets[[#This Row],[MSFT]]</f>
        <v>1.4352180597322371E-2</v>
      </c>
      <c r="W197" s="69">
        <f>(K198-Assets[[#This Row],[WFC]])/Assets[[#This Row],[WFC]]</f>
        <v>1.281655292925836E-2</v>
      </c>
      <c r="X197" s="69">
        <f>(L198-Assets[[#This Row],[DJI]])/Assets[[#This Row],[DJI]]</f>
        <v>2.6504658716237513E-3</v>
      </c>
    </row>
    <row r="198" spans="1:24" x14ac:dyDescent="0.25">
      <c r="A198" s="66">
        <v>40639</v>
      </c>
      <c r="B198" s="60">
        <v>44.451532999999998</v>
      </c>
      <c r="C198" s="62">
        <v>73.370418000000001</v>
      </c>
      <c r="D198" s="62">
        <v>27.241302000000001</v>
      </c>
      <c r="E198" s="62">
        <v>26.49</v>
      </c>
      <c r="F198" s="62">
        <v>286.803698</v>
      </c>
      <c r="G198" s="62">
        <v>39.167921</v>
      </c>
      <c r="H198" s="62">
        <v>49.157980999999999</v>
      </c>
      <c r="I198" s="62">
        <v>137.25</v>
      </c>
      <c r="J198" s="62">
        <v>22.597180999999999</v>
      </c>
      <c r="K198" s="62">
        <v>28.219822000000001</v>
      </c>
      <c r="L198" s="62">
        <v>12426.75</v>
      </c>
      <c r="N198" s="69">
        <f>(B199-Assets[[#This Row],[AAPL]])/Assets[[#This Row],[AAPL]]</f>
        <v>1.1833112707271132E-4</v>
      </c>
      <c r="O198" s="69">
        <f>(C199-Assets[[#This Row],[XOM]])/Assets[[#This Row],[XOM]]</f>
        <v>6.8091338937172237E-3</v>
      </c>
      <c r="P198" s="69">
        <f>(D199-Assets[[#This Row],[TTM]])/Assets[[#This Row],[TTM]]</f>
        <v>-3.8488615558830664E-3</v>
      </c>
      <c r="Q198" s="69">
        <f>(E199-Assets[[#This Row],[TSLA]])/Assets[[#This Row],[TSLA]]</f>
        <v>2.8312570781426957E-2</v>
      </c>
      <c r="R198" s="69">
        <f>(F199-Assets[[#This Row],[GOOG]])/Assets[[#This Row],[GOOG]]</f>
        <v>1.0136110588086011E-2</v>
      </c>
      <c r="S198" s="69">
        <f>(G199-Assets[[#This Row],[DIS]])/Assets[[#This Row],[DIS]]</f>
        <v>-5.4412129763027504E-3</v>
      </c>
      <c r="T198" s="69">
        <f>(H199-Assets[[#This Row],[COP]])/Assets[[#This Row],[COP]]</f>
        <v>-3.7306251450801937E-4</v>
      </c>
      <c r="U198" s="69">
        <f>(I199-Assets[[#This Row],[BIDU]])/Assets[[#This Row],[BIDU]]</f>
        <v>1.3479096539162167E-2</v>
      </c>
      <c r="V198" s="69">
        <f>(J199-Assets[[#This Row],[MSFT]])/Assets[[#This Row],[MSFT]]</f>
        <v>1.9120526582498251E-3</v>
      </c>
      <c r="W198" s="69">
        <f>(K199-Assets[[#This Row],[WFC]])/Assets[[#This Row],[WFC]]</f>
        <v>-7.098875393331679E-3</v>
      </c>
      <c r="X198" s="69">
        <f>(L199-Assets[[#This Row],[DJI]])/Assets[[#This Row],[DJI]]</f>
        <v>-1.3889206751564625E-3</v>
      </c>
    </row>
    <row r="199" spans="1:24" x14ac:dyDescent="0.25">
      <c r="A199" s="66">
        <v>40640</v>
      </c>
      <c r="B199" s="60">
        <v>44.456792999999998</v>
      </c>
      <c r="C199" s="62">
        <v>73.870007000000001</v>
      </c>
      <c r="D199" s="62">
        <v>27.136454000000001</v>
      </c>
      <c r="E199" s="62">
        <v>27.24</v>
      </c>
      <c r="F199" s="62">
        <v>289.71077200000002</v>
      </c>
      <c r="G199" s="62">
        <v>38.954799999999999</v>
      </c>
      <c r="H199" s="62">
        <v>49.139642000000002</v>
      </c>
      <c r="I199" s="62">
        <v>139.10000600000001</v>
      </c>
      <c r="J199" s="62">
        <v>22.640388000000002</v>
      </c>
      <c r="K199" s="62">
        <v>28.019493000000001</v>
      </c>
      <c r="L199" s="62">
        <v>12409.490229999999</v>
      </c>
      <c r="N199" s="69">
        <f>(B200-Assets[[#This Row],[AAPL]])/Assets[[#This Row],[AAPL]]</f>
        <v>-8.9327630987686406E-3</v>
      </c>
      <c r="O199" s="69">
        <f>(C200-Assets[[#This Row],[XOM]])/Assets[[#This Row],[XOM]]</f>
        <v>2.2154187693524448E-3</v>
      </c>
      <c r="P199" s="69">
        <f>(D200-Assets[[#This Row],[TTM]])/Assets[[#This Row],[TTM]]</f>
        <v>-2.0372300669792825E-2</v>
      </c>
      <c r="Q199" s="69">
        <f>(E200-Assets[[#This Row],[TSLA]])/Assets[[#This Row],[TSLA]]</f>
        <v>-2.7533039647577095E-2</v>
      </c>
      <c r="R199" s="69">
        <f>(F200-Assets[[#This Row],[GOOG]])/Assets[[#This Row],[GOOG]]</f>
        <v>-3.1724156946432093E-3</v>
      </c>
      <c r="S199" s="69">
        <f>(G200-Assets[[#This Row],[DIS]])/Assets[[#This Row],[DIS]]</f>
        <v>-6.6603858831260354E-3</v>
      </c>
      <c r="T199" s="69">
        <f>(H200-Assets[[#This Row],[COP]])/Assets[[#This Row],[COP]]</f>
        <v>4.8507272397303918E-3</v>
      </c>
      <c r="U199" s="69">
        <f>(I200-Assets[[#This Row],[BIDU]])/Assets[[#This Row],[BIDU]]</f>
        <v>1.9985613803639977E-2</v>
      </c>
      <c r="V199" s="69">
        <f>(J200-Assets[[#This Row],[MSFT]])/Assets[[#This Row],[MSFT]]</f>
        <v>-4.9618407599728923E-3</v>
      </c>
      <c r="W199" s="69">
        <f>(K200-Assets[[#This Row],[WFC]])/Assets[[#This Row],[WFC]]</f>
        <v>-1.7096597715026435E-2</v>
      </c>
      <c r="X199" s="69">
        <f>(L200-Assets[[#This Row],[DJI]])/Assets[[#This Row],[DJI]]</f>
        <v>-2.3724117150941983E-3</v>
      </c>
    </row>
    <row r="200" spans="1:24" x14ac:dyDescent="0.25">
      <c r="A200" s="66">
        <v>40641</v>
      </c>
      <c r="B200" s="60">
        <v>44.059671000000002</v>
      </c>
      <c r="C200" s="62">
        <v>74.033659999999998</v>
      </c>
      <c r="D200" s="62">
        <v>26.583621999999998</v>
      </c>
      <c r="E200" s="62">
        <v>26.49</v>
      </c>
      <c r="F200" s="62">
        <v>288.79168900000002</v>
      </c>
      <c r="G200" s="62">
        <v>38.695346000000001</v>
      </c>
      <c r="H200" s="62">
        <v>49.378005000000002</v>
      </c>
      <c r="I200" s="62">
        <v>141.88000500000001</v>
      </c>
      <c r="J200" s="62">
        <v>22.52805</v>
      </c>
      <c r="K200" s="62">
        <v>27.540455000000001</v>
      </c>
      <c r="L200" s="62">
        <v>12380.04981</v>
      </c>
      <c r="N200" s="69">
        <f>(B201-Assets[[#This Row],[AAPL]])/Assets[[#This Row],[AAPL]]</f>
        <v>-1.2714189354704943E-2</v>
      </c>
      <c r="O200" s="69">
        <f>(C201-Assets[[#This Row],[XOM]])/Assets[[#This Row],[XOM]]</f>
        <v>-9.1913191918377816E-3</v>
      </c>
      <c r="P200" s="69">
        <f>(D201-Assets[[#This Row],[TTM]])/Assets[[#This Row],[TTM]]</f>
        <v>-2.6174273769014565E-2</v>
      </c>
      <c r="Q200" s="69">
        <f>(E201-Assets[[#This Row],[TSLA]])/Assets[[#This Row],[TSLA]]</f>
        <v>-4.6055115137787803E-2</v>
      </c>
      <c r="R200" s="69">
        <f>(F201-Assets[[#This Row],[GOOG]])/Assets[[#This Row],[GOOG]]</f>
        <v>-1.3664001251781617E-3</v>
      </c>
      <c r="S200" s="69">
        <f>(G201-Assets[[#This Row],[DIS]])/Assets[[#This Row],[DIS]]</f>
        <v>3.1130617103152097E-3</v>
      </c>
      <c r="T200" s="69">
        <f>(H201-Assets[[#This Row],[COP]])/Assets[[#This Row],[COP]]</f>
        <v>-8.293064898024935E-3</v>
      </c>
      <c r="U200" s="69">
        <f>(I201-Assets[[#This Row],[BIDU]])/Assets[[#This Row],[BIDU]]</f>
        <v>2.6783111545562635E-2</v>
      </c>
      <c r="V200" s="69">
        <f>(J201-Assets[[#This Row],[MSFT]])/Assets[[#This Row],[MSFT]]</f>
        <v>-3.4522739429289503E-3</v>
      </c>
      <c r="W200" s="69">
        <f>(K201-Assets[[#This Row],[WFC]])/Assets[[#This Row],[WFC]]</f>
        <v>-6.9576555652403277E-3</v>
      </c>
      <c r="X200" s="69">
        <f>(L201-Assets[[#This Row],[DJI]])/Assets[[#This Row],[DJI]]</f>
        <v>8.5665244993097573E-5</v>
      </c>
    </row>
    <row r="201" spans="1:24" x14ac:dyDescent="0.25">
      <c r="A201" s="66">
        <v>40644</v>
      </c>
      <c r="B201" s="60">
        <v>43.499487999999999</v>
      </c>
      <c r="C201" s="62">
        <v>73.353193000000005</v>
      </c>
      <c r="D201" s="62">
        <v>25.887815</v>
      </c>
      <c r="E201" s="62">
        <v>25.27</v>
      </c>
      <c r="F201" s="62">
        <v>288.39708400000001</v>
      </c>
      <c r="G201" s="62">
        <v>38.815807</v>
      </c>
      <c r="H201" s="62">
        <v>48.968510000000002</v>
      </c>
      <c r="I201" s="62">
        <v>145.679993</v>
      </c>
      <c r="J201" s="62">
        <v>22.450277</v>
      </c>
      <c r="K201" s="62">
        <v>27.348838000000001</v>
      </c>
      <c r="L201" s="62">
        <v>12381.110350000001</v>
      </c>
      <c r="N201" s="69">
        <f>(B202-Assets[[#This Row],[AAPL]])/Assets[[#This Row],[AAPL]]</f>
        <v>4.8367925617882647E-3</v>
      </c>
      <c r="O201" s="69">
        <f>(C202-Assets[[#This Row],[XOM]])/Assets[[#This Row],[XOM]]</f>
        <v>-2.3250385296792703E-2</v>
      </c>
      <c r="P201" s="69">
        <f>(D202-Assets[[#This Row],[TTM]])/Assets[[#This Row],[TTM]]</f>
        <v>-4.0500907473265124E-3</v>
      </c>
      <c r="Q201" s="69">
        <f>(E202-Assets[[#This Row],[TSLA]])/Assets[[#This Row],[TSLA]]</f>
        <v>-2.4535021764938703E-2</v>
      </c>
      <c r="R201" s="69">
        <f>(F202-Assets[[#This Row],[GOOG]])/Assets[[#This Row],[GOOG]]</f>
        <v>-1.1708239047243617E-2</v>
      </c>
      <c r="S201" s="69">
        <f>(G202-Assets[[#This Row],[DIS]])/Assets[[#This Row],[DIS]]</f>
        <v>-6.2066982144671273E-3</v>
      </c>
      <c r="T201" s="69">
        <f>(H202-Assets[[#This Row],[COP]])/Assets[[#This Row],[COP]]</f>
        <v>-3.6944477175229612E-2</v>
      </c>
      <c r="U201" s="69">
        <f>(I202-Assets[[#This Row],[BIDU]])/Assets[[#This Row],[BIDU]]</f>
        <v>-3.4115775939116126E-2</v>
      </c>
      <c r="V201" s="69">
        <f>(J202-Assets[[#This Row],[MSFT]])/Assets[[#This Row],[MSFT]]</f>
        <v>-1.3087010017738357E-2</v>
      </c>
      <c r="W201" s="69">
        <f>(K202-Assets[[#This Row],[WFC]])/Assets[[#This Row],[WFC]]</f>
        <v>0</v>
      </c>
      <c r="X201" s="69">
        <f>(L202-Assets[[#This Row],[DJI]])/Assets[[#This Row],[DJI]]</f>
        <v>-9.4927083821687366E-3</v>
      </c>
    </row>
    <row r="202" spans="1:24" x14ac:dyDescent="0.25">
      <c r="A202" s="66">
        <v>40645</v>
      </c>
      <c r="B202" s="60">
        <v>43.709885999999997</v>
      </c>
      <c r="C202" s="62">
        <v>71.647703000000007</v>
      </c>
      <c r="D202" s="62">
        <v>25.782966999999999</v>
      </c>
      <c r="E202" s="62">
        <v>24.65</v>
      </c>
      <c r="F202" s="62">
        <v>285.02046200000001</v>
      </c>
      <c r="G202" s="62">
        <v>38.574888999999999</v>
      </c>
      <c r="H202" s="62">
        <v>47.159393999999999</v>
      </c>
      <c r="I202" s="62">
        <v>140.71000699999999</v>
      </c>
      <c r="J202" s="62">
        <v>22.156469999999999</v>
      </c>
      <c r="K202" s="62">
        <v>27.348838000000001</v>
      </c>
      <c r="L202" s="62">
        <v>12263.58008</v>
      </c>
      <c r="N202" s="69">
        <f>(B203-Assets[[#This Row],[AAPL]])/Assets[[#This Row],[AAPL]]</f>
        <v>1.1221374496378226E-2</v>
      </c>
      <c r="O202" s="69">
        <f>(C203-Assets[[#This Row],[XOM]])/Assets[[#This Row],[XOM]]</f>
        <v>-2.4039849539925941E-4</v>
      </c>
      <c r="P202" s="69">
        <f>(D203-Assets[[#This Row],[TTM]])/Assets[[#This Row],[TTM]]</f>
        <v>3.7338293920944031E-2</v>
      </c>
      <c r="Q202" s="69">
        <f>(E203-Assets[[#This Row],[TSLA]])/Assets[[#This Row],[TSLA]]</f>
        <v>1.1359026369168404E-2</v>
      </c>
      <c r="R202" s="69">
        <f>(F203-Assets[[#This Row],[GOOG]])/Assets[[#This Row],[GOOG]]</f>
        <v>9.9368023619299424E-3</v>
      </c>
      <c r="S202" s="69">
        <f>(G203-Assets[[#This Row],[DIS]])/Assets[[#This Row],[DIS]]</f>
        <v>1.6814824794441419E-3</v>
      </c>
      <c r="T202" s="69">
        <f>(H203-Assets[[#This Row],[COP]])/Assets[[#This Row],[COP]]</f>
        <v>6.4798966670352081E-3</v>
      </c>
      <c r="U202" s="69">
        <f>(I203-Assets[[#This Row],[BIDU]])/Assets[[#This Row],[BIDU]]</f>
        <v>3.5391903576552322E-2</v>
      </c>
      <c r="V202" s="69">
        <f>(J203-Assets[[#This Row],[MSFT]])/Assets[[#This Row],[MSFT]]</f>
        <v>-3.8999894838831435E-4</v>
      </c>
      <c r="W202" s="69">
        <f>(K203-Assets[[#This Row],[WFC]])/Assets[[#This Row],[WFC]]</f>
        <v>-2.2929932160189119E-2</v>
      </c>
      <c r="X202" s="69">
        <f>(L203-Assets[[#This Row],[DJI]])/Assets[[#This Row],[DJI]]</f>
        <v>6.0424035654029862E-4</v>
      </c>
    </row>
    <row r="203" spans="1:24" x14ac:dyDescent="0.25">
      <c r="A203" s="66">
        <v>40646</v>
      </c>
      <c r="B203" s="60">
        <v>44.200370999999997</v>
      </c>
      <c r="C203" s="62">
        <v>71.630478999999994</v>
      </c>
      <c r="D203" s="62">
        <v>26.745659</v>
      </c>
      <c r="E203" s="62">
        <v>24.93</v>
      </c>
      <c r="F203" s="62">
        <v>287.85265399999997</v>
      </c>
      <c r="G203" s="62">
        <v>38.639752000000001</v>
      </c>
      <c r="H203" s="62">
        <v>47.464981999999999</v>
      </c>
      <c r="I203" s="62">
        <v>145.69000199999999</v>
      </c>
      <c r="J203" s="62">
        <v>22.147829000000002</v>
      </c>
      <c r="K203" s="62">
        <v>26.721730999999998</v>
      </c>
      <c r="L203" s="62">
        <v>12270.990229999999</v>
      </c>
      <c r="N203" s="69">
        <f>(B204-Assets[[#This Row],[AAPL]])/Assets[[#This Row],[AAPL]]</f>
        <v>-1.1037350795087131E-2</v>
      </c>
      <c r="O203" s="69">
        <f>(C204-Assets[[#This Row],[XOM]])/Assets[[#This Row],[XOM]]</f>
        <v>3.3669885133673682E-3</v>
      </c>
      <c r="P203" s="69">
        <f>(D204-Assets[[#This Row],[TTM]])/Assets[[#This Row],[TTM]]</f>
        <v>7.1275117954652616E-4</v>
      </c>
      <c r="Q203" s="69">
        <f>(E204-Assets[[#This Row],[TSLA]])/Assets[[#This Row],[TSLA]]</f>
        <v>8.4235459286000729E-3</v>
      </c>
      <c r="R203" s="69">
        <f>(F204-Assets[[#This Row],[GOOG]])/Assets[[#This Row],[GOOG]]</f>
        <v>3.8695526496693089E-3</v>
      </c>
      <c r="S203" s="69">
        <f>(G204-Assets[[#This Row],[DIS]])/Assets[[#This Row],[DIS]]</f>
        <v>-1.6306962839720069E-2</v>
      </c>
      <c r="T203" s="69">
        <f>(H204-Assets[[#This Row],[COP]])/Assets[[#This Row],[COP]]</f>
        <v>7.9835909344703332E-3</v>
      </c>
      <c r="U203" s="69">
        <f>(I204-Assets[[#This Row],[BIDU]])/Assets[[#This Row],[BIDU]]</f>
        <v>9.0602854134081961E-3</v>
      </c>
      <c r="V203" s="69">
        <f>(J204-Assets[[#This Row],[MSFT]])/Assets[[#This Row],[MSFT]]</f>
        <v>-8.193489303172893E-3</v>
      </c>
      <c r="W203" s="69">
        <f>(K204-Assets[[#This Row],[WFC]])/Assets[[#This Row],[WFC]]</f>
        <v>-1.7275115897244734E-2</v>
      </c>
      <c r="X203" s="69">
        <f>(L204-Assets[[#This Row],[DJI]])/Assets[[#This Row],[DJI]]</f>
        <v>1.1539541418085922E-3</v>
      </c>
    </row>
    <row r="204" spans="1:24" x14ac:dyDescent="0.25">
      <c r="A204" s="66">
        <v>40647</v>
      </c>
      <c r="B204" s="60">
        <v>43.712516000000001</v>
      </c>
      <c r="C204" s="62">
        <v>71.871657999999996</v>
      </c>
      <c r="D204" s="62">
        <v>26.764721999999999</v>
      </c>
      <c r="E204" s="62">
        <v>25.139999</v>
      </c>
      <c r="F204" s="62">
        <v>288.96651500000002</v>
      </c>
      <c r="G204" s="62">
        <v>38.009655000000002</v>
      </c>
      <c r="H204" s="62">
        <v>47.843922999999997</v>
      </c>
      <c r="I204" s="62">
        <v>147.009995</v>
      </c>
      <c r="J204" s="62">
        <v>21.966360999999999</v>
      </c>
      <c r="K204" s="62">
        <v>26.260110000000001</v>
      </c>
      <c r="L204" s="62">
        <v>12285.150390000001</v>
      </c>
      <c r="N204" s="69">
        <f>(B205-Assets[[#This Row],[AAPL]])/Assets[[#This Row],[AAPL]]</f>
        <v>-1.4920921046960564E-2</v>
      </c>
      <c r="O204" s="69">
        <f>(C205-Assets[[#This Row],[XOM]])/Assets[[#This Row],[XOM]]</f>
        <v>1.0186936274657797E-2</v>
      </c>
      <c r="P204" s="69">
        <f>(D205-Assets[[#This Row],[TTM]])/Assets[[#This Row],[TTM]]</f>
        <v>-1.4244982630493999E-2</v>
      </c>
      <c r="Q204" s="69">
        <f>(E205-Assets[[#This Row],[TSLA]])/Assets[[#This Row],[TSLA]]</f>
        <v>1.750202933580064E-2</v>
      </c>
      <c r="R204" s="69">
        <f>(F205-Assets[[#This Row],[GOOG]])/Assets[[#This Row],[GOOG]]</f>
        <v>-8.2643250204958996E-2</v>
      </c>
      <c r="S204" s="69">
        <f>(G205-Assets[[#This Row],[DIS]])/Assets[[#This Row],[DIS]]</f>
        <v>1.2189166147390598E-2</v>
      </c>
      <c r="T204" s="69">
        <f>(H205-Assets[[#This Row],[COP]])/Assets[[#This Row],[COP]]</f>
        <v>1.0730788108659147E-2</v>
      </c>
      <c r="U204" s="69">
        <f>(I205-Assets[[#This Row],[BIDU]])/Assets[[#This Row],[BIDU]]</f>
        <v>-1.3604313094493759E-3</v>
      </c>
      <c r="V204" s="69">
        <f>(J205-Assets[[#This Row],[MSFT]])/Assets[[#This Row],[MSFT]]</f>
        <v>-1.9669165957892551E-3</v>
      </c>
      <c r="W204" s="69">
        <f>(K205-Assets[[#This Row],[WFC]])/Assets[[#This Row],[WFC]]</f>
        <v>-8.6235358496213992E-3</v>
      </c>
      <c r="X204" s="69">
        <f>(L205-Assets[[#This Row],[DJI]])/Assets[[#This Row],[DJI]]</f>
        <v>4.6136749002385659E-3</v>
      </c>
    </row>
    <row r="205" spans="1:24" x14ac:dyDescent="0.25">
      <c r="A205" s="66">
        <v>40648</v>
      </c>
      <c r="B205" s="60">
        <v>43.060285</v>
      </c>
      <c r="C205" s="62">
        <v>72.603809999999996</v>
      </c>
      <c r="D205" s="62">
        <v>26.383458999999998</v>
      </c>
      <c r="E205" s="62">
        <v>25.58</v>
      </c>
      <c r="F205" s="62">
        <v>265.08538299999998</v>
      </c>
      <c r="G205" s="62">
        <v>38.472960999999998</v>
      </c>
      <c r="H205" s="62">
        <v>48.357326</v>
      </c>
      <c r="I205" s="62">
        <v>146.80999800000001</v>
      </c>
      <c r="J205" s="62">
        <v>21.923155000000001</v>
      </c>
      <c r="K205" s="62">
        <v>26.033655</v>
      </c>
      <c r="L205" s="62">
        <v>12341.83008</v>
      </c>
      <c r="N205" s="69">
        <f>(B206-Assets[[#This Row],[AAPL]])/Assets[[#This Row],[AAPL]]</f>
        <v>1.3406251259135936E-2</v>
      </c>
      <c r="O205" s="69">
        <f>(C206-Assets[[#This Row],[XOM]])/Assets[[#This Row],[XOM]]</f>
        <v>-1.4117950559343803E-2</v>
      </c>
      <c r="P205" s="69">
        <f>(D206-Assets[[#This Row],[TTM]])/Assets[[#This Row],[TTM]]</f>
        <v>-2.8540495770474867E-2</v>
      </c>
      <c r="Q205" s="69">
        <f>(E206-Assets[[#This Row],[TSLA]])/Assets[[#This Row],[TSLA]]</f>
        <v>-2.150113369820171E-2</v>
      </c>
      <c r="R205" s="69">
        <f>(F206-Assets[[#This Row],[GOOG]])/Assets[[#This Row],[GOOG]]</f>
        <v>-7.2735168502292133E-3</v>
      </c>
      <c r="S205" s="69">
        <f>(G206-Assets[[#This Row],[DIS]])/Assets[[#This Row],[DIS]]</f>
        <v>-7.7071270911536266E-3</v>
      </c>
      <c r="T205" s="69">
        <f>(H206-Assets[[#This Row],[COP]])/Assets[[#This Row],[COP]]</f>
        <v>-1.9084967601393086E-2</v>
      </c>
      <c r="U205" s="69">
        <f>(I206-Assets[[#This Row],[BIDU]])/Assets[[#This Row],[BIDU]]</f>
        <v>-6.266596366277577E-3</v>
      </c>
      <c r="V205" s="69">
        <f>(J206-Assets[[#This Row],[MSFT]])/Assets[[#This Row],[MSFT]]</f>
        <v>-1.1430882097033917E-2</v>
      </c>
      <c r="W205" s="69">
        <f>(K206-Assets[[#This Row],[WFC]])/Assets[[#This Row],[WFC]]</f>
        <v>-1.2378707484600205E-2</v>
      </c>
      <c r="X205" s="69">
        <f>(L206-Assets[[#This Row],[DJI]])/Assets[[#This Row],[DJI]]</f>
        <v>-1.1363002009504184E-2</v>
      </c>
    </row>
    <row r="206" spans="1:24" x14ac:dyDescent="0.25">
      <c r="A206" s="66">
        <v>40651</v>
      </c>
      <c r="B206" s="60">
        <v>43.637562000000003</v>
      </c>
      <c r="C206" s="62">
        <v>71.578793000000005</v>
      </c>
      <c r="D206" s="62">
        <v>25.630462000000001</v>
      </c>
      <c r="E206" s="62">
        <v>25.030000999999999</v>
      </c>
      <c r="F206" s="62">
        <v>263.15728000000001</v>
      </c>
      <c r="G206" s="62">
        <v>38.176445000000001</v>
      </c>
      <c r="H206" s="62">
        <v>47.434427999999997</v>
      </c>
      <c r="I206" s="62">
        <v>145.88999899999999</v>
      </c>
      <c r="J206" s="62">
        <v>21.672554000000002</v>
      </c>
      <c r="K206" s="62">
        <v>25.711392</v>
      </c>
      <c r="L206" s="62">
        <v>12201.589840000001</v>
      </c>
      <c r="N206" s="69">
        <f>(B207-Assets[[#This Row],[AAPL]])/Assets[[#This Row],[AAPL]]</f>
        <v>1.811056722188099E-2</v>
      </c>
      <c r="O206" s="69">
        <f>(C207-Assets[[#This Row],[XOM]])/Assets[[#This Row],[XOM]]</f>
        <v>8.4236402253946487E-3</v>
      </c>
      <c r="P206" s="69">
        <f>(D207-Assets[[#This Row],[TTM]])/Assets[[#This Row],[TTM]]</f>
        <v>1.4875463423171968E-2</v>
      </c>
      <c r="Q206" s="69">
        <f>(E207-Assets[[#This Row],[TSLA]])/Assets[[#This Row],[TSLA]]</f>
        <v>5.1937273194676073E-3</v>
      </c>
      <c r="R206" s="69">
        <f>(F207-Assets[[#This Row],[GOOG]])/Assets[[#This Row],[GOOG]]</f>
        <v>-1.0078942144408926E-2</v>
      </c>
      <c r="S206" s="69">
        <f>(G207-Assets[[#This Row],[DIS]])/Assets[[#This Row],[DIS]]</f>
        <v>3.6407266313036668E-3</v>
      </c>
      <c r="T206" s="69">
        <f>(H207-Assets[[#This Row],[COP]])/Assets[[#This Row],[COP]]</f>
        <v>6.9578155343204291E-3</v>
      </c>
      <c r="U206" s="69">
        <f>(I207-Assets[[#This Row],[BIDU]])/Assets[[#This Row],[BIDU]]</f>
        <v>2.7486428319188651E-2</v>
      </c>
      <c r="V206" s="69">
        <f>(J207-Assets[[#This Row],[MSFT]])/Assets[[#This Row],[MSFT]]</f>
        <v>2.7910877508944229E-3</v>
      </c>
      <c r="W206" s="69">
        <f>(K207-Assets[[#This Row],[WFC]])/Assets[[#This Row],[WFC]]</f>
        <v>1.8631429990254952E-2</v>
      </c>
      <c r="X206" s="69">
        <f>(L207-Assets[[#This Row],[DJI]])/Assets[[#This Row],[DJI]]</f>
        <v>5.3403008013256942E-3</v>
      </c>
    </row>
    <row r="207" spans="1:24" x14ac:dyDescent="0.25">
      <c r="A207" s="66">
        <v>40652</v>
      </c>
      <c r="B207" s="60">
        <v>44.427863000000002</v>
      </c>
      <c r="C207" s="62">
        <v>72.181747000000001</v>
      </c>
      <c r="D207" s="62">
        <v>26.011727</v>
      </c>
      <c r="E207" s="62">
        <v>25.16</v>
      </c>
      <c r="F207" s="62">
        <v>260.50493299999999</v>
      </c>
      <c r="G207" s="62">
        <v>38.315435000000001</v>
      </c>
      <c r="H207" s="62">
        <v>47.764468000000001</v>
      </c>
      <c r="I207" s="62">
        <v>149.89999399999999</v>
      </c>
      <c r="J207" s="62">
        <v>21.733044</v>
      </c>
      <c r="K207" s="62">
        <v>26.190432000000001</v>
      </c>
      <c r="L207" s="62">
        <v>12266.75</v>
      </c>
      <c r="N207" s="69">
        <f>(B208-Assets[[#This Row],[AAPL]])/Assets[[#This Row],[AAPL]]</f>
        <v>1.3467134352151867E-2</v>
      </c>
      <c r="O207" s="69">
        <f>(C208-Assets[[#This Row],[XOM]])/Assets[[#This Row],[XOM]]</f>
        <v>2.2076356783107435E-2</v>
      </c>
      <c r="P207" s="69">
        <f>(D208-Assets[[#This Row],[TTM]])/Assets[[#This Row],[TTM]]</f>
        <v>2.5650392225014442E-2</v>
      </c>
      <c r="Q207" s="69">
        <f>(E208-Assets[[#This Row],[TSLA]])/Assets[[#This Row],[TSLA]]</f>
        <v>2.3449920508744032E-2</v>
      </c>
      <c r="R207" s="69">
        <f>(F208-Assets[[#This Row],[GOOG]])/Assets[[#This Row],[GOOG]]</f>
        <v>8.0532448112988833E-3</v>
      </c>
      <c r="S207" s="69">
        <f>(G208-Assets[[#This Row],[DIS]])/Assets[[#This Row],[DIS]]</f>
        <v>1.6686878277644451E-2</v>
      </c>
      <c r="T207" s="69">
        <f>(H208-Assets[[#This Row],[COP]])/Assets[[#This Row],[COP]]</f>
        <v>2.3544426371502728E-2</v>
      </c>
      <c r="U207" s="69">
        <f>(I208-Assets[[#This Row],[BIDU]])/Assets[[#This Row],[BIDU]]</f>
        <v>-3.9359307779557691E-3</v>
      </c>
      <c r="V207" s="69">
        <f>(J208-Assets[[#This Row],[MSFT]])/Assets[[#This Row],[MSFT]]</f>
        <v>2.4254494676401547E-2</v>
      </c>
      <c r="W207" s="69">
        <f>(K208-Assets[[#This Row],[WFC]])/Assets[[#This Row],[WFC]]</f>
        <v>-4.1237120487359759E-2</v>
      </c>
      <c r="X207" s="69">
        <f>(L208-Assets[[#This Row],[DJI]])/Assets[[#This Row],[DJI]]</f>
        <v>1.522734546640307E-2</v>
      </c>
    </row>
    <row r="208" spans="1:24" x14ac:dyDescent="0.25">
      <c r="A208" s="66">
        <v>40653</v>
      </c>
      <c r="B208" s="60">
        <v>45.026178999999999</v>
      </c>
      <c r="C208" s="62">
        <v>73.775256999999996</v>
      </c>
      <c r="D208" s="62">
        <v>26.678937999999999</v>
      </c>
      <c r="E208" s="62">
        <v>25.75</v>
      </c>
      <c r="F208" s="62">
        <v>262.60284300000001</v>
      </c>
      <c r="G208" s="62">
        <v>38.954799999999999</v>
      </c>
      <c r="H208" s="62">
        <v>48.889054999999999</v>
      </c>
      <c r="I208" s="62">
        <v>149.30999800000001</v>
      </c>
      <c r="J208" s="62">
        <v>22.260168</v>
      </c>
      <c r="K208" s="62">
        <v>25.110413999999999</v>
      </c>
      <c r="L208" s="62">
        <v>12453.54004</v>
      </c>
      <c r="N208" s="69">
        <f>(B209-Assets[[#This Row],[AAPL]])/Assets[[#This Row],[AAPL]]</f>
        <v>2.4210715281880835E-2</v>
      </c>
      <c r="O208" s="69">
        <f>(C209-Assets[[#This Row],[XOM]])/Assets[[#This Row],[XOM]]</f>
        <v>8.2895407602579258E-3</v>
      </c>
      <c r="P208" s="69">
        <f>(D209-Assets[[#This Row],[TTM]])/Assets[[#This Row],[TTM]]</f>
        <v>5.001773308967632E-3</v>
      </c>
      <c r="Q208" s="69">
        <f>(E209-Assets[[#This Row],[TSLA]])/Assets[[#This Row],[TSLA]]</f>
        <v>3.844660194174751E-2</v>
      </c>
      <c r="R208" s="69">
        <f>(F209-Assets[[#This Row],[GOOG]])/Assets[[#This Row],[GOOG]]</f>
        <v>-1.1982886262964982E-3</v>
      </c>
      <c r="S208" s="69">
        <f>(G209-Assets[[#This Row],[DIS]])/Assets[[#This Row],[DIS]]</f>
        <v>5.47098175321144E-3</v>
      </c>
      <c r="T208" s="69">
        <f>(H209-Assets[[#This Row],[COP]])/Assets[[#This Row],[COP]]</f>
        <v>9.2512731121516031E-3</v>
      </c>
      <c r="U208" s="69">
        <f>(I209-Assets[[#This Row],[BIDU]])/Assets[[#This Row],[BIDU]]</f>
        <v>-4.4203603833683986E-3</v>
      </c>
      <c r="V208" s="69">
        <f>(J209-Assets[[#This Row],[MSFT]])/Assets[[#This Row],[MSFT]]</f>
        <v>-9.3167760458950592E-3</v>
      </c>
      <c r="W208" s="69">
        <f>(K209-Assets[[#This Row],[WFC]])/Assets[[#This Row],[WFC]]</f>
        <v>-1.0058934113949647E-2</v>
      </c>
      <c r="X208" s="69">
        <f>(L209-Assets[[#This Row],[DJI]])/Assets[[#This Row],[DJI]]</f>
        <v>4.2116691183015269E-3</v>
      </c>
    </row>
    <row r="209" spans="1:24" x14ac:dyDescent="0.25">
      <c r="A209" s="66">
        <v>40654</v>
      </c>
      <c r="B209" s="60">
        <v>46.116295000000001</v>
      </c>
      <c r="C209" s="62">
        <v>74.38682</v>
      </c>
      <c r="D209" s="62">
        <v>26.812380000000001</v>
      </c>
      <c r="E209" s="62">
        <v>26.74</v>
      </c>
      <c r="F209" s="62">
        <v>262.28816899999998</v>
      </c>
      <c r="G209" s="62">
        <v>39.167921</v>
      </c>
      <c r="H209" s="62">
        <v>49.341341</v>
      </c>
      <c r="I209" s="62">
        <v>148.64999399999999</v>
      </c>
      <c r="J209" s="62">
        <v>22.052775</v>
      </c>
      <c r="K209" s="62">
        <v>24.85783</v>
      </c>
      <c r="L209" s="62">
        <v>12505.990229999999</v>
      </c>
      <c r="N209" s="69">
        <f>(B210-Assets[[#This Row],[AAPL]])/Assets[[#This Row],[AAPL]]</f>
        <v>6.5868691316160362E-3</v>
      </c>
      <c r="O209" s="69">
        <f>(C210-Assets[[#This Row],[XOM]])/Assets[[#This Row],[XOM]]</f>
        <v>-1.6211205157043557E-3</v>
      </c>
      <c r="P209" s="69">
        <f>(D210-Assets[[#This Row],[TTM]])/Assets[[#This Row],[TTM]]</f>
        <v>-3.199380286270718E-3</v>
      </c>
      <c r="Q209" s="69">
        <f>(E210-Assets[[#This Row],[TSLA]])/Assets[[#This Row],[TSLA]]</f>
        <v>-1.3089042632759869E-2</v>
      </c>
      <c r="R209" s="69">
        <f>(F210-Assets[[#This Row],[GOOG]])/Assets[[#This Row],[GOOG]]</f>
        <v>-9.5204446678621017E-5</v>
      </c>
      <c r="S209" s="69">
        <f>(G210-Assets[[#This Row],[DIS]])/Assets[[#This Row],[DIS]]</f>
        <v>-8.043546656459042E-3</v>
      </c>
      <c r="T209" s="69">
        <f>(H210-Assets[[#This Row],[COP]])/Assets[[#This Row],[COP]]</f>
        <v>-3.0967946331251751E-3</v>
      </c>
      <c r="U209" s="69">
        <f>(I210-Assets[[#This Row],[BIDU]])/Assets[[#This Row],[BIDU]]</f>
        <v>2.2267158651886648E-2</v>
      </c>
      <c r="V209" s="69">
        <f>(J210-Assets[[#This Row],[MSFT]])/Assets[[#This Row],[MSFT]]</f>
        <v>3.5266310022207866E-3</v>
      </c>
      <c r="W209" s="69">
        <f>(K210-Assets[[#This Row],[WFC]])/Assets[[#This Row],[WFC]]</f>
        <v>7.0074499664694368E-4</v>
      </c>
      <c r="X209" s="69">
        <f>(L210-Assets[[#This Row],[DJI]])/Assets[[#This Row],[DJI]]</f>
        <v>-2.0878274746580399E-3</v>
      </c>
    </row>
    <row r="210" spans="1:24" x14ac:dyDescent="0.25">
      <c r="A210" s="66">
        <v>40658</v>
      </c>
      <c r="B210" s="60">
        <v>46.420057</v>
      </c>
      <c r="C210" s="62">
        <v>74.266229999999993</v>
      </c>
      <c r="D210" s="62">
        <v>26.726597000000002</v>
      </c>
      <c r="E210" s="62">
        <v>26.389999</v>
      </c>
      <c r="F210" s="62">
        <v>262.26319799999999</v>
      </c>
      <c r="G210" s="62">
        <v>38.852871999999998</v>
      </c>
      <c r="H210" s="62">
        <v>49.188541000000001</v>
      </c>
      <c r="I210" s="62">
        <v>151.96000699999999</v>
      </c>
      <c r="J210" s="62">
        <v>22.130547</v>
      </c>
      <c r="K210" s="62">
        <v>24.875249</v>
      </c>
      <c r="L210" s="62">
        <v>12479.87988</v>
      </c>
      <c r="N210" s="69">
        <f>(B211-Assets[[#This Row],[AAPL]])/Assets[[#This Row],[AAPL]]</f>
        <v>-7.3368931882181482E-3</v>
      </c>
      <c r="O210" s="69">
        <f>(C211-Assets[[#This Row],[XOM]])/Assets[[#This Row],[XOM]]</f>
        <v>1.3917846644430618E-2</v>
      </c>
      <c r="P210" s="69">
        <f>(D211-Assets[[#This Row],[TTM]])/Assets[[#This Row],[TTM]]</f>
        <v>9.985670828201584E-3</v>
      </c>
      <c r="Q210" s="69">
        <f>(E211-Assets[[#This Row],[TSLA]])/Assets[[#This Row],[TSLA]]</f>
        <v>2.0462334992888791E-2</v>
      </c>
      <c r="R210" s="69">
        <f>(F211-Assets[[#This Row],[GOOG]])/Assets[[#This Row],[GOOG]]</f>
        <v>1.4798557439995899E-2</v>
      </c>
      <c r="S210" s="69">
        <f>(G211-Assets[[#This Row],[DIS]])/Assets[[#This Row],[DIS]]</f>
        <v>9.5397580904702569E-3</v>
      </c>
      <c r="T210" s="69">
        <f>(H211-Assets[[#This Row],[COP]])/Assets[[#This Row],[COP]]</f>
        <v>9.0705882087455617E-3</v>
      </c>
      <c r="U210" s="69">
        <f>(I211-Assets[[#This Row],[BIDU]])/Assets[[#This Row],[BIDU]]</f>
        <v>2.697999349262984E-3</v>
      </c>
      <c r="V210" s="69">
        <f>(J211-Assets[[#This Row],[MSFT]])/Assets[[#This Row],[MSFT]]</f>
        <v>2.2647429365392584E-2</v>
      </c>
      <c r="W210" s="69">
        <f>(K211-Assets[[#This Row],[WFC]])/Assets[[#This Row],[WFC]]</f>
        <v>1.0854363709082918E-2</v>
      </c>
      <c r="X210" s="69">
        <f>(L211-Assets[[#This Row],[DJI]])/Assets[[#This Row],[DJI]]</f>
        <v>9.2541147118796758E-3</v>
      </c>
    </row>
    <row r="211" spans="1:24" x14ac:dyDescent="0.25">
      <c r="A211" s="66">
        <v>40659</v>
      </c>
      <c r="B211" s="60">
        <v>46.079478000000002</v>
      </c>
      <c r="C211" s="62">
        <v>75.299856000000005</v>
      </c>
      <c r="D211" s="62">
        <v>26.993480000000002</v>
      </c>
      <c r="E211" s="62">
        <v>26.93</v>
      </c>
      <c r="F211" s="62">
        <v>266.14431500000001</v>
      </c>
      <c r="G211" s="62">
        <v>39.223519000000003</v>
      </c>
      <c r="H211" s="62">
        <v>49.634709999999998</v>
      </c>
      <c r="I211" s="62">
        <v>152.36999499999999</v>
      </c>
      <c r="J211" s="62">
        <v>22.631747000000001</v>
      </c>
      <c r="K211" s="62">
        <v>25.145254000000001</v>
      </c>
      <c r="L211" s="62">
        <v>12595.37012</v>
      </c>
      <c r="N211" s="69">
        <f>(B212-Assets[[#This Row],[AAPL]])/Assets[[#This Row],[AAPL]]</f>
        <v>-7.7055994427720339E-4</v>
      </c>
      <c r="O211" s="69">
        <f>(C212-Assets[[#This Row],[XOM]])/Assets[[#This Row],[XOM]]</f>
        <v>4.1180556839310652E-3</v>
      </c>
      <c r="P211" s="69">
        <f>(D212-Assets[[#This Row],[TTM]])/Assets[[#This Row],[TTM]]</f>
        <v>-1.3064932717085804E-2</v>
      </c>
      <c r="Q211" s="69">
        <f>(E212-Assets[[#This Row],[TSLA]])/Assets[[#This Row],[TSLA]]</f>
        <v>5.5699962866690893E-3</v>
      </c>
      <c r="R211" s="69">
        <f>(F212-Assets[[#This Row],[GOOG]])/Assets[[#This Row],[GOOG]]</f>
        <v>9.2714548495990701E-3</v>
      </c>
      <c r="S211" s="69">
        <f>(G212-Assets[[#This Row],[DIS]])/Assets[[#This Row],[DIS]]</f>
        <v>5.9059718736606554E-3</v>
      </c>
      <c r="T211" s="69">
        <f>(H212-Assets[[#This Row],[COP]])/Assets[[#This Row],[COP]]</f>
        <v>-1.6993067955872014E-2</v>
      </c>
      <c r="U211" s="69">
        <f>(I212-Assets[[#This Row],[BIDU]])/Assets[[#This Row],[BIDU]]</f>
        <v>-8.2693052526514668E-3</v>
      </c>
      <c r="V211" s="69">
        <f>(J212-Assets[[#This Row],[MSFT]])/Assets[[#This Row],[MSFT]]</f>
        <v>7.2546321766498983E-3</v>
      </c>
      <c r="W211" s="69">
        <f>(K212-Assets[[#This Row],[WFC]])/Assets[[#This Row],[WFC]]</f>
        <v>1.3855218961001465E-2</v>
      </c>
      <c r="X211" s="69">
        <f>(L212-Assets[[#This Row],[DJI]])/Assets[[#This Row],[DJI]]</f>
        <v>7.5892839264973143E-3</v>
      </c>
    </row>
    <row r="212" spans="1:24" x14ac:dyDescent="0.25">
      <c r="A212" s="66">
        <v>40660</v>
      </c>
      <c r="B212" s="60">
        <v>46.043970999999999</v>
      </c>
      <c r="C212" s="62">
        <v>75.609944999999996</v>
      </c>
      <c r="D212" s="62">
        <v>26.640812</v>
      </c>
      <c r="E212" s="62">
        <v>27.08</v>
      </c>
      <c r="F212" s="62">
        <v>268.61185999999998</v>
      </c>
      <c r="G212" s="62">
        <v>39.455171999999997</v>
      </c>
      <c r="H212" s="62">
        <v>48.791263999999998</v>
      </c>
      <c r="I212" s="62">
        <v>151.11000100000001</v>
      </c>
      <c r="J212" s="62">
        <v>22.795932000000001</v>
      </c>
      <c r="K212" s="62">
        <v>25.493646999999999</v>
      </c>
      <c r="L212" s="62">
        <v>12690.95996</v>
      </c>
      <c r="N212" s="69">
        <f>(B213-Assets[[#This Row],[AAPL]])/Assets[[#This Row],[AAPL]]</f>
        <v>-9.7101094951171311E-3</v>
      </c>
      <c r="O212" s="69">
        <f>(C213-Assets[[#This Row],[XOM]])/Assets[[#This Row],[XOM]]</f>
        <v>-5.0125548960522747E-3</v>
      </c>
      <c r="P212" s="69">
        <f>(D213-Assets[[#This Row],[TTM]])/Assets[[#This Row],[TTM]]</f>
        <v>-1.2164569158027147E-2</v>
      </c>
      <c r="Q212" s="69">
        <f>(E213-Assets[[#This Row],[TSLA]])/Assets[[#This Row],[TSLA]]</f>
        <v>2.1418020679468311E-2</v>
      </c>
      <c r="R212" s="69">
        <f>(F213-Assets[[#This Row],[GOOG]])/Assets[[#This Row],[GOOG]]</f>
        <v>3.9041835308389894E-4</v>
      </c>
      <c r="S212" s="69">
        <f>(G213-Assets[[#This Row],[DIS]])/Assets[[#This Row],[DIS]]</f>
        <v>1.033344880615397E-2</v>
      </c>
      <c r="T212" s="69">
        <f>(H213-Assets[[#This Row],[COP]])/Assets[[#This Row],[COP]]</f>
        <v>-2.9813267391473913E-2</v>
      </c>
      <c r="U212" s="69">
        <f>(I213-Assets[[#This Row],[BIDU]])/Assets[[#This Row],[BIDU]]</f>
        <v>-1.8926616246928693E-2</v>
      </c>
      <c r="V212" s="69">
        <f>(J213-Assets[[#This Row],[MSFT]])/Assets[[#This Row],[MSFT]]</f>
        <v>1.2509468794695441E-2</v>
      </c>
      <c r="W212" s="69">
        <f>(K213-Assets[[#This Row],[WFC]])/Assets[[#This Row],[WFC]]</f>
        <v>0</v>
      </c>
      <c r="X212" s="69">
        <f>(L213-Assets[[#This Row],[DJI]])/Assets[[#This Row],[DJI]]</f>
        <v>5.7008776505508181E-3</v>
      </c>
    </row>
    <row r="213" spans="1:24" x14ac:dyDescent="0.25">
      <c r="A213" s="66">
        <v>40661</v>
      </c>
      <c r="B213" s="60">
        <v>45.596879000000001</v>
      </c>
      <c r="C213" s="62">
        <v>75.230946000000003</v>
      </c>
      <c r="D213" s="62">
        <v>26.316738000000001</v>
      </c>
      <c r="E213" s="62">
        <v>27.66</v>
      </c>
      <c r="F213" s="62">
        <v>268.71673099999998</v>
      </c>
      <c r="G213" s="62">
        <v>39.862879999999997</v>
      </c>
      <c r="H213" s="62">
        <v>47.336637000000003</v>
      </c>
      <c r="I213" s="62">
        <v>148.25</v>
      </c>
      <c r="J213" s="62">
        <v>23.081097</v>
      </c>
      <c r="K213" s="62">
        <v>25.493646999999999</v>
      </c>
      <c r="L213" s="62">
        <v>12763.309569999999</v>
      </c>
      <c r="N213" s="69">
        <f>(B214-Assets[[#This Row],[AAPL]])/Assets[[#This Row],[AAPL]]</f>
        <v>9.7476408418216837E-3</v>
      </c>
      <c r="O213" s="69">
        <f>(C214-Assets[[#This Row],[XOM]])/Assets[[#This Row],[XOM]]</f>
        <v>7.3277690805590018E-3</v>
      </c>
      <c r="P213" s="69">
        <f>(D214-Assets[[#This Row],[TTM]])/Assets[[#This Row],[TTM]]</f>
        <v>-6.1571840704574225E-3</v>
      </c>
      <c r="Q213" s="69">
        <f>(E214-Assets[[#This Row],[TSLA]])/Assets[[#This Row],[TSLA]]</f>
        <v>-2.1691973969630773E-3</v>
      </c>
      <c r="R213" s="69">
        <f>(F214-Assets[[#This Row],[GOOG]])/Assets[[#This Row],[GOOG]]</f>
        <v>1.139470173146767E-2</v>
      </c>
      <c r="S213" s="69">
        <f>(G214-Assets[[#This Row],[DIS]])/Assets[[#This Row],[DIS]]</f>
        <v>1.8595495358088598E-3</v>
      </c>
      <c r="T213" s="69">
        <f>(H214-Assets[[#This Row],[COP]])/Assets[[#This Row],[COP]]</f>
        <v>1.8592512180364552E-2</v>
      </c>
      <c r="U213" s="69">
        <f>(I214-Assets[[#This Row],[BIDU]])/Assets[[#This Row],[BIDU]]</f>
        <v>1.8212748735244528E-3</v>
      </c>
      <c r="V213" s="69">
        <f>(J214-Assets[[#This Row],[MSFT]])/Assets[[#This Row],[MSFT]]</f>
        <v>-2.957693042059481E-2</v>
      </c>
      <c r="W213" s="69">
        <f>(K214-Assets[[#This Row],[WFC]])/Assets[[#This Row],[WFC]]</f>
        <v>-5.4663422616623037E-3</v>
      </c>
      <c r="X213" s="69">
        <f>(L214-Assets[[#This Row],[DJI]])/Assets[[#This Row],[DJI]]</f>
        <v>3.7004876941177591E-3</v>
      </c>
    </row>
    <row r="214" spans="1:24" x14ac:dyDescent="0.25">
      <c r="A214" s="66">
        <v>40662</v>
      </c>
      <c r="B214" s="60">
        <v>46.041341000000003</v>
      </c>
      <c r="C214" s="62">
        <v>75.782221000000007</v>
      </c>
      <c r="D214" s="62">
        <v>26.154700999999999</v>
      </c>
      <c r="E214" s="62">
        <v>27.6</v>
      </c>
      <c r="F214" s="62">
        <v>271.77867800000001</v>
      </c>
      <c r="G214" s="62">
        <v>39.937007000000001</v>
      </c>
      <c r="H214" s="62">
        <v>48.216743999999998</v>
      </c>
      <c r="I214" s="62">
        <v>148.520004</v>
      </c>
      <c r="J214" s="62">
        <v>22.398429</v>
      </c>
      <c r="K214" s="62">
        <v>25.354289999999999</v>
      </c>
      <c r="L214" s="62">
        <v>12810.54004</v>
      </c>
      <c r="N214" s="69">
        <f>(B215-Assets[[#This Row],[AAPL]])/Assets[[#This Row],[AAPL]]</f>
        <v>-1.0995900401771608E-2</v>
      </c>
      <c r="O214" s="69">
        <f>(C215-Assets[[#This Row],[XOM]])/Assets[[#This Row],[XOM]]</f>
        <v>-1.147990898815174E-2</v>
      </c>
      <c r="P214" s="69">
        <f>(D215-Assets[[#This Row],[TTM]])/Assets[[#This Row],[TTM]]</f>
        <v>-6.5597767682374995E-3</v>
      </c>
      <c r="Q214" s="69">
        <f>(E215-Assets[[#This Row],[TSLA]])/Assets[[#This Row],[TSLA]]</f>
        <v>-5.4347463768116338E-3</v>
      </c>
      <c r="R214" s="69">
        <f>(F215-Assets[[#This Row],[GOOG]])/Assets[[#This Row],[GOOG]]</f>
        <v>-1.0181906175877404E-2</v>
      </c>
      <c r="S214" s="69">
        <f>(G215-Assets[[#This Row],[DIS]])/Assets[[#This Row],[DIS]]</f>
        <v>3.9443616793816616E-3</v>
      </c>
      <c r="T214" s="69">
        <f>(H215-Assets[[#This Row],[COP]])/Assets[[#This Row],[COP]]</f>
        <v>-1.7999742993844589E-2</v>
      </c>
      <c r="U214" s="69">
        <f>(I215-Assets[[#This Row],[BIDU]])/Assets[[#This Row],[BIDU]]</f>
        <v>-7.0697749240567201E-3</v>
      </c>
      <c r="V214" s="69">
        <f>(J215-Assets[[#This Row],[MSFT]])/Assets[[#This Row],[MSFT]]</f>
        <v>-1.0030837430607356E-2</v>
      </c>
      <c r="W214" s="69">
        <f>(K215-Assets[[#This Row],[WFC]])/Assets[[#This Row],[WFC]]</f>
        <v>6.869843328289935E-4</v>
      </c>
      <c r="X214" s="69">
        <f>(L215-Assets[[#This Row],[DJI]])/Assets[[#This Row],[DJI]]</f>
        <v>-2.4820889596150294E-4</v>
      </c>
    </row>
    <row r="215" spans="1:24" x14ac:dyDescent="0.25">
      <c r="A215" s="66">
        <v>40665</v>
      </c>
      <c r="B215" s="60">
        <v>45.535074999999999</v>
      </c>
      <c r="C215" s="62">
        <v>74.912248000000005</v>
      </c>
      <c r="D215" s="62">
        <v>25.983132000000001</v>
      </c>
      <c r="E215" s="62">
        <v>27.450001</v>
      </c>
      <c r="F215" s="62">
        <v>269.01145300000002</v>
      </c>
      <c r="G215" s="62">
        <v>40.094532999999998</v>
      </c>
      <c r="H215" s="62">
        <v>47.348855</v>
      </c>
      <c r="I215" s="62">
        <v>147.470001</v>
      </c>
      <c r="J215" s="62">
        <v>22.173753999999999</v>
      </c>
      <c r="K215" s="62">
        <v>25.371708000000002</v>
      </c>
      <c r="L215" s="62">
        <v>12807.360350000001</v>
      </c>
      <c r="N215" s="69">
        <f>(B216-Assets[[#This Row],[AAPL]])/Assets[[#This Row],[AAPL]]</f>
        <v>5.5446927450982248E-3</v>
      </c>
      <c r="O215" s="69">
        <f>(C216-Assets[[#This Row],[XOM]])/Assets[[#This Row],[XOM]]</f>
        <v>-1.5522575160206262E-2</v>
      </c>
      <c r="P215" s="69">
        <f>(D216-Assets[[#This Row],[TTM]])/Assets[[#This Row],[TTM]]</f>
        <v>-3.8884804187578365E-2</v>
      </c>
      <c r="Q215" s="69">
        <f>(E216-Assets[[#This Row],[TSLA]])/Assets[[#This Row],[TSLA]]</f>
        <v>-2.1129325277620275E-2</v>
      </c>
      <c r="R215" s="69">
        <f>(F216-Assets[[#This Row],[GOOG]])/Assets[[#This Row],[GOOG]]</f>
        <v>-8.6713185404787528E-3</v>
      </c>
      <c r="S215" s="69">
        <f>(G216-Assets[[#This Row],[DIS]])/Assets[[#This Row],[DIS]]</f>
        <v>-4.6221513541508715E-3</v>
      </c>
      <c r="T215" s="69">
        <f>(H216-Assets[[#This Row],[COP]])/Assets[[#This Row],[COP]]</f>
        <v>-3.795016796076698E-2</v>
      </c>
      <c r="U215" s="69">
        <f>(I216-Assets[[#This Row],[BIDU]])/Assets[[#This Row],[BIDU]]</f>
        <v>-5.1739370368621501E-2</v>
      </c>
      <c r="V215" s="69">
        <f>(J216-Assets[[#This Row],[MSFT]])/Assets[[#This Row],[MSFT]]</f>
        <v>5.8456497713469148E-3</v>
      </c>
      <c r="W215" s="69">
        <f>(K216-Assets[[#This Row],[WFC]])/Assets[[#This Row],[WFC]]</f>
        <v>1.3045002725082506E-2</v>
      </c>
      <c r="X215" s="69">
        <f>(L216-Assets[[#This Row],[DJI]])/Assets[[#This Row],[DJI]]</f>
        <v>1.1666728811900441E-5</v>
      </c>
    </row>
    <row r="216" spans="1:24" x14ac:dyDescent="0.25">
      <c r="A216" s="66">
        <v>40666</v>
      </c>
      <c r="B216" s="60">
        <v>45.787553000000003</v>
      </c>
      <c r="C216" s="62">
        <v>73.749416999999994</v>
      </c>
      <c r="D216" s="62">
        <v>24.972783</v>
      </c>
      <c r="E216" s="62">
        <v>26.870000999999998</v>
      </c>
      <c r="F216" s="62">
        <v>266.67876899999999</v>
      </c>
      <c r="G216" s="62">
        <v>39.909210000000002</v>
      </c>
      <c r="H216" s="62">
        <v>45.551957999999999</v>
      </c>
      <c r="I216" s="62">
        <v>139.83999600000001</v>
      </c>
      <c r="J216" s="62">
        <v>22.303374000000002</v>
      </c>
      <c r="K216" s="62">
        <v>25.702681999999999</v>
      </c>
      <c r="L216" s="62">
        <v>12807.509770000001</v>
      </c>
      <c r="N216" s="69">
        <f>(B217-Assets[[#This Row],[AAPL]])/Assets[[#This Row],[AAPL]]</f>
        <v>3.9344972202378899E-3</v>
      </c>
      <c r="O216" s="69">
        <f>(C217-Assets[[#This Row],[XOM]])/Assets[[#This Row],[XOM]]</f>
        <v>-9.4604680061401367E-3</v>
      </c>
      <c r="P216" s="69">
        <f>(D217-Assets[[#This Row],[TTM]])/Assets[[#This Row],[TTM]]</f>
        <v>-1.5648836575402936E-2</v>
      </c>
      <c r="Q216" s="69">
        <f>(E217-Assets[[#This Row],[TSLA]])/Assets[[#This Row],[TSLA]]</f>
        <v>-6.6989204801294845E-3</v>
      </c>
      <c r="R216" s="69">
        <f>(F217-Assets[[#This Row],[GOOG]])/Assets[[#This Row],[GOOG]]</f>
        <v>3.5588584856562056E-3</v>
      </c>
      <c r="S216" s="69">
        <f>(G217-Assets[[#This Row],[DIS]])/Assets[[#This Row],[DIS]]</f>
        <v>-1.0448114608131763E-2</v>
      </c>
      <c r="T216" s="69">
        <f>(H217-Assets[[#This Row],[COP]])/Assets[[#This Row],[COP]]</f>
        <v>-1.180730804151167E-2</v>
      </c>
      <c r="U216" s="69">
        <f>(I217-Assets[[#This Row],[BIDU]])/Assets[[#This Row],[BIDU]]</f>
        <v>-5.9353620118811354E-3</v>
      </c>
      <c r="V216" s="69">
        <f>(J217-Assets[[#This Row],[MSFT]])/Assets[[#This Row],[MSFT]]</f>
        <v>9.6861577983670521E-3</v>
      </c>
      <c r="W216" s="69">
        <f>(K217-Assets[[#This Row],[WFC]])/Assets[[#This Row],[WFC]]</f>
        <v>-2.0755304835503086E-2</v>
      </c>
      <c r="X216" s="69">
        <f>(L217-Assets[[#This Row],[DJI]])/Assets[[#This Row],[DJI]]</f>
        <v>-6.553162285817319E-3</v>
      </c>
    </row>
    <row r="217" spans="1:24" x14ac:dyDescent="0.25">
      <c r="A217" s="66">
        <v>40667</v>
      </c>
      <c r="B217" s="60">
        <v>45.967703999999998</v>
      </c>
      <c r="C217" s="62">
        <v>73.051713000000007</v>
      </c>
      <c r="D217" s="62">
        <v>24.581987999999999</v>
      </c>
      <c r="E217" s="62">
        <v>26.690000999999999</v>
      </c>
      <c r="F217" s="62">
        <v>267.62784099999999</v>
      </c>
      <c r="G217" s="62">
        <v>39.492234000000003</v>
      </c>
      <c r="H217" s="62">
        <v>45.014111999999997</v>
      </c>
      <c r="I217" s="62">
        <v>139.009995</v>
      </c>
      <c r="J217" s="62">
        <v>22.519407999999999</v>
      </c>
      <c r="K217" s="62">
        <v>25.169215000000001</v>
      </c>
      <c r="L217" s="62">
        <v>12723.58008</v>
      </c>
      <c r="N217" s="69">
        <f>(B218-Assets[[#This Row],[AAPL]])/Assets[[#This Row],[AAPL]]</f>
        <v>-8.0670768328998214E-3</v>
      </c>
      <c r="O217" s="69">
        <f>(C218-Assets[[#This Row],[XOM]])/Assets[[#This Row],[XOM]]</f>
        <v>-2.5822365041597371E-2</v>
      </c>
      <c r="P217" s="69">
        <f>(D218-Assets[[#This Row],[TTM]])/Assets[[#This Row],[TTM]]</f>
        <v>-1.6285379359879306E-2</v>
      </c>
      <c r="Q217" s="69">
        <f>(E218-Assets[[#This Row],[TSLA]])/Assets[[#This Row],[TSLA]]</f>
        <v>-9.3668036955112891E-3</v>
      </c>
      <c r="R217" s="69">
        <f>(F218-Assets[[#This Row],[GOOG]])/Assets[[#This Row],[GOOG]]</f>
        <v>-2.8369694167954805E-3</v>
      </c>
      <c r="S217" s="69">
        <f>(G218-Assets[[#This Row],[DIS]])/Assets[[#This Row],[DIS]]</f>
        <v>1.6423988574563286E-3</v>
      </c>
      <c r="T217" s="69">
        <f>(H218-Assets[[#This Row],[COP]])/Assets[[#This Row],[COP]]</f>
        <v>-2.2810624365976483E-2</v>
      </c>
      <c r="U217" s="69">
        <f>(I218-Assets[[#This Row],[BIDU]])/Assets[[#This Row],[BIDU]]</f>
        <v>8.4886486040085755E-3</v>
      </c>
      <c r="V217" s="69">
        <f>(J218-Assets[[#This Row],[MSFT]])/Assets[[#This Row],[MSFT]]</f>
        <v>-1.0360663122227659E-2</v>
      </c>
      <c r="W217" s="69">
        <f>(K218-Assets[[#This Row],[WFC]])/Assets[[#This Row],[WFC]]</f>
        <v>-2.2585209749290971E-2</v>
      </c>
      <c r="X217" s="69">
        <f>(L218-Assets[[#This Row],[DJI]])/Assets[[#This Row],[DJI]]</f>
        <v>-1.0956834406939927E-2</v>
      </c>
    </row>
    <row r="218" spans="1:24" x14ac:dyDescent="0.25">
      <c r="A218" s="66">
        <v>40668</v>
      </c>
      <c r="B218" s="60">
        <v>45.596879000000001</v>
      </c>
      <c r="C218" s="62">
        <v>71.165345000000002</v>
      </c>
      <c r="D218" s="62">
        <v>24.181660999999998</v>
      </c>
      <c r="E218" s="62">
        <v>26.440000999999999</v>
      </c>
      <c r="F218" s="62">
        <v>266.86858899999999</v>
      </c>
      <c r="G218" s="62">
        <v>39.557096000000001</v>
      </c>
      <c r="H218" s="62">
        <v>43.987312000000003</v>
      </c>
      <c r="I218" s="62">
        <v>140.19000199999999</v>
      </c>
      <c r="J218" s="62">
        <v>22.286092</v>
      </c>
      <c r="K218" s="62">
        <v>24.600763000000001</v>
      </c>
      <c r="L218" s="62">
        <v>12584.16992</v>
      </c>
      <c r="N218" s="69">
        <f>(B219-Assets[[#This Row],[AAPL]])/Assets[[#This Row],[AAPL]]</f>
        <v>-2.5951337590458481E-4</v>
      </c>
      <c r="O218" s="69">
        <f>(C219-Assets[[#This Row],[XOM]])/Assets[[#This Row],[XOM]]</f>
        <v>8.4725226864278439E-4</v>
      </c>
      <c r="P218" s="69">
        <f>(D219-Assets[[#This Row],[TTM]])/Assets[[#This Row],[TTM]]</f>
        <v>3.5080758100115725E-2</v>
      </c>
      <c r="Q218" s="69">
        <f>(E219-Assets[[#This Row],[TSLA]])/Assets[[#This Row],[TSLA]]</f>
        <v>2.5718607196724377E-2</v>
      </c>
      <c r="R218" s="69">
        <f>(F219-Assets[[#This Row],[GOOG]])/Assets[[#This Row],[GOOG]]</f>
        <v>1.9279226600924292E-3</v>
      </c>
      <c r="S218" s="69">
        <f>(G219-Assets[[#This Row],[DIS]])/Assets[[#This Row],[DIS]]</f>
        <v>8.6672186451704786E-3</v>
      </c>
      <c r="T218" s="69">
        <f>(H219-Assets[[#This Row],[COP]])/Assets[[#This Row],[COP]]</f>
        <v>1.3477932000027636E-2</v>
      </c>
      <c r="U218" s="69">
        <f>(I219-Assets[[#This Row],[BIDU]])/Assets[[#This Row],[BIDU]]</f>
        <v>7.6324487105721766E-3</v>
      </c>
      <c r="V218" s="69">
        <f>(J219-Assets[[#This Row],[MSFT]])/Assets[[#This Row],[MSFT]]</f>
        <v>3.1019794767067604E-3</v>
      </c>
      <c r="W218" s="69">
        <f>(K219-Assets[[#This Row],[WFC]])/Assets[[#This Row],[WFC]]</f>
        <v>4.2659652466876009E-3</v>
      </c>
      <c r="X218" s="69">
        <f>(L219-Assets[[#This Row],[DJI]])/Assets[[#This Row],[DJI]]</f>
        <v>4.3364250758622267E-3</v>
      </c>
    </row>
    <row r="219" spans="1:24" x14ac:dyDescent="0.25">
      <c r="A219" s="66">
        <v>40669</v>
      </c>
      <c r="B219" s="60">
        <v>45.585045999999998</v>
      </c>
      <c r="C219" s="62">
        <v>71.225639999999999</v>
      </c>
      <c r="D219" s="62">
        <v>25.029972000000001</v>
      </c>
      <c r="E219" s="62">
        <v>27.120000999999998</v>
      </c>
      <c r="F219" s="62">
        <v>267.38309099999998</v>
      </c>
      <c r="G219" s="62">
        <v>39.899946</v>
      </c>
      <c r="H219" s="62">
        <v>44.580170000000003</v>
      </c>
      <c r="I219" s="62">
        <v>141.259995</v>
      </c>
      <c r="J219" s="62">
        <v>22.355222999999999</v>
      </c>
      <c r="K219" s="62">
        <v>24.705708999999999</v>
      </c>
      <c r="L219" s="62">
        <v>12638.740229999999</v>
      </c>
      <c r="N219" s="69">
        <f>(B220-Assets[[#This Row],[AAPL]])/Assets[[#This Row],[AAPL]]</f>
        <v>2.7115690527108344E-3</v>
      </c>
      <c r="O219" s="69">
        <f>(C220-Assets[[#This Row],[XOM]])/Assets[[#This Row],[XOM]]</f>
        <v>5.9257171995928505E-3</v>
      </c>
      <c r="P219" s="69">
        <f>(D220-Assets[[#This Row],[TTM]])/Assets[[#This Row],[TTM]]</f>
        <v>6.4737187880193389E-3</v>
      </c>
      <c r="Q219" s="69">
        <f>(E220-Assets[[#This Row],[TSLA]])/Assets[[#This Row],[TSLA]]</f>
        <v>2.9129755563062174E-2</v>
      </c>
      <c r="R219" s="69">
        <f>(F220-Assets[[#This Row],[GOOG]])/Assets[[#This Row],[GOOG]]</f>
        <v>4.4460702266322623E-3</v>
      </c>
      <c r="S219" s="69">
        <f>(G220-Assets[[#This Row],[DIS]])/Assets[[#This Row],[DIS]]</f>
        <v>9.2884837488254603E-4</v>
      </c>
      <c r="T219" s="69">
        <f>(H220-Assets[[#This Row],[COP]])/Assets[[#This Row],[COP]]</f>
        <v>1.0693768103620877E-2</v>
      </c>
      <c r="U219" s="69">
        <f>(I220-Assets[[#This Row],[BIDU]])/Assets[[#This Row],[BIDU]]</f>
        <v>9.6276373222297304E-3</v>
      </c>
      <c r="V219" s="69">
        <f>(J220-Assets[[#This Row],[MSFT]])/Assets[[#This Row],[MSFT]]</f>
        <v>-1.5462158440556868E-3</v>
      </c>
      <c r="W219" s="69">
        <f>(K220-Assets[[#This Row],[WFC]])/Assets[[#This Row],[WFC]]</f>
        <v>-1.415988506947946E-3</v>
      </c>
      <c r="X219" s="69">
        <f>(L220-Assets[[#This Row],[DJI]])/Assets[[#This Row],[DJI]]</f>
        <v>3.6348132142914862E-3</v>
      </c>
    </row>
    <row r="220" spans="1:24" x14ac:dyDescent="0.25">
      <c r="A220" s="66">
        <v>40672</v>
      </c>
      <c r="B220" s="60">
        <v>45.708652999999998</v>
      </c>
      <c r="C220" s="62">
        <v>71.647703000000007</v>
      </c>
      <c r="D220" s="62">
        <v>25.192008999999999</v>
      </c>
      <c r="E220" s="62">
        <v>27.91</v>
      </c>
      <c r="F220" s="62">
        <v>268.57189499999998</v>
      </c>
      <c r="G220" s="62">
        <v>39.937007000000001</v>
      </c>
      <c r="H220" s="62">
        <v>45.056899999999999</v>
      </c>
      <c r="I220" s="62">
        <v>142.61999499999999</v>
      </c>
      <c r="J220" s="62">
        <v>22.320657000000001</v>
      </c>
      <c r="K220" s="62">
        <v>24.670725999999998</v>
      </c>
      <c r="L220" s="62">
        <v>12684.679690000001</v>
      </c>
      <c r="N220" s="69">
        <f>(B221-Assets[[#This Row],[AAPL]])/Assets[[#This Row],[AAPL]]</f>
        <v>5.3222089042965241E-3</v>
      </c>
      <c r="O220" s="69">
        <f>(C221-Assets[[#This Row],[XOM]])/Assets[[#This Row],[XOM]]</f>
        <v>1.9234950211870945E-3</v>
      </c>
      <c r="P220" s="69">
        <f>(D221-Assets[[#This Row],[TTM]])/Assets[[#This Row],[TTM]]</f>
        <v>4.5402492512606717E-3</v>
      </c>
      <c r="Q220" s="69">
        <f>(E221-Assets[[#This Row],[TSLA]])/Assets[[#This Row],[TSLA]]</f>
        <v>1.5048369759942606E-2</v>
      </c>
      <c r="R220" s="69">
        <f>(F221-Assets[[#This Row],[GOOG]])/Assets[[#This Row],[GOOG]]</f>
        <v>9.2619408296613429E-3</v>
      </c>
      <c r="S220" s="69">
        <f>(G221-Assets[[#This Row],[DIS]])/Assets[[#This Row],[DIS]]</f>
        <v>1.8793546546940737E-2</v>
      </c>
      <c r="T220" s="69">
        <f>(H221-Assets[[#This Row],[COP]])/Assets[[#This Row],[COP]]</f>
        <v>1.1937083998233431E-2</v>
      </c>
      <c r="U220" s="69">
        <f>(I221-Assets[[#This Row],[BIDU]])/Assets[[#This Row],[BIDU]]</f>
        <v>-2.6643529190980009E-3</v>
      </c>
      <c r="V220" s="69">
        <f>(J221-Assets[[#This Row],[MSFT]])/Assets[[#This Row],[MSFT]]</f>
        <v>-6.194351716439216E-3</v>
      </c>
      <c r="W220" s="69">
        <f>(K221-Assets[[#This Row],[WFC]])/Assets[[#This Row],[WFC]]</f>
        <v>1.1343565649425975E-2</v>
      </c>
      <c r="X220" s="69">
        <f>(L221-Assets[[#This Row],[DJI]])/Assets[[#This Row],[DJI]]</f>
        <v>5.9663043805247232E-3</v>
      </c>
    </row>
    <row r="221" spans="1:24" x14ac:dyDescent="0.25">
      <c r="A221" s="66">
        <v>40673</v>
      </c>
      <c r="B221" s="60">
        <v>45.951923999999998</v>
      </c>
      <c r="C221" s="62">
        <v>71.785516999999999</v>
      </c>
      <c r="D221" s="62">
        <v>25.306387000000001</v>
      </c>
      <c r="E221" s="62">
        <v>28.33</v>
      </c>
      <c r="F221" s="62">
        <v>271.059392</v>
      </c>
      <c r="G221" s="62">
        <v>40.687564999999999</v>
      </c>
      <c r="H221" s="62">
        <v>45.594748000000003</v>
      </c>
      <c r="I221" s="62">
        <v>142.240005</v>
      </c>
      <c r="J221" s="62">
        <v>22.182395</v>
      </c>
      <c r="K221" s="62">
        <v>24.950579999999999</v>
      </c>
      <c r="L221" s="62">
        <v>12760.360350000001</v>
      </c>
      <c r="N221" s="69">
        <f>(B222-Assets[[#This Row],[AAPL]])/Assets[[#This Row],[AAPL]]</f>
        <v>-6.3528351935818643E-3</v>
      </c>
      <c r="O221" s="69">
        <f>(C222-Assets[[#This Row],[XOM]])/Assets[[#This Row],[XOM]]</f>
        <v>-2.1117365498670042E-2</v>
      </c>
      <c r="P221" s="69">
        <f>(D222-Assets[[#This Row],[TTM]])/Assets[[#This Row],[TTM]]</f>
        <v>-7.15625663987513E-3</v>
      </c>
      <c r="Q221" s="69">
        <f>(E222-Assets[[#This Row],[TSLA]])/Assets[[#This Row],[TSLA]]</f>
        <v>-4.447582068478638E-2</v>
      </c>
      <c r="R221" s="69">
        <f>(F222-Assets[[#This Row],[GOOG]])/Assets[[#This Row],[GOOG]]</f>
        <v>-1.3286346484537172E-2</v>
      </c>
      <c r="S221" s="69">
        <f>(G222-Assets[[#This Row],[DIS]])/Assets[[#This Row],[DIS]]</f>
        <v>-5.4429504444416896E-2</v>
      </c>
      <c r="T221" s="69">
        <f>(H222-Assets[[#This Row],[COP]])/Assets[[#This Row],[COP]]</f>
        <v>-2.7882070978876784E-2</v>
      </c>
      <c r="U221" s="69">
        <f>(I222-Assets[[#This Row],[BIDU]])/Assets[[#This Row],[BIDU]]</f>
        <v>-2.3481516328686884E-2</v>
      </c>
      <c r="V221" s="69">
        <f>(J222-Assets[[#This Row],[MSFT]])/Assets[[#This Row],[MSFT]]</f>
        <v>-1.2076333506819267E-2</v>
      </c>
      <c r="W221" s="69">
        <f>(K222-Assets[[#This Row],[WFC]])/Assets[[#This Row],[WFC]]</f>
        <v>-1.296883679657947E-2</v>
      </c>
      <c r="X221" s="69">
        <f>(L222-Assets[[#This Row],[DJI]])/Assets[[#This Row],[DJI]]</f>
        <v>-1.021366767279433E-2</v>
      </c>
    </row>
    <row r="222" spans="1:24" x14ac:dyDescent="0.25">
      <c r="A222" s="66">
        <v>40674</v>
      </c>
      <c r="B222" s="60">
        <v>45.659998999999999</v>
      </c>
      <c r="C222" s="62">
        <v>70.269596000000007</v>
      </c>
      <c r="D222" s="62">
        <v>25.125288000000001</v>
      </c>
      <c r="E222" s="62">
        <v>27.07</v>
      </c>
      <c r="F222" s="62">
        <v>267.45800300000002</v>
      </c>
      <c r="G222" s="62">
        <v>38.472960999999998</v>
      </c>
      <c r="H222" s="62">
        <v>44.323472000000002</v>
      </c>
      <c r="I222" s="62">
        <v>138.89999399999999</v>
      </c>
      <c r="J222" s="62">
        <v>21.914512999999999</v>
      </c>
      <c r="K222" s="62">
        <v>24.626999999999999</v>
      </c>
      <c r="L222" s="62">
        <v>12630.030269999999</v>
      </c>
      <c r="N222" s="69">
        <f>(B223-Assets[[#This Row],[AAPL]])/Assets[[#This Row],[AAPL]]</f>
        <v>-1.9007884778972639E-3</v>
      </c>
      <c r="O222" s="69">
        <f>(C223-Assets[[#This Row],[XOM]])/Assets[[#This Row],[XOM]]</f>
        <v>-8.6290520298426575E-4</v>
      </c>
      <c r="P222" s="69">
        <f>(D223-Assets[[#This Row],[TTM]])/Assets[[#This Row],[TTM]]</f>
        <v>4.5523458278368617E-3</v>
      </c>
      <c r="Q222" s="69">
        <f>(E223-Assets[[#This Row],[TSLA]])/Assets[[#This Row],[TSLA]]</f>
        <v>2.2164758034724841E-2</v>
      </c>
      <c r="R222" s="69">
        <f>(F223-Assets[[#This Row],[GOOG]])/Assets[[#This Row],[GOOG]]</f>
        <v>-7.470219539478368E-4</v>
      </c>
      <c r="S222" s="69">
        <f>(G223-Assets[[#This Row],[DIS]])/Assets[[#This Row],[DIS]]</f>
        <v>1.4451188199422283E-3</v>
      </c>
      <c r="T222" s="69">
        <f>(H223-Assets[[#This Row],[COP]])/Assets[[#This Row],[COP]]</f>
        <v>-1.3789307841226891E-2</v>
      </c>
      <c r="U222" s="69">
        <f>(I223-Assets[[#This Row],[BIDU]])/Assets[[#This Row],[BIDU]]</f>
        <v>-5.0395754516734982E-3</v>
      </c>
      <c r="V222" s="69">
        <f>(J223-Assets[[#This Row],[MSFT]])/Assets[[#This Row],[MSFT]]</f>
        <v>-1.5773108898198239E-3</v>
      </c>
      <c r="W222" s="69">
        <f>(K223-Assets[[#This Row],[WFC]])/Assets[[#This Row],[WFC]]</f>
        <v>2.4858082592276857E-3</v>
      </c>
      <c r="X222" s="69">
        <f>(L223-Assets[[#This Row],[DJI]])/Assets[[#This Row],[DJI]]</f>
        <v>5.2169035696223226E-3</v>
      </c>
    </row>
    <row r="223" spans="1:24" x14ac:dyDescent="0.25">
      <c r="A223" s="66">
        <v>40675</v>
      </c>
      <c r="B223" s="60">
        <v>45.573208999999999</v>
      </c>
      <c r="C223" s="62">
        <v>70.208960000000005</v>
      </c>
      <c r="D223" s="62">
        <v>25.239667000000001</v>
      </c>
      <c r="E223" s="62">
        <v>27.67</v>
      </c>
      <c r="F223" s="62">
        <v>267.25820599999997</v>
      </c>
      <c r="G223" s="62">
        <v>38.528559000000001</v>
      </c>
      <c r="H223" s="62">
        <v>43.712282000000002</v>
      </c>
      <c r="I223" s="62">
        <v>138.199997</v>
      </c>
      <c r="J223" s="62">
        <v>21.879947000000001</v>
      </c>
      <c r="K223" s="62">
        <v>24.688217999999999</v>
      </c>
      <c r="L223" s="62">
        <v>12695.91992</v>
      </c>
      <c r="N223" s="69">
        <f>(B224-Assets[[#This Row],[AAPL]])/Assets[[#This Row],[AAPL]]</f>
        <v>-1.7514478736838472E-2</v>
      </c>
      <c r="O223" s="69">
        <f>(C224-Assets[[#This Row],[XOM]])/Assets[[#This Row],[XOM]]</f>
        <v>-2.2208561414383409E-3</v>
      </c>
      <c r="P223" s="69">
        <f>(D224-Assets[[#This Row],[TTM]])/Assets[[#This Row],[TTM]]</f>
        <v>4.1540960108546795E-3</v>
      </c>
      <c r="Q223" s="69">
        <f>(E224-Assets[[#This Row],[TSLA]])/Assets[[#This Row],[TSLA]]</f>
        <v>-4.3368630285508499E-3</v>
      </c>
      <c r="R223" s="69">
        <f>(F224-Assets[[#This Row],[GOOG]])/Assets[[#This Row],[GOOG]]</f>
        <v>-1.0279467340284223E-2</v>
      </c>
      <c r="S223" s="69">
        <f>(G224-Assets[[#This Row],[DIS]])/Assets[[#This Row],[DIS]]</f>
        <v>-1.4430334651239711E-3</v>
      </c>
      <c r="T223" s="69">
        <f>(H224-Assets[[#This Row],[COP]])/Assets[[#This Row],[COP]]</f>
        <v>-1.2584563761737007E-3</v>
      </c>
      <c r="U223" s="69">
        <f>(I224-Assets[[#This Row],[BIDU]])/Assets[[#This Row],[BIDU]]</f>
        <v>-5.0072345515318591E-2</v>
      </c>
      <c r="V223" s="69">
        <f>(J224-Assets[[#This Row],[MSFT]])/Assets[[#This Row],[MSFT]]</f>
        <v>-1.1453364123779692E-2</v>
      </c>
      <c r="W223" s="69">
        <f>(K224-Assets[[#This Row],[WFC]])/Assets[[#This Row],[WFC]]</f>
        <v>-1.0626971942648859E-2</v>
      </c>
      <c r="X223" s="69">
        <f>(L224-Assets[[#This Row],[DJI]])/Assets[[#This Row],[DJI]]</f>
        <v>-7.8899300429740166E-3</v>
      </c>
    </row>
    <row r="224" spans="1:24" x14ac:dyDescent="0.25">
      <c r="A224" s="66">
        <v>40676</v>
      </c>
      <c r="B224" s="60">
        <v>44.775018000000003</v>
      </c>
      <c r="C224" s="62">
        <v>70.053036000000006</v>
      </c>
      <c r="D224" s="62">
        <v>25.344515000000001</v>
      </c>
      <c r="E224" s="62">
        <v>27.549999</v>
      </c>
      <c r="F224" s="62">
        <v>264.51093400000002</v>
      </c>
      <c r="G224" s="62">
        <v>38.472960999999998</v>
      </c>
      <c r="H224" s="62">
        <v>43.657271999999999</v>
      </c>
      <c r="I224" s="62">
        <v>131.279999</v>
      </c>
      <c r="J224" s="62">
        <v>21.629348</v>
      </c>
      <c r="K224" s="62">
        <v>24.425857000000001</v>
      </c>
      <c r="L224" s="62">
        <v>12595.75</v>
      </c>
      <c r="N224" s="69">
        <f>(B225-Assets[[#This Row],[AAPL]])/Assets[[#This Row],[AAPL]]</f>
        <v>-2.1145385134183653E-2</v>
      </c>
      <c r="O224" s="69">
        <f>(C225-Assets[[#This Row],[XOM]])/Assets[[#This Row],[XOM]]</f>
        <v>-7.7903404500556201E-3</v>
      </c>
      <c r="P224" s="69">
        <f>(D225-Assets[[#This Row],[TTM]])/Assets[[#This Row],[TTM]]</f>
        <v>3.7609715553839145E-4</v>
      </c>
      <c r="Q224" s="69">
        <f>(E225-Assets[[#This Row],[TSLA]])/Assets[[#This Row],[TSLA]]</f>
        <v>-3.4482723574690448E-2</v>
      </c>
      <c r="R224" s="69">
        <f>(F225-Assets[[#This Row],[GOOG]])/Assets[[#This Row],[GOOG]]</f>
        <v>-2.1017853273316942E-2</v>
      </c>
      <c r="S224" s="69">
        <f>(G225-Assets[[#This Row],[DIS]])/Assets[[#This Row],[DIS]]</f>
        <v>-1.421000582720937E-2</v>
      </c>
      <c r="T224" s="69">
        <f>(H225-Assets[[#This Row],[COP]])/Assets[[#This Row],[COP]]</f>
        <v>0</v>
      </c>
      <c r="U224" s="69">
        <f>(I225-Assets[[#This Row],[BIDU]])/Assets[[#This Row],[BIDU]]</f>
        <v>-2.6736761324929626E-2</v>
      </c>
      <c r="V224" s="69">
        <f>(J225-Assets[[#This Row],[MSFT]])/Assets[[#This Row],[MSFT]]</f>
        <v>-1.8377992716192896E-2</v>
      </c>
      <c r="W224" s="69">
        <f>(K225-Assets[[#This Row],[WFC]])/Assets[[#This Row],[WFC]]</f>
        <v>-2.5062784900443907E-3</v>
      </c>
      <c r="X224" s="69">
        <f>(L225-Assets[[#This Row],[DJI]])/Assets[[#This Row],[DJI]]</f>
        <v>-3.7615767223071602E-3</v>
      </c>
    </row>
    <row r="225" spans="1:24" x14ac:dyDescent="0.25">
      <c r="A225" s="66">
        <v>40679</v>
      </c>
      <c r="B225" s="60">
        <v>43.828232999999997</v>
      </c>
      <c r="C225" s="62">
        <v>69.507299000000003</v>
      </c>
      <c r="D225" s="62">
        <v>25.354047000000001</v>
      </c>
      <c r="E225" s="62">
        <v>26.6</v>
      </c>
      <c r="F225" s="62">
        <v>258.951482</v>
      </c>
      <c r="G225" s="62">
        <v>37.926259999999999</v>
      </c>
      <c r="H225" s="62">
        <v>43.657271999999999</v>
      </c>
      <c r="I225" s="62">
        <v>127.769997</v>
      </c>
      <c r="J225" s="62">
        <v>21.231843999999999</v>
      </c>
      <c r="K225" s="62">
        <v>24.364639</v>
      </c>
      <c r="L225" s="62">
        <v>12548.37012</v>
      </c>
      <c r="N225" s="69">
        <f>(B226-Assets[[#This Row],[AAPL]])/Assets[[#This Row],[AAPL]]</f>
        <v>8.5208773988218935E-3</v>
      </c>
      <c r="O225" s="69">
        <f>(C226-Assets[[#This Row],[XOM]])/Assets[[#This Row],[XOM]]</f>
        <v>2.1187127412331456E-3</v>
      </c>
      <c r="P225" s="69">
        <f>(D226-Assets[[#This Row],[TTM]])/Assets[[#This Row],[TTM]]</f>
        <v>-1.6917338679698787E-2</v>
      </c>
      <c r="Q225" s="69">
        <f>(E226-Assets[[#This Row],[TSLA]])/Assets[[#This Row],[TSLA]]</f>
        <v>-2.406018796992487E-2</v>
      </c>
      <c r="R225" s="69">
        <f>(F226-Assets[[#This Row],[GOOG]])/Assets[[#This Row],[GOOG]]</f>
        <v>2.32244471186305E-2</v>
      </c>
      <c r="S225" s="69">
        <f>(G226-Assets[[#This Row],[DIS]])/Assets[[#This Row],[DIS]]</f>
        <v>1.954503291387136E-3</v>
      </c>
      <c r="T225" s="69">
        <f>(H226-Assets[[#This Row],[COP]])/Assets[[#This Row],[COP]]</f>
        <v>1.5400412558988828E-3</v>
      </c>
      <c r="U225" s="69">
        <f>(I226-Assets[[#This Row],[BIDU]])/Assets[[#This Row],[BIDU]]</f>
        <v>3.1619324527338004E-2</v>
      </c>
      <c r="V225" s="69">
        <f>(J226-Assets[[#This Row],[MSFT]])/Assets[[#This Row],[MSFT]]</f>
        <v>4.5063443382496356E-3</v>
      </c>
      <c r="W225" s="69">
        <f>(K226-Assets[[#This Row],[WFC]])/Assets[[#This Row],[WFC]]</f>
        <v>3.19454353499758E-2</v>
      </c>
      <c r="X225" s="69">
        <f>(L226-Assets[[#This Row],[DJI]])/Assets[[#This Row],[DJI]]</f>
        <v>-5.4819900387190574E-3</v>
      </c>
    </row>
    <row r="226" spans="1:24" x14ac:dyDescent="0.25">
      <c r="A226" s="66">
        <v>40680</v>
      </c>
      <c r="B226" s="60">
        <v>44.201687999999997</v>
      </c>
      <c r="C226" s="62">
        <v>69.654565000000005</v>
      </c>
      <c r="D226" s="62">
        <v>24.925124</v>
      </c>
      <c r="E226" s="62">
        <v>25.959999</v>
      </c>
      <c r="F226" s="62">
        <v>264.965487</v>
      </c>
      <c r="G226" s="62">
        <v>38.000387000000003</v>
      </c>
      <c r="H226" s="62">
        <v>43.724505999999998</v>
      </c>
      <c r="I226" s="62">
        <v>131.80999800000001</v>
      </c>
      <c r="J226" s="62">
        <v>21.327521999999998</v>
      </c>
      <c r="K226" s="62">
        <v>25.142977999999999</v>
      </c>
      <c r="L226" s="62">
        <v>12479.58008</v>
      </c>
      <c r="N226" s="69">
        <f>(B227-Assets[[#This Row],[AAPL]])/Assets[[#This Row],[AAPL]]</f>
        <v>1.1096544548253547E-2</v>
      </c>
      <c r="O226" s="69">
        <f>(C227-Assets[[#This Row],[XOM]])/Assets[[#This Row],[XOM]]</f>
        <v>1.6540150670670294E-2</v>
      </c>
      <c r="P226" s="69">
        <f>(D227-Assets[[#This Row],[TTM]])/Assets[[#This Row],[TTM]]</f>
        <v>-7.6481465047074501E-3</v>
      </c>
      <c r="Q226" s="69">
        <f>(E227-Assets[[#This Row],[TSLA]])/Assets[[#This Row],[TSLA]]</f>
        <v>1.5023151580244729E-2</v>
      </c>
      <c r="R226" s="69">
        <f>(F227-Assets[[#This Row],[GOOG]])/Assets[[#This Row],[GOOG]]</f>
        <v>-1.2253709102876414E-3</v>
      </c>
      <c r="S226" s="69">
        <f>(G227-Assets[[#This Row],[DIS]])/Assets[[#This Row],[DIS]]</f>
        <v>9.997556077520996E-3</v>
      </c>
      <c r="T226" s="69">
        <f>(H227-Assets[[#This Row],[COP]])/Assets[[#This Row],[COP]]</f>
        <v>1.7752264599627528E-2</v>
      </c>
      <c r="U226" s="69">
        <f>(I227-Assets[[#This Row],[BIDU]])/Assets[[#This Row],[BIDU]]</f>
        <v>2.2758516391151287E-4</v>
      </c>
      <c r="V226" s="69">
        <f>(J227-Assets[[#This Row],[MSFT]])/Assets[[#This Row],[MSFT]]</f>
        <v>6.9331073717800182E-3</v>
      </c>
      <c r="W226" s="69">
        <f>(K227-Assets[[#This Row],[WFC]])/Assets[[#This Row],[WFC]]</f>
        <v>5.9130227135385559E-3</v>
      </c>
      <c r="X226" s="69">
        <f>(L227-Assets[[#This Row],[DJI]])/Assets[[#This Row],[DJI]]</f>
        <v>6.4585193959507906E-3</v>
      </c>
    </row>
    <row r="227" spans="1:24" x14ac:dyDescent="0.25">
      <c r="A227" s="66">
        <v>40681</v>
      </c>
      <c r="B227" s="60">
        <v>44.692174000000001</v>
      </c>
      <c r="C227" s="62">
        <v>70.806662000000003</v>
      </c>
      <c r="D227" s="62">
        <v>24.734493000000001</v>
      </c>
      <c r="E227" s="62">
        <v>26.35</v>
      </c>
      <c r="F227" s="62">
        <v>264.640806</v>
      </c>
      <c r="G227" s="62">
        <v>38.380298000000003</v>
      </c>
      <c r="H227" s="62">
        <v>44.500715</v>
      </c>
      <c r="I227" s="62">
        <v>131.83999600000001</v>
      </c>
      <c r="J227" s="62">
        <v>21.475387999999999</v>
      </c>
      <c r="K227" s="62">
        <v>25.291649</v>
      </c>
      <c r="L227" s="62">
        <v>12560.179690000001</v>
      </c>
      <c r="N227" s="69">
        <f>(B228-Assets[[#This Row],[AAPL]])/Assets[[#This Row],[AAPL]]</f>
        <v>1.941973106969423E-3</v>
      </c>
      <c r="O227" s="69">
        <f>(C228-Assets[[#This Row],[XOM]])/Assets[[#This Row],[XOM]]</f>
        <v>7.2180637466006149E-3</v>
      </c>
      <c r="P227" s="69">
        <f>(D228-Assets[[#This Row],[TTM]])/Assets[[#This Row],[TTM]]</f>
        <v>-1.1560778706884859E-3</v>
      </c>
      <c r="Q227" s="69">
        <f>(E228-Assets[[#This Row],[TSLA]])/Assets[[#This Row],[TSLA]]</f>
        <v>7.0208766603415518E-2</v>
      </c>
      <c r="R227" s="69">
        <f>(F228-Assets[[#This Row],[GOOG]])/Assets[[#This Row],[GOOG]]</f>
        <v>2.7179708634956735E-3</v>
      </c>
      <c r="S227" s="69">
        <f>(G228-Assets[[#This Row],[DIS]])/Assets[[#This Row],[DIS]]</f>
        <v>-9.6565169973422097E-4</v>
      </c>
      <c r="T227" s="69">
        <f>(H228-Assets[[#This Row],[COP]])/Assets[[#This Row],[COP]]</f>
        <v>7.622933698930536E-3</v>
      </c>
      <c r="U227" s="69">
        <f>(I228-Assets[[#This Row],[BIDU]])/Assets[[#This Row],[BIDU]]</f>
        <v>3.0643273077769186E-2</v>
      </c>
      <c r="V227" s="69">
        <f>(J228-Assets[[#This Row],[MSFT]])/Assets[[#This Row],[MSFT]]</f>
        <v>1.2150187926755725E-3</v>
      </c>
      <c r="W227" s="69">
        <f>(K228-Assets[[#This Row],[WFC]])/Assets[[#This Row],[WFC]]</f>
        <v>-1.0719190354096707E-2</v>
      </c>
      <c r="X227" s="69">
        <f>(L228-Assets[[#This Row],[DJI]])/Assets[[#This Row],[DJI]]</f>
        <v>3.593946990737543E-3</v>
      </c>
    </row>
    <row r="228" spans="1:24" x14ac:dyDescent="0.25">
      <c r="A228" s="66">
        <v>40682</v>
      </c>
      <c r="B228" s="60">
        <v>44.778964999999999</v>
      </c>
      <c r="C228" s="62">
        <v>71.317749000000006</v>
      </c>
      <c r="D228" s="62">
        <v>24.705898000000001</v>
      </c>
      <c r="E228" s="62">
        <v>28.200001</v>
      </c>
      <c r="F228" s="62">
        <v>265.36009200000001</v>
      </c>
      <c r="G228" s="62">
        <v>38.343235999999997</v>
      </c>
      <c r="H228" s="62">
        <v>44.839941000000003</v>
      </c>
      <c r="I228" s="62">
        <v>135.88000500000001</v>
      </c>
      <c r="J228" s="62">
        <v>21.501480999999998</v>
      </c>
      <c r="K228" s="62">
        <v>25.020543</v>
      </c>
      <c r="L228" s="62">
        <v>12605.320309999999</v>
      </c>
      <c r="N228" s="69">
        <f>(B229-Assets[[#This Row],[AAPL]])/Assets[[#This Row],[AAPL]]</f>
        <v>-1.5593348350056742E-2</v>
      </c>
      <c r="O228" s="69">
        <f>(C229-Assets[[#This Row],[XOM]])/Assets[[#This Row],[XOM]]</f>
        <v>-9.2311662837256496E-3</v>
      </c>
      <c r="P228" s="69">
        <f>(D229-Assets[[#This Row],[TTM]])/Assets[[#This Row],[TTM]]</f>
        <v>-1.6203701642417561E-2</v>
      </c>
      <c r="Q228" s="69">
        <f>(E229-Assets[[#This Row],[TSLA]])/Assets[[#This Row],[TSLA]]</f>
        <v>-8.1560990015567356E-3</v>
      </c>
      <c r="R228" s="69">
        <f>(F229-Assets[[#This Row],[GOOG]])/Assets[[#This Row],[GOOG]]</f>
        <v>-1.3590615577567669E-2</v>
      </c>
      <c r="S228" s="69">
        <f>(G229-Assets[[#This Row],[DIS]])/Assets[[#This Row],[DIS]]</f>
        <v>2.8999117341061832E-3</v>
      </c>
      <c r="T228" s="69">
        <f>(H229-Assets[[#This Row],[COP]])/Assets[[#This Row],[COP]]</f>
        <v>-1.23782500070654E-3</v>
      </c>
      <c r="U228" s="69">
        <f>(I229-Assets[[#This Row],[BIDU]])/Assets[[#This Row],[BIDU]]</f>
        <v>-8.7577491625792803E-3</v>
      </c>
      <c r="V228" s="69">
        <f>(J229-Assets[[#This Row],[MSFT]])/Assets[[#This Row],[MSFT]]</f>
        <v>-9.3041963016407096E-3</v>
      </c>
      <c r="W228" s="69">
        <f>(K229-Assets[[#This Row],[WFC]])/Assets[[#This Row],[WFC]]</f>
        <v>-2.1321239910740555E-2</v>
      </c>
      <c r="X228" s="69">
        <f>(L229-Assets[[#This Row],[DJI]])/Assets[[#This Row],[DJI]]</f>
        <v>-7.40007137510013E-3</v>
      </c>
    </row>
    <row r="229" spans="1:24" x14ac:dyDescent="0.25">
      <c r="A229" s="66">
        <v>40683</v>
      </c>
      <c r="B229" s="60">
        <v>44.080711000000001</v>
      </c>
      <c r="C229" s="62">
        <v>70.659402999999998</v>
      </c>
      <c r="D229" s="62">
        <v>24.305571</v>
      </c>
      <c r="E229" s="62">
        <v>27.969999000000001</v>
      </c>
      <c r="F229" s="62">
        <v>261.75368500000002</v>
      </c>
      <c r="G229" s="62">
        <v>38.454428</v>
      </c>
      <c r="H229" s="62">
        <v>44.784436999999997</v>
      </c>
      <c r="I229" s="62">
        <v>134.69000199999999</v>
      </c>
      <c r="J229" s="62">
        <v>21.301427</v>
      </c>
      <c r="K229" s="62">
        <v>24.487074</v>
      </c>
      <c r="L229" s="62">
        <v>12512.04004</v>
      </c>
      <c r="N229" s="69">
        <f>(B230-Assets[[#This Row],[AAPL]])/Assets[[#This Row],[AAPL]]</f>
        <v>-2.4462173488988721E-3</v>
      </c>
      <c r="O229" s="69">
        <f>(C230-Assets[[#This Row],[XOM]])/Assets[[#This Row],[XOM]]</f>
        <v>-1.1033492598288641E-2</v>
      </c>
      <c r="P229" s="69">
        <f>(D230-Assets[[#This Row],[TTM]])/Assets[[#This Row],[TTM]]</f>
        <v>-2.0392197327929559E-2</v>
      </c>
      <c r="Q229" s="69">
        <f>(E230-Assets[[#This Row],[TSLA]])/Assets[[#This Row],[TSLA]]</f>
        <v>-4.1115446589755009E-2</v>
      </c>
      <c r="R229" s="69">
        <f>(F230-Assets[[#This Row],[GOOG]])/Assets[[#This Row],[GOOG]]</f>
        <v>-1.0762664143582316E-2</v>
      </c>
      <c r="S229" s="69">
        <f>(G230-Assets[[#This Row],[DIS]])/Assets[[#This Row],[DIS]]</f>
        <v>-8.1927626124096119E-3</v>
      </c>
      <c r="T229" s="69">
        <f>(H230-Assets[[#This Row],[COP]])/Assets[[#This Row],[COP]]</f>
        <v>-1.7628490004239633E-2</v>
      </c>
      <c r="U229" s="69">
        <f>(I230-Assets[[#This Row],[BIDU]])/Assets[[#This Row],[BIDU]]</f>
        <v>-3.8755667996797541E-2</v>
      </c>
      <c r="V229" s="69">
        <f>(J230-Assets[[#This Row],[MSFT]])/Assets[[#This Row],[MSFT]]</f>
        <v>-1.3066542443377125E-2</v>
      </c>
      <c r="W229" s="69">
        <f>(K230-Assets[[#This Row],[WFC]])/Assets[[#This Row],[WFC]]</f>
        <v>-1.6785672310215535E-2</v>
      </c>
      <c r="X229" s="69">
        <f>(L230-Assets[[#This Row],[DJI]])/Assets[[#This Row],[DJI]]</f>
        <v>-1.0452353859315118E-2</v>
      </c>
    </row>
    <row r="230" spans="1:24" x14ac:dyDescent="0.25">
      <c r="A230" s="66">
        <v>40686</v>
      </c>
      <c r="B230" s="60">
        <v>43.972880000000004</v>
      </c>
      <c r="C230" s="62">
        <v>69.879783000000003</v>
      </c>
      <c r="D230" s="62">
        <v>23.809926999999998</v>
      </c>
      <c r="E230" s="62">
        <v>26.82</v>
      </c>
      <c r="F230" s="62">
        <v>258.93651799999998</v>
      </c>
      <c r="G230" s="62">
        <v>38.139380000000003</v>
      </c>
      <c r="H230" s="62">
        <v>43.994954999999997</v>
      </c>
      <c r="I230" s="62">
        <v>129.470001</v>
      </c>
      <c r="J230" s="62">
        <v>21.023091000000001</v>
      </c>
      <c r="K230" s="62">
        <v>24.076042000000001</v>
      </c>
      <c r="L230" s="62">
        <v>12381.259770000001</v>
      </c>
      <c r="N230" s="69">
        <f>(B231-Assets[[#This Row],[AAPL]])/Assets[[#This Row],[AAPL]]</f>
        <v>-6.6088006971571104E-3</v>
      </c>
      <c r="O230" s="69">
        <f>(C231-Assets[[#This Row],[XOM]])/Assets[[#This Row],[XOM]]</f>
        <v>7.685670689618374E-3</v>
      </c>
      <c r="P230" s="69">
        <f>(D231-Assets[[#This Row],[TTM]])/Assets[[#This Row],[TTM]]</f>
        <v>-4.4034574318517839E-3</v>
      </c>
      <c r="Q230" s="69">
        <f>(E231-Assets[[#This Row],[TSLA]])/Assets[[#This Row],[TSLA]]</f>
        <v>-3.7285980611483555E-3</v>
      </c>
      <c r="R230" s="69">
        <f>(F231-Assets[[#This Row],[GOOG]])/Assets[[#This Row],[GOOG]]</f>
        <v>-2.507796138665493E-4</v>
      </c>
      <c r="S230" s="69">
        <f>(G231-Assets[[#This Row],[DIS]])/Assets[[#This Row],[DIS]]</f>
        <v>-1.7006831259449564E-3</v>
      </c>
      <c r="T230" s="69">
        <f>(H231-Assets[[#This Row],[COP]])/Assets[[#This Row],[COP]]</f>
        <v>8.1311368542144481E-3</v>
      </c>
      <c r="U230" s="69">
        <f>(I231-Assets[[#This Row],[BIDU]])/Assets[[#This Row],[BIDU]]</f>
        <v>-1.6220437041627336E-3</v>
      </c>
      <c r="V230" s="69">
        <f>(J231-Assets[[#This Row],[MSFT]])/Assets[[#This Row],[MSFT]]</f>
        <v>-8.2747108881379625E-4</v>
      </c>
      <c r="W230" s="69">
        <f>(K231-Assets[[#This Row],[WFC]])/Assets[[#This Row],[WFC]]</f>
        <v>3.632324615482851E-3</v>
      </c>
      <c r="X230" s="69">
        <f>(L231-Assets[[#This Row],[DJI]])/Assets[[#This Row],[DJI]]</f>
        <v>-2.0232036533710846E-3</v>
      </c>
    </row>
    <row r="231" spans="1:24" x14ac:dyDescent="0.25">
      <c r="A231" s="66">
        <v>40687</v>
      </c>
      <c r="B231" s="60">
        <v>43.682271999999998</v>
      </c>
      <c r="C231" s="62">
        <v>70.416855999999996</v>
      </c>
      <c r="D231" s="62">
        <v>23.705081</v>
      </c>
      <c r="E231" s="62">
        <v>26.719999000000001</v>
      </c>
      <c r="F231" s="62">
        <v>258.87158199999999</v>
      </c>
      <c r="G231" s="62">
        <v>38.074517</v>
      </c>
      <c r="H231" s="62">
        <v>44.352684000000004</v>
      </c>
      <c r="I231" s="62">
        <v>129.259995</v>
      </c>
      <c r="J231" s="62">
        <v>21.005694999999999</v>
      </c>
      <c r="K231" s="62">
        <v>24.163494</v>
      </c>
      <c r="L231" s="62">
        <v>12356.20996</v>
      </c>
      <c r="N231" s="69">
        <f>(B232-Assets[[#This Row],[AAPL]])/Assets[[#This Row],[AAPL]]</f>
        <v>1.3817344482448266E-2</v>
      </c>
      <c r="O231" s="69">
        <f>(C232-Assets[[#This Row],[XOM]])/Assets[[#This Row],[XOM]]</f>
        <v>8.2420748804803608E-3</v>
      </c>
      <c r="P231" s="69">
        <f>(D232-Assets[[#This Row],[TTM]])/Assets[[#This Row],[TTM]]</f>
        <v>9.2480595193916038E-3</v>
      </c>
      <c r="Q231" s="69">
        <f>(E232-Assets[[#This Row],[TSLA]])/Assets[[#This Row],[TSLA]]</f>
        <v>8.4580878913955007E-2</v>
      </c>
      <c r="R231" s="69">
        <f>(F232-Assets[[#This Row],[GOOG]])/Assets[[#This Row],[GOOG]]</f>
        <v>2.7206230771209543E-3</v>
      </c>
      <c r="S231" s="69">
        <f>(G232-Assets[[#This Row],[DIS]])/Assets[[#This Row],[DIS]]</f>
        <v>9.7351202117686565E-4</v>
      </c>
      <c r="T231" s="69">
        <f>(H232-Assets[[#This Row],[COP]])/Assets[[#This Row],[COP]]</f>
        <v>8.3435762309216942E-4</v>
      </c>
      <c r="U231" s="69">
        <f>(I232-Assets[[#This Row],[BIDU]])/Assets[[#This Row],[BIDU]]</f>
        <v>2.166161309228011E-3</v>
      </c>
      <c r="V231" s="69">
        <f>(J232-Assets[[#This Row],[MSFT]])/Assets[[#This Row],[MSFT]]</f>
        <v>1.6563603346616486E-3</v>
      </c>
      <c r="W231" s="69">
        <f>(K232-Assets[[#This Row],[WFC]])/Assets[[#This Row],[WFC]]</f>
        <v>-2.5334498396630549E-3</v>
      </c>
      <c r="X231" s="69">
        <f>(L232-Assets[[#This Row],[DJI]])/Assets[[#This Row],[DJI]]</f>
        <v>3.1118118034957148E-3</v>
      </c>
    </row>
    <row r="232" spans="1:24" x14ac:dyDescent="0.25">
      <c r="A232" s="66">
        <v>40688</v>
      </c>
      <c r="B232" s="60">
        <v>44.285845000000002</v>
      </c>
      <c r="C232" s="62">
        <v>70.997236999999998</v>
      </c>
      <c r="D232" s="62">
        <v>23.924306999999999</v>
      </c>
      <c r="E232" s="62">
        <v>28.98</v>
      </c>
      <c r="F232" s="62">
        <v>259.575874</v>
      </c>
      <c r="G232" s="62">
        <v>38.111583000000003</v>
      </c>
      <c r="H232" s="62">
        <v>44.389690000000002</v>
      </c>
      <c r="I232" s="62">
        <v>129.53999300000001</v>
      </c>
      <c r="J232" s="62">
        <v>21.040488</v>
      </c>
      <c r="K232" s="62">
        <v>24.102277000000001</v>
      </c>
      <c r="L232" s="62">
        <v>12394.660159999999</v>
      </c>
      <c r="N232" s="69">
        <f>(B233-Assets[[#This Row],[AAPL]])/Assets[[#This Row],[AAPL]]</f>
        <v>-5.2853005288711011E-3</v>
      </c>
      <c r="O232" s="69">
        <f>(C233-Assets[[#This Row],[XOM]])/Assets[[#This Row],[XOM]]</f>
        <v>5.2464576896140347E-3</v>
      </c>
      <c r="P232" s="69">
        <f>(D233-Assets[[#This Row],[TTM]])/Assets[[#This Row],[TTM]]</f>
        <v>-6.3744793109366928E-3</v>
      </c>
      <c r="Q232" s="69">
        <f>(E233-Assets[[#This Row],[TSLA]])/Assets[[#This Row],[TSLA]]</f>
        <v>1.725327812284334E-2</v>
      </c>
      <c r="R232" s="69">
        <f>(F233-Assets[[#This Row],[GOOG]])/Assets[[#This Row],[GOOG]]</f>
        <v>-2.9634032937899237E-3</v>
      </c>
      <c r="S232" s="69">
        <f>(G233-Assets[[#This Row],[DIS]])/Assets[[#This Row],[DIS]]</f>
        <v>-3.4038208279094711E-3</v>
      </c>
      <c r="T232" s="69">
        <f>(H233-Assets[[#This Row],[COP]])/Assets[[#This Row],[COP]]</f>
        <v>5.1411262389982147E-3</v>
      </c>
      <c r="U232" s="69">
        <f>(I233-Assets[[#This Row],[BIDU]])/Assets[[#This Row],[BIDU]]</f>
        <v>3.1650765953027838E-3</v>
      </c>
      <c r="V232" s="69">
        <f>(J233-Assets[[#This Row],[MSFT]])/Assets[[#This Row],[MSFT]]</f>
        <v>1.9842885773371843E-2</v>
      </c>
      <c r="W232" s="69">
        <f>(K233-Assets[[#This Row],[WFC]])/Assets[[#This Row],[WFC]]</f>
        <v>5.0798519990455848E-3</v>
      </c>
      <c r="X232" s="69">
        <f>(L233-Assets[[#This Row],[DJI]])/Assets[[#This Row],[DJI]]</f>
        <v>6.534757625820312E-4</v>
      </c>
    </row>
    <row r="233" spans="1:24" x14ac:dyDescent="0.25">
      <c r="A233" s="66">
        <v>40689</v>
      </c>
      <c r="B233" s="60">
        <v>44.051780999999998</v>
      </c>
      <c r="C233" s="62">
        <v>71.369720999999998</v>
      </c>
      <c r="D233" s="62">
        <v>23.771802000000001</v>
      </c>
      <c r="E233" s="62">
        <v>29.48</v>
      </c>
      <c r="F233" s="62">
        <v>258.806646</v>
      </c>
      <c r="G233" s="62">
        <v>37.981858000000003</v>
      </c>
      <c r="H233" s="62">
        <v>44.617902999999998</v>
      </c>
      <c r="I233" s="62">
        <v>129.949997</v>
      </c>
      <c r="J233" s="62">
        <v>21.457992000000001</v>
      </c>
      <c r="K233" s="62">
        <v>24.224713000000001</v>
      </c>
      <c r="L233" s="62">
        <v>12402.759770000001</v>
      </c>
      <c r="N233" s="69">
        <f>(B234-Assets[[#This Row],[AAPL]])/Assets[[#This Row],[AAPL]]</f>
        <v>7.1939883656464447E-3</v>
      </c>
      <c r="O233" s="69">
        <f>(C234-Assets[[#This Row],[XOM]])/Assets[[#This Row],[XOM]]</f>
        <v>2.9129580035769324E-3</v>
      </c>
      <c r="P233" s="69">
        <f>(D234-Assets[[#This Row],[TTM]])/Assets[[#This Row],[TTM]]</f>
        <v>-2.5661664185155135E-2</v>
      </c>
      <c r="Q233" s="69">
        <f>(E234-Assets[[#This Row],[TSLA]])/Assets[[#This Row],[TSLA]]</f>
        <v>2.3744572591587266E-3</v>
      </c>
      <c r="R233" s="69">
        <f>(F234-Assets[[#This Row],[GOOG]])/Assets[[#This Row],[GOOG]]</f>
        <v>5.3461223712159651E-3</v>
      </c>
      <c r="S233" s="69">
        <f>(G234-Assets[[#This Row],[DIS]])/Assets[[#This Row],[DIS]]</f>
        <v>1.2929936181636912E-2</v>
      </c>
      <c r="T233" s="69">
        <f>(H234-Assets[[#This Row],[COP]])/Assets[[#This Row],[COP]]</f>
        <v>4.1469452295864878E-3</v>
      </c>
      <c r="U233" s="69">
        <f>(I234-Assets[[#This Row],[BIDU]])/Assets[[#This Row],[BIDU]]</f>
        <v>3.0627134219941538E-2</v>
      </c>
      <c r="V233" s="69">
        <f>(J234-Assets[[#This Row],[MSFT]])/Assets[[#This Row],[MSFT]]</f>
        <v>3.6481512342812859E-3</v>
      </c>
      <c r="W233" s="69">
        <f>(K234-Assets[[#This Row],[WFC]])/Assets[[#This Row],[WFC]]</f>
        <v>1.5884439993158965E-2</v>
      </c>
      <c r="X233" s="69">
        <f>(L234-Assets[[#This Row],[DJI]])/Assets[[#This Row],[DJI]]</f>
        <v>3.1299735478146047E-3</v>
      </c>
    </row>
    <row r="234" spans="1:24" x14ac:dyDescent="0.25">
      <c r="A234" s="66">
        <v>40690</v>
      </c>
      <c r="B234" s="60">
        <v>44.368689000000003</v>
      </c>
      <c r="C234" s="62">
        <v>71.577618000000001</v>
      </c>
      <c r="D234" s="62">
        <v>23.161778000000002</v>
      </c>
      <c r="E234" s="62">
        <v>29.549999</v>
      </c>
      <c r="F234" s="62">
        <v>260.19025799999997</v>
      </c>
      <c r="G234" s="62">
        <v>38.472960999999998</v>
      </c>
      <c r="H234" s="62">
        <v>44.802931000000001</v>
      </c>
      <c r="I234" s="62">
        <v>133.929993</v>
      </c>
      <c r="J234" s="62">
        <v>21.536273999999999</v>
      </c>
      <c r="K234" s="62">
        <v>24.609508999999999</v>
      </c>
      <c r="L234" s="62">
        <v>12441.58008</v>
      </c>
      <c r="N234" s="69">
        <f>(B235-Assets[[#This Row],[AAPL]])/Assets[[#This Row],[AAPL]]</f>
        <v>3.0882296296832062E-2</v>
      </c>
      <c r="O234" s="69">
        <f>(C235-Assets[[#This Row],[XOM]])/Assets[[#This Row],[XOM]]</f>
        <v>1.0165845418326222E-2</v>
      </c>
      <c r="P234" s="69">
        <f>(D235-Assets[[#This Row],[TTM]])/Assets[[#This Row],[TTM]]</f>
        <v>-2.8806510450104968E-3</v>
      </c>
      <c r="Q234" s="69">
        <f>(E235-Assets[[#This Row],[TSLA]])/Assets[[#This Row],[TSLA]]</f>
        <v>1.9966159728127229E-2</v>
      </c>
      <c r="R234" s="69">
        <f>(F235-Assets[[#This Row],[GOOG]])/Assets[[#This Row],[GOOG]]</f>
        <v>1.5588373796839134E-2</v>
      </c>
      <c r="S234" s="69">
        <f>(G235-Assets[[#This Row],[DIS]])/Assets[[#This Row],[DIS]]</f>
        <v>2.6493411827595206E-3</v>
      </c>
      <c r="T234" s="69">
        <f>(H235-Assets[[#This Row],[COP]])/Assets[[#This Row],[COP]]</f>
        <v>7.9847008223635565E-3</v>
      </c>
      <c r="U234" s="69">
        <f>(I235-Assets[[#This Row],[BIDU]])/Assets[[#This Row],[BIDU]]</f>
        <v>1.3290630127935528E-2</v>
      </c>
      <c r="V234" s="69">
        <f>(J235-Assets[[#This Row],[MSFT]])/Assets[[#This Row],[MSFT]]</f>
        <v>1.0096918343442301E-2</v>
      </c>
      <c r="W234" s="69">
        <f>(K235-Assets[[#This Row],[WFC]])/Assets[[#This Row],[WFC]]</f>
        <v>8.1734666059367685E-3</v>
      </c>
      <c r="X234" s="69">
        <f>(L235-Assets[[#This Row],[DJI]])/Assets[[#This Row],[DJI]]</f>
        <v>1.0304957985690201E-2</v>
      </c>
    </row>
    <row r="235" spans="1:24" x14ac:dyDescent="0.25">
      <c r="A235" s="66">
        <v>40694</v>
      </c>
      <c r="B235" s="60">
        <v>45.738895999999997</v>
      </c>
      <c r="C235" s="62">
        <v>72.305265000000006</v>
      </c>
      <c r="D235" s="62">
        <v>23.095057000000001</v>
      </c>
      <c r="E235" s="62">
        <v>30.139999</v>
      </c>
      <c r="F235" s="62">
        <v>264.24620099999999</v>
      </c>
      <c r="G235" s="62">
        <v>38.574888999999999</v>
      </c>
      <c r="H235" s="62">
        <v>45.160668999999999</v>
      </c>
      <c r="I235" s="62">
        <v>135.71000699999999</v>
      </c>
      <c r="J235" s="62">
        <v>21.753723999999998</v>
      </c>
      <c r="K235" s="62">
        <v>24.810654</v>
      </c>
      <c r="L235" s="62">
        <v>12569.79004</v>
      </c>
      <c r="N235" s="69">
        <f>(B236-Assets[[#This Row],[AAPL]])/Assets[[#This Row],[AAPL]]</f>
        <v>-6.6699248709456193E-3</v>
      </c>
      <c r="O235" s="69">
        <f>(C236-Assets[[#This Row],[XOM]])/Assets[[#This Row],[XOM]]</f>
        <v>-1.7251731253595536E-2</v>
      </c>
      <c r="P235" s="69">
        <f>(D236-Assets[[#This Row],[TTM]])/Assets[[#This Row],[TTM]]</f>
        <v>-3.0127918714381221E-2</v>
      </c>
      <c r="Q235" s="69">
        <f>(E236-Assets[[#This Row],[TSLA]])/Assets[[#This Row],[TSLA]]</f>
        <v>-5.3749139142307202E-2</v>
      </c>
      <c r="R235" s="69">
        <f>(F236-Assets[[#This Row],[GOOG]])/Assets[[#This Row],[GOOG]]</f>
        <v>-6.4647816828971808E-3</v>
      </c>
      <c r="S235" s="69">
        <f>(G236-Assets[[#This Row],[DIS]])/Assets[[#This Row],[DIS]]</f>
        <v>-2.9545982620973962E-2</v>
      </c>
      <c r="T235" s="69">
        <f>(H236-Assets[[#This Row],[COP]])/Assets[[#This Row],[COP]]</f>
        <v>-1.201855534956757E-2</v>
      </c>
      <c r="U235" s="69">
        <f>(I236-Assets[[#This Row],[BIDU]])/Assets[[#This Row],[BIDU]]</f>
        <v>-2.387448112061474E-2</v>
      </c>
      <c r="V235" s="69">
        <f>(J236-Assets[[#This Row],[MSFT]])/Assets[[#This Row],[MSFT]]</f>
        <v>-2.319069599301701E-2</v>
      </c>
      <c r="W235" s="69">
        <f>(K236-Assets[[#This Row],[WFC]])/Assets[[#This Row],[WFC]]</f>
        <v>-5.0405362148051358E-2</v>
      </c>
      <c r="X235" s="69">
        <f>(L236-Assets[[#This Row],[DJI]])/Assets[[#This Row],[DJI]]</f>
        <v>-2.2247817116283406E-2</v>
      </c>
    </row>
    <row r="236" spans="1:24" x14ac:dyDescent="0.25">
      <c r="A236" s="66">
        <v>40695</v>
      </c>
      <c r="B236" s="60">
        <v>45.433821000000002</v>
      </c>
      <c r="C236" s="62">
        <v>71.057873999999998</v>
      </c>
      <c r="D236" s="62">
        <v>22.399251</v>
      </c>
      <c r="E236" s="62">
        <v>28.52</v>
      </c>
      <c r="F236" s="62">
        <v>262.53790700000002</v>
      </c>
      <c r="G236" s="62">
        <v>37.435155999999999</v>
      </c>
      <c r="H236" s="62">
        <v>44.617902999999998</v>
      </c>
      <c r="I236" s="62">
        <v>132.470001</v>
      </c>
      <c r="J236" s="62">
        <v>21.24924</v>
      </c>
      <c r="K236" s="62">
        <v>23.560064000000001</v>
      </c>
      <c r="L236" s="62">
        <v>12290.139649999999</v>
      </c>
      <c r="N236" s="69">
        <f>(B237-Assets[[#This Row],[AAPL]])/Assets[[#This Row],[AAPL]]</f>
        <v>1.7076265718439496E-3</v>
      </c>
      <c r="O236" s="69">
        <f>(C237-Assets[[#This Row],[XOM]])/Assets[[#This Row],[XOM]]</f>
        <v>-8.533438532090102E-3</v>
      </c>
      <c r="P236" s="69">
        <f>(D237-Assets[[#This Row],[TTM]])/Assets[[#This Row],[TTM]]</f>
        <v>-1.5744722892743146E-2</v>
      </c>
      <c r="Q236" s="69">
        <f>(E237-Assets[[#This Row],[TSLA]])/Assets[[#This Row],[TSLA]]</f>
        <v>8.415147265077208E-3</v>
      </c>
      <c r="R236" s="69">
        <f>(F237-Assets[[#This Row],[GOOG]])/Assets[[#This Row],[GOOG]]</f>
        <v>4.6803526928398849E-3</v>
      </c>
      <c r="S236" s="69">
        <f>(G237-Assets[[#This Row],[DIS]])/Assets[[#This Row],[DIS]]</f>
        <v>-8.4158591458788606E-3</v>
      </c>
      <c r="T236" s="69">
        <f>(H237-Assets[[#This Row],[COP]])/Assets[[#This Row],[COP]]</f>
        <v>-2.6264793305054864E-3</v>
      </c>
      <c r="U236" s="69">
        <f>(I237-Assets[[#This Row],[BIDU]])/Assets[[#This Row],[BIDU]]</f>
        <v>4.5444281381110584E-2</v>
      </c>
      <c r="V236" s="69">
        <f>(J237-Assets[[#This Row],[MSFT]])/Assets[[#This Row],[MSFT]]</f>
        <v>-8.5960250813676628E-3</v>
      </c>
      <c r="W236" s="69">
        <f>(K237-Assets[[#This Row],[WFC]])/Assets[[#This Row],[WFC]]</f>
        <v>8.166276628111058E-3</v>
      </c>
      <c r="X236" s="69">
        <f>(L237-Assets[[#This Row],[DJI]])/Assets[[#This Row],[DJI]]</f>
        <v>-3.3840006040939275E-3</v>
      </c>
    </row>
    <row r="237" spans="1:24" x14ac:dyDescent="0.25">
      <c r="A237" s="66">
        <v>40696</v>
      </c>
      <c r="B237" s="60">
        <v>45.511405000000003</v>
      </c>
      <c r="C237" s="62">
        <v>70.451505999999995</v>
      </c>
      <c r="D237" s="62">
        <v>22.046581</v>
      </c>
      <c r="E237" s="62">
        <v>28.76</v>
      </c>
      <c r="F237" s="62">
        <v>263.76667700000002</v>
      </c>
      <c r="G237" s="62">
        <v>37.120106999999997</v>
      </c>
      <c r="H237" s="62">
        <v>44.500715</v>
      </c>
      <c r="I237" s="62">
        <v>138.490005</v>
      </c>
      <c r="J237" s="62">
        <v>21.066580999999999</v>
      </c>
      <c r="K237" s="62">
        <v>23.752462000000001</v>
      </c>
      <c r="L237" s="62">
        <v>12248.54981</v>
      </c>
      <c r="N237" s="69">
        <f>(B238-Assets[[#This Row],[AAPL]])/Assets[[#This Row],[AAPL]]</f>
        <v>-7.6855900185899481E-3</v>
      </c>
      <c r="O237" s="69">
        <f>(C238-Assets[[#This Row],[XOM]])/Assets[[#This Row],[XOM]]</f>
        <v>-1.8443466630791144E-3</v>
      </c>
      <c r="P237" s="69">
        <f>(D238-Assets[[#This Row],[TTM]])/Assets[[#This Row],[TTM]]</f>
        <v>-1.3834798239237157E-2</v>
      </c>
      <c r="Q237" s="69">
        <f>(E238-Assets[[#This Row],[TSLA]])/Assets[[#This Row],[TSLA]]</f>
        <v>4.7635570236439495E-2</v>
      </c>
      <c r="R237" s="69">
        <f>(F238-Assets[[#This Row],[GOOG]])/Assets[[#This Row],[GOOG]]</f>
        <v>-9.4306757331594857E-3</v>
      </c>
      <c r="S237" s="69">
        <f>(G238-Assets[[#This Row],[DIS]])/Assets[[#This Row],[DIS]]</f>
        <v>-1.6974546975309077E-2</v>
      </c>
      <c r="T237" s="69">
        <f>(H238-Assets[[#This Row],[COP]])/Assets[[#This Row],[COP]]</f>
        <v>3.326485877811247E-3</v>
      </c>
      <c r="U237" s="69">
        <f>(I238-Assets[[#This Row],[BIDU]])/Assets[[#This Row],[BIDU]]</f>
        <v>-3.8125480607788309E-2</v>
      </c>
      <c r="V237" s="69">
        <f>(J238-Assets[[#This Row],[MSFT]])/Assets[[#This Row],[MSFT]]</f>
        <v>-1.2799324199783557E-2</v>
      </c>
      <c r="W237" s="69">
        <f>(K238-Assets[[#This Row],[WFC]])/Assets[[#This Row],[WFC]]</f>
        <v>-1.1045633922075197E-2</v>
      </c>
      <c r="X237" s="69">
        <f>(L238-Assets[[#This Row],[DJI]])/Assets[[#This Row],[DJI]]</f>
        <v>-7.9429843948195418E-3</v>
      </c>
    </row>
    <row r="238" spans="1:24" x14ac:dyDescent="0.25">
      <c r="A238" s="66">
        <v>40697</v>
      </c>
      <c r="B238" s="60">
        <v>45.161622999999999</v>
      </c>
      <c r="C238" s="62">
        <v>70.321568999999997</v>
      </c>
      <c r="D238" s="62">
        <v>21.741571</v>
      </c>
      <c r="E238" s="62">
        <v>30.129999000000002</v>
      </c>
      <c r="F238" s="62">
        <v>261.279179</v>
      </c>
      <c r="G238" s="62">
        <v>36.490009999999998</v>
      </c>
      <c r="H238" s="62">
        <v>44.648746000000003</v>
      </c>
      <c r="I238" s="62">
        <v>133.21000699999999</v>
      </c>
      <c r="J238" s="62">
        <v>20.796942999999999</v>
      </c>
      <c r="K238" s="62">
        <v>23.490100999999999</v>
      </c>
      <c r="L238" s="62">
        <v>12151.259770000001</v>
      </c>
      <c r="N238" s="69">
        <f>(B239-Assets[[#This Row],[AAPL]])/Assets[[#This Row],[AAPL]]</f>
        <v>-1.5723305603963813E-2</v>
      </c>
      <c r="O238" s="69">
        <f>(C239-Assets[[#This Row],[XOM]])/Assets[[#This Row],[XOM]]</f>
        <v>-1.0963293495342776E-2</v>
      </c>
      <c r="P238" s="69">
        <f>(D239-Assets[[#This Row],[TTM]])/Assets[[#This Row],[TTM]]</f>
        <v>-1.2275285902752888E-2</v>
      </c>
      <c r="Q238" s="69">
        <f>(E239-Assets[[#This Row],[TSLA]])/Assets[[#This Row],[TSLA]]</f>
        <v>-4.7460937519447015E-2</v>
      </c>
      <c r="R238" s="69">
        <f>(F239-Assets[[#This Row],[GOOG]])/Assets[[#This Row],[GOOG]]</f>
        <v>-3.8617313628346289E-3</v>
      </c>
      <c r="S238" s="69">
        <f>(G239-Assets[[#This Row],[DIS]])/Assets[[#This Row],[DIS]]</f>
        <v>5.0789243412114769E-4</v>
      </c>
      <c r="T238" s="69">
        <f>(H239-Assets[[#This Row],[COP]])/Assets[[#This Row],[COP]]</f>
        <v>-2.030675172825689E-2</v>
      </c>
      <c r="U238" s="69">
        <f>(I239-Assets[[#This Row],[BIDU]])/Assets[[#This Row],[BIDU]]</f>
        <v>-4.6843372660433792E-2</v>
      </c>
      <c r="V238" s="69">
        <f>(J239-Assets[[#This Row],[MSFT]])/Assets[[#This Row],[MSFT]]</f>
        <v>4.1823454533678585E-3</v>
      </c>
      <c r="W238" s="69">
        <f>(K239-Assets[[#This Row],[WFC]])/Assets[[#This Row],[WFC]]</f>
        <v>-2.233804784406836E-2</v>
      </c>
      <c r="X238" s="69">
        <f>(L239-Assets[[#This Row],[DJI]])/Assets[[#This Row],[DJI]]</f>
        <v>-5.0447287902890773E-3</v>
      </c>
    </row>
    <row r="239" spans="1:24" x14ac:dyDescent="0.25">
      <c r="A239" s="66">
        <v>40700</v>
      </c>
      <c r="B239" s="60">
        <v>44.451532999999998</v>
      </c>
      <c r="C239" s="62">
        <v>69.550612999999998</v>
      </c>
      <c r="D239" s="62">
        <v>21.474686999999999</v>
      </c>
      <c r="E239" s="62">
        <v>28.700001</v>
      </c>
      <c r="F239" s="62">
        <v>260.27018900000002</v>
      </c>
      <c r="G239" s="62">
        <v>36.508543000000003</v>
      </c>
      <c r="H239" s="62">
        <v>43.742075</v>
      </c>
      <c r="I239" s="62">
        <v>126.970001</v>
      </c>
      <c r="J239" s="62">
        <v>20.883922999999999</v>
      </c>
      <c r="K239" s="62">
        <v>22.965378000000001</v>
      </c>
      <c r="L239" s="62">
        <v>12089.95996</v>
      </c>
      <c r="N239" s="69">
        <f>(B240-Assets[[#This Row],[AAPL]])/Assets[[#This Row],[AAPL]]</f>
        <v>-1.7749399103963327E-2</v>
      </c>
      <c r="O239" s="69">
        <f>(C240-Assets[[#This Row],[XOM]])/Assets[[#This Row],[XOM]]</f>
        <v>-3.6119164039574727E-3</v>
      </c>
      <c r="P239" s="69">
        <f>(D240-Assets[[#This Row],[TTM]])/Assets[[#This Row],[TTM]]</f>
        <v>1.0652448624745922E-2</v>
      </c>
      <c r="Q239" s="69">
        <f>(E240-Assets[[#This Row],[TSLA]])/Assets[[#This Row],[TSLA]]</f>
        <v>-1.1498257439085171E-2</v>
      </c>
      <c r="R239" s="69">
        <f>(F240-Assets[[#This Row],[GOOG]])/Assets[[#This Row],[GOOG]]</f>
        <v>-3.8959821095760979E-3</v>
      </c>
      <c r="S239" s="69">
        <f>(G240-Assets[[#This Row],[DIS]])/Assets[[#This Row],[DIS]]</f>
        <v>-1.2691002212825687E-3</v>
      </c>
      <c r="T239" s="69">
        <f>(H240-Assets[[#This Row],[COP]])/Assets[[#This Row],[COP]]</f>
        <v>-7.0508772160442353E-4</v>
      </c>
      <c r="U239" s="69">
        <f>(I240-Assets[[#This Row],[BIDU]])/Assets[[#This Row],[BIDU]]</f>
        <v>-1.6933141553649379E-2</v>
      </c>
      <c r="V239" s="69">
        <f>(J240-Assets[[#This Row],[MSFT]])/Assets[[#This Row],[MSFT]]</f>
        <v>2.0824631464118129E-3</v>
      </c>
      <c r="W239" s="69">
        <f>(K240-Assets[[#This Row],[WFC]])/Assets[[#This Row],[WFC]]</f>
        <v>-1.8659566587582378E-2</v>
      </c>
      <c r="X239" s="69">
        <f>(L240-Assets[[#This Row],[DJI]])/Assets[[#This Row],[DJI]]</f>
        <v>-1.5839911846987373E-3</v>
      </c>
    </row>
    <row r="240" spans="1:24" x14ac:dyDescent="0.25">
      <c r="A240" s="66">
        <v>40701</v>
      </c>
      <c r="B240" s="60">
        <v>43.662545000000001</v>
      </c>
      <c r="C240" s="62">
        <v>69.299402000000001</v>
      </c>
      <c r="D240" s="62">
        <v>21.703444999999999</v>
      </c>
      <c r="E240" s="62">
        <v>28.370000999999998</v>
      </c>
      <c r="F240" s="62">
        <v>259.25618100000003</v>
      </c>
      <c r="G240" s="62">
        <v>36.462209999999999</v>
      </c>
      <c r="H240" s="62">
        <v>43.711233</v>
      </c>
      <c r="I240" s="62">
        <v>124.82</v>
      </c>
      <c r="J240" s="62">
        <v>20.927413000000001</v>
      </c>
      <c r="K240" s="62">
        <v>22.536854000000002</v>
      </c>
      <c r="L240" s="62">
        <v>12070.809569999999</v>
      </c>
      <c r="N240" s="69">
        <f>(B241-Assets[[#This Row],[AAPL]])/Assets[[#This Row],[AAPL]]</f>
        <v>6.0234693144889059E-4</v>
      </c>
      <c r="O240" s="69">
        <f>(C241-Assets[[#This Row],[XOM]])/Assets[[#This Row],[XOM]]</f>
        <v>9.5000242570634965E-3</v>
      </c>
      <c r="P240" s="69">
        <f>(D241-Assets[[#This Row],[TTM]])/Assets[[#This Row],[TTM]]</f>
        <v>-1.3175327695671938E-3</v>
      </c>
      <c r="Q240" s="69">
        <f>(E241-Assets[[#This Row],[TSLA]])/Assets[[#This Row],[TSLA]]</f>
        <v>-4.4060625870263458E-2</v>
      </c>
      <c r="R240" s="69">
        <f>(F241-Assets[[#This Row],[GOOG]])/Assets[[#This Row],[GOOG]]</f>
        <v>2.6971005948729019E-4</v>
      </c>
      <c r="S240" s="69">
        <f>(G241-Assets[[#This Row],[DIS]])/Assets[[#This Row],[DIS]]</f>
        <v>-3.049540880818801E-3</v>
      </c>
      <c r="T240" s="69">
        <f>(H241-Assets[[#This Row],[COP]])/Assets[[#This Row],[COP]]</f>
        <v>8.3251140502030325E-3</v>
      </c>
      <c r="U240" s="69">
        <f>(I241-Assets[[#This Row],[BIDU]])/Assets[[#This Row],[BIDU]]</f>
        <v>-3.3247892965870746E-2</v>
      </c>
      <c r="V240" s="69">
        <f>(J241-Assets[[#This Row],[MSFT]])/Assets[[#This Row],[MSFT]]</f>
        <v>-4.9875252139383883E-3</v>
      </c>
      <c r="W240" s="69">
        <f>(K241-Assets[[#This Row],[WFC]])/Assets[[#This Row],[WFC]]</f>
        <v>-1.5909984596785411E-2</v>
      </c>
      <c r="X240" s="69">
        <f>(L241-Assets[[#This Row],[DJI]])/Assets[[#This Row],[DJI]]</f>
        <v>-1.811737636417611E-3</v>
      </c>
    </row>
    <row r="241" spans="1:24" x14ac:dyDescent="0.25">
      <c r="A241" s="66">
        <v>40702</v>
      </c>
      <c r="B241" s="60">
        <v>43.688845000000001</v>
      </c>
      <c r="C241" s="62">
        <v>69.957747999999995</v>
      </c>
      <c r="D241" s="62">
        <v>21.674849999999999</v>
      </c>
      <c r="E241" s="62">
        <v>27.120000999999998</v>
      </c>
      <c r="F241" s="62">
        <v>259.32610499999998</v>
      </c>
      <c r="G241" s="62">
        <v>36.351016999999999</v>
      </c>
      <c r="H241" s="62">
        <v>44.075133999999998</v>
      </c>
      <c r="I241" s="62">
        <v>120.66999800000001</v>
      </c>
      <c r="J241" s="62">
        <v>20.823036999999999</v>
      </c>
      <c r="K241" s="62">
        <v>22.178293</v>
      </c>
      <c r="L241" s="62">
        <v>12048.940430000001</v>
      </c>
      <c r="N241" s="69">
        <f>(B242-Assets[[#This Row],[AAPL]])/Assets[[#This Row],[AAPL]]</f>
        <v>-2.2574183409975919E-3</v>
      </c>
      <c r="O241" s="69">
        <f>(C242-Assets[[#This Row],[XOM]])/Assets[[#This Row],[XOM]]</f>
        <v>5.2005819283948585E-3</v>
      </c>
      <c r="P241" s="69">
        <f>(D242-Assets[[#This Row],[TTM]])/Assets[[#This Row],[TTM]]</f>
        <v>1.3192709522787591E-3</v>
      </c>
      <c r="Q241" s="69">
        <f>(E242-Assets[[#This Row],[TSLA]])/Assets[[#This Row],[TSLA]]</f>
        <v>1.8436577491276643E-2</v>
      </c>
      <c r="R241" s="69">
        <f>(F242-Assets[[#This Row],[GOOG]])/Assets[[#This Row],[GOOG]]</f>
        <v>-4.6997312515065434E-3</v>
      </c>
      <c r="S241" s="69">
        <f>(G242-Assets[[#This Row],[DIS]])/Assets[[#This Row],[DIS]]</f>
        <v>3.5686759465354311E-3</v>
      </c>
      <c r="T241" s="69">
        <f>(H242-Assets[[#This Row],[COP]])/Assets[[#This Row],[COP]]</f>
        <v>1.4693500421348722E-2</v>
      </c>
      <c r="U241" s="69">
        <f>(I242-Assets[[#This Row],[BIDU]])/Assets[[#This Row],[BIDU]]</f>
        <v>2.1049150924822169E-2</v>
      </c>
      <c r="V241" s="69">
        <f>(J242-Assets[[#This Row],[MSFT]])/Assets[[#This Row],[MSFT]]</f>
        <v>8.353728613170353E-4</v>
      </c>
      <c r="W241" s="69">
        <f>(K242-Assets[[#This Row],[WFC]])/Assets[[#This Row],[WFC]]</f>
        <v>3.3911627012953645E-2</v>
      </c>
      <c r="X241" s="69">
        <f>(L242-Assets[[#This Row],[DJI]])/Assets[[#This Row],[DJI]]</f>
        <v>6.2594649245850962E-3</v>
      </c>
    </row>
    <row r="242" spans="1:24" x14ac:dyDescent="0.25">
      <c r="A242" s="66">
        <v>40703</v>
      </c>
      <c r="B242" s="60">
        <v>43.590221</v>
      </c>
      <c r="C242" s="62">
        <v>70.321568999999997</v>
      </c>
      <c r="D242" s="62">
        <v>21.703444999999999</v>
      </c>
      <c r="E242" s="62">
        <v>27.620000999999998</v>
      </c>
      <c r="F242" s="62">
        <v>258.10734200000002</v>
      </c>
      <c r="G242" s="62">
        <v>36.480741999999999</v>
      </c>
      <c r="H242" s="62">
        <v>44.722752</v>
      </c>
      <c r="I242" s="62">
        <v>123.209999</v>
      </c>
      <c r="J242" s="62">
        <v>20.840432</v>
      </c>
      <c r="K242" s="62">
        <v>22.930395000000001</v>
      </c>
      <c r="L242" s="62">
        <v>12124.360350000001</v>
      </c>
      <c r="N242" s="69">
        <f>(B243-Assets[[#This Row],[AAPL]])/Assets[[#This Row],[AAPL]]</f>
        <v>-1.6863185896671649E-2</v>
      </c>
      <c r="O242" s="69">
        <f>(C243-Assets[[#This Row],[XOM]])/Assets[[#This Row],[XOM]]</f>
        <v>-1.7245647633373967E-2</v>
      </c>
      <c r="P242" s="69">
        <f>(D243-Assets[[#This Row],[TTM]])/Assets[[#This Row],[TTM]]</f>
        <v>-1.5371108135137056E-2</v>
      </c>
      <c r="Q242" s="69">
        <f>(E243-Assets[[#This Row],[TSLA]])/Assets[[#This Row],[TSLA]]</f>
        <v>8.6893552248604924E-3</v>
      </c>
      <c r="R242" s="69">
        <f>(F243-Assets[[#This Row],[GOOG]])/Assets[[#This Row],[GOOG]]</f>
        <v>-1.3972508383740662E-2</v>
      </c>
      <c r="S242" s="69">
        <f>(G243-Assets[[#This Row],[DIS]])/Assets[[#This Row],[DIS]]</f>
        <v>-2.2098015440584991E-2</v>
      </c>
      <c r="T242" s="69">
        <f>(H243-Assets[[#This Row],[COP]])/Assets[[#This Row],[COP]]</f>
        <v>-1.406700106469295E-2</v>
      </c>
      <c r="U242" s="69">
        <f>(I243-Assets[[#This Row],[BIDU]])/Assets[[#This Row],[BIDU]]</f>
        <v>-1.2336636736763463E-2</v>
      </c>
      <c r="V242" s="69">
        <f>(J243-Assets[[#This Row],[MSFT]])/Assets[[#This Row],[MSFT]]</f>
        <v>-1.043404474532963E-2</v>
      </c>
      <c r="W242" s="69">
        <f>(K243-Assets[[#This Row],[WFC]])/Assets[[#This Row],[WFC]]</f>
        <v>2.2884036668360981E-3</v>
      </c>
      <c r="X242" s="69">
        <f>(L243-Assets[[#This Row],[DJI]])/Assets[[#This Row],[DJI]]</f>
        <v>-1.4223446435258861E-2</v>
      </c>
    </row>
    <row r="243" spans="1:24" x14ac:dyDescent="0.25">
      <c r="A243" s="66">
        <v>40704</v>
      </c>
      <c r="B243" s="60">
        <v>42.855150999999999</v>
      </c>
      <c r="C243" s="62">
        <v>69.108828000000003</v>
      </c>
      <c r="D243" s="62">
        <v>21.369838999999999</v>
      </c>
      <c r="E243" s="62">
        <v>27.860001</v>
      </c>
      <c r="F243" s="62">
        <v>254.500935</v>
      </c>
      <c r="G243" s="62">
        <v>35.674590000000002</v>
      </c>
      <c r="H243" s="62">
        <v>44.093637000000001</v>
      </c>
      <c r="I243" s="62">
        <v>121.69000200000001</v>
      </c>
      <c r="J243" s="62">
        <v>20.622982</v>
      </c>
      <c r="K243" s="62">
        <v>22.982869000000001</v>
      </c>
      <c r="L243" s="62">
        <v>11951.910159999999</v>
      </c>
      <c r="N243" s="69">
        <f>(B244-Assets[[#This Row],[AAPL]])/Assets[[#This Row],[AAPL]]</f>
        <v>2.1478631588534333E-3</v>
      </c>
      <c r="O243" s="69">
        <f>(C244-Assets[[#This Row],[XOM]])/Assets[[#This Row],[XOM]]</f>
        <v>-6.8939094148725497E-3</v>
      </c>
      <c r="P243" s="69">
        <f>(D244-Assets[[#This Row],[TTM]])/Assets[[#This Row],[TTM]]</f>
        <v>-1.4272966679814498E-2</v>
      </c>
      <c r="Q243" s="69">
        <f>(E244-Assets[[#This Row],[TSLA]])/Assets[[#This Row],[TSLA]]</f>
        <v>2.0459403429310689E-2</v>
      </c>
      <c r="R243" s="69">
        <f>(F244-Assets[[#This Row],[GOOG]])/Assets[[#This Row],[GOOG]]</f>
        <v>-9.3815568889757169E-3</v>
      </c>
      <c r="S243" s="69">
        <f>(G244-Assets[[#This Row],[DIS]])/Assets[[#This Row],[DIS]]</f>
        <v>-3.3766330601136926E-3</v>
      </c>
      <c r="T243" s="69">
        <f>(H244-Assets[[#This Row],[COP]])/Assets[[#This Row],[COP]]</f>
        <v>-1.0351017313450516E-2</v>
      </c>
      <c r="U243" s="69">
        <f>(I244-Assets[[#This Row],[BIDU]])/Assets[[#This Row],[BIDU]]</f>
        <v>-3.0076447858058242E-2</v>
      </c>
      <c r="V243" s="69">
        <f>(J244-Assets[[#This Row],[MSFT]])/Assets[[#This Row],[MSFT]]</f>
        <v>1.3918258765875881E-2</v>
      </c>
      <c r="W243" s="69">
        <f>(K244-Assets[[#This Row],[WFC]])/Assets[[#This Row],[WFC]]</f>
        <v>2.3592050235329638E-2</v>
      </c>
      <c r="X243" s="69">
        <f>(L244-Assets[[#This Row],[DJI]])/Assets[[#This Row],[DJI]]</f>
        <v>8.8652774813131505E-5</v>
      </c>
    </row>
    <row r="244" spans="1:24" x14ac:dyDescent="0.25">
      <c r="A244" s="66">
        <v>40707</v>
      </c>
      <c r="B244" s="60">
        <v>42.947198</v>
      </c>
      <c r="C244" s="62">
        <v>68.632397999999995</v>
      </c>
      <c r="D244" s="62">
        <v>21.064827999999999</v>
      </c>
      <c r="E244" s="62">
        <v>28.43</v>
      </c>
      <c r="F244" s="62">
        <v>252.11331999999999</v>
      </c>
      <c r="G244" s="62">
        <v>35.554130000000001</v>
      </c>
      <c r="H244" s="62">
        <v>43.637222999999999</v>
      </c>
      <c r="I244" s="62">
        <v>118.029999</v>
      </c>
      <c r="J244" s="62">
        <v>20.910018000000001</v>
      </c>
      <c r="K244" s="62">
        <v>23.525082000000001</v>
      </c>
      <c r="L244" s="62">
        <v>11952.969730000001</v>
      </c>
      <c r="N244" s="69">
        <f>(B245-Assets[[#This Row],[AAPL]])/Assets[[#This Row],[AAPL]]</f>
        <v>1.7881213111970586E-2</v>
      </c>
      <c r="O244" s="69">
        <f>(C245-Assets[[#This Row],[XOM]])/Assets[[#This Row],[XOM]]</f>
        <v>1.4514631996393461E-2</v>
      </c>
      <c r="P244" s="69">
        <f>(D245-Assets[[#This Row],[TTM]])/Assets[[#This Row],[TTM]]</f>
        <v>-1.3574760733863699E-3</v>
      </c>
      <c r="Q244" s="69">
        <f>(E245-Assets[[#This Row],[TSLA]])/Assets[[#This Row],[TSLA]]</f>
        <v>5.9795990151249277E-3</v>
      </c>
      <c r="R244" s="69">
        <f>(F245-Assets[[#This Row],[GOOG]])/Assets[[#This Row],[GOOG]]</f>
        <v>7.2117728646784798E-3</v>
      </c>
      <c r="S244" s="69">
        <f>(G245-Assets[[#This Row],[DIS]])/Assets[[#This Row],[DIS]]</f>
        <v>5.7336798847279291E-3</v>
      </c>
      <c r="T244" s="69">
        <f>(H245-Assets[[#This Row],[COP]])/Assets[[#This Row],[COP]]</f>
        <v>1.5830315325061E-2</v>
      </c>
      <c r="U244" s="69">
        <f>(I245-Assets[[#This Row],[BIDU]])/Assets[[#This Row],[BIDU]]</f>
        <v>5.7527756142741214E-2</v>
      </c>
      <c r="V244" s="69">
        <f>(J245-Assets[[#This Row],[MSFT]])/Assets[[#This Row],[MSFT]]</f>
        <v>7.4874636645457905E-3</v>
      </c>
      <c r="W244" s="69">
        <f>(K245-Assets[[#This Row],[WFC]])/Assets[[#This Row],[WFC]]</f>
        <v>4.4609833878579966E-3</v>
      </c>
      <c r="X244" s="69">
        <f>(L245-Assets[[#This Row],[DJI]])/Assets[[#This Row],[DJI]]</f>
        <v>1.0302094189273926E-2</v>
      </c>
    </row>
    <row r="245" spans="1:24" x14ac:dyDescent="0.25">
      <c r="A245" s="66">
        <v>40708</v>
      </c>
      <c r="B245" s="60">
        <v>43.715145999999997</v>
      </c>
      <c r="C245" s="62">
        <v>69.628572000000005</v>
      </c>
      <c r="D245" s="62">
        <v>21.036232999999999</v>
      </c>
      <c r="E245" s="62">
        <v>28.6</v>
      </c>
      <c r="F245" s="62">
        <v>253.93150399999999</v>
      </c>
      <c r="G245" s="62">
        <v>35.757986000000002</v>
      </c>
      <c r="H245" s="62">
        <v>44.328014000000003</v>
      </c>
      <c r="I245" s="62">
        <v>124.82</v>
      </c>
      <c r="J245" s="62">
        <v>21.066580999999999</v>
      </c>
      <c r="K245" s="62">
        <v>23.630026999999998</v>
      </c>
      <c r="L245" s="62">
        <v>12076.110350000001</v>
      </c>
      <c r="N245" s="69">
        <f>(B246-Assets[[#This Row],[AAPL]])/Assets[[#This Row],[AAPL]]</f>
        <v>-1.7115921333077509E-2</v>
      </c>
      <c r="O245" s="69">
        <f>(C246-Assets[[#This Row],[XOM]])/Assets[[#This Row],[XOM]]</f>
        <v>-2.1398284600752836E-2</v>
      </c>
      <c r="P245" s="69">
        <f>(D246-Assets[[#This Row],[TTM]])/Assets[[#This Row],[TTM]]</f>
        <v>-1.4952439441034927E-2</v>
      </c>
      <c r="Q245" s="69">
        <f>(E246-Assets[[#This Row],[TSLA]])/Assets[[#This Row],[TSLA]]</f>
        <v>-4.475524475524479E-2</v>
      </c>
      <c r="R245" s="69">
        <f>(F246-Assets[[#This Row],[GOOG]])/Assets[[#This Row],[GOOG]]</f>
        <v>-1.0661505001758251E-2</v>
      </c>
      <c r="S245" s="69">
        <f>(G246-Assets[[#This Row],[DIS]])/Assets[[#This Row],[DIS]]</f>
        <v>-5.1827303696578815E-3</v>
      </c>
      <c r="T245" s="69">
        <f>(H246-Assets[[#This Row],[COP]])/Assets[[#This Row],[COP]]</f>
        <v>-1.8088155269036083E-2</v>
      </c>
      <c r="U245" s="69">
        <f>(I246-Assets[[#This Row],[BIDU]])/Assets[[#This Row],[BIDU]]</f>
        <v>-4.7909020990225877E-2</v>
      </c>
      <c r="V245" s="69">
        <f>(J246-Assets[[#This Row],[MSFT]])/Assets[[#This Row],[MSFT]]</f>
        <v>-1.9818308438374552E-2</v>
      </c>
      <c r="W245" s="69">
        <f>(K246-Assets[[#This Row],[WFC]])/Assets[[#This Row],[WFC]]</f>
        <v>-1.739456328170921E-2</v>
      </c>
      <c r="X245" s="69">
        <f>(L246-Assets[[#This Row],[DJI]])/Assets[[#This Row],[DJI]]</f>
        <v>-1.4809472157564479E-2</v>
      </c>
    </row>
    <row r="246" spans="1:24" x14ac:dyDescent="0.25">
      <c r="A246" s="66">
        <v>40709</v>
      </c>
      <c r="B246" s="60">
        <v>42.966920999999999</v>
      </c>
      <c r="C246" s="62">
        <v>68.138639999999995</v>
      </c>
      <c r="D246" s="62">
        <v>20.721689999999999</v>
      </c>
      <c r="E246" s="62">
        <v>27.32</v>
      </c>
      <c r="F246" s="62">
        <v>251.22421199999999</v>
      </c>
      <c r="G246" s="62">
        <v>35.572662000000001</v>
      </c>
      <c r="H246" s="62">
        <v>43.526201999999998</v>
      </c>
      <c r="I246" s="62">
        <v>118.839996</v>
      </c>
      <c r="J246" s="62">
        <v>20.649076999999998</v>
      </c>
      <c r="K246" s="62">
        <v>23.218993000000001</v>
      </c>
      <c r="L246" s="62">
        <v>11897.26953</v>
      </c>
      <c r="N246" s="69">
        <f>(B247-Assets[[#This Row],[AAPL]])/Assets[[#This Row],[AAPL]]</f>
        <v>-4.8660922201057329E-3</v>
      </c>
      <c r="O246" s="69">
        <f>(C247-Assets[[#This Row],[XOM]])/Assets[[#This Row],[XOM]]</f>
        <v>7.1192204599329206E-3</v>
      </c>
      <c r="P246" s="69">
        <f>(D247-Assets[[#This Row],[TTM]])/Assets[[#This Row],[TTM]]</f>
        <v>-4.6000109064463836E-4</v>
      </c>
      <c r="Q246" s="69">
        <f>(E247-Assets[[#This Row],[TSLA]])/Assets[[#This Row],[TSLA]]</f>
        <v>-3.0014641288433393E-2</v>
      </c>
      <c r="R246" s="69">
        <f>(F247-Assets[[#This Row],[GOOG]])/Assets[[#This Row],[GOOG]]</f>
        <v>-5.1297523823061637E-3</v>
      </c>
      <c r="S246" s="69">
        <f>(G247-Assets[[#This Row],[DIS]])/Assets[[#This Row],[DIS]]</f>
        <v>-9.8984439230328132E-3</v>
      </c>
      <c r="T246" s="69">
        <f>(H247-Assets[[#This Row],[COP]])/Assets[[#This Row],[COP]]</f>
        <v>1.4878807941938086E-2</v>
      </c>
      <c r="U246" s="69">
        <f>(I247-Assets[[#This Row],[BIDU]])/Assets[[#This Row],[BIDU]]</f>
        <v>-2.1878139410236933E-2</v>
      </c>
      <c r="V246" s="69">
        <f>(J247-Assets[[#This Row],[MSFT]])/Assets[[#This Row],[MSFT]]</f>
        <v>1.0951966521312407E-2</v>
      </c>
      <c r="W246" s="69">
        <f>(K247-Assets[[#This Row],[WFC]])/Assets[[#This Row],[WFC]]</f>
        <v>9.4161706323783283E-3</v>
      </c>
      <c r="X246" s="69">
        <f>(L247-Assets[[#This Row],[DJI]])/Assets[[#This Row],[DJI]]</f>
        <v>5.4003987921756366E-3</v>
      </c>
    </row>
    <row r="247" spans="1:24" x14ac:dyDescent="0.25">
      <c r="A247" s="66">
        <v>40710</v>
      </c>
      <c r="B247" s="60">
        <v>42.757840000000002</v>
      </c>
      <c r="C247" s="62">
        <v>68.623733999999999</v>
      </c>
      <c r="D247" s="62">
        <v>20.712157999999999</v>
      </c>
      <c r="E247" s="62">
        <v>26.5</v>
      </c>
      <c r="F247" s="62">
        <v>249.93549400000001</v>
      </c>
      <c r="G247" s="62">
        <v>35.220548000000001</v>
      </c>
      <c r="H247" s="62">
        <v>44.173819999999999</v>
      </c>
      <c r="I247" s="62">
        <v>116.239998</v>
      </c>
      <c r="J247" s="62">
        <v>20.875225</v>
      </c>
      <c r="K247" s="62">
        <v>23.437626999999999</v>
      </c>
      <c r="L247" s="62">
        <v>11961.51953</v>
      </c>
      <c r="N247" s="69">
        <f>(B248-Assets[[#This Row],[AAPL]])/Assets[[#This Row],[AAPL]]</f>
        <v>-1.5069517075698858E-2</v>
      </c>
      <c r="O247" s="69">
        <f>(C248-Assets[[#This Row],[XOM]])/Assets[[#This Row],[XOM]]</f>
        <v>-2.5246658830894437E-3</v>
      </c>
      <c r="P247" s="69">
        <f>(D248-Assets[[#This Row],[TTM]])/Assets[[#This Row],[TTM]]</f>
        <v>-5.52226378342607E-3</v>
      </c>
      <c r="Q247" s="69">
        <f>(E248-Assets[[#This Row],[TSLA]])/Assets[[#This Row],[TSLA]]</f>
        <v>0</v>
      </c>
      <c r="R247" s="69">
        <f>(F248-Assets[[#This Row],[GOOG]])/Assets[[#This Row],[GOOG]]</f>
        <v>-3.0677327486747407E-2</v>
      </c>
      <c r="S247" s="69">
        <f>(G248-Assets[[#This Row],[DIS]])/Assets[[#This Row],[DIS]]</f>
        <v>7.8934035892901588E-4</v>
      </c>
      <c r="T247" s="69">
        <f>(H248-Assets[[#This Row],[COP]])/Assets[[#This Row],[COP]]</f>
        <v>4.328446124876659E-3</v>
      </c>
      <c r="U247" s="69">
        <f>(I248-Assets[[#This Row],[BIDU]])/Assets[[#This Row],[BIDU]]</f>
        <v>1.2388179841503498E-2</v>
      </c>
      <c r="V247" s="69">
        <f>(J248-Assets[[#This Row],[MSFT]])/Assets[[#This Row],[MSFT]]</f>
        <v>1.0833368263096541E-2</v>
      </c>
      <c r="W247" s="69">
        <f>(K248-Assets[[#This Row],[WFC]])/Assets[[#This Row],[WFC]]</f>
        <v>1.9776148839641593E-2</v>
      </c>
      <c r="X247" s="69">
        <f>(L248-Assets[[#This Row],[DJI]])/Assets[[#This Row],[DJI]]</f>
        <v>3.5815533212611209E-3</v>
      </c>
    </row>
    <row r="248" spans="1:24" x14ac:dyDescent="0.25">
      <c r="A248" s="66">
        <v>40711</v>
      </c>
      <c r="B248" s="60">
        <v>42.113500000000002</v>
      </c>
      <c r="C248" s="62">
        <v>68.450481999999994</v>
      </c>
      <c r="D248" s="62">
        <v>20.59778</v>
      </c>
      <c r="E248" s="62">
        <v>26.5</v>
      </c>
      <c r="F248" s="62">
        <v>242.26814100000001</v>
      </c>
      <c r="G248" s="62">
        <v>35.248348999999997</v>
      </c>
      <c r="H248" s="62">
        <v>44.365023999999998</v>
      </c>
      <c r="I248" s="62">
        <v>117.68</v>
      </c>
      <c r="J248" s="62">
        <v>21.101374</v>
      </c>
      <c r="K248" s="62">
        <v>23.901133000000002</v>
      </c>
      <c r="L248" s="62">
        <v>12004.360350000001</v>
      </c>
      <c r="N248" s="69">
        <f>(B249-Assets[[#This Row],[AAPL]])/Assets[[#This Row],[AAPL]]</f>
        <v>-1.5424911251736378E-2</v>
      </c>
      <c r="O248" s="69">
        <f>(C249-Assets[[#This Row],[XOM]])/Assets[[#This Row],[XOM]]</f>
        <v>8.7319911056288682E-3</v>
      </c>
      <c r="P248" s="69">
        <f>(D249-Assets[[#This Row],[TTM]])/Assets[[#This Row],[TTM]]</f>
        <v>-2.2212005371452667E-2</v>
      </c>
      <c r="Q248" s="69">
        <f>(E249-Assets[[#This Row],[TSLA]])/Assets[[#This Row],[TSLA]]</f>
        <v>-1.849056603773579E-2</v>
      </c>
      <c r="R248" s="69">
        <f>(F249-Assets[[#This Row],[GOOG]])/Assets[[#This Row],[GOOG]]</f>
        <v>-9.0717252005502783E-4</v>
      </c>
      <c r="S248" s="69">
        <f>(G249-Assets[[#This Row],[DIS]])/Assets[[#This Row],[DIS]]</f>
        <v>4.9947020213629064E-3</v>
      </c>
      <c r="T248" s="69">
        <f>(H249-Assets[[#This Row],[COP]])/Assets[[#This Row],[COP]]</f>
        <v>4.7268316591016421E-3</v>
      </c>
      <c r="U248" s="69">
        <f>(I249-Assets[[#This Row],[BIDU]])/Assets[[#This Row],[BIDU]]</f>
        <v>5.0985639021073831E-3</v>
      </c>
      <c r="V248" s="69">
        <f>(J249-Assets[[#This Row],[MSFT]])/Assets[[#This Row],[MSFT]]</f>
        <v>8.6561661814059578E-3</v>
      </c>
      <c r="W248" s="69">
        <f>(K249-Assets[[#This Row],[WFC]])/Assets[[#This Row],[WFC]]</f>
        <v>-1.3904068899160653E-2</v>
      </c>
      <c r="X248" s="69">
        <f>(L249-Assets[[#This Row],[DJI]])/Assets[[#This Row],[DJI]]</f>
        <v>6.3326597822431722E-3</v>
      </c>
    </row>
    <row r="249" spans="1:24" x14ac:dyDescent="0.25">
      <c r="A249" s="66">
        <v>40714</v>
      </c>
      <c r="B249" s="60">
        <v>41.463903000000002</v>
      </c>
      <c r="C249" s="62">
        <v>69.048191000000003</v>
      </c>
      <c r="D249" s="62">
        <v>20.140262</v>
      </c>
      <c r="E249" s="62">
        <v>26.01</v>
      </c>
      <c r="F249" s="62">
        <v>242.048362</v>
      </c>
      <c r="G249" s="62">
        <v>35.424404000000003</v>
      </c>
      <c r="H249" s="62">
        <v>44.574730000000002</v>
      </c>
      <c r="I249" s="62">
        <v>118.279999</v>
      </c>
      <c r="J249" s="62">
        <v>21.284030999999999</v>
      </c>
      <c r="K249" s="62">
        <v>23.568809999999999</v>
      </c>
      <c r="L249" s="62">
        <v>12080.37988</v>
      </c>
      <c r="N249" s="69">
        <f>(B250-Assets[[#This Row],[AAPL]])/Assets[[#This Row],[AAPL]]</f>
        <v>3.1650348979448351E-2</v>
      </c>
      <c r="O249" s="69">
        <f>(C250-Assets[[#This Row],[XOM]])/Assets[[#This Row],[XOM]]</f>
        <v>1.0789116835805265E-2</v>
      </c>
      <c r="P249" s="69">
        <f>(D250-Assets[[#This Row],[TTM]])/Assets[[#This Row],[TTM]]</f>
        <v>8.9919882869449134E-3</v>
      </c>
      <c r="Q249" s="69">
        <f>(E250-Assets[[#This Row],[TSLA]])/Assets[[#This Row],[TSLA]]</f>
        <v>5.8439100346020643E-2</v>
      </c>
      <c r="R249" s="69">
        <f>(F250-Assets[[#This Row],[GOOG]])/Assets[[#This Row],[GOOG]]</f>
        <v>1.7375915975006716E-2</v>
      </c>
      <c r="S249" s="69">
        <f>(G250-Assets[[#This Row],[DIS]])/Assets[[#This Row],[DIS]]</f>
        <v>1.4386607605310674E-2</v>
      </c>
      <c r="T249" s="69">
        <f>(H250-Assets[[#This Row],[COP]])/Assets[[#This Row],[COP]]</f>
        <v>2.02019843978864E-2</v>
      </c>
      <c r="U249" s="69">
        <f>(I250-Assets[[#This Row],[BIDU]])/Assets[[#This Row],[BIDU]]</f>
        <v>7.9726074397413485E-2</v>
      </c>
      <c r="V249" s="69">
        <f>(J250-Assets[[#This Row],[MSFT]])/Assets[[#This Row],[MSFT]]</f>
        <v>1.1851279487424163E-2</v>
      </c>
      <c r="W249" s="69">
        <f>(K250-Assets[[#This Row],[WFC]])/Assets[[#This Row],[WFC]]</f>
        <v>1.8923865905830659E-2</v>
      </c>
      <c r="X249" s="69">
        <f>(L250-Assets[[#This Row],[DJI]])/Assets[[#This Row],[DJI]]</f>
        <v>9.0750366370101389E-3</v>
      </c>
    </row>
    <row r="250" spans="1:24" x14ac:dyDescent="0.25">
      <c r="A250" s="66">
        <v>40715</v>
      </c>
      <c r="B250" s="60">
        <v>42.776249999999997</v>
      </c>
      <c r="C250" s="62">
        <v>69.79316</v>
      </c>
      <c r="D250" s="62">
        <v>20.321363000000002</v>
      </c>
      <c r="E250" s="62">
        <v>27.530000999999999</v>
      </c>
      <c r="F250" s="62">
        <v>246.25417400000001</v>
      </c>
      <c r="G250" s="62">
        <v>35.934041000000001</v>
      </c>
      <c r="H250" s="62">
        <v>45.475228000000001</v>
      </c>
      <c r="I250" s="62">
        <v>127.709999</v>
      </c>
      <c r="J250" s="62">
        <v>21.536273999999999</v>
      </c>
      <c r="K250" s="62">
        <v>24.014823</v>
      </c>
      <c r="L250" s="62">
        <v>12190.009770000001</v>
      </c>
      <c r="N250" s="69">
        <f>(B251-Assets[[#This Row],[AAPL]])/Assets[[#This Row],[AAPL]]</f>
        <v>-8.2692615645363187E-3</v>
      </c>
      <c r="O250" s="69">
        <f>(C251-Assets[[#This Row],[XOM]])/Assets[[#This Row],[XOM]]</f>
        <v>-9.308677240004587E-3</v>
      </c>
      <c r="P250" s="69">
        <f>(D251-Assets[[#This Row],[TTM]])/Assets[[#This Row],[TTM]]</f>
        <v>-1.0318894456046205E-2</v>
      </c>
      <c r="Q250" s="69">
        <f>(E251-Assets[[#This Row],[TSLA]])/Assets[[#This Row],[TSLA]]</f>
        <v>-1.1623755480430197E-2</v>
      </c>
      <c r="R250" s="69">
        <f>(F251-Assets[[#This Row],[GOOG]])/Assets[[#This Row],[GOOG]]</f>
        <v>-1.2150141260143747E-2</v>
      </c>
      <c r="S250" s="69">
        <f>(G251-Assets[[#This Row],[DIS]])/Assets[[#This Row],[DIS]]</f>
        <v>-1.2119594342311897E-2</v>
      </c>
      <c r="T250" s="69">
        <f>(H251-Assets[[#This Row],[COP]])/Assets[[#This Row],[COP]]</f>
        <v>-5.9677765661779571E-3</v>
      </c>
      <c r="U250" s="69">
        <f>(I251-Assets[[#This Row],[BIDU]])/Assets[[#This Row],[BIDU]]</f>
        <v>-2.2237851556165148E-2</v>
      </c>
      <c r="V250" s="69">
        <f>(J251-Assets[[#This Row],[MSFT]])/Assets[[#This Row],[MSFT]]</f>
        <v>-4.4426905044020392E-3</v>
      </c>
      <c r="W250" s="69">
        <f>(K251-Assets[[#This Row],[WFC]])/Assets[[#This Row],[WFC]]</f>
        <v>-3.2774341080923819E-3</v>
      </c>
      <c r="X250" s="69">
        <f>(L251-Assets[[#This Row],[DJI]])/Assets[[#This Row],[DJI]]</f>
        <v>-6.5906304847859276E-3</v>
      </c>
    </row>
    <row r="251" spans="1:24" x14ac:dyDescent="0.25">
      <c r="A251" s="66">
        <v>40716</v>
      </c>
      <c r="B251" s="60">
        <v>42.422522000000001</v>
      </c>
      <c r="C251" s="62">
        <v>69.143478000000002</v>
      </c>
      <c r="D251" s="62">
        <v>20.111668999999999</v>
      </c>
      <c r="E251" s="62">
        <v>27.209999</v>
      </c>
      <c r="F251" s="62">
        <v>243.26215099999999</v>
      </c>
      <c r="G251" s="62">
        <v>35.498534999999997</v>
      </c>
      <c r="H251" s="62">
        <v>45.203842000000002</v>
      </c>
      <c r="I251" s="62">
        <v>124.870003</v>
      </c>
      <c r="J251" s="62">
        <v>21.440594999999998</v>
      </c>
      <c r="K251" s="62">
        <v>23.936115999999998</v>
      </c>
      <c r="L251" s="62">
        <v>12109.66992</v>
      </c>
      <c r="N251" s="69">
        <f>(B252-Assets[[#This Row],[AAPL]])/Assets[[#This Row],[AAPL]]</f>
        <v>2.6719604270580628E-2</v>
      </c>
      <c r="O251" s="69">
        <f>(C252-Assets[[#This Row],[XOM]])/Assets[[#This Row],[XOM]]</f>
        <v>-1.7288861286381987E-2</v>
      </c>
      <c r="P251" s="69">
        <f>(D252-Assets[[#This Row],[TTM]])/Assets[[#This Row],[TTM]]</f>
        <v>7.1089574912952952E-3</v>
      </c>
      <c r="Q251" s="69">
        <f>(E252-Assets[[#This Row],[TSLA]])/Assets[[#This Row],[TSLA]]</f>
        <v>1.8375597882234394E-2</v>
      </c>
      <c r="R251" s="69">
        <f>(F252-Assets[[#This Row],[GOOG]])/Assets[[#This Row],[GOOG]]</f>
        <v>-1.3942226466623651E-2</v>
      </c>
      <c r="S251" s="69">
        <f>(G252-Assets[[#This Row],[DIS]])/Assets[[#This Row],[DIS]]</f>
        <v>-1.2790443323928554E-2</v>
      </c>
      <c r="T251" s="69">
        <f>(H252-Assets[[#This Row],[COP]])/Assets[[#This Row],[COP]]</f>
        <v>-3.9568318108890912E-3</v>
      </c>
      <c r="U251" s="69">
        <f>(I252-Assets[[#This Row],[BIDU]])/Assets[[#This Row],[BIDU]]</f>
        <v>3.4836212825269171E-2</v>
      </c>
      <c r="V251" s="69">
        <f>(J252-Assets[[#This Row],[MSFT]])/Assets[[#This Row],[MSFT]]</f>
        <v>-8.1135808031437416E-4</v>
      </c>
      <c r="W251" s="69">
        <f>(K252-Assets[[#This Row],[WFC]])/Assets[[#This Row],[WFC]]</f>
        <v>-1.205701041889991E-2</v>
      </c>
      <c r="X251" s="69">
        <f>(L252-Assets[[#This Row],[DJI]])/Assets[[#This Row],[DJI]]</f>
        <v>-4.927460483580239E-3</v>
      </c>
    </row>
    <row r="252" spans="1:24" x14ac:dyDescent="0.25">
      <c r="A252" s="66">
        <v>40717</v>
      </c>
      <c r="B252" s="60">
        <v>43.556035000000001</v>
      </c>
      <c r="C252" s="62">
        <v>67.948065999999997</v>
      </c>
      <c r="D252" s="62">
        <v>20.254642</v>
      </c>
      <c r="E252" s="62">
        <v>27.709999</v>
      </c>
      <c r="F252" s="62">
        <v>239.87053499999999</v>
      </c>
      <c r="G252" s="62">
        <v>35.044493000000003</v>
      </c>
      <c r="H252" s="62">
        <v>45.024977999999997</v>
      </c>
      <c r="I252" s="62">
        <v>129.220001</v>
      </c>
      <c r="J252" s="62">
        <v>21.423199</v>
      </c>
      <c r="K252" s="62">
        <v>23.647518000000002</v>
      </c>
      <c r="L252" s="62">
        <v>12050</v>
      </c>
      <c r="N252" s="69">
        <f>(B253-Assets[[#This Row],[AAPL]])/Assets[[#This Row],[AAPL]]</f>
        <v>-1.4732975579618376E-2</v>
      </c>
      <c r="O252" s="69">
        <f>(C253-Assets[[#This Row],[XOM]])/Assets[[#This Row],[XOM]]</f>
        <v>-2.1162721540889818E-2</v>
      </c>
      <c r="P252" s="69">
        <f>(D253-Assets[[#This Row],[TTM]])/Assets[[#This Row],[TTM]]</f>
        <v>3.7647172435830382E-3</v>
      </c>
      <c r="Q252" s="69">
        <f>(E253-Assets[[#This Row],[TSLA]])/Assets[[#This Row],[TSLA]]</f>
        <v>-5.0522917738105855E-3</v>
      </c>
      <c r="R252" s="69">
        <f>(F253-Assets[[#This Row],[GOOG]])/Assets[[#This Row],[GOOG]]</f>
        <v>-1.1119856801086481E-2</v>
      </c>
      <c r="S252" s="69">
        <f>(G253-Assets[[#This Row],[DIS]])/Assets[[#This Row],[DIS]]</f>
        <v>-6.3457901930555165E-3</v>
      </c>
      <c r="T252" s="69">
        <f>(H253-Assets[[#This Row],[COP]])/Assets[[#This Row],[COP]]</f>
        <v>-2.1506884467550308E-2</v>
      </c>
      <c r="U252" s="69">
        <f>(I253-Assets[[#This Row],[BIDU]])/Assets[[#This Row],[BIDU]]</f>
        <v>-4.1789815494584328E-3</v>
      </c>
      <c r="V252" s="69">
        <f>(J253-Assets[[#This Row],[MSFT]])/Assets[[#This Row],[MSFT]]</f>
        <v>-1.3398279127221009E-2</v>
      </c>
      <c r="W252" s="69">
        <f>(K253-Assets[[#This Row],[WFC]])/Assets[[#This Row],[WFC]]</f>
        <v>8.1360758452534918E-3</v>
      </c>
      <c r="X252" s="69">
        <f>(L253-Assets[[#This Row],[DJI]])/Assets[[#This Row],[DJI]]</f>
        <v>-9.5784165975103964E-3</v>
      </c>
    </row>
    <row r="253" spans="1:24" x14ac:dyDescent="0.25">
      <c r="A253" s="66">
        <v>40718</v>
      </c>
      <c r="B253" s="60">
        <v>42.914324999999998</v>
      </c>
      <c r="C253" s="62">
        <v>66.510099999999994</v>
      </c>
      <c r="D253" s="62">
        <v>20.330895000000002</v>
      </c>
      <c r="E253" s="62">
        <v>27.57</v>
      </c>
      <c r="F253" s="62">
        <v>237.20320899999999</v>
      </c>
      <c r="G253" s="62">
        <v>34.822108</v>
      </c>
      <c r="H253" s="62">
        <v>44.056631000000003</v>
      </c>
      <c r="I253" s="62">
        <v>128.679993</v>
      </c>
      <c r="J253" s="62">
        <v>21.136164999999998</v>
      </c>
      <c r="K253" s="62">
        <v>23.839915999999999</v>
      </c>
      <c r="L253" s="62">
        <v>11934.58008</v>
      </c>
      <c r="N253" s="69">
        <f>(B254-Assets[[#This Row],[AAPL]])/Assets[[#This Row],[AAPL]]</f>
        <v>1.7435203746068554E-2</v>
      </c>
      <c r="O253" s="69">
        <f>(C254-Assets[[#This Row],[XOM]])/Assets[[#This Row],[XOM]]</f>
        <v>1.484760961117183E-2</v>
      </c>
      <c r="P253" s="69">
        <f>(D254-Assets[[#This Row],[TTM]])/Assets[[#This Row],[TTM]]</f>
        <v>1.3127065975206624E-2</v>
      </c>
      <c r="Q253" s="69">
        <f>(E254-Assets[[#This Row],[TSLA]])/Assets[[#This Row],[TSLA]]</f>
        <v>-3.9898803046790159E-3</v>
      </c>
      <c r="R253" s="69">
        <f>(F254-Assets[[#This Row],[GOOG]])/Assets[[#This Row],[GOOG]]</f>
        <v>1.6677868805729437E-2</v>
      </c>
      <c r="S253" s="69">
        <f>(G254-Assets[[#This Row],[DIS]])/Assets[[#This Row],[DIS]]</f>
        <v>1.3038814307278631E-2</v>
      </c>
      <c r="T253" s="69">
        <f>(H254-Assets[[#This Row],[COP]])/Assets[[#This Row],[COP]]</f>
        <v>4.8999207406485402E-3</v>
      </c>
      <c r="U253" s="69">
        <f>(I254-Assets[[#This Row],[BIDU]])/Assets[[#This Row],[BIDU]]</f>
        <v>3.489279798142355E-2</v>
      </c>
      <c r="V253" s="69">
        <f>(J254-Assets[[#This Row],[MSFT]])/Assets[[#This Row],[MSFT]]</f>
        <v>3.7037087853922561E-2</v>
      </c>
      <c r="W253" s="69">
        <f>(K254-Assets[[#This Row],[WFC]])/Assets[[#This Row],[WFC]]</f>
        <v>6.9699490551896641E-3</v>
      </c>
      <c r="X253" s="69">
        <f>(L254-Assets[[#This Row],[DJI]])/Assets[[#This Row],[DJI]]</f>
        <v>9.1314054846913153E-3</v>
      </c>
    </row>
    <row r="254" spans="1:24" x14ac:dyDescent="0.25">
      <c r="A254" s="66">
        <v>40721</v>
      </c>
      <c r="B254" s="60">
        <v>43.662545000000001</v>
      </c>
      <c r="C254" s="62">
        <v>67.497615999999994</v>
      </c>
      <c r="D254" s="62">
        <v>20.59778</v>
      </c>
      <c r="E254" s="62">
        <v>27.459999</v>
      </c>
      <c r="F254" s="62">
        <v>241.15925300000001</v>
      </c>
      <c r="G254" s="62">
        <v>35.276147000000002</v>
      </c>
      <c r="H254" s="62">
        <v>44.272505000000002</v>
      </c>
      <c r="I254" s="62">
        <v>133.16999799999999</v>
      </c>
      <c r="J254" s="62">
        <v>21.918987000000001</v>
      </c>
      <c r="K254" s="62">
        <v>24.006079</v>
      </c>
      <c r="L254" s="62">
        <v>12043.559569999999</v>
      </c>
      <c r="N254" s="69">
        <f>(B255-Assets[[#This Row],[AAPL]])/Assets[[#This Row],[AAPL]]</f>
        <v>9.6976939846268508E-3</v>
      </c>
      <c r="O254" s="69">
        <f>(C255-Assets[[#This Row],[XOM]])/Assets[[#This Row],[XOM]]</f>
        <v>2.1945575085200245E-2</v>
      </c>
      <c r="P254" s="69">
        <f>(D255-Assets[[#This Row],[TTM]])/Assets[[#This Row],[TTM]]</f>
        <v>1.7121650974037072E-2</v>
      </c>
      <c r="Q254" s="69">
        <f>(E255-Assets[[#This Row],[TSLA]])/Assets[[#This Row],[TSLA]]</f>
        <v>2.3670867577234821E-2</v>
      </c>
      <c r="R254" s="69">
        <f>(F255-Assets[[#This Row],[GOOG]])/Assets[[#This Row],[GOOG]]</f>
        <v>2.2473062644625154E-2</v>
      </c>
      <c r="S254" s="69">
        <f>(G255-Assets[[#This Row],[DIS]])/Assets[[#This Row],[DIS]]</f>
        <v>-3.9401695428926469E-3</v>
      </c>
      <c r="T254" s="69">
        <f>(H255-Assets[[#This Row],[COP]])/Assets[[#This Row],[COP]]</f>
        <v>2.061853062075427E-2</v>
      </c>
      <c r="U254" s="69">
        <f>(I255-Assets[[#This Row],[BIDU]])/Assets[[#This Row],[BIDU]]</f>
        <v>2.2527596643802609E-2</v>
      </c>
      <c r="V254" s="69">
        <f>(J255-Assets[[#This Row],[MSFT]])/Assets[[#This Row],[MSFT]]</f>
        <v>2.3809448858197618E-2</v>
      </c>
      <c r="W254" s="69">
        <f>(K255-Assets[[#This Row],[WFC]])/Assets[[#This Row],[WFC]]</f>
        <v>1.4571309208805362E-3</v>
      </c>
      <c r="X254" s="69">
        <f>(L255-Assets[[#This Row],[DJI]])/Assets[[#This Row],[DJI]]</f>
        <v>1.2050495466599094E-2</v>
      </c>
    </row>
    <row r="255" spans="1:24" x14ac:dyDescent="0.25">
      <c r="A255" s="66">
        <v>40722</v>
      </c>
      <c r="B255" s="60">
        <v>44.085971000000001</v>
      </c>
      <c r="C255" s="62">
        <v>68.978890000000007</v>
      </c>
      <c r="D255" s="62">
        <v>20.950448000000002</v>
      </c>
      <c r="E255" s="62">
        <v>28.110001</v>
      </c>
      <c r="F255" s="62">
        <v>246.57884000000001</v>
      </c>
      <c r="G255" s="62">
        <v>35.137152999999998</v>
      </c>
      <c r="H255" s="62">
        <v>45.185338999999999</v>
      </c>
      <c r="I255" s="62">
        <v>136.16999799999999</v>
      </c>
      <c r="J255" s="62">
        <v>22.440866</v>
      </c>
      <c r="K255" s="62">
        <v>24.041059000000001</v>
      </c>
      <c r="L255" s="62">
        <v>12188.690430000001</v>
      </c>
      <c r="N255" s="69">
        <f>(B256-Assets[[#This Row],[AAPL]])/Assets[[#This Row],[AAPL]]</f>
        <v>-3.6389807542177789E-3</v>
      </c>
      <c r="O255" s="69">
        <f>(C256-Assets[[#This Row],[XOM]])/Assets[[#This Row],[XOM]]</f>
        <v>7.7860487462177528E-3</v>
      </c>
      <c r="P255" s="69">
        <f>(D256-Assets[[#This Row],[TTM]])/Assets[[#This Row],[TTM]]</f>
        <v>1.4103803412700231E-2</v>
      </c>
      <c r="Q255" s="69">
        <f>(E256-Assets[[#This Row],[TSLA]])/Assets[[#This Row],[TSLA]]</f>
        <v>6.4034149269507215E-3</v>
      </c>
      <c r="R255" s="69">
        <f>(F256-Assets[[#This Row],[GOOG]])/Assets[[#This Row],[GOOG]]</f>
        <v>7.9408557522616021E-3</v>
      </c>
      <c r="S255" s="69">
        <f>(G256-Assets[[#This Row],[DIS]])/Assets[[#This Row],[DIS]]</f>
        <v>1.1339677975617572E-2</v>
      </c>
      <c r="T255" s="69">
        <f>(H256-Assets[[#This Row],[COP]])/Assets[[#This Row],[COP]]</f>
        <v>1.0374028620212502E-2</v>
      </c>
      <c r="U255" s="69">
        <f>(I256-Assets[[#This Row],[BIDU]])/Assets[[#This Row],[BIDU]]</f>
        <v>1.0354733206355889E-2</v>
      </c>
      <c r="V255" s="69">
        <f>(J256-Assets[[#This Row],[MSFT]])/Assets[[#This Row],[MSFT]]</f>
        <v>-6.976691541226549E-3</v>
      </c>
      <c r="W255" s="69">
        <f>(K256-Assets[[#This Row],[WFC]])/Assets[[#This Row],[WFC]]</f>
        <v>2.1098613002031207E-2</v>
      </c>
      <c r="X255" s="69">
        <f>(L256-Assets[[#This Row],[DJI]])/Assets[[#This Row],[DJI]]</f>
        <v>5.9669650663200669E-3</v>
      </c>
    </row>
    <row r="256" spans="1:24" x14ac:dyDescent="0.25">
      <c r="A256" s="66">
        <v>40723</v>
      </c>
      <c r="B256" s="60">
        <v>43.925542999999998</v>
      </c>
      <c r="C256" s="62">
        <v>69.515962999999999</v>
      </c>
      <c r="D256" s="62">
        <v>21.245929</v>
      </c>
      <c r="E256" s="62">
        <v>28.290001</v>
      </c>
      <c r="F256" s="62">
        <v>248.53688700000001</v>
      </c>
      <c r="G256" s="62">
        <v>35.535597000000003</v>
      </c>
      <c r="H256" s="62">
        <v>45.654093000000003</v>
      </c>
      <c r="I256" s="62">
        <v>137.58000200000001</v>
      </c>
      <c r="J256" s="62">
        <v>22.284303000000001</v>
      </c>
      <c r="K256" s="62">
        <v>24.548292</v>
      </c>
      <c r="L256" s="62">
        <v>12261.41992</v>
      </c>
      <c r="N256" s="69">
        <f>(B257-Assets[[#This Row],[AAPL]])/Assets[[#This Row],[AAPL]]</f>
        <v>4.8796664847148737E-3</v>
      </c>
      <c r="O256" s="69">
        <f>(C257-Assets[[#This Row],[XOM]])/Assets[[#This Row],[XOM]]</f>
        <v>1.4080967273660632E-2</v>
      </c>
      <c r="P256" s="69">
        <f>(D257-Assets[[#This Row],[TTM]])/Assets[[#This Row],[TTM]]</f>
        <v>9.8698437710113274E-3</v>
      </c>
      <c r="Q256" s="69">
        <f>(E257-Assets[[#This Row],[TSLA]])/Assets[[#This Row],[TSLA]]</f>
        <v>2.9692399091820511E-2</v>
      </c>
      <c r="R256" s="69">
        <f>(F257-Assets[[#This Row],[GOOG]])/Assets[[#This Row],[GOOG]]</f>
        <v>1.7706047794828868E-2</v>
      </c>
      <c r="S256" s="69">
        <f>(G257-Assets[[#This Row],[DIS]])/Assets[[#This Row],[DIS]]</f>
        <v>1.7992240287956832E-2</v>
      </c>
      <c r="T256" s="69">
        <f>(H257-Assets[[#This Row],[COP]])/Assets[[#This Row],[COP]]</f>
        <v>1.5806534586066512E-2</v>
      </c>
      <c r="U256" s="69">
        <f>(I257-Assets[[#This Row],[BIDU]])/Assets[[#This Row],[BIDU]]</f>
        <v>1.8534692273081983E-2</v>
      </c>
      <c r="V256" s="69">
        <f>(J257-Assets[[#This Row],[MSFT]])/Assets[[#This Row],[MSFT]]</f>
        <v>1.4832144402272618E-2</v>
      </c>
      <c r="W256" s="69">
        <f>(K257-Assets[[#This Row],[WFC]])/Assets[[#This Row],[WFC]]</f>
        <v>-3.5627733285878253E-4</v>
      </c>
      <c r="X256" s="69">
        <f>(L257-Assets[[#This Row],[DJI]])/Assets[[#This Row],[DJI]]</f>
        <v>1.2471632241431323E-2</v>
      </c>
    </row>
    <row r="257" spans="1:24" x14ac:dyDescent="0.25">
      <c r="A257" s="66">
        <v>40724</v>
      </c>
      <c r="B257" s="60">
        <v>44.139885</v>
      </c>
      <c r="C257" s="62">
        <v>70.494815000000003</v>
      </c>
      <c r="D257" s="62">
        <v>21.455622999999999</v>
      </c>
      <c r="E257" s="62">
        <v>29.129999000000002</v>
      </c>
      <c r="F257" s="62">
        <v>252.93749299999999</v>
      </c>
      <c r="G257" s="62">
        <v>36.174962000000001</v>
      </c>
      <c r="H257" s="62">
        <v>46.375726</v>
      </c>
      <c r="I257" s="62">
        <v>140.13000500000001</v>
      </c>
      <c r="J257" s="62">
        <v>22.614826999999998</v>
      </c>
      <c r="K257" s="62">
        <v>24.539546000000001</v>
      </c>
      <c r="L257" s="62">
        <v>12414.339840000001</v>
      </c>
      <c r="N257" s="69">
        <f>(B258-Assets[[#This Row],[AAPL]])/Assets[[#This Row],[AAPL]]</f>
        <v>2.2611477125506863E-2</v>
      </c>
      <c r="O257" s="69">
        <f>(C258-Assets[[#This Row],[XOM]])/Assets[[#This Row],[XOM]]</f>
        <v>7.7415197131874532E-3</v>
      </c>
      <c r="P257" s="69">
        <f>(D258-Assets[[#This Row],[TTM]])/Assets[[#This Row],[TTM]]</f>
        <v>1.6437136316200297E-2</v>
      </c>
      <c r="Q257" s="69">
        <f>(E258-Assets[[#This Row],[TSLA]])/Assets[[#This Row],[TSLA]]</f>
        <v>-3.7761415645775321E-3</v>
      </c>
      <c r="R257" s="69">
        <f>(F258-Assets[[#This Row],[GOOG]])/Assets[[#This Row],[GOOG]]</f>
        <v>2.8930871074934018E-2</v>
      </c>
      <c r="S257" s="69">
        <f>(G258-Assets[[#This Row],[DIS]])/Assets[[#This Row],[DIS]]</f>
        <v>1.7418041793658256E-2</v>
      </c>
      <c r="T257" s="69">
        <f>(H258-Assets[[#This Row],[COP]])/Assets[[#This Row],[COP]]</f>
        <v>9.1768051243014733E-3</v>
      </c>
      <c r="U257" s="69">
        <f>(I258-Assets[[#This Row],[BIDU]])/Assets[[#This Row],[BIDU]]</f>
        <v>2.2978668986702713E-2</v>
      </c>
      <c r="V257" s="69">
        <f>(J258-Assets[[#This Row],[MSFT]])/Assets[[#This Row],[MSFT]]</f>
        <v>7.6927406961824424E-4</v>
      </c>
      <c r="W257" s="69">
        <f>(K258-Assets[[#This Row],[WFC]])/Assets[[#This Row],[WFC]]</f>
        <v>2.1739155239465319E-2</v>
      </c>
      <c r="X257" s="69">
        <f>(L258-Assets[[#This Row],[DJI]])/Assets[[#This Row],[DJI]]</f>
        <v>1.3567349707739193E-2</v>
      </c>
    </row>
    <row r="258" spans="1:24" x14ac:dyDescent="0.25">
      <c r="A258" s="66">
        <v>40725</v>
      </c>
      <c r="B258" s="60">
        <v>45.137953000000003</v>
      </c>
      <c r="C258" s="62">
        <v>71.040552000000005</v>
      </c>
      <c r="D258" s="62">
        <v>21.808292000000002</v>
      </c>
      <c r="E258" s="62">
        <v>29.02</v>
      </c>
      <c r="F258" s="62">
        <v>260.25519500000001</v>
      </c>
      <c r="G258" s="62">
        <v>36.805059</v>
      </c>
      <c r="H258" s="62">
        <v>46.801307000000001</v>
      </c>
      <c r="I258" s="62">
        <v>143.35000600000001</v>
      </c>
      <c r="J258" s="62">
        <v>22.632224000000001</v>
      </c>
      <c r="K258" s="62">
        <v>25.073015000000002</v>
      </c>
      <c r="L258" s="62">
        <v>12582.76953</v>
      </c>
      <c r="N258" s="69">
        <f>(B259-Assets[[#This Row],[AAPL]])/Assets[[#This Row],[AAPL]]</f>
        <v>1.7974696371366214E-2</v>
      </c>
      <c r="O258" s="69">
        <f>(C259-Assets[[#This Row],[XOM]])/Assets[[#This Row],[XOM]]</f>
        <v>-4.9994403196642464E-3</v>
      </c>
      <c r="P258" s="69">
        <f>(D259-Assets[[#This Row],[TTM]])/Assets[[#This Row],[TTM]]</f>
        <v>1.6171326025898717E-2</v>
      </c>
      <c r="Q258" s="69">
        <f>(E259-Assets[[#This Row],[TSLA]])/Assets[[#This Row],[TSLA]]</f>
        <v>4.1350447966919356E-3</v>
      </c>
      <c r="R258" s="69">
        <f>(F259-Assets[[#This Row],[GOOG]])/Assets[[#This Row],[GOOG]]</f>
        <v>2.1898886590909342E-2</v>
      </c>
      <c r="S258" s="69">
        <f>(G259-Assets[[#This Row],[DIS]])/Assets[[#This Row],[DIS]]</f>
        <v>6.2940532169776294E-3</v>
      </c>
      <c r="T258" s="69">
        <f>(H259-Assets[[#This Row],[COP]])/Assets[[#This Row],[COP]]</f>
        <v>-3.954376744222038E-4</v>
      </c>
      <c r="U258" s="69">
        <f>(I259-Assets[[#This Row],[BIDU]])/Assets[[#This Row],[BIDU]]</f>
        <v>1.7579273767173619E-2</v>
      </c>
      <c r="V258" s="69">
        <f>(J259-Assets[[#This Row],[MSFT]])/Assets[[#This Row],[MSFT]]</f>
        <v>3.8431927856488979E-4</v>
      </c>
      <c r="W258" s="69">
        <f>(K259-Assets[[#This Row],[WFC]])/Assets[[#This Row],[WFC]]</f>
        <v>-8.7199325649509069E-3</v>
      </c>
      <c r="X258" s="69">
        <f>(L259-Assets[[#This Row],[DJI]])/Assets[[#This Row],[DJI]]</f>
        <v>-1.0251646085740545E-3</v>
      </c>
    </row>
    <row r="259" spans="1:24" x14ac:dyDescent="0.25">
      <c r="A259" s="66">
        <v>40729</v>
      </c>
      <c r="B259" s="60">
        <v>45.949294000000002</v>
      </c>
      <c r="C259" s="62">
        <v>70.685389000000001</v>
      </c>
      <c r="D259" s="62">
        <v>22.160961</v>
      </c>
      <c r="E259" s="62">
        <v>29.139999</v>
      </c>
      <c r="F259" s="62">
        <v>265.95449400000001</v>
      </c>
      <c r="G259" s="62">
        <v>37.036712000000001</v>
      </c>
      <c r="H259" s="62">
        <v>46.782800000000002</v>
      </c>
      <c r="I259" s="62">
        <v>145.86999499999999</v>
      </c>
      <c r="J259" s="62">
        <v>22.640922</v>
      </c>
      <c r="K259" s="62">
        <v>24.854379999999999</v>
      </c>
      <c r="L259" s="62">
        <v>12569.87012</v>
      </c>
      <c r="N259" s="69">
        <f>(B260-Assets[[#This Row],[AAPL]])/Assets[[#This Row],[AAPL]]</f>
        <v>6.6679588156457487E-3</v>
      </c>
      <c r="O259" s="69">
        <f>(C260-Assets[[#This Row],[XOM]])/Assets[[#This Row],[XOM]]</f>
        <v>-3.676290159484469E-4</v>
      </c>
      <c r="P259" s="69">
        <f>(D260-Assets[[#This Row],[TTM]])/Assets[[#This Row],[TTM]]</f>
        <v>4.7312478912804358E-3</v>
      </c>
      <c r="Q259" s="69">
        <f>(E260-Assets[[#This Row],[TSLA]])/Assets[[#This Row],[TSLA]]</f>
        <v>-6.1770763959188785E-3</v>
      </c>
      <c r="R259" s="69">
        <f>(F260-Assets[[#This Row],[GOOG]])/Assets[[#This Row],[GOOG]]</f>
        <v>5.4842314490086688E-3</v>
      </c>
      <c r="S259" s="69">
        <f>(G260-Assets[[#This Row],[DIS]])/Assets[[#This Row],[DIS]]</f>
        <v>-1.0007529826081772E-2</v>
      </c>
      <c r="T259" s="69">
        <f>(H260-Assets[[#This Row],[COP]])/Assets[[#This Row],[COP]]</f>
        <v>2.3732012620022299E-3</v>
      </c>
      <c r="U259" s="69">
        <f>(I260-Assets[[#This Row],[BIDU]])/Assets[[#This Row],[BIDU]]</f>
        <v>-2.0565572789644124E-4</v>
      </c>
      <c r="V259" s="69">
        <f>(J260-Assets[[#This Row],[MSFT]])/Assets[[#This Row],[MSFT]]</f>
        <v>1.1525104852178744E-2</v>
      </c>
      <c r="W259" s="69">
        <f>(K260-Assets[[#This Row],[WFC]])/Assets[[#This Row],[WFC]]</f>
        <v>-1.0555926158689072E-2</v>
      </c>
      <c r="X259" s="69">
        <f>(L260-Assets[[#This Row],[DJI]])/Assets[[#This Row],[DJI]]</f>
        <v>4.4669841027760743E-3</v>
      </c>
    </row>
    <row r="260" spans="1:24" x14ac:dyDescent="0.25">
      <c r="A260" s="66">
        <v>40730</v>
      </c>
      <c r="B260" s="60">
        <v>46.255682</v>
      </c>
      <c r="C260" s="62">
        <v>70.659402999999998</v>
      </c>
      <c r="D260" s="62">
        <v>22.265809999999998</v>
      </c>
      <c r="E260" s="62">
        <v>28.959999</v>
      </c>
      <c r="F260" s="62">
        <v>267.41305</v>
      </c>
      <c r="G260" s="62">
        <v>36.666066000000001</v>
      </c>
      <c r="H260" s="62">
        <v>46.893825</v>
      </c>
      <c r="I260" s="62">
        <v>145.83999600000001</v>
      </c>
      <c r="J260" s="62">
        <v>22.901861</v>
      </c>
      <c r="K260" s="62">
        <v>24.592019000000001</v>
      </c>
      <c r="L260" s="62">
        <v>12626.01953</v>
      </c>
      <c r="N260" s="69">
        <f>(B261-Assets[[#This Row],[AAPL]])/Assets[[#This Row],[AAPL]]</f>
        <v>1.5465148692435197E-2</v>
      </c>
      <c r="O260" s="69">
        <f>(C261-Assets[[#This Row],[XOM]])/Assets[[#This Row],[XOM]]</f>
        <v>9.6849388891666367E-3</v>
      </c>
      <c r="P260" s="69">
        <f>(D261-Assets[[#This Row],[TTM]])/Assets[[#This Row],[TTM]]</f>
        <v>2.9537573526406662E-2</v>
      </c>
      <c r="Q260" s="69">
        <f>(E261-Assets[[#This Row],[TSLA]])/Assets[[#This Row],[TSLA]]</f>
        <v>2.6588433238550892E-2</v>
      </c>
      <c r="R260" s="69">
        <f>(F261-Assets[[#This Row],[GOOG]])/Assets[[#This Row],[GOOG]]</f>
        <v>2.099516085695886E-2</v>
      </c>
      <c r="S260" s="69">
        <f>(G261-Assets[[#This Row],[DIS]])/Assets[[#This Row],[DIS]]</f>
        <v>4.2962340164880838E-3</v>
      </c>
      <c r="T260" s="69">
        <f>(H261-Assets[[#This Row],[COP]])/Assets[[#This Row],[COP]]</f>
        <v>9.4699888524769245E-3</v>
      </c>
      <c r="U260" s="69">
        <f>(I261-Assets[[#This Row],[BIDU]])/Assets[[#This Row],[BIDU]]</f>
        <v>8.0224837636445768E-3</v>
      </c>
      <c r="V260" s="69">
        <f>(J261-Assets[[#This Row],[MSFT]])/Assets[[#This Row],[MSFT]]</f>
        <v>1.6711000036197885E-2</v>
      </c>
      <c r="W260" s="69">
        <f>(K261-Assets[[#This Row],[WFC]])/Assets[[#This Row],[WFC]]</f>
        <v>1.9203384642798093E-2</v>
      </c>
      <c r="X260" s="69">
        <f>(L261-Assets[[#This Row],[DJI]])/Assets[[#This Row],[DJI]]</f>
        <v>7.403021972040293E-3</v>
      </c>
    </row>
    <row r="261" spans="1:24" x14ac:dyDescent="0.25">
      <c r="A261" s="66">
        <v>40731</v>
      </c>
      <c r="B261" s="60">
        <v>46.971032999999998</v>
      </c>
      <c r="C261" s="62">
        <v>71.343734999999995</v>
      </c>
      <c r="D261" s="62">
        <v>22.923487999999999</v>
      </c>
      <c r="E261" s="62">
        <v>29.73</v>
      </c>
      <c r="F261" s="62">
        <v>273.02742999999998</v>
      </c>
      <c r="G261" s="62">
        <v>36.823591999999998</v>
      </c>
      <c r="H261" s="62">
        <v>47.337909000000003</v>
      </c>
      <c r="I261" s="62">
        <v>147.009995</v>
      </c>
      <c r="J261" s="62">
        <v>23.284573999999999</v>
      </c>
      <c r="K261" s="62">
        <v>25.064268999999999</v>
      </c>
      <c r="L261" s="62">
        <v>12719.490229999999</v>
      </c>
      <c r="N261" s="69">
        <f>(B262-Assets[[#This Row],[AAPL]])/Assets[[#This Row],[AAPL]]</f>
        <v>7.0268627049355839E-3</v>
      </c>
      <c r="O261" s="69">
        <f>(C262-Assets[[#This Row],[XOM]])/Assets[[#This Row],[XOM]]</f>
        <v>7.2848723156986137E-4</v>
      </c>
      <c r="P261" s="69">
        <f>(D262-Assets[[#This Row],[TTM]])/Assets[[#This Row],[TTM]]</f>
        <v>-1.4552933654773548E-2</v>
      </c>
      <c r="Q261" s="69">
        <f>(E262-Assets[[#This Row],[TSLA]])/Assets[[#This Row],[TSLA]]</f>
        <v>-3.0945206861755774E-2</v>
      </c>
      <c r="R261" s="69">
        <f>(F262-Assets[[#This Row],[GOOG]])/Assets[[#This Row],[GOOG]]</f>
        <v>-2.6728827209778726E-2</v>
      </c>
      <c r="S261" s="69">
        <f>(G262-Assets[[#This Row],[DIS]])/Assets[[#This Row],[DIS]]</f>
        <v>4.2777467228074916E-3</v>
      </c>
      <c r="T261" s="69">
        <f>(H262-Assets[[#This Row],[COP]])/Assets[[#This Row],[COP]]</f>
        <v>-1.0944695508202665E-2</v>
      </c>
      <c r="U261" s="69">
        <f>(I262-Assets[[#This Row],[BIDU]])/Assets[[#This Row],[BIDU]]</f>
        <v>5.2377663165011339E-3</v>
      </c>
      <c r="V261" s="69">
        <f>(J262-Assets[[#This Row],[MSFT]])/Assets[[#This Row],[MSFT]]</f>
        <v>5.6032805238353314E-3</v>
      </c>
      <c r="W261" s="69">
        <f>(K262-Assets[[#This Row],[WFC]])/Assets[[#This Row],[WFC]]</f>
        <v>-1.2561068507523646E-2</v>
      </c>
      <c r="X261" s="69">
        <f>(L262-Assets[[#This Row],[DJI]])/Assets[[#This Row],[DJI]]</f>
        <v>-4.8972111990057418E-3</v>
      </c>
    </row>
    <row r="262" spans="1:24" x14ac:dyDescent="0.25">
      <c r="A262" s="66">
        <v>40732</v>
      </c>
      <c r="B262" s="60">
        <v>47.301091999999997</v>
      </c>
      <c r="C262" s="62">
        <v>71.395707999999999</v>
      </c>
      <c r="D262" s="62">
        <v>22.589884000000001</v>
      </c>
      <c r="E262" s="62">
        <v>28.809999000000001</v>
      </c>
      <c r="F262" s="62">
        <v>265.72972700000003</v>
      </c>
      <c r="G262" s="62">
        <v>36.981113999999998</v>
      </c>
      <c r="H262" s="62">
        <v>46.819809999999997</v>
      </c>
      <c r="I262" s="62">
        <v>147.779999</v>
      </c>
      <c r="J262" s="62">
        <v>23.415044000000002</v>
      </c>
      <c r="K262" s="62">
        <v>24.749434999999998</v>
      </c>
      <c r="L262" s="62">
        <v>12657.200199999999</v>
      </c>
      <c r="N262" s="69">
        <f>(B263-Assets[[#This Row],[AAPL]])/Assets[[#This Row],[AAPL]]</f>
        <v>-1.5873861855028575E-2</v>
      </c>
      <c r="O262" s="69">
        <f>(C263-Assets[[#This Row],[XOM]])/Assets[[#This Row],[XOM]]</f>
        <v>-6.3091187498274335E-3</v>
      </c>
      <c r="P262" s="69">
        <f>(D263-Assets[[#This Row],[TTM]])/Assets[[#This Row],[TTM]]</f>
        <v>-1.476793771937931E-2</v>
      </c>
      <c r="Q262" s="69">
        <f>(E263-Assets[[#This Row],[TSLA]])/Assets[[#This Row],[TSLA]]</f>
        <v>-1.5966644080758204E-2</v>
      </c>
      <c r="R262" s="69">
        <f>(F263-Assets[[#This Row],[GOOG]])/Assets[[#This Row],[GOOG]]</f>
        <v>-8.8534957174739252E-3</v>
      </c>
      <c r="S262" s="69">
        <f>(G263-Assets[[#This Row],[DIS]])/Assets[[#This Row],[DIS]]</f>
        <v>-1.7288851817714335E-2</v>
      </c>
      <c r="T262" s="69">
        <f>(H263-Assets[[#This Row],[COP]])/Assets[[#This Row],[COP]]</f>
        <v>-1.5939919448626449E-2</v>
      </c>
      <c r="U262" s="69">
        <f>(I263-Assets[[#This Row],[BIDU]])/Assets[[#This Row],[BIDU]]</f>
        <v>-3.6405501667380651E-2</v>
      </c>
      <c r="V262" s="69">
        <f>(J263-Assets[[#This Row],[MSFT]])/Assets[[#This Row],[MSFT]]</f>
        <v>-1.0772689558046526E-2</v>
      </c>
      <c r="W262" s="69">
        <f>(K263-Assets[[#This Row],[WFC]])/Assets[[#This Row],[WFC]]</f>
        <v>-2.5088289894294524E-2</v>
      </c>
      <c r="X262" s="69">
        <f>(L263-Assets[[#This Row],[DJI]])/Assets[[#This Row],[DJI]]</f>
        <v>-1.1964765319900586E-2</v>
      </c>
    </row>
    <row r="263" spans="1:24" x14ac:dyDescent="0.25">
      <c r="A263" s="66">
        <v>40735</v>
      </c>
      <c r="B263" s="60">
        <v>46.550241</v>
      </c>
      <c r="C263" s="62">
        <v>70.945263999999995</v>
      </c>
      <c r="D263" s="62">
        <v>22.256277999999998</v>
      </c>
      <c r="E263" s="62">
        <v>28.35</v>
      </c>
      <c r="F263" s="62">
        <v>263.37709000000001</v>
      </c>
      <c r="G263" s="62">
        <v>36.341752999999997</v>
      </c>
      <c r="H263" s="62">
        <v>46.073506000000002</v>
      </c>
      <c r="I263" s="62">
        <v>142.39999399999999</v>
      </c>
      <c r="J263" s="62">
        <v>23.162801000000002</v>
      </c>
      <c r="K263" s="62">
        <v>24.128513999999999</v>
      </c>
      <c r="L263" s="62">
        <v>12505.759770000001</v>
      </c>
      <c r="N263" s="69">
        <f>(B264-Assets[[#This Row],[AAPL]])/Assets[[#This Row],[AAPL]]</f>
        <v>-7.0626916840235384E-4</v>
      </c>
      <c r="O263" s="69">
        <f>(C264-Assets[[#This Row],[XOM]])/Assets[[#This Row],[XOM]]</f>
        <v>-1.221223167200563E-4</v>
      </c>
      <c r="P263" s="69">
        <f>(D264-Assets[[#This Row],[TTM]])/Assets[[#This Row],[TTM]]</f>
        <v>-2.2269851230291009E-2</v>
      </c>
      <c r="Q263" s="69">
        <f>(E264-Assets[[#This Row],[TSLA]])/Assets[[#This Row],[TSLA]]</f>
        <v>-6.3492063492063388E-3</v>
      </c>
      <c r="R263" s="69">
        <f>(F264-Assets[[#This Row],[GOOG]])/Assets[[#This Row],[GOOG]]</f>
        <v>1.2763551302051361E-2</v>
      </c>
      <c r="S263" s="69">
        <f>(G264-Assets[[#This Row],[DIS]])/Assets[[#This Row],[DIS]]</f>
        <v>-1.7848065832156048E-3</v>
      </c>
      <c r="T263" s="69">
        <f>(H264-Assets[[#This Row],[COP]])/Assets[[#This Row],[COP]]</f>
        <v>-4.8193857875716874E-3</v>
      </c>
      <c r="U263" s="69">
        <f>(I264-Assets[[#This Row],[BIDU]])/Assets[[#This Row],[BIDU]]</f>
        <v>-2.4297697652992879E-2</v>
      </c>
      <c r="V263" s="69">
        <f>(J264-Assets[[#This Row],[MSFT]])/Assets[[#This Row],[MSFT]]</f>
        <v>-3.3795567297756003E-3</v>
      </c>
      <c r="W263" s="69">
        <f>(K264-Assets[[#This Row],[WFC]])/Assets[[#This Row],[WFC]]</f>
        <v>-7.2490581061063078E-3</v>
      </c>
      <c r="X263" s="69">
        <f>(L264-Assets[[#This Row],[DJI]])/Assets[[#This Row],[DJI]]</f>
        <v>-4.7082217380543974E-3</v>
      </c>
    </row>
    <row r="264" spans="1:24" x14ac:dyDescent="0.25">
      <c r="A264" s="66">
        <v>40736</v>
      </c>
      <c r="B264" s="60">
        <v>46.517364000000001</v>
      </c>
      <c r="C264" s="62">
        <v>70.936599999999999</v>
      </c>
      <c r="D264" s="62">
        <v>21.760634</v>
      </c>
      <c r="E264" s="62">
        <v>28.17</v>
      </c>
      <c r="F264" s="62">
        <v>266.73871700000001</v>
      </c>
      <c r="G264" s="62">
        <v>36.276890000000002</v>
      </c>
      <c r="H264" s="62">
        <v>45.851460000000003</v>
      </c>
      <c r="I264" s="62">
        <v>138.94000199999999</v>
      </c>
      <c r="J264" s="62">
        <v>23.084520999999999</v>
      </c>
      <c r="K264" s="62">
        <v>23.953605</v>
      </c>
      <c r="L264" s="62">
        <v>12446.87988</v>
      </c>
      <c r="N264" s="69">
        <f>(B265-Assets[[#This Row],[AAPL]])/Assets[[#This Row],[AAPL]]</f>
        <v>1.2070675371889049E-2</v>
      </c>
      <c r="O264" s="69">
        <f>(C265-Assets[[#This Row],[XOM]])/Assets[[#This Row],[XOM]]</f>
        <v>7.2048420702430539E-3</v>
      </c>
      <c r="P264" s="69">
        <f>(D265-Assets[[#This Row],[TTM]])/Assets[[#This Row],[TTM]]</f>
        <v>2.4967149394636186E-2</v>
      </c>
      <c r="Q264" s="69">
        <f>(E265-Assets[[#This Row],[TSLA]])/Assets[[#This Row],[TSLA]]</f>
        <v>1.668438054668079E-2</v>
      </c>
      <c r="R264" s="69">
        <f>(F265-Assets[[#This Row],[GOOG]])/Assets[[#This Row],[GOOG]]</f>
        <v>7.9586534113831198E-3</v>
      </c>
      <c r="S264" s="69">
        <f>(G265-Assets[[#This Row],[DIS]])/Assets[[#This Row],[DIS]]</f>
        <v>1.0472534994041658E-2</v>
      </c>
      <c r="T264" s="69">
        <f>(H265-Assets[[#This Row],[COP]])/Assets[[#This Row],[COP]]</f>
        <v>8.0714987047299312E-4</v>
      </c>
      <c r="U264" s="69">
        <f>(I265-Assets[[#This Row],[BIDU]])/Assets[[#This Row],[BIDU]]</f>
        <v>2.411106198199146E-2</v>
      </c>
      <c r="V264" s="69">
        <f>(J265-Assets[[#This Row],[MSFT]])/Assets[[#This Row],[MSFT]]</f>
        <v>3.3910168636378905E-3</v>
      </c>
      <c r="W264" s="69">
        <f>(K265-Assets[[#This Row],[WFC]])/Assets[[#This Row],[WFC]]</f>
        <v>5.1114226856459168E-3</v>
      </c>
      <c r="X264" s="69">
        <f>(L265-Assets[[#This Row],[DJI]])/Assets[[#This Row],[DJI]]</f>
        <v>3.5937094622303387E-3</v>
      </c>
    </row>
    <row r="265" spans="1:24" x14ac:dyDescent="0.25">
      <c r="A265" s="66">
        <v>40737</v>
      </c>
      <c r="B265" s="60">
        <v>47.078859999999999</v>
      </c>
      <c r="C265" s="62">
        <v>71.447687000000002</v>
      </c>
      <c r="D265" s="62">
        <v>22.303934999999999</v>
      </c>
      <c r="E265" s="62">
        <v>28.639999</v>
      </c>
      <c r="F265" s="62">
        <v>268.86159800000001</v>
      </c>
      <c r="G265" s="62">
        <v>36.656801000000002</v>
      </c>
      <c r="H265" s="62">
        <v>45.888469000000001</v>
      </c>
      <c r="I265" s="62">
        <v>142.28999300000001</v>
      </c>
      <c r="J265" s="62">
        <v>23.162801000000002</v>
      </c>
      <c r="K265" s="62">
        <v>24.076042000000001</v>
      </c>
      <c r="L265" s="62">
        <v>12491.610350000001</v>
      </c>
      <c r="N265" s="69">
        <f>(B266-Assets[[#This Row],[AAPL]])/Assets[[#This Row],[AAPL]]</f>
        <v>-6.9825395092409101E-4</v>
      </c>
      <c r="O265" s="69">
        <f>(C266-Assets[[#This Row],[XOM]])/Assets[[#This Row],[XOM]]</f>
        <v>-2.9098632682119118E-3</v>
      </c>
      <c r="P265" s="69">
        <f>(D266-Assets[[#This Row],[TTM]])/Assets[[#This Row],[TTM]]</f>
        <v>1.7094293002557332E-3</v>
      </c>
      <c r="Q265" s="69">
        <f>(E266-Assets[[#This Row],[TSLA]])/Assets[[#This Row],[TSLA]]</f>
        <v>-3.5963618574148662E-2</v>
      </c>
      <c r="R265" s="69">
        <f>(F266-Assets[[#This Row],[GOOG]])/Assets[[#This Row],[GOOG]]</f>
        <v>-1.7315090866937503E-2</v>
      </c>
      <c r="S265" s="69">
        <f>(G266-Assets[[#This Row],[DIS]])/Assets[[#This Row],[DIS]]</f>
        <v>5.0558148813907447E-4</v>
      </c>
      <c r="T265" s="69">
        <f>(H266-Assets[[#This Row],[COP]])/Assets[[#This Row],[COP]]</f>
        <v>1.6263344937483052E-2</v>
      </c>
      <c r="U265" s="69">
        <f>(I266-Assets[[#This Row],[BIDU]])/Assets[[#This Row],[BIDU]]</f>
        <v>-1.0330916243702434E-2</v>
      </c>
      <c r="V265" s="69">
        <f>(J266-Assets[[#This Row],[MSFT]])/Assets[[#This Row],[MSFT]]</f>
        <v>-6.0082543557664512E-3</v>
      </c>
      <c r="W265" s="69">
        <f>(K266-Assets[[#This Row],[WFC]])/Assets[[#This Row],[WFC]]</f>
        <v>-9.081019214038694E-3</v>
      </c>
      <c r="X265" s="69">
        <f>(L266-Assets[[#This Row],[DJI]])/Assets[[#This Row],[DJI]]</f>
        <v>-4.3621461503561259E-3</v>
      </c>
    </row>
    <row r="266" spans="1:24" x14ac:dyDescent="0.25">
      <c r="A266" s="66">
        <v>40738</v>
      </c>
      <c r="B266" s="60">
        <v>47.045986999999997</v>
      </c>
      <c r="C266" s="62">
        <v>71.239784</v>
      </c>
      <c r="D266" s="62">
        <v>22.342061999999999</v>
      </c>
      <c r="E266" s="62">
        <v>27.610001</v>
      </c>
      <c r="F266" s="62">
        <v>264.20623499999999</v>
      </c>
      <c r="G266" s="62">
        <v>36.675333999999999</v>
      </c>
      <c r="H266" s="62">
        <v>46.634768999999999</v>
      </c>
      <c r="I266" s="62">
        <v>140.820007</v>
      </c>
      <c r="J266" s="62">
        <v>23.023633</v>
      </c>
      <c r="K266" s="62">
        <v>23.857406999999998</v>
      </c>
      <c r="L266" s="62">
        <v>12437.12012</v>
      </c>
      <c r="N266" s="69">
        <f>(B267-Assets[[#This Row],[AAPL]])/Assets[[#This Row],[AAPL]]</f>
        <v>1.9984871398276871E-2</v>
      </c>
      <c r="O266" s="69">
        <f>(C267-Assets[[#This Row],[XOM]])/Assets[[#This Row],[XOM]]</f>
        <v>9.2412688954811341E-3</v>
      </c>
      <c r="P266" s="69">
        <f>(D267-Assets[[#This Row],[TTM]])/Assets[[#This Row],[TTM]]</f>
        <v>-1.4439804168478228E-2</v>
      </c>
      <c r="Q266" s="69">
        <f>(E267-Assets[[#This Row],[TSLA]])/Assets[[#This Row],[TSLA]]</f>
        <v>-1.0865990189570136E-3</v>
      </c>
      <c r="R266" s="69">
        <f>(F267-Assets[[#This Row],[GOOG]])/Assets[[#This Row],[GOOG]]</f>
        <v>0.12984470256729569</v>
      </c>
      <c r="S266" s="69">
        <f>(G267-Assets[[#This Row],[DIS]])/Assets[[#This Row],[DIS]]</f>
        <v>-7.8322667763570386E-3</v>
      </c>
      <c r="T266" s="69">
        <f>(H267-Assets[[#This Row],[COP]])/Assets[[#This Row],[COP]]</f>
        <v>1.0712951103070842E-2</v>
      </c>
      <c r="U266" s="69">
        <f>(I267-Assets[[#This Row],[BIDU]])/Assets[[#This Row],[BIDU]]</f>
        <v>4.3388621618233494E-2</v>
      </c>
      <c r="V266" s="69">
        <f>(J267-Assets[[#This Row],[MSFT]])/Assets[[#This Row],[MSFT]]</f>
        <v>1.171144449705218E-2</v>
      </c>
      <c r="W266" s="69">
        <f>(K267-Assets[[#This Row],[WFC]])/Assets[[#This Row],[WFC]]</f>
        <v>-3.6656959408873516E-3</v>
      </c>
      <c r="X266" s="69">
        <f>(L267-Assets[[#This Row],[DJI]])/Assets[[#This Row],[DJI]]</f>
        <v>3.4260624315656154E-3</v>
      </c>
    </row>
    <row r="267" spans="1:24" x14ac:dyDescent="0.25">
      <c r="A267" s="66">
        <v>40739</v>
      </c>
      <c r="B267" s="60">
        <v>47.986195000000002</v>
      </c>
      <c r="C267" s="62">
        <v>71.898129999999995</v>
      </c>
      <c r="D267" s="62">
        <v>22.019447</v>
      </c>
      <c r="E267" s="62">
        <v>27.58</v>
      </c>
      <c r="F267" s="62">
        <v>298.51201500000002</v>
      </c>
      <c r="G267" s="62">
        <v>36.388083000000002</v>
      </c>
      <c r="H267" s="62">
        <v>47.134365000000003</v>
      </c>
      <c r="I267" s="62">
        <v>146.929993</v>
      </c>
      <c r="J267" s="62">
        <v>23.293272999999999</v>
      </c>
      <c r="K267" s="62">
        <v>23.769953000000001</v>
      </c>
      <c r="L267" s="62">
        <v>12479.73047</v>
      </c>
      <c r="N267" s="69">
        <f>(B268-Assets[[#This Row],[AAPL]])/Assets[[#This Row],[AAPL]]</f>
        <v>2.4334144434664924E-2</v>
      </c>
      <c r="O267" s="69">
        <f>(C268-Assets[[#This Row],[XOM]])/Assets[[#This Row],[XOM]]</f>
        <v>-4.2168551532564434E-3</v>
      </c>
      <c r="P267" s="69">
        <f>(D268-Assets[[#This Row],[TTM]])/Assets[[#This Row],[TTM]]</f>
        <v>-1.9417472200823127E-2</v>
      </c>
      <c r="Q267" s="69">
        <f>(E268-Assets[[#This Row],[TSLA]])/Assets[[#This Row],[TSLA]]</f>
        <v>-1.2690355329949162E-2</v>
      </c>
      <c r="R267" s="69">
        <f>(F268-Assets[[#This Row],[GOOG]])/Assets[[#This Row],[GOOG]]</f>
        <v>-4.4845431095965841E-3</v>
      </c>
      <c r="S267" s="69">
        <f>(G268-Assets[[#This Row],[DIS]])/Assets[[#This Row],[DIS]]</f>
        <v>-1.3241697838272993E-2</v>
      </c>
      <c r="T267" s="69">
        <f>(H268-Assets[[#This Row],[COP]])/Assets[[#This Row],[COP]]</f>
        <v>-1.2823870651487624E-2</v>
      </c>
      <c r="U267" s="69">
        <f>(I268-Assets[[#This Row],[BIDU]])/Assets[[#This Row],[BIDU]]</f>
        <v>8.1672364879239821E-3</v>
      </c>
      <c r="V267" s="69">
        <f>(J268-Assets[[#This Row],[MSFT]])/Assets[[#This Row],[MSFT]]</f>
        <v>-7.0948809984753749E-3</v>
      </c>
      <c r="W267" s="69">
        <f>(K268-Assets[[#This Row],[WFC]])/Assets[[#This Row],[WFC]]</f>
        <v>-1.1037590187914992E-2</v>
      </c>
      <c r="X267" s="69">
        <f>(L268-Assets[[#This Row],[DJI]])/Assets[[#This Row],[DJI]]</f>
        <v>-7.5779128585619984E-3</v>
      </c>
    </row>
    <row r="268" spans="1:24" x14ac:dyDescent="0.25">
      <c r="A268" s="66">
        <v>40742</v>
      </c>
      <c r="B268" s="60">
        <v>49.153897999999998</v>
      </c>
      <c r="C268" s="62">
        <v>71.594945999999993</v>
      </c>
      <c r="D268" s="62">
        <v>21.591885000000001</v>
      </c>
      <c r="E268" s="62">
        <v>27.23</v>
      </c>
      <c r="F268" s="62">
        <v>297.17332499999998</v>
      </c>
      <c r="G268" s="62">
        <v>35.906243000000003</v>
      </c>
      <c r="H268" s="62">
        <v>46.529919999999997</v>
      </c>
      <c r="I268" s="62">
        <v>148.13000500000001</v>
      </c>
      <c r="J268" s="62">
        <v>23.12801</v>
      </c>
      <c r="K268" s="62">
        <v>23.50759</v>
      </c>
      <c r="L268" s="62">
        <v>12385.160159999999</v>
      </c>
      <c r="N268" s="69">
        <f>(B269-Assets[[#This Row],[AAPL]])/Assets[[#This Row],[AAPL]]</f>
        <v>8.1593935846145955E-3</v>
      </c>
      <c r="O268" s="69">
        <f>(C269-Assets[[#This Row],[XOM]])/Assets[[#This Row],[XOM]]</f>
        <v>1.1857177739892531E-2</v>
      </c>
      <c r="P268" s="69">
        <f>(D269-Assets[[#This Row],[TTM]])/Assets[[#This Row],[TTM]]</f>
        <v>4.500301849513565E-4</v>
      </c>
      <c r="Q268" s="69">
        <f>(E269-Assets[[#This Row],[TSLA]])/Assets[[#This Row],[TSLA]]</f>
        <v>2.4237936099889796E-2</v>
      </c>
      <c r="R268" s="69">
        <f>(F269-Assets[[#This Row],[GOOG]])/Assets[[#This Row],[GOOG]]</f>
        <v>1.2791242282597239E-2</v>
      </c>
      <c r="S268" s="69">
        <f>(G269-Assets[[#This Row],[DIS]])/Assets[[#This Row],[DIS]]</f>
        <v>2.0387123208629569E-2</v>
      </c>
      <c r="T268" s="69">
        <f>(H269-Assets[[#This Row],[COP]])/Assets[[#This Row],[COP]]</f>
        <v>-1.3245240911640728E-4</v>
      </c>
      <c r="U268" s="69">
        <f>(I269-Assets[[#This Row],[BIDU]])/Assets[[#This Row],[BIDU]]</f>
        <v>2.9906115239785456E-2</v>
      </c>
      <c r="V268" s="69">
        <f>(J269-Assets[[#This Row],[MSFT]])/Assets[[#This Row],[MSFT]]</f>
        <v>3.5727760408266925E-2</v>
      </c>
      <c r="W268" s="69">
        <f>(K269-Assets[[#This Row],[WFC]])/Assets[[#This Row],[WFC]]</f>
        <v>5.6919701253935473E-2</v>
      </c>
      <c r="X268" s="69">
        <f>(L269-Assets[[#This Row],[DJI]])/Assets[[#This Row],[DJI]]</f>
        <v>1.6330815055039291E-2</v>
      </c>
    </row>
    <row r="269" spans="1:24" x14ac:dyDescent="0.25">
      <c r="A269" s="66">
        <v>40743</v>
      </c>
      <c r="B269" s="60">
        <v>49.554963999999998</v>
      </c>
      <c r="C269" s="62">
        <v>72.443860000000001</v>
      </c>
      <c r="D269" s="62">
        <v>21.601602</v>
      </c>
      <c r="E269" s="62">
        <v>27.889999</v>
      </c>
      <c r="F269" s="62">
        <v>300.97454099999999</v>
      </c>
      <c r="G269" s="62">
        <v>36.638267999999997</v>
      </c>
      <c r="H269" s="62">
        <v>46.523757000000003</v>
      </c>
      <c r="I269" s="62">
        <v>152.55999800000001</v>
      </c>
      <c r="J269" s="62">
        <v>23.954322000000001</v>
      </c>
      <c r="K269" s="62">
        <v>24.845635000000001</v>
      </c>
      <c r="L269" s="62">
        <v>12587.41992</v>
      </c>
      <c r="N269" s="69">
        <f>(B270-Assets[[#This Row],[AAPL]])/Assets[[#This Row],[AAPL]]</f>
        <v>2.6668428212358333E-2</v>
      </c>
      <c r="O269" s="69">
        <f>(C270-Assets[[#This Row],[XOM]])/Assets[[#This Row],[XOM]]</f>
        <v>-3.9458830603449069E-3</v>
      </c>
      <c r="P269" s="69">
        <f>(D270-Assets[[#This Row],[TTM]])/Assets[[#This Row],[TTM]]</f>
        <v>-1.6194261888539545E-2</v>
      </c>
      <c r="Q269" s="69">
        <f>(E270-Assets[[#This Row],[TSLA]])/Assets[[#This Row],[TSLA]]</f>
        <v>2.868418890943665E-2</v>
      </c>
      <c r="R269" s="69">
        <f>(F270-Assets[[#This Row],[GOOG]])/Assets[[#This Row],[GOOG]]</f>
        <v>-1.1949186758623595E-2</v>
      </c>
      <c r="S269" s="69">
        <f>(G270-Assets[[#This Row],[DIS]])/Assets[[#This Row],[DIS]]</f>
        <v>-4.5523440136416632E-3</v>
      </c>
      <c r="T269" s="69">
        <f>(H270-Assets[[#This Row],[COP]])/Assets[[#This Row],[COP]]</f>
        <v>-4.2423701937916135E-3</v>
      </c>
      <c r="U269" s="69">
        <f>(I270-Assets[[#This Row],[BIDU]])/Assets[[#This Row],[BIDU]]</f>
        <v>1.5928205505089145E-2</v>
      </c>
      <c r="V269" s="69">
        <f>(J270-Assets[[#This Row],[MSFT]])/Assets[[#This Row],[MSFT]]</f>
        <v>-1.7429255563985467E-2</v>
      </c>
      <c r="W269" s="69">
        <f>(K270-Assets[[#This Row],[WFC]])/Assets[[#This Row],[WFC]]</f>
        <v>1.020770851700906E-2</v>
      </c>
      <c r="X269" s="69">
        <f>(L270-Assets[[#This Row],[DJI]])/Assets[[#This Row],[DJI]]</f>
        <v>-1.2321635488903929E-3</v>
      </c>
    </row>
    <row r="270" spans="1:24" x14ac:dyDescent="0.25">
      <c r="A270" s="66">
        <v>40744</v>
      </c>
      <c r="B270" s="60">
        <v>50.876517</v>
      </c>
      <c r="C270" s="62">
        <v>72.158005000000003</v>
      </c>
      <c r="D270" s="62">
        <v>21.25178</v>
      </c>
      <c r="E270" s="62">
        <v>28.690000999999999</v>
      </c>
      <c r="F270" s="62">
        <v>297.37813999999997</v>
      </c>
      <c r="G270" s="62">
        <v>36.471477999999998</v>
      </c>
      <c r="H270" s="62">
        <v>46.326385999999999</v>
      </c>
      <c r="I270" s="62">
        <v>154.990005</v>
      </c>
      <c r="J270" s="62">
        <v>23.536816000000002</v>
      </c>
      <c r="K270" s="62">
        <v>25.099252</v>
      </c>
      <c r="L270" s="62">
        <v>12571.910159999999</v>
      </c>
      <c r="N270" s="69">
        <f>(B271-Assets[[#This Row],[AAPL]])/Assets[[#This Row],[AAPL]]</f>
        <v>1.0080878767703293E-3</v>
      </c>
      <c r="O270" s="69">
        <f>(C271-Assets[[#This Row],[XOM]])/Assets[[#This Row],[XOM]]</f>
        <v>2.0648187266263749E-2</v>
      </c>
      <c r="P270" s="69">
        <f>(D271-Assets[[#This Row],[TTM]])/Assets[[#This Row],[TTM]]</f>
        <v>7.7732312305134272E-3</v>
      </c>
      <c r="Q270" s="69">
        <f>(E271-Assets[[#This Row],[TSLA]])/Assets[[#This Row],[TSLA]]</f>
        <v>3.4855349081380527E-4</v>
      </c>
      <c r="R270" s="69">
        <f>(F271-Assets[[#This Row],[GOOG]])/Assets[[#This Row],[GOOG]]</f>
        <v>1.9551464004718126E-2</v>
      </c>
      <c r="S270" s="69">
        <f>(G271-Assets[[#This Row],[DIS]])/Assets[[#This Row],[DIS]]</f>
        <v>3.5060986560511723E-2</v>
      </c>
      <c r="T270" s="69">
        <f>(H271-Assets[[#This Row],[COP]])/Assets[[#This Row],[COP]]</f>
        <v>1.8267343366693896E-2</v>
      </c>
      <c r="U270" s="69">
        <f>(I271-Assets[[#This Row],[BIDU]])/Assets[[#This Row],[BIDU]]</f>
        <v>-3.109882472743971E-2</v>
      </c>
      <c r="V270" s="69">
        <f>(J271-Assets[[#This Row],[MSFT]])/Assets[[#This Row],[MSFT]]</f>
        <v>1.4782373282774086E-3</v>
      </c>
      <c r="W270" s="69">
        <f>(K271-Assets[[#This Row],[WFC]])/Assets[[#This Row],[WFC]]</f>
        <v>2.3693295720525889E-2</v>
      </c>
      <c r="X270" s="69">
        <f>(L271-Assets[[#This Row],[DJI]])/Assets[[#This Row],[DJI]]</f>
        <v>1.2130217131618447E-2</v>
      </c>
    </row>
    <row r="271" spans="1:24" x14ac:dyDescent="0.25">
      <c r="A271" s="66">
        <v>40745</v>
      </c>
      <c r="B271" s="60">
        <v>50.927804999999999</v>
      </c>
      <c r="C271" s="62">
        <v>73.647936999999999</v>
      </c>
      <c r="D271" s="62">
        <v>21.416975000000001</v>
      </c>
      <c r="E271" s="62">
        <v>28.700001</v>
      </c>
      <c r="F271" s="62">
        <v>303.192318</v>
      </c>
      <c r="G271" s="62">
        <v>37.750203999999997</v>
      </c>
      <c r="H271" s="62">
        <v>47.172646</v>
      </c>
      <c r="I271" s="62">
        <v>150.16999799999999</v>
      </c>
      <c r="J271" s="62">
        <v>23.571608999999999</v>
      </c>
      <c r="K271" s="62">
        <v>25.693936000000001</v>
      </c>
      <c r="L271" s="62">
        <v>12724.410159999999</v>
      </c>
      <c r="N271" s="69">
        <f>(B272-Assets[[#This Row],[AAPL]])/Assets[[#This Row],[AAPL]]</f>
        <v>1.5518045594150426E-2</v>
      </c>
      <c r="O271" s="69">
        <f>(C272-Assets[[#This Row],[XOM]])/Assets[[#This Row],[XOM]]</f>
        <v>2.3524352080629913E-3</v>
      </c>
      <c r="P271" s="69">
        <f>(D272-Assets[[#This Row],[TTM]])/Assets[[#This Row],[TTM]]</f>
        <v>1.2250376161899619E-2</v>
      </c>
      <c r="Q271" s="69">
        <f>(E272-Assets[[#This Row],[TSLA]])/Assets[[#This Row],[TSLA]]</f>
        <v>2.0557490572909731E-2</v>
      </c>
      <c r="R271" s="69">
        <f>(F272-Assets[[#This Row],[GOOG]])/Assets[[#This Row],[GOOG]]</f>
        <v>1.8517655846412368E-2</v>
      </c>
      <c r="S271" s="69">
        <f>(G272-Assets[[#This Row],[DIS]])/Assets[[#This Row],[DIS]]</f>
        <v>-2.2091271347830571E-3</v>
      </c>
      <c r="T271" s="69">
        <f>(H272-Assets[[#This Row],[COP]])/Assets[[#This Row],[COP]]</f>
        <v>-7.2550944036507692E-3</v>
      </c>
      <c r="U271" s="69">
        <f>(I272-Assets[[#This Row],[BIDU]])/Assets[[#This Row],[BIDU]]</f>
        <v>2.5504441972490455E-2</v>
      </c>
      <c r="V271" s="69">
        <f>(J272-Assets[[#This Row],[MSFT]])/Assets[[#This Row],[MSFT]]</f>
        <v>1.5867139150322854E-2</v>
      </c>
      <c r="W271" s="69">
        <f>(K272-Assets[[#This Row],[WFC]])/Assets[[#This Row],[WFC]]</f>
        <v>-8.168814618359773E-3</v>
      </c>
      <c r="X271" s="69">
        <f>(L272-Assets[[#This Row],[DJI]])/Assets[[#This Row],[DJI]]</f>
        <v>-3.3989787704234143E-3</v>
      </c>
    </row>
    <row r="272" spans="1:24" x14ac:dyDescent="0.25">
      <c r="A272" s="66">
        <v>40746</v>
      </c>
      <c r="B272" s="60">
        <v>51.718105000000001</v>
      </c>
      <c r="C272" s="62">
        <v>73.821189000000004</v>
      </c>
      <c r="D272" s="62">
        <v>21.679341000000001</v>
      </c>
      <c r="E272" s="62">
        <v>29.290001</v>
      </c>
      <c r="F272" s="62">
        <v>308.80672900000002</v>
      </c>
      <c r="G272" s="62">
        <v>37.666809000000001</v>
      </c>
      <c r="H272" s="62">
        <v>46.830404000000001</v>
      </c>
      <c r="I272" s="62">
        <v>154</v>
      </c>
      <c r="J272" s="62">
        <v>23.945623000000001</v>
      </c>
      <c r="K272" s="62">
        <v>25.484047</v>
      </c>
      <c r="L272" s="62">
        <v>12681.160159999999</v>
      </c>
      <c r="N272" s="69">
        <f>(B273-Assets[[#This Row],[AAPL]])/Assets[[#This Row],[AAPL]]</f>
        <v>1.322142410283585E-2</v>
      </c>
      <c r="O272" s="69">
        <f>(C273-Assets[[#This Row],[XOM]])/Assets[[#This Row],[XOM]]</f>
        <v>-7.6273358317218345E-3</v>
      </c>
      <c r="P272" s="69">
        <f>(D273-Assets[[#This Row],[TTM]])/Assets[[#This Row],[TTM]]</f>
        <v>9.4128783711645084E-3</v>
      </c>
      <c r="Q272" s="69">
        <f>(E273-Assets[[#This Row],[TSLA]])/Assets[[#This Row],[TSLA]]</f>
        <v>-2.7313109344038661E-2</v>
      </c>
      <c r="R272" s="69">
        <f>(F273-Assets[[#This Row],[GOOG]])/Assets[[#This Row],[GOOG]]</f>
        <v>1.2131277100506058E-3</v>
      </c>
      <c r="S272" s="69">
        <f>(G273-Assets[[#This Row],[DIS]])/Assets[[#This Row],[DIS]]</f>
        <v>-2.2140181824269476E-3</v>
      </c>
      <c r="T272" s="69">
        <f>(H273-Assets[[#This Row],[COP]])/Assets[[#This Row],[COP]]</f>
        <v>-9.4338925626181683E-3</v>
      </c>
      <c r="U272" s="69">
        <f>(I273-Assets[[#This Row],[BIDU]])/Assets[[#This Row],[BIDU]]</f>
        <v>1.6493461038961103E-2</v>
      </c>
      <c r="V272" s="69">
        <f>(J273-Assets[[#This Row],[MSFT]])/Assets[[#This Row],[MSFT]]</f>
        <v>1.3803107148224979E-2</v>
      </c>
      <c r="W272" s="69">
        <f>(K273-Assets[[#This Row],[WFC]])/Assets[[#This Row],[WFC]]</f>
        <v>-6.5201967332739145E-3</v>
      </c>
      <c r="X272" s="69">
        <f>(L273-Assets[[#This Row],[DJI]])/Assets[[#This Row],[DJI]]</f>
        <v>-6.9678443364127518E-3</v>
      </c>
    </row>
    <row r="273" spans="1:24" x14ac:dyDescent="0.25">
      <c r="A273" s="66">
        <v>40749</v>
      </c>
      <c r="B273" s="60">
        <v>52.401891999999997</v>
      </c>
      <c r="C273" s="62">
        <v>73.258129999999994</v>
      </c>
      <c r="D273" s="62">
        <v>21.883406000000001</v>
      </c>
      <c r="E273" s="62">
        <v>28.49</v>
      </c>
      <c r="F273" s="62">
        <v>309.18135100000001</v>
      </c>
      <c r="G273" s="62">
        <v>37.583413999999998</v>
      </c>
      <c r="H273" s="62">
        <v>46.388610999999997</v>
      </c>
      <c r="I273" s="62">
        <v>156.53999300000001</v>
      </c>
      <c r="J273" s="62">
        <v>24.276147000000002</v>
      </c>
      <c r="K273" s="62">
        <v>25.317886000000001</v>
      </c>
      <c r="L273" s="62">
        <v>12592.79981</v>
      </c>
      <c r="N273" s="69">
        <f>(B274-Assets[[#This Row],[AAPL]])/Assets[[#This Row],[AAPL]]</f>
        <v>1.232125359137796E-2</v>
      </c>
      <c r="O273" s="69">
        <f>(C274-Assets[[#This Row],[XOM]])/Assets[[#This Row],[XOM]]</f>
        <v>-2.3648706293757679E-3</v>
      </c>
      <c r="P273" s="69">
        <f>(D274-Assets[[#This Row],[TTM]])/Assets[[#This Row],[TTM]]</f>
        <v>-2.2202485298677979E-2</v>
      </c>
      <c r="Q273" s="69">
        <f>(E274-Assets[[#This Row],[TSLA]])/Assets[[#This Row],[TSLA]]</f>
        <v>-1.7199017199017144E-2</v>
      </c>
      <c r="R273" s="69">
        <f>(F274-Assets[[#This Row],[GOOG]])/Assets[[#This Row],[GOOG]]</f>
        <v>5.7191094944144495E-3</v>
      </c>
      <c r="S273" s="69">
        <f>(G274-Assets[[#This Row],[DIS]])/Assets[[#This Row],[DIS]]</f>
        <v>-1.2328310568059237E-3</v>
      </c>
      <c r="T273" s="69">
        <f>(H274-Assets[[#This Row],[COP]])/Assets[[#This Row],[COP]]</f>
        <v>-1.2609021641109178E-2</v>
      </c>
      <c r="U273" s="69">
        <f>(I274-Assets[[#This Row],[BIDU]])/Assets[[#This Row],[BIDU]]</f>
        <v>4.995533633376361E-2</v>
      </c>
      <c r="V273" s="69">
        <f>(J274-Assets[[#This Row],[MSFT]])/Assets[[#This Row],[MSFT]]</f>
        <v>6.0909995313505449E-3</v>
      </c>
      <c r="W273" s="69">
        <f>(K274-Assets[[#This Row],[WFC]])/Assets[[#This Row],[WFC]]</f>
        <v>6.9081597097003561E-4</v>
      </c>
      <c r="X273" s="69">
        <f>(L274-Assets[[#This Row],[DJI]])/Assets[[#This Row],[DJI]]</f>
        <v>-7.2660569039888516E-3</v>
      </c>
    </row>
    <row r="274" spans="1:24" x14ac:dyDescent="0.25">
      <c r="A274" s="66">
        <v>40750</v>
      </c>
      <c r="B274" s="60">
        <v>53.047548999999997</v>
      </c>
      <c r="C274" s="62">
        <v>73.084884000000002</v>
      </c>
      <c r="D274" s="62">
        <v>21.397539999999999</v>
      </c>
      <c r="E274" s="62">
        <v>28</v>
      </c>
      <c r="F274" s="62">
        <v>310.94959299999999</v>
      </c>
      <c r="G274" s="62">
        <v>37.537080000000003</v>
      </c>
      <c r="H274" s="62">
        <v>45.803696000000002</v>
      </c>
      <c r="I274" s="62">
        <v>164.36000100000001</v>
      </c>
      <c r="J274" s="62">
        <v>24.424012999999999</v>
      </c>
      <c r="K274" s="62">
        <v>25.335376</v>
      </c>
      <c r="L274" s="62">
        <v>12501.29981</v>
      </c>
      <c r="N274" s="69">
        <f>(B275-Assets[[#This Row],[AAPL]])/Assets[[#This Row],[AAPL]]</f>
        <v>-2.6821352292826929E-2</v>
      </c>
      <c r="O274" s="69">
        <f>(C275-Assets[[#This Row],[XOM]])/Assets[[#This Row],[XOM]]</f>
        <v>-1.2563760790808707E-2</v>
      </c>
      <c r="P274" s="69">
        <f>(D275-Assets[[#This Row],[TTM]])/Assets[[#This Row],[TTM]]</f>
        <v>-2.9064556019056383E-2</v>
      </c>
      <c r="Q274" s="69">
        <f>(E275-Assets[[#This Row],[TSLA]])/Assets[[#This Row],[TSLA]]</f>
        <v>-1.2857178571428587E-2</v>
      </c>
      <c r="R274" s="69">
        <f>(F275-Assets[[#This Row],[GOOG]])/Assets[[#This Row],[GOOG]]</f>
        <v>-2.4577510863633703E-2</v>
      </c>
      <c r="S274" s="69">
        <f>(G275-Assets[[#This Row],[DIS]])/Assets[[#This Row],[DIS]]</f>
        <v>-2.4438342034063382E-2</v>
      </c>
      <c r="T274" s="69">
        <f>(H275-Assets[[#This Row],[COP]])/Assets[[#This Row],[COP]]</f>
        <v>-6.5208274895546077E-3</v>
      </c>
      <c r="U274" s="69">
        <f>(I275-Assets[[#This Row],[BIDU]])/Assets[[#This Row],[BIDU]]</f>
        <v>-1.8982696404339975E-2</v>
      </c>
      <c r="V274" s="69">
        <f>(J275-Assets[[#This Row],[MSFT]])/Assets[[#This Row],[MSFT]]</f>
        <v>-2.6709410939144172E-2</v>
      </c>
      <c r="W274" s="69">
        <f>(K275-Assets[[#This Row],[WFC]])/Assets[[#This Row],[WFC]]</f>
        <v>-1.3462203994919927E-2</v>
      </c>
      <c r="X274" s="69">
        <f>(L275-Assets[[#This Row],[DJI]])/Assets[[#This Row],[DJI]]</f>
        <v>-1.5898346813586258E-2</v>
      </c>
    </row>
    <row r="275" spans="1:24" x14ac:dyDescent="0.25">
      <c r="A275" s="66">
        <v>40751</v>
      </c>
      <c r="B275" s="60">
        <v>51.624741999999998</v>
      </c>
      <c r="C275" s="62">
        <v>72.166663</v>
      </c>
      <c r="D275" s="62">
        <v>20.77563</v>
      </c>
      <c r="E275" s="62">
        <v>27.639999</v>
      </c>
      <c r="F275" s="62">
        <v>303.30722600000001</v>
      </c>
      <c r="G275" s="62">
        <v>36.619736000000003</v>
      </c>
      <c r="H275" s="62">
        <v>45.505018</v>
      </c>
      <c r="I275" s="62">
        <v>161.240005</v>
      </c>
      <c r="J275" s="62">
        <v>23.771661999999999</v>
      </c>
      <c r="K275" s="62">
        <v>24.994306000000002</v>
      </c>
      <c r="L275" s="62">
        <v>12302.54981</v>
      </c>
      <c r="N275" s="69">
        <f>(B276-Assets[[#This Row],[AAPL]])/Assets[[#This Row],[AAPL]]</f>
        <v>-1.9613463637260849E-3</v>
      </c>
      <c r="O275" s="69">
        <f>(C276-Assets[[#This Row],[XOM]])/Assets[[#This Row],[XOM]]</f>
        <v>-2.2206195123640415E-2</v>
      </c>
      <c r="P275" s="69">
        <f>(D276-Assets[[#This Row],[TTM]])/Assets[[#This Row],[TTM]]</f>
        <v>-5.6126817814910234E-3</v>
      </c>
      <c r="Q275" s="69">
        <f>(E276-Assets[[#This Row],[TSLA]])/Assets[[#This Row],[TSLA]]</f>
        <v>1.9175145411546583E-2</v>
      </c>
      <c r="R275" s="69">
        <f>(F276-Assets[[#This Row],[GOOG]])/Assets[[#This Row],[GOOG]]</f>
        <v>6.1261910060790648E-3</v>
      </c>
      <c r="S275" s="69">
        <f>(G276-Assets[[#This Row],[DIS]])/Assets[[#This Row],[DIS]]</f>
        <v>-3.0364227639434671E-3</v>
      </c>
      <c r="T275" s="69">
        <f>(H276-Assets[[#This Row],[COP]])/Assets[[#This Row],[COP]]</f>
        <v>-4.9226439158863364E-3</v>
      </c>
      <c r="U275" s="69">
        <f>(I276-Assets[[#This Row],[BIDU]])/Assets[[#This Row],[BIDU]]</f>
        <v>-1.7985666770476614E-2</v>
      </c>
      <c r="V275" s="69">
        <f>(J276-Assets[[#This Row],[MSFT]])/Assets[[#This Row],[MSFT]]</f>
        <v>1.4270016122558005E-2</v>
      </c>
      <c r="W275" s="69">
        <f>(K276-Assets[[#This Row],[WFC]])/Assets[[#This Row],[WFC]]</f>
        <v>-9.7970713809778665E-3</v>
      </c>
      <c r="X275" s="69">
        <f>(L276-Assets[[#This Row],[DJI]])/Assets[[#This Row],[DJI]]</f>
        <v>-5.075326738303171E-3</v>
      </c>
    </row>
    <row r="276" spans="1:24" x14ac:dyDescent="0.25">
      <c r="A276" s="66">
        <v>40752</v>
      </c>
      <c r="B276" s="60">
        <v>51.523488</v>
      </c>
      <c r="C276" s="62">
        <v>70.564115999999999</v>
      </c>
      <c r="D276" s="62">
        <v>20.659023000000001</v>
      </c>
      <c r="E276" s="62">
        <v>28.17</v>
      </c>
      <c r="F276" s="62">
        <v>305.165344</v>
      </c>
      <c r="G276" s="62">
        <v>36.508543000000003</v>
      </c>
      <c r="H276" s="62">
        <v>45.281013000000002</v>
      </c>
      <c r="I276" s="62">
        <v>158.33999600000001</v>
      </c>
      <c r="J276" s="62">
        <v>24.110883999999999</v>
      </c>
      <c r="K276" s="62">
        <v>24.749434999999998</v>
      </c>
      <c r="L276" s="62">
        <v>12240.110350000001</v>
      </c>
      <c r="N276" s="69">
        <f>(B277-Assets[[#This Row],[AAPL]])/Assets[[#This Row],[AAPL]]</f>
        <v>-3.4199547980913593E-3</v>
      </c>
      <c r="O276" s="69">
        <f>(C277-Assets[[#This Row],[XOM]])/Assets[[#This Row],[XOM]]</f>
        <v>-2.0500844933705398E-2</v>
      </c>
      <c r="P276" s="69">
        <f>(D277-Assets[[#This Row],[TTM]])/Assets[[#This Row],[TTM]]</f>
        <v>7.525864122422325E-3</v>
      </c>
      <c r="Q276" s="69">
        <f>(E277-Assets[[#This Row],[TSLA]])/Assets[[#This Row],[TSLA]]</f>
        <v>0</v>
      </c>
      <c r="R276" s="69">
        <f>(F277-Assets[[#This Row],[GOOG]])/Assets[[#This Row],[GOOG]]</f>
        <v>-1.1866917627448573E-2</v>
      </c>
      <c r="S276" s="69">
        <f>(G277-Assets[[#This Row],[DIS]])/Assets[[#This Row],[DIS]]</f>
        <v>-1.9797010250450171E-2</v>
      </c>
      <c r="T276" s="69">
        <f>(H277-Assets[[#This Row],[COP]])/Assets[[#This Row],[COP]]</f>
        <v>-1.0718797302525123E-2</v>
      </c>
      <c r="U276" s="69">
        <f>(I277-Assets[[#This Row],[BIDU]])/Assets[[#This Row],[BIDU]]</f>
        <v>-8.0206456491258814E-3</v>
      </c>
      <c r="V276" s="69">
        <f>(J277-Assets[[#This Row],[MSFT]])/Assets[[#This Row],[MSFT]]</f>
        <v>-1.1543998137936357E-2</v>
      </c>
      <c r="W276" s="69">
        <f>(K277-Assets[[#This Row],[WFC]])/Assets[[#This Row],[WFC]]</f>
        <v>-1.2720815646902509E-2</v>
      </c>
      <c r="X276" s="69">
        <f>(L277-Assets[[#This Row],[DJI]])/Assets[[#This Row],[DJI]]</f>
        <v>-7.914154139958501E-3</v>
      </c>
    </row>
    <row r="277" spans="1:24" x14ac:dyDescent="0.25">
      <c r="A277" s="66">
        <v>40753</v>
      </c>
      <c r="B277" s="60">
        <v>51.347279999999998</v>
      </c>
      <c r="C277" s="62">
        <v>69.117491999999999</v>
      </c>
      <c r="D277" s="62">
        <v>20.814499999999999</v>
      </c>
      <c r="E277" s="62">
        <v>28.17</v>
      </c>
      <c r="F277" s="62">
        <v>301.543972</v>
      </c>
      <c r="G277" s="62">
        <v>35.785783000000002</v>
      </c>
      <c r="H277" s="62">
        <v>44.795654999999996</v>
      </c>
      <c r="I277" s="62">
        <v>157.070007</v>
      </c>
      <c r="J277" s="62">
        <v>23.832547999999999</v>
      </c>
      <c r="K277" s="62">
        <v>24.434602000000002</v>
      </c>
      <c r="L277" s="62">
        <v>12143.240229999999</v>
      </c>
      <c r="N277" s="69">
        <f>(B278-Assets[[#This Row],[AAPL]])/Assets[[#This Row],[AAPL]]</f>
        <v>1.6057150446917575E-2</v>
      </c>
      <c r="O277" s="69">
        <f>(C278-Assets[[#This Row],[XOM]])/Assets[[#This Row],[XOM]]</f>
        <v>-2.3812785336596825E-3</v>
      </c>
      <c r="P277" s="69">
        <f>(D278-Assets[[#This Row],[TTM]])/Assets[[#This Row],[TTM]]</f>
        <v>3.7348002594345332E-3</v>
      </c>
      <c r="Q277" s="69">
        <f>(E278-Assets[[#This Row],[TSLA]])/Assets[[#This Row],[TSLA]]</f>
        <v>2.1299254526091511E-2</v>
      </c>
      <c r="R277" s="69">
        <f>(F278-Assets[[#This Row],[GOOG]])/Assets[[#This Row],[GOOG]]</f>
        <v>5.1019292138262231E-3</v>
      </c>
      <c r="S277" s="69">
        <f>(G278-Assets[[#This Row],[DIS]])/Assets[[#This Row],[DIS]]</f>
        <v>-4.6608173977918397E-3</v>
      </c>
      <c r="T277" s="69">
        <f>(H278-Assets[[#This Row],[COP]])/Assets[[#This Row],[COP]]</f>
        <v>0</v>
      </c>
      <c r="U277" s="69">
        <f>(I278-Assets[[#This Row],[BIDU]])/Assets[[#This Row],[BIDU]]</f>
        <v>1.1841764290492406E-2</v>
      </c>
      <c r="V277" s="69">
        <f>(J278-Assets[[#This Row],[MSFT]])/Assets[[#This Row],[MSFT]]</f>
        <v>-4.7444780138489592E-3</v>
      </c>
      <c r="W277" s="69">
        <f>(K278-Assets[[#This Row],[WFC]])/Assets[[#This Row],[WFC]]</f>
        <v>-3.5789410443440463E-4</v>
      </c>
      <c r="X277" s="69">
        <f>(L278-Assets[[#This Row],[DJI]])/Assets[[#This Row],[DJI]]</f>
        <v>-8.8526618895688281E-4</v>
      </c>
    </row>
    <row r="278" spans="1:24" x14ac:dyDescent="0.25">
      <c r="A278" s="66">
        <v>40756</v>
      </c>
      <c r="B278" s="60">
        <v>52.171771</v>
      </c>
      <c r="C278" s="62">
        <v>68.952904000000004</v>
      </c>
      <c r="D278" s="62">
        <v>20.892237999999999</v>
      </c>
      <c r="E278" s="62">
        <v>28.77</v>
      </c>
      <c r="F278" s="62">
        <v>303.08242799999999</v>
      </c>
      <c r="G278" s="62">
        <v>35.618991999999999</v>
      </c>
      <c r="H278" s="62">
        <v>44.795654999999996</v>
      </c>
      <c r="I278" s="62">
        <v>158.929993</v>
      </c>
      <c r="J278" s="62">
        <v>23.719474999999999</v>
      </c>
      <c r="K278" s="62">
        <v>24.425857000000001</v>
      </c>
      <c r="L278" s="62">
        <v>12132.490229999999</v>
      </c>
      <c r="N278" s="69">
        <f>(B279-Assets[[#This Row],[AAPL]])/Assets[[#This Row],[AAPL]]</f>
        <v>-1.9760532951814173E-2</v>
      </c>
      <c r="O278" s="69">
        <f>(C279-Assets[[#This Row],[XOM]])/Assets[[#This Row],[XOM]]</f>
        <v>-2.2110584348992841E-2</v>
      </c>
      <c r="P278" s="69">
        <f>(D279-Assets[[#This Row],[TTM]])/Assets[[#This Row],[TTM]]</f>
        <v>-2.6976717381833291E-2</v>
      </c>
      <c r="Q278" s="69">
        <f>(E279-Assets[[#This Row],[TSLA]])/Assets[[#This Row],[TSLA]]</f>
        <v>-4.9704553354188379E-2</v>
      </c>
      <c r="R278" s="69">
        <f>(F279-Assets[[#This Row],[GOOG]])/Assets[[#This Row],[GOOG]]</f>
        <v>-2.3682791666166832E-2</v>
      </c>
      <c r="S278" s="69">
        <f>(G279-Assets[[#This Row],[DIS]])/Assets[[#This Row],[DIS]]</f>
        <v>-3.8241340462413856E-2</v>
      </c>
      <c r="T278" s="69">
        <f>(H279-Assets[[#This Row],[COP]])/Assets[[#This Row],[COP]]</f>
        <v>-1.8891519724401819E-2</v>
      </c>
      <c r="U278" s="69">
        <f>(I279-Assets[[#This Row],[BIDU]])/Assets[[#This Row],[BIDU]]</f>
        <v>-3.7815360628625984E-2</v>
      </c>
      <c r="V278" s="69">
        <f>(J279-Assets[[#This Row],[MSFT]])/Assets[[#This Row],[MSFT]]</f>
        <v>-1.7235120085920978E-2</v>
      </c>
      <c r="W278" s="69">
        <f>(K279-Assets[[#This Row],[WFC]])/Assets[[#This Row],[WFC]]</f>
        <v>-2.6852855152635979E-2</v>
      </c>
      <c r="X278" s="69">
        <f>(L279-Assets[[#This Row],[DJI]])/Assets[[#This Row],[DJI]]</f>
        <v>-2.1913894423964426E-2</v>
      </c>
    </row>
    <row r="279" spans="1:24" x14ac:dyDescent="0.25">
      <c r="A279" s="66">
        <v>40757</v>
      </c>
      <c r="B279" s="60">
        <v>51.140828999999997</v>
      </c>
      <c r="C279" s="62">
        <v>67.428314999999998</v>
      </c>
      <c r="D279" s="62">
        <v>20.328634000000001</v>
      </c>
      <c r="E279" s="62">
        <v>27.34</v>
      </c>
      <c r="F279" s="62">
        <v>295.90458999999998</v>
      </c>
      <c r="G279" s="62">
        <v>34.256874000000003</v>
      </c>
      <c r="H279" s="62">
        <v>43.949396999999998</v>
      </c>
      <c r="I279" s="62">
        <v>152.91999799999999</v>
      </c>
      <c r="J279" s="62">
        <v>23.310666999999999</v>
      </c>
      <c r="K279" s="62">
        <v>23.769953000000001</v>
      </c>
      <c r="L279" s="62">
        <v>11866.62012</v>
      </c>
      <c r="N279" s="69">
        <f>(B280-Assets[[#This Row],[AAPL]])/Assets[[#This Row],[AAPL]]</f>
        <v>9.4109151026863531E-3</v>
      </c>
      <c r="O279" s="69">
        <f>(C280-Assets[[#This Row],[XOM]])/Assets[[#This Row],[XOM]]</f>
        <v>-1.5415630659018538E-3</v>
      </c>
      <c r="P279" s="69">
        <f>(D280-Assets[[#This Row],[TTM]])/Assets[[#This Row],[TTM]]</f>
        <v>-1.1472290759920333E-2</v>
      </c>
      <c r="Q279" s="69">
        <f>(E280-Assets[[#This Row],[TSLA]])/Assets[[#This Row],[TSLA]]</f>
        <v>-5.1206656912947896E-3</v>
      </c>
      <c r="R279" s="69">
        <f>(F280-Assets[[#This Row],[GOOG]])/Assets[[#This Row],[GOOG]]</f>
        <v>1.4804278635894065E-2</v>
      </c>
      <c r="S279" s="69">
        <f>(G280-Assets[[#This Row],[DIS]])/Assets[[#This Row],[DIS]]</f>
        <v>1.2442495482804338E-2</v>
      </c>
      <c r="T279" s="69">
        <f>(H280-Assets[[#This Row],[COP]])/Assets[[#This Row],[COP]]</f>
        <v>-9.9104886467487295E-4</v>
      </c>
      <c r="U279" s="69">
        <f>(I280-Assets[[#This Row],[BIDU]])/Assets[[#This Row],[BIDU]]</f>
        <v>-3.2043225634883704E-3</v>
      </c>
      <c r="V279" s="69">
        <f>(J280-Assets[[#This Row],[MSFT]])/Assets[[#This Row],[MSFT]]</f>
        <v>4.4776496528393227E-3</v>
      </c>
      <c r="W279" s="69">
        <f>(K280-Assets[[#This Row],[WFC]])/Assets[[#This Row],[WFC]]</f>
        <v>8.8690962073000191E-3</v>
      </c>
      <c r="X279" s="69">
        <f>(L280-Assets[[#This Row],[DJI]])/Assets[[#This Row],[DJI]]</f>
        <v>2.5129573289147285E-3</v>
      </c>
    </row>
    <row r="280" spans="1:24" x14ac:dyDescent="0.25">
      <c r="A280" s="66">
        <v>40758</v>
      </c>
      <c r="B280" s="60">
        <v>51.622110999999997</v>
      </c>
      <c r="C280" s="62">
        <v>67.324370000000002</v>
      </c>
      <c r="D280" s="62">
        <v>20.095417999999999</v>
      </c>
      <c r="E280" s="62">
        <v>27.200001</v>
      </c>
      <c r="F280" s="62">
        <v>300.28524399999998</v>
      </c>
      <c r="G280" s="62">
        <v>34.683115000000001</v>
      </c>
      <c r="H280" s="62">
        <v>43.905841000000002</v>
      </c>
      <c r="I280" s="62">
        <v>152.429993</v>
      </c>
      <c r="J280" s="62">
        <v>23.415044000000002</v>
      </c>
      <c r="K280" s="62">
        <v>23.980771000000001</v>
      </c>
      <c r="L280" s="62">
        <v>11896.440430000001</v>
      </c>
      <c r="N280" s="69">
        <f>(B281-Assets[[#This Row],[AAPL]])/Assets[[#This Row],[AAPL]]</f>
        <v>-3.8719203094968235E-2</v>
      </c>
      <c r="O280" s="69">
        <f>(C281-Assets[[#This Row],[XOM]])/Assets[[#This Row],[XOM]]</f>
        <v>-4.9922858542902147E-2</v>
      </c>
      <c r="P280" s="69">
        <f>(D281-Assets[[#This Row],[TTM]])/Assets[[#This Row],[TTM]]</f>
        <v>-6.3346181701719212E-2</v>
      </c>
      <c r="Q280" s="69">
        <f>(E281-Assets[[#This Row],[TSLA]])/Assets[[#This Row],[TSLA]]</f>
        <v>-9.0073562864942558E-2</v>
      </c>
      <c r="R280" s="69">
        <f>(F281-Assets[[#This Row],[GOOG]])/Assets[[#This Row],[GOOG]]</f>
        <v>-3.9339988347878829E-2</v>
      </c>
      <c r="S280" s="69">
        <f>(G281-Assets[[#This Row],[DIS]])/Assets[[#This Row],[DIS]]</f>
        <v>-5.5570441120989369E-2</v>
      </c>
      <c r="T280" s="69">
        <f>(H281-Assets[[#This Row],[COP]])/Assets[[#This Row],[COP]]</f>
        <v>-5.1587395854688273E-2</v>
      </c>
      <c r="U280" s="69">
        <f>(I281-Assets[[#This Row],[BIDU]])/Assets[[#This Row],[BIDU]]</f>
        <v>-5.5828874833052072E-2</v>
      </c>
      <c r="V280" s="69">
        <f>(J281-Assets[[#This Row],[MSFT]])/Assets[[#This Row],[MSFT]]</f>
        <v>-3.6404116942936493E-2</v>
      </c>
      <c r="W280" s="69">
        <f>(K281-Assets[[#This Row],[WFC]])/Assets[[#This Row],[WFC]]</f>
        <v>-5.7142866674303301E-2</v>
      </c>
      <c r="X280" s="69">
        <f>(L281-Assets[[#This Row],[DJI]])/Assets[[#This Row],[DJI]]</f>
        <v>-4.3102030646657866E-2</v>
      </c>
    </row>
    <row r="281" spans="1:24" x14ac:dyDescent="0.25">
      <c r="A281" s="66">
        <v>40759</v>
      </c>
      <c r="B281" s="60">
        <v>49.623344000000003</v>
      </c>
      <c r="C281" s="62">
        <v>63.963344999999997</v>
      </c>
      <c r="D281" s="62">
        <v>18.82245</v>
      </c>
      <c r="E281" s="62">
        <v>24.75</v>
      </c>
      <c r="F281" s="62">
        <v>288.47202600000003</v>
      </c>
      <c r="G281" s="62">
        <v>32.755758999999998</v>
      </c>
      <c r="H281" s="62">
        <v>41.640853</v>
      </c>
      <c r="I281" s="62">
        <v>143.91999799999999</v>
      </c>
      <c r="J281" s="62">
        <v>22.562639999999998</v>
      </c>
      <c r="K281" s="62">
        <v>22.610441000000002</v>
      </c>
      <c r="L281" s="62">
        <v>11383.679690000001</v>
      </c>
      <c r="N281" s="69">
        <f>(B282-Assets[[#This Row],[AAPL]])/Assets[[#This Row],[AAPL]]</f>
        <v>-9.9371779539887631E-3</v>
      </c>
      <c r="O281" s="69">
        <f>(C282-Assets[[#This Row],[XOM]])/Assets[[#This Row],[XOM]]</f>
        <v>1.3271991951015026E-2</v>
      </c>
      <c r="P281" s="69">
        <f>(D282-Assets[[#This Row],[TTM]])/Assets[[#This Row],[TTM]]</f>
        <v>-1.032527646507232E-2</v>
      </c>
      <c r="Q281" s="69">
        <f>(E282-Assets[[#This Row],[TSLA]])/Assets[[#This Row],[TSLA]]</f>
        <v>-2.0606060606060669E-2</v>
      </c>
      <c r="R281" s="69">
        <f>(F282-Assets[[#This Row],[GOOG]])/Assets[[#This Row],[GOOG]]</f>
        <v>2.6319779097053477E-3</v>
      </c>
      <c r="S281" s="69">
        <f>(G282-Assets[[#This Row],[DIS]])/Assets[[#This Row],[DIS]]</f>
        <v>-4.8090169426389306E-3</v>
      </c>
      <c r="T281" s="69">
        <f>(H282-Assets[[#This Row],[COP]])/Assets[[#This Row],[COP]]</f>
        <v>1.2402987998348708E-2</v>
      </c>
      <c r="U281" s="69">
        <f>(I282-Assets[[#This Row],[BIDU]])/Assets[[#This Row],[BIDU]]</f>
        <v>-2.0358484162847169E-2</v>
      </c>
      <c r="V281" s="69">
        <f>(J282-Assets[[#This Row],[MSFT]])/Assets[[#This Row],[MSFT]]</f>
        <v>-1.0023162183148759E-2</v>
      </c>
      <c r="W281" s="69">
        <f>(K282-Assets[[#This Row],[WFC]])/Assets[[#This Row],[WFC]]</f>
        <v>-2.0590531604403512E-2</v>
      </c>
      <c r="X281" s="69">
        <f>(L282-Assets[[#This Row],[DJI]])/Assets[[#This Row],[DJI]]</f>
        <v>5.3524573476469613E-3</v>
      </c>
    </row>
    <row r="282" spans="1:24" x14ac:dyDescent="0.25">
      <c r="A282" s="66">
        <v>40760</v>
      </c>
      <c r="B282" s="60">
        <v>49.130228000000002</v>
      </c>
      <c r="C282" s="62">
        <v>64.812265999999994</v>
      </c>
      <c r="D282" s="62">
        <v>18.628102999999999</v>
      </c>
      <c r="E282" s="62">
        <v>24.24</v>
      </c>
      <c r="F282" s="62">
        <v>289.23127799999997</v>
      </c>
      <c r="G282" s="62">
        <v>32.598236</v>
      </c>
      <c r="H282" s="62">
        <v>42.157324000000003</v>
      </c>
      <c r="I282" s="62">
        <v>140.990005</v>
      </c>
      <c r="J282" s="62">
        <v>22.336490999999999</v>
      </c>
      <c r="K282" s="62">
        <v>22.144880000000001</v>
      </c>
      <c r="L282" s="62">
        <v>11444.610350000001</v>
      </c>
      <c r="N282" s="69">
        <f>(B283-Assets[[#This Row],[AAPL]])/Assets[[#This Row],[AAPL]]</f>
        <v>-5.4627692751598941E-2</v>
      </c>
      <c r="O282" s="69">
        <f>(C283-Assets[[#This Row],[XOM]])/Assets[[#This Row],[XOM]]</f>
        <v>-6.1881820333206647E-2</v>
      </c>
      <c r="P282" s="69">
        <f>(D283-Assets[[#This Row],[TTM]])/Assets[[#This Row],[TTM]]</f>
        <v>-0.10537299477032096</v>
      </c>
      <c r="Q282" s="69">
        <f>(E283-Assets[[#This Row],[TSLA]])/Assets[[#This Row],[TSLA]]</f>
        <v>-2.4752516501650119E-2</v>
      </c>
      <c r="R282" s="69">
        <f>(F283-Assets[[#This Row],[GOOG]])/Assets[[#This Row],[GOOG]]</f>
        <v>-5.702547495572028E-2</v>
      </c>
      <c r="S282" s="69">
        <f>(G283-Assets[[#This Row],[DIS]])/Assets[[#This Row],[DIS]]</f>
        <v>-6.1114319191995503E-2</v>
      </c>
      <c r="T282" s="69">
        <f>(H283-Assets[[#This Row],[COP]])/Assets[[#This Row],[COP]]</f>
        <v>-8.6051714288127024E-2</v>
      </c>
      <c r="U282" s="69">
        <f>(I283-Assets[[#This Row],[BIDU]])/Assets[[#This Row],[BIDU]]</f>
        <v>-7.4757129060318853E-2</v>
      </c>
      <c r="V282" s="69">
        <f>(J283-Assets[[#This Row],[MSFT]])/Assets[[#This Row],[MSFT]]</f>
        <v>-4.6729005016947267E-2</v>
      </c>
      <c r="W282" s="69">
        <f>(K283-Assets[[#This Row],[WFC]])/Assets[[#This Row],[WFC]]</f>
        <v>-9.0440273327288295E-2</v>
      </c>
      <c r="X282" s="69">
        <f>(L283-Assets[[#This Row],[DJI]])/Assets[[#This Row],[DJI]]</f>
        <v>-5.5463726644044413E-2</v>
      </c>
    </row>
    <row r="283" spans="1:24" x14ac:dyDescent="0.25">
      <c r="A283" s="66">
        <v>40763</v>
      </c>
      <c r="B283" s="60">
        <v>46.446356999999999</v>
      </c>
      <c r="C283" s="62">
        <v>60.801564999999997</v>
      </c>
      <c r="D283" s="62">
        <v>16.665203999999999</v>
      </c>
      <c r="E283" s="62">
        <v>23.639999</v>
      </c>
      <c r="F283" s="62">
        <v>272.73772700000001</v>
      </c>
      <c r="G283" s="62">
        <v>30.606017000000001</v>
      </c>
      <c r="H283" s="62">
        <v>38.529614000000002</v>
      </c>
      <c r="I283" s="62">
        <v>130.449997</v>
      </c>
      <c r="J283" s="62">
        <v>21.292729000000001</v>
      </c>
      <c r="K283" s="62">
        <v>20.142091000000001</v>
      </c>
      <c r="L283" s="62">
        <v>10809.849609999999</v>
      </c>
      <c r="N283" s="69">
        <f>(B284-Assets[[#This Row],[AAPL]])/Assets[[#This Row],[AAPL]]</f>
        <v>5.8888472135715596E-2</v>
      </c>
      <c r="O283" s="69">
        <f>(C284-Assets[[#This Row],[XOM]])/Assets[[#This Row],[XOM]]</f>
        <v>2.0658168913908787E-2</v>
      </c>
      <c r="P283" s="69">
        <f>(D284-Assets[[#This Row],[TTM]])/Assets[[#This Row],[TTM]]</f>
        <v>7.0553951814811375E-2</v>
      </c>
      <c r="Q283" s="69">
        <f>(E284-Assets[[#This Row],[TSLA]])/Assets[[#This Row],[TSLA]]</f>
        <v>6.0067684436027335E-2</v>
      </c>
      <c r="R283" s="69">
        <f>(F284-Assets[[#This Row],[GOOG]])/Assets[[#This Row],[GOOG]]</f>
        <v>5.0162997801913821E-2</v>
      </c>
      <c r="S283" s="69">
        <f>(G284-Assets[[#This Row],[DIS]])/Assets[[#This Row],[DIS]]</f>
        <v>5.0560188867437426E-2</v>
      </c>
      <c r="T283" s="69">
        <f>(H284-Assets[[#This Row],[COP]])/Assets[[#This Row],[COP]]</f>
        <v>4.263572430286984E-2</v>
      </c>
      <c r="U283" s="69">
        <f>(I284-Assets[[#This Row],[BIDU]])/Assets[[#This Row],[BIDU]]</f>
        <v>0.10111155464419055</v>
      </c>
      <c r="V283" s="69">
        <f>(J284-Assets[[#This Row],[MSFT]])/Assets[[#This Row],[MSFT]]</f>
        <v>4.493468169345493E-2</v>
      </c>
      <c r="W283" s="69">
        <f>(K284-Assets[[#This Row],[WFC]])/Assets[[#This Row],[WFC]]</f>
        <v>8.0680352402339867E-2</v>
      </c>
      <c r="X283" s="69">
        <f>(L284-Assets[[#This Row],[DJI]])/Assets[[#This Row],[DJI]]</f>
        <v>3.9771128693806154E-2</v>
      </c>
    </row>
    <row r="284" spans="1:24" x14ac:dyDescent="0.25">
      <c r="A284" s="66">
        <v>40764</v>
      </c>
      <c r="B284" s="60">
        <v>49.181511999999998</v>
      </c>
      <c r="C284" s="62">
        <v>62.057614000000001</v>
      </c>
      <c r="D284" s="62">
        <v>17.841000000000001</v>
      </c>
      <c r="E284" s="62">
        <v>25.059999000000001</v>
      </c>
      <c r="F284" s="62">
        <v>286.41906899999998</v>
      </c>
      <c r="G284" s="62">
        <v>32.153463000000002</v>
      </c>
      <c r="H284" s="62">
        <v>40.172351999999997</v>
      </c>
      <c r="I284" s="62">
        <v>143.63999899999999</v>
      </c>
      <c r="J284" s="62">
        <v>22.249510999999998</v>
      </c>
      <c r="K284" s="62">
        <v>21.767161999999999</v>
      </c>
      <c r="L284" s="62">
        <v>11239.76953</v>
      </c>
      <c r="N284" s="69">
        <f>(B285-Assets[[#This Row],[AAPL]])/Assets[[#This Row],[AAPL]]</f>
        <v>-2.7592848304460325E-2</v>
      </c>
      <c r="O284" s="69">
        <f>(C285-Assets[[#This Row],[XOM]])/Assets[[#This Row],[XOM]]</f>
        <v>-4.4119678851977824E-2</v>
      </c>
      <c r="P284" s="69">
        <f>(D285-Assets[[#This Row],[TTM]])/Assets[[#This Row],[TTM]]</f>
        <v>-3.4858416008071422E-2</v>
      </c>
      <c r="Q284" s="69">
        <f>(E285-Assets[[#This Row],[TSLA]])/Assets[[#This Row],[TSLA]]</f>
        <v>-4.9481207082250914E-2</v>
      </c>
      <c r="R284" s="69">
        <f>(F285-Assets[[#This Row],[GOOG]])/Assets[[#This Row],[GOOG]]</f>
        <v>-4.2552474046342201E-2</v>
      </c>
      <c r="S284" s="69">
        <f>(G285-Assets[[#This Row],[DIS]])/Assets[[#This Row],[DIS]]</f>
        <v>-9.1066271772965904E-2</v>
      </c>
      <c r="T284" s="69">
        <f>(H285-Assets[[#This Row],[COP]])/Assets[[#This Row],[COP]]</f>
        <v>-2.8655578841886069E-2</v>
      </c>
      <c r="U284" s="69">
        <f>(I285-Assets[[#This Row],[BIDU]])/Assets[[#This Row],[BIDU]]</f>
        <v>-1.9841311750496318E-2</v>
      </c>
      <c r="V284" s="69">
        <f>(J285-Assets[[#This Row],[MSFT]])/Assets[[#This Row],[MSFT]]</f>
        <v>-5.3948376663199453E-2</v>
      </c>
      <c r="W284" s="69">
        <f>(K285-Assets[[#This Row],[WFC]])/Assets[[#This Row],[WFC]]</f>
        <v>-7.6674763572761553E-2</v>
      </c>
      <c r="X284" s="69">
        <f>(L285-Assets[[#This Row],[DJI]])/Assets[[#This Row],[DJI]]</f>
        <v>-4.6249088881451385E-2</v>
      </c>
    </row>
    <row r="285" spans="1:24" x14ac:dyDescent="0.25">
      <c r="A285" s="66">
        <v>40765</v>
      </c>
      <c r="B285" s="60">
        <v>47.824454000000003</v>
      </c>
      <c r="C285" s="62">
        <v>59.319651999999998</v>
      </c>
      <c r="D285" s="62">
        <v>17.219090999999999</v>
      </c>
      <c r="E285" s="62">
        <v>23.82</v>
      </c>
      <c r="F285" s="62">
        <v>274.23122899999998</v>
      </c>
      <c r="G285" s="62">
        <v>29.225366999999999</v>
      </c>
      <c r="H285" s="62">
        <v>39.021189999999997</v>
      </c>
      <c r="I285" s="62">
        <v>140.78999300000001</v>
      </c>
      <c r="J285" s="62">
        <v>21.049185999999999</v>
      </c>
      <c r="K285" s="62">
        <v>20.09817</v>
      </c>
      <c r="L285" s="62">
        <v>10719.940430000001</v>
      </c>
      <c r="N285" s="69">
        <f>(B286-Assets[[#This Row],[AAPL]])/Assets[[#This Row],[AAPL]]</f>
        <v>2.7523450659781689E-2</v>
      </c>
      <c r="O285" s="69">
        <f>(C286-Assets[[#This Row],[XOM]])/Assets[[#This Row],[XOM]]</f>
        <v>5.2182892104626705E-2</v>
      </c>
      <c r="P285" s="69">
        <f>(D286-Assets[[#This Row],[TTM]])/Assets[[#This Row],[TTM]]</f>
        <v>3.950342094132623E-2</v>
      </c>
      <c r="Q285" s="69">
        <f>(E286-Assets[[#This Row],[TSLA]])/Assets[[#This Row],[TSLA]]</f>
        <v>6.2132619647355135E-2</v>
      </c>
      <c r="R285" s="69">
        <f>(F286-Assets[[#This Row],[GOOG]])/Assets[[#This Row],[GOOG]]</f>
        <v>2.3897632023521451E-2</v>
      </c>
      <c r="S285" s="69">
        <f>(G286-Assets[[#This Row],[DIS]])/Assets[[#This Row],[DIS]]</f>
        <v>1.8389264367492806E-2</v>
      </c>
      <c r="T285" s="69">
        <f>(H286-Assets[[#This Row],[COP]])/Assets[[#This Row],[COP]]</f>
        <v>4.4809422777726662E-2</v>
      </c>
      <c r="U285" s="69">
        <f>(I286-Assets[[#This Row],[BIDU]])/Assets[[#This Row],[BIDU]]</f>
        <v>5.2276449790007319E-2</v>
      </c>
      <c r="V285" s="69">
        <f>(J286-Assets[[#This Row],[MSFT]])/Assets[[#This Row],[MSFT]]</f>
        <v>4.090908788586884E-2</v>
      </c>
      <c r="W285" s="69">
        <f>(K286-Assets[[#This Row],[WFC]])/Assets[[#This Row],[WFC]]</f>
        <v>6.1625958980345071E-2</v>
      </c>
      <c r="X285" s="69">
        <f>(L286-Assets[[#This Row],[DJI]])/Assets[[#This Row],[DJI]]</f>
        <v>3.9493609387528925E-2</v>
      </c>
    </row>
    <row r="286" spans="1:24" x14ac:dyDescent="0.25">
      <c r="A286" s="66">
        <v>40766</v>
      </c>
      <c r="B286" s="60">
        <v>49.140748000000002</v>
      </c>
      <c r="C286" s="62">
        <v>62.415123000000001</v>
      </c>
      <c r="D286" s="62">
        <v>17.899304000000001</v>
      </c>
      <c r="E286" s="62">
        <v>25.299999</v>
      </c>
      <c r="F286" s="62">
        <v>280.78470600000003</v>
      </c>
      <c r="G286" s="62">
        <v>29.762799999999999</v>
      </c>
      <c r="H286" s="62">
        <v>40.769706999999997</v>
      </c>
      <c r="I286" s="62">
        <v>148.14999399999999</v>
      </c>
      <c r="J286" s="62">
        <v>21.910288999999999</v>
      </c>
      <c r="K286" s="62">
        <v>21.336739000000001</v>
      </c>
      <c r="L286" s="62">
        <v>11143.309569999999</v>
      </c>
      <c r="N286" s="69">
        <f>(B287-Assets[[#This Row],[AAPL]])/Assets[[#This Row],[AAPL]]</f>
        <v>8.8038138939195449E-3</v>
      </c>
      <c r="O286" s="69">
        <f>(C287-Assets[[#This Row],[XOM]])/Assets[[#This Row],[XOM]]</f>
        <v>5.8675363020593259E-3</v>
      </c>
      <c r="P286" s="69">
        <f>(D287-Assets[[#This Row],[TTM]])/Assets[[#This Row],[TTM]]</f>
        <v>-1.1400722620276181E-2</v>
      </c>
      <c r="Q286" s="69">
        <f>(E287-Assets[[#This Row],[TSLA]])/Assets[[#This Row],[TSLA]]</f>
        <v>3.9920950194504021E-2</v>
      </c>
      <c r="R286" s="69">
        <f>(F287-Assets[[#This Row],[GOOG]])/Assets[[#This Row],[GOOG]]</f>
        <v>2.9174274185716793E-3</v>
      </c>
      <c r="S286" s="69">
        <f>(G287-Assets[[#This Row],[DIS]])/Assets[[#This Row],[DIS]]</f>
        <v>3.0199309204779125E-2</v>
      </c>
      <c r="T286" s="69">
        <f>(H287-Assets[[#This Row],[COP]])/Assets[[#This Row],[COP]]</f>
        <v>8.0891677735138549E-3</v>
      </c>
      <c r="U286" s="69">
        <f>(I287-Assets[[#This Row],[BIDU]])/Assets[[#This Row],[BIDU]]</f>
        <v>1.3499831798845703E-2</v>
      </c>
      <c r="V286" s="69">
        <f>(J287-Assets[[#This Row],[MSFT]])/Assets[[#This Row],[MSFT]]</f>
        <v>-3.5728419647955336E-3</v>
      </c>
      <c r="W286" s="69">
        <f>(K287-Assets[[#This Row],[WFC]])/Assets[[#This Row],[WFC]]</f>
        <v>-6.5871827930219342E-3</v>
      </c>
      <c r="X286" s="69">
        <f>(L287-Assets[[#This Row],[DJI]])/Assets[[#This Row],[DJI]]</f>
        <v>1.1281205032518912E-2</v>
      </c>
    </row>
    <row r="287" spans="1:24" x14ac:dyDescent="0.25">
      <c r="A287" s="66">
        <v>40767</v>
      </c>
      <c r="B287" s="60">
        <v>49.573374000000001</v>
      </c>
      <c r="C287" s="62">
        <v>62.781345999999999</v>
      </c>
      <c r="D287" s="62">
        <v>17.695239000000001</v>
      </c>
      <c r="E287" s="62">
        <v>26.309999000000001</v>
      </c>
      <c r="F287" s="62">
        <v>281.60387500000002</v>
      </c>
      <c r="G287" s="62">
        <v>30.661615999999999</v>
      </c>
      <c r="H287" s="62">
        <v>41.099499999999999</v>
      </c>
      <c r="I287" s="62">
        <v>150.14999399999999</v>
      </c>
      <c r="J287" s="62">
        <v>21.832007000000001</v>
      </c>
      <c r="K287" s="62">
        <v>21.196190000000001</v>
      </c>
      <c r="L287" s="62">
        <v>11269.01953</v>
      </c>
      <c r="N287" s="69">
        <f>(B288-Assets[[#This Row],[AAPL]])/Assets[[#This Row],[AAPL]]</f>
        <v>1.7029665965443423E-2</v>
      </c>
      <c r="O287" s="69">
        <f>(C288-Assets[[#This Row],[XOM]])/Assets[[#This Row],[XOM]]</f>
        <v>3.1805578045427711E-2</v>
      </c>
      <c r="P287" s="69">
        <f>(D288-Assets[[#This Row],[TTM]])/Assets[[#This Row],[TTM]]</f>
        <v>2.745823325697875E-3</v>
      </c>
      <c r="Q287" s="69">
        <f>(E288-Assets[[#This Row],[TSLA]])/Assets[[#This Row],[TSLA]]</f>
        <v>-3.0406310543759736E-3</v>
      </c>
      <c r="R287" s="69">
        <f>(F288-Assets[[#This Row],[GOOG]])/Assets[[#This Row],[GOOG]]</f>
        <v>-1.1600451165666631E-2</v>
      </c>
      <c r="S287" s="69">
        <f>(G288-Assets[[#This Row],[DIS]])/Assets[[#This Row],[DIS]]</f>
        <v>1.6923569847068814E-2</v>
      </c>
      <c r="T287" s="69">
        <f>(H288-Assets[[#This Row],[COP]])/Assets[[#This Row],[COP]]</f>
        <v>2.165023905400312E-2</v>
      </c>
      <c r="U287" s="69">
        <f>(I288-Assets[[#This Row],[BIDU]])/Assets[[#This Row],[BIDU]]</f>
        <v>-3.669660486300122E-2</v>
      </c>
      <c r="V287" s="69">
        <f>(J288-Assets[[#This Row],[MSFT]])/Assets[[#This Row],[MSFT]]</f>
        <v>1.6334641153238794E-2</v>
      </c>
      <c r="W287" s="69">
        <f>(K288-Assets[[#This Row],[WFC]])/Assets[[#This Row],[WFC]]</f>
        <v>3.688360974307172E-2</v>
      </c>
      <c r="X287" s="69">
        <f>(L288-Assets[[#This Row],[DJI]])/Assets[[#This Row],[DJI]]</f>
        <v>1.897954470933472E-2</v>
      </c>
    </row>
    <row r="288" spans="1:24" x14ac:dyDescent="0.25">
      <c r="A288" s="66">
        <v>40770</v>
      </c>
      <c r="B288" s="60">
        <v>50.417591999999999</v>
      </c>
      <c r="C288" s="62">
        <v>64.778143</v>
      </c>
      <c r="D288" s="62">
        <v>17.743827</v>
      </c>
      <c r="E288" s="62">
        <v>26.23</v>
      </c>
      <c r="F288" s="62">
        <v>278.33714300000003</v>
      </c>
      <c r="G288" s="62">
        <v>31.180520000000001</v>
      </c>
      <c r="H288" s="62">
        <v>41.989314</v>
      </c>
      <c r="I288" s="62">
        <v>144.63999899999999</v>
      </c>
      <c r="J288" s="62">
        <v>22.188624999999998</v>
      </c>
      <c r="K288" s="62">
        <v>21.977982000000001</v>
      </c>
      <c r="L288" s="62">
        <v>11482.900390000001</v>
      </c>
      <c r="N288" s="69">
        <f>(B289-Assets[[#This Row],[AAPL]])/Assets[[#This Row],[AAPL]]</f>
        <v>-7.6419556094626693E-3</v>
      </c>
      <c r="O288" s="69">
        <f>(C289-Assets[[#This Row],[XOM]])/Assets[[#This Row],[XOM]]</f>
        <v>-1.0634018946791932E-2</v>
      </c>
      <c r="P288" s="69">
        <f>(D289-Assets[[#This Row],[TTM]])/Assets[[#This Row],[TTM]]</f>
        <v>-4.8740387290746152E-2</v>
      </c>
      <c r="Q288" s="69">
        <f>(E289-Assets[[#This Row],[TSLA]])/Assets[[#This Row],[TSLA]]</f>
        <v>-4.9561570720548613E-3</v>
      </c>
      <c r="R288" s="69">
        <f>(F289-Assets[[#This Row],[GOOG]])/Assets[[#This Row],[GOOG]]</f>
        <v>-3.271539652183629E-2</v>
      </c>
      <c r="S288" s="69">
        <f>(G289-Assets[[#This Row],[DIS]])/Assets[[#This Row],[DIS]]</f>
        <v>-6.8351650325267355E-3</v>
      </c>
      <c r="T288" s="69">
        <f>(H289-Assets[[#This Row],[COP]])/Assets[[#This Row],[COP]]</f>
        <v>-1.3930091832412464E-2</v>
      </c>
      <c r="U288" s="69">
        <f>(I289-Assets[[#This Row],[BIDU]])/Assets[[#This Row],[BIDU]]</f>
        <v>-5.3373901088038564E-2</v>
      </c>
      <c r="V288" s="69">
        <f>(J289-Assets[[#This Row],[MSFT]])/Assets[[#This Row],[MSFT]]</f>
        <v>0</v>
      </c>
      <c r="W288" s="69">
        <f>(K289-Assets[[#This Row],[WFC]])/Assets[[#This Row],[WFC]]</f>
        <v>-1.8785027669965444E-2</v>
      </c>
      <c r="X288" s="69">
        <f>(L289-Assets[[#This Row],[DJI]])/Assets[[#This Row],[DJI]]</f>
        <v>-6.7030712960839201E-3</v>
      </c>
    </row>
    <row r="289" spans="1:24" x14ac:dyDescent="0.25">
      <c r="A289" s="66">
        <v>40771</v>
      </c>
      <c r="B289" s="60">
        <v>50.032302999999999</v>
      </c>
      <c r="C289" s="62">
        <v>64.089291000000003</v>
      </c>
      <c r="D289" s="62">
        <v>16.878986000000001</v>
      </c>
      <c r="E289" s="62">
        <v>26.1</v>
      </c>
      <c r="F289" s="62">
        <v>269.23123299999997</v>
      </c>
      <c r="G289" s="62">
        <v>30.967396000000001</v>
      </c>
      <c r="H289" s="62">
        <v>41.404398999999998</v>
      </c>
      <c r="I289" s="62">
        <v>136.91999799999999</v>
      </c>
      <c r="J289" s="62">
        <v>22.188624999999998</v>
      </c>
      <c r="K289" s="62">
        <v>21.565124999999998</v>
      </c>
      <c r="L289" s="62">
        <v>11405.929690000001</v>
      </c>
      <c r="N289" s="69">
        <f>(B290-Assets[[#This Row],[AAPL]])/Assets[[#This Row],[AAPL]]</f>
        <v>-1.0513207836944504E-4</v>
      </c>
      <c r="O289" s="69">
        <f>(C290-Assets[[#This Row],[XOM]])/Assets[[#This Row],[XOM]]</f>
        <v>8.9796437286222049E-3</v>
      </c>
      <c r="P289" s="69">
        <f>(D290-Assets[[#This Row],[TTM]])/Assets[[#This Row],[TTM]]</f>
        <v>-1.1514317270007466E-3</v>
      </c>
      <c r="Q289" s="69">
        <f>(E290-Assets[[#This Row],[TSLA]])/Assets[[#This Row],[TSLA]]</f>
        <v>-1.0344827586207016E-2</v>
      </c>
      <c r="R289" s="69">
        <f>(F290-Assets[[#This Row],[GOOG]])/Assets[[#This Row],[GOOG]]</f>
        <v>-1.0853491875513578E-2</v>
      </c>
      <c r="S289" s="69">
        <f>(G290-Assets[[#This Row],[DIS]])/Assets[[#This Row],[DIS]]</f>
        <v>-1.4960896292346018E-3</v>
      </c>
      <c r="T289" s="69">
        <f>(H290-Assets[[#This Row],[COP]])/Assets[[#This Row],[COP]]</f>
        <v>4.2079586760817222E-3</v>
      </c>
      <c r="U289" s="69">
        <f>(I290-Assets[[#This Row],[BIDU]])/Assets[[#This Row],[BIDU]]</f>
        <v>7.5957421500984666E-3</v>
      </c>
      <c r="V289" s="69">
        <f>(J290-Assets[[#This Row],[MSFT]])/Assets[[#This Row],[MSFT]]</f>
        <v>-3.9447689976282885E-3</v>
      </c>
      <c r="W289" s="69">
        <f>(K290-Assets[[#This Row],[WFC]])/Assets[[#This Row],[WFC]]</f>
        <v>1.3441980976229057E-2</v>
      </c>
      <c r="X289" s="69">
        <f>(L290-Assets[[#This Row],[DJI]])/Assets[[#This Row],[DJI]]</f>
        <v>3.7526708618517628E-4</v>
      </c>
    </row>
    <row r="290" spans="1:24" x14ac:dyDescent="0.25">
      <c r="A290" s="66">
        <v>40772</v>
      </c>
      <c r="B290" s="60">
        <v>50.027042999999999</v>
      </c>
      <c r="C290" s="62">
        <v>64.664789999999996</v>
      </c>
      <c r="D290" s="62">
        <v>16.859551</v>
      </c>
      <c r="E290" s="62">
        <v>25.83</v>
      </c>
      <c r="F290" s="62">
        <v>266.30913399999997</v>
      </c>
      <c r="G290" s="62">
        <v>30.921066</v>
      </c>
      <c r="H290" s="62">
        <v>41.578626999999997</v>
      </c>
      <c r="I290" s="62">
        <v>137.96000699999999</v>
      </c>
      <c r="J290" s="62">
        <v>22.101095999999998</v>
      </c>
      <c r="K290" s="62">
        <v>21.855003</v>
      </c>
      <c r="L290" s="62">
        <v>11410.20996</v>
      </c>
      <c r="N290" s="69">
        <f>(B291-Assets[[#This Row],[AAPL]])/Assets[[#This Row],[AAPL]]</f>
        <v>-3.7824622174850532E-2</v>
      </c>
      <c r="O290" s="69">
        <f>(C291-Assets[[#This Row],[XOM]])/Assets[[#This Row],[XOM]]</f>
        <v>-4.3419641508153022E-2</v>
      </c>
      <c r="P290" s="69">
        <f>(D291-Assets[[#This Row],[TTM]])/Assets[[#This Row],[TTM]]</f>
        <v>-6.8587947567524177E-2</v>
      </c>
      <c r="Q290" s="69">
        <f>(E291-Assets[[#This Row],[TSLA]])/Assets[[#This Row],[TSLA]]</f>
        <v>-6.0782036391792367E-2</v>
      </c>
      <c r="R290" s="69">
        <f>(F291-Assets[[#This Row],[GOOG]])/Assets[[#This Row],[GOOG]]</f>
        <v>-5.3024414851651262E-2</v>
      </c>
      <c r="S290" s="69">
        <f>(G291-Assets[[#This Row],[DIS]])/Assets[[#This Row],[DIS]]</f>
        <v>-2.4572956184628299E-2</v>
      </c>
      <c r="T290" s="69">
        <f>(H291-Assets[[#This Row],[COP]])/Assets[[#This Row],[COP]]</f>
        <v>-4.5345677239414323E-2</v>
      </c>
      <c r="U290" s="69">
        <f>(I291-Assets[[#This Row],[BIDU]])/Assets[[#This Row],[BIDU]]</f>
        <v>-6.6613529528162393E-2</v>
      </c>
      <c r="V290" s="69">
        <f>(J291-Assets[[#This Row],[MSFT]])/Assets[[#This Row],[MSFT]]</f>
        <v>-2.2970308802785163E-2</v>
      </c>
      <c r="W290" s="69">
        <f>(K291-Assets[[#This Row],[WFC]])/Assets[[#This Row],[WFC]]</f>
        <v>-4.662378678236738E-2</v>
      </c>
      <c r="X290" s="69">
        <f>(L291-Assets[[#This Row],[DJI]])/Assets[[#This Row],[DJI]]</f>
        <v>-3.6776700995956119E-2</v>
      </c>
    </row>
    <row r="291" spans="1:24" x14ac:dyDescent="0.25">
      <c r="A291" s="66">
        <v>40773</v>
      </c>
      <c r="B291" s="60">
        <v>48.134788999999998</v>
      </c>
      <c r="C291" s="62">
        <v>61.857067999999998</v>
      </c>
      <c r="D291" s="62">
        <v>15.703189</v>
      </c>
      <c r="E291" s="62">
        <v>24.26</v>
      </c>
      <c r="F291" s="62">
        <v>252.18824799999999</v>
      </c>
      <c r="G291" s="62">
        <v>30.161244</v>
      </c>
      <c r="H291" s="62">
        <v>39.693216</v>
      </c>
      <c r="I291" s="62">
        <v>128.770004</v>
      </c>
      <c r="J291" s="62">
        <v>21.593426999999998</v>
      </c>
      <c r="K291" s="62">
        <v>20.836040000000001</v>
      </c>
      <c r="L291" s="62">
        <v>10990.58008</v>
      </c>
      <c r="N291" s="69">
        <f>(B292-Assets[[#This Row],[AAPL]])/Assets[[#This Row],[AAPL]]</f>
        <v>-2.7373341140022343E-2</v>
      </c>
      <c r="O291" s="69">
        <f>(C292-Assets[[#This Row],[XOM]])/Assets[[#This Row],[XOM]]</f>
        <v>-1.6069917830570248E-2</v>
      </c>
      <c r="P291" s="69">
        <f>(D292-Assets[[#This Row],[TTM]])/Assets[[#This Row],[TTM]]</f>
        <v>-3.5272262213745222E-2</v>
      </c>
      <c r="Q291" s="69">
        <f>(E292-Assets[[#This Row],[TSLA]])/Assets[[#This Row],[TSLA]]</f>
        <v>-8.0791467436108891E-2</v>
      </c>
      <c r="R291" s="69">
        <f>(F292-Assets[[#This Row],[GOOG]])/Assets[[#This Row],[GOOG]]</f>
        <v>-2.7650130627815673E-2</v>
      </c>
      <c r="S291" s="69">
        <f>(G292-Assets[[#This Row],[DIS]])/Assets[[#This Row],[DIS]]</f>
        <v>-2.1505346397515921E-2</v>
      </c>
      <c r="T291" s="69">
        <f>(H292-Assets[[#This Row],[COP]])/Assets[[#This Row],[COP]]</f>
        <v>-3.1351956969170487E-3</v>
      </c>
      <c r="U291" s="69">
        <f>(I292-Assets[[#This Row],[BIDU]])/Assets[[#This Row],[BIDU]]</f>
        <v>-1.3900760615026491E-2</v>
      </c>
      <c r="V291" s="69">
        <f>(J292-Assets[[#This Row],[MSFT]])/Assets[[#This Row],[MSFT]]</f>
        <v>-2.5131768107026192E-2</v>
      </c>
      <c r="W291" s="69">
        <f>(K292-Assets[[#This Row],[WFC]])/Assets[[#This Row],[WFC]]</f>
        <v>-1.5177020201535409E-2</v>
      </c>
      <c r="X291" s="69">
        <f>(L292-Assets[[#This Row],[DJI]])/Assets[[#This Row],[DJI]]</f>
        <v>-1.5734355124229171E-2</v>
      </c>
    </row>
    <row r="292" spans="1:24" x14ac:dyDescent="0.25">
      <c r="A292" s="66">
        <v>40774</v>
      </c>
      <c r="B292" s="60">
        <v>46.817179000000003</v>
      </c>
      <c r="C292" s="62">
        <v>60.863030000000002</v>
      </c>
      <c r="D292" s="62">
        <v>15.149302</v>
      </c>
      <c r="E292" s="62">
        <v>22.299999</v>
      </c>
      <c r="F292" s="62">
        <v>245.21521000000001</v>
      </c>
      <c r="G292" s="62">
        <v>29.512616000000001</v>
      </c>
      <c r="H292" s="62">
        <v>39.568770000000001</v>
      </c>
      <c r="I292" s="62">
        <v>126.980003</v>
      </c>
      <c r="J292" s="62">
        <v>21.050746</v>
      </c>
      <c r="K292" s="62">
        <v>20.519811000000001</v>
      </c>
      <c r="L292" s="62">
        <v>10817.650390000001</v>
      </c>
      <c r="N292" s="69">
        <f>(B293-Assets[[#This Row],[AAPL]])/Assets[[#This Row],[AAPL]]</f>
        <v>1.1515644716652903E-3</v>
      </c>
      <c r="O292" s="69">
        <f>(C293-Assets[[#This Row],[XOM]])/Assets[[#This Row],[XOM]]</f>
        <v>5.4440930725926954E-3</v>
      </c>
      <c r="P292" s="69">
        <f>(D293-Assets[[#This Row],[TTM]])/Assets[[#This Row],[TTM]]</f>
        <v>5.7729392416891239E-3</v>
      </c>
      <c r="Q292" s="69">
        <f>(E293-Assets[[#This Row],[TSLA]])/Assets[[#This Row],[TSLA]]</f>
        <v>-1.5694978282285995E-2</v>
      </c>
      <c r="R292" s="69">
        <f>(F293-Assets[[#This Row],[GOOG]])/Assets[[#This Row],[GOOG]]</f>
        <v>1.4768198922081539E-2</v>
      </c>
      <c r="S292" s="69">
        <f>(G293-Assets[[#This Row],[DIS]])/Assets[[#This Row],[DIS]]</f>
        <v>5.3375139635198268E-3</v>
      </c>
      <c r="T292" s="69">
        <f>(H293-Assets[[#This Row],[COP]])/Assets[[#This Row],[COP]]</f>
        <v>-4.0886284815020105E-3</v>
      </c>
      <c r="U292" s="69">
        <f>(I293-Assets[[#This Row],[BIDU]])/Assets[[#This Row],[BIDU]]</f>
        <v>-2.598842275976287E-3</v>
      </c>
      <c r="V292" s="69">
        <f>(J293-Assets[[#This Row],[MSFT]])/Assets[[#This Row],[MSFT]]</f>
        <v>-2.9105856866070388E-3</v>
      </c>
      <c r="W292" s="69">
        <f>(K293-Assets[[#This Row],[WFC]])/Assets[[#This Row],[WFC]]</f>
        <v>-2.011992215717771E-2</v>
      </c>
      <c r="X292" s="69">
        <f>(L293-Assets[[#This Row],[DJI]])/Assets[[#This Row],[DJI]]</f>
        <v>3.4203360864946569E-3</v>
      </c>
    </row>
    <row r="293" spans="1:24" x14ac:dyDescent="0.25">
      <c r="A293" s="66">
        <v>40777</v>
      </c>
      <c r="B293" s="60">
        <v>46.871091999999997</v>
      </c>
      <c r="C293" s="62">
        <v>61.194374000000003</v>
      </c>
      <c r="D293" s="62">
        <v>15.236758</v>
      </c>
      <c r="E293" s="62">
        <v>21.950001</v>
      </c>
      <c r="F293" s="62">
        <v>248.83659700000001</v>
      </c>
      <c r="G293" s="62">
        <v>29.67014</v>
      </c>
      <c r="H293" s="62">
        <v>39.406987999999998</v>
      </c>
      <c r="I293" s="62">
        <v>126.650002</v>
      </c>
      <c r="J293" s="62">
        <v>20.989476</v>
      </c>
      <c r="K293" s="62">
        <v>20.106954000000002</v>
      </c>
      <c r="L293" s="62">
        <v>10854.650390000001</v>
      </c>
      <c r="N293" s="69">
        <f>(B294-Assets[[#This Row],[AAPL]])/Assets[[#This Row],[AAPL]]</f>
        <v>4.8142808364695276E-2</v>
      </c>
      <c r="O293" s="69">
        <f>(C294-Assets[[#This Row],[XOM]])/Assets[[#This Row],[XOM]]</f>
        <v>4.9586813323721508E-2</v>
      </c>
      <c r="P293" s="69">
        <f>(D294-Assets[[#This Row],[TTM]])/Assets[[#This Row],[TTM]]</f>
        <v>2.8061284428091544E-2</v>
      </c>
      <c r="Q293" s="69">
        <f>(E294-Assets[[#This Row],[TSLA]])/Assets[[#This Row],[TSLA]]</f>
        <v>4.601357421350457E-2</v>
      </c>
      <c r="R293" s="69">
        <f>(F294-Assets[[#This Row],[GOOG]])/Assets[[#This Row],[GOOG]]</f>
        <v>4.1451627792514684E-2</v>
      </c>
      <c r="S293" s="69">
        <f>(G294-Assets[[#This Row],[DIS]])/Assets[[#This Row],[DIS]]</f>
        <v>2.8107383382754325E-3</v>
      </c>
      <c r="T293" s="69">
        <f>(H294-Assets[[#This Row],[COP]])/Assets[[#This Row],[COP]]</f>
        <v>3.7580796583590786E-2</v>
      </c>
      <c r="U293" s="69">
        <f>(I294-Assets[[#This Row],[BIDU]])/Assets[[#This Row],[BIDU]]</f>
        <v>7.6667973522811392E-2</v>
      </c>
      <c r="V293" s="69">
        <f>(J294-Assets[[#This Row],[MSFT]])/Assets[[#This Row],[MSFT]]</f>
        <v>3.0859036214148539E-2</v>
      </c>
      <c r="W293" s="69">
        <f>(K294-Assets[[#This Row],[WFC]])/Assets[[#This Row],[WFC]]</f>
        <v>4.5871592484868655E-2</v>
      </c>
      <c r="X293" s="69">
        <f>(L294-Assets[[#This Row],[DJI]])/Assets[[#This Row],[DJI]]</f>
        <v>2.9674781630622361E-2</v>
      </c>
    </row>
    <row r="294" spans="1:24" x14ac:dyDescent="0.25">
      <c r="A294" s="66">
        <v>40778</v>
      </c>
      <c r="B294" s="60">
        <v>49.127597999999999</v>
      </c>
      <c r="C294" s="62">
        <v>64.228808000000001</v>
      </c>
      <c r="D294" s="62">
        <v>15.664320999999999</v>
      </c>
      <c r="E294" s="62">
        <v>22.959999</v>
      </c>
      <c r="F294" s="62">
        <v>259.15127899999999</v>
      </c>
      <c r="G294" s="62">
        <v>29.753534999999999</v>
      </c>
      <c r="H294" s="62">
        <v>40.887934000000001</v>
      </c>
      <c r="I294" s="62">
        <v>136.36000100000001</v>
      </c>
      <c r="J294" s="62">
        <v>21.637191000000001</v>
      </c>
      <c r="K294" s="62">
        <v>21.029292000000002</v>
      </c>
      <c r="L294" s="62">
        <v>11176.759770000001</v>
      </c>
      <c r="N294" s="69">
        <f>(B295-Assets[[#This Row],[AAPL]])/Assets[[#This Row],[AAPL]]</f>
        <v>6.9057925445489415E-3</v>
      </c>
      <c r="O294" s="69">
        <f>(C295-Assets[[#This Row],[XOM]])/Assets[[#This Row],[XOM]]</f>
        <v>-1.6291443552867155E-3</v>
      </c>
      <c r="P294" s="69">
        <f>(D295-Assets[[#This Row],[TTM]])/Assets[[#This Row],[TTM]]</f>
        <v>-1.488835679503751E-2</v>
      </c>
      <c r="Q294" s="69">
        <f>(E295-Assets[[#This Row],[TSLA]])/Assets[[#This Row],[TSLA]]</f>
        <v>3.963423517570705E-2</v>
      </c>
      <c r="R294" s="69">
        <f>(F295-Assets[[#This Row],[GOOG]])/Assets[[#This Row],[GOOG]]</f>
        <v>8.6157051148492078E-3</v>
      </c>
      <c r="S294" s="69">
        <f>(G295-Assets[[#This Row],[DIS]])/Assets[[#This Row],[DIS]]</f>
        <v>1.2457108037750847E-2</v>
      </c>
      <c r="T294" s="69">
        <f>(H295-Assets[[#This Row],[COP]])/Assets[[#This Row],[COP]]</f>
        <v>6.2395424527930433E-3</v>
      </c>
      <c r="U294" s="69">
        <f>(I295-Assets[[#This Row],[BIDU]])/Assets[[#This Row],[BIDU]]</f>
        <v>-1.9653915960296999E-2</v>
      </c>
      <c r="V294" s="69">
        <f>(J295-Assets[[#This Row],[MSFT]])/Assets[[#This Row],[MSFT]]</f>
        <v>7.2815829004790888E-3</v>
      </c>
      <c r="W294" s="69">
        <f>(K295-Assets[[#This Row],[WFC]])/Assets[[#This Row],[WFC]]</f>
        <v>2.046783125176057E-2</v>
      </c>
      <c r="X294" s="69">
        <f>(L295-Assets[[#This Row],[DJI]])/Assets[[#This Row],[DJI]]</f>
        <v>1.287942059794308E-2</v>
      </c>
    </row>
    <row r="295" spans="1:24" x14ac:dyDescent="0.25">
      <c r="A295" s="66">
        <v>40779</v>
      </c>
      <c r="B295" s="60">
        <v>49.466862999999996</v>
      </c>
      <c r="C295" s="62">
        <v>64.124170000000007</v>
      </c>
      <c r="D295" s="62">
        <v>15.431105000000001</v>
      </c>
      <c r="E295" s="62">
        <v>23.870000999999998</v>
      </c>
      <c r="F295" s="62">
        <v>261.38405</v>
      </c>
      <c r="G295" s="62">
        <v>30.124178000000001</v>
      </c>
      <c r="H295" s="62">
        <v>41.143056000000001</v>
      </c>
      <c r="I295" s="62">
        <v>133.679993</v>
      </c>
      <c r="J295" s="62">
        <v>21.794744000000001</v>
      </c>
      <c r="K295" s="62">
        <v>21.459716</v>
      </c>
      <c r="L295" s="62">
        <v>11320.70996</v>
      </c>
      <c r="N295" s="69">
        <f>(B296-Assets[[#This Row],[AAPL]])/Assets[[#This Row],[AAPL]]</f>
        <v>-6.5394282228892911E-3</v>
      </c>
      <c r="O295" s="69">
        <f>(C296-Assets[[#This Row],[XOM]])/Assets[[#This Row],[XOM]]</f>
        <v>-2.4068584435478914E-2</v>
      </c>
      <c r="P295" s="69">
        <f>(D296-Assets[[#This Row],[TTM]])/Assets[[#This Row],[TTM]]</f>
        <v>-2.6448397571010071E-2</v>
      </c>
      <c r="Q295" s="69">
        <f>(E296-Assets[[#This Row],[TSLA]])/Assets[[#This Row],[TSLA]]</f>
        <v>-3.1839127279466729E-2</v>
      </c>
      <c r="R295" s="69">
        <f>(F296-Assets[[#This Row],[GOOG]])/Assets[[#This Row],[GOOG]]</f>
        <v>-6.210685005454665E-3</v>
      </c>
      <c r="S295" s="69">
        <f>(G296-Assets[[#This Row],[DIS]])/Assets[[#This Row],[DIS]]</f>
        <v>-1.5379871942065915E-2</v>
      </c>
      <c r="T295" s="69">
        <f>(H296-Assets[[#This Row],[COP]])/Assets[[#This Row],[COP]]</f>
        <v>-2.0266093019439348E-2</v>
      </c>
      <c r="U295" s="69">
        <f>(I296-Assets[[#This Row],[BIDU]])/Assets[[#This Row],[BIDU]]</f>
        <v>-4.4135026248840583E-3</v>
      </c>
      <c r="V295" s="69">
        <f>(J296-Assets[[#This Row],[MSFT]])/Assets[[#This Row],[MSFT]]</f>
        <v>-1.325301182707184E-2</v>
      </c>
      <c r="W295" s="69">
        <f>(K296-Assets[[#This Row],[WFC]])/Assets[[#This Row],[WFC]]</f>
        <v>1.350800728210933E-2</v>
      </c>
      <c r="X295" s="69">
        <f>(L296-Assets[[#This Row],[DJI]])/Assets[[#This Row],[DJI]]</f>
        <v>-1.5095312096486305E-2</v>
      </c>
    </row>
    <row r="296" spans="1:24" x14ac:dyDescent="0.25">
      <c r="A296" s="66">
        <v>40780</v>
      </c>
      <c r="B296" s="60">
        <v>49.143377999999998</v>
      </c>
      <c r="C296" s="62">
        <v>62.580792000000002</v>
      </c>
      <c r="D296" s="62">
        <v>15.022976999999999</v>
      </c>
      <c r="E296" s="62">
        <v>23.110001</v>
      </c>
      <c r="F296" s="62">
        <v>259.76067599999999</v>
      </c>
      <c r="G296" s="62">
        <v>29.660872000000001</v>
      </c>
      <c r="H296" s="62">
        <v>40.309246999999999</v>
      </c>
      <c r="I296" s="62">
        <v>133.08999600000001</v>
      </c>
      <c r="J296" s="62">
        <v>21.505897999999998</v>
      </c>
      <c r="K296" s="62">
        <v>21.749593999999998</v>
      </c>
      <c r="L296" s="62">
        <v>11149.820309999999</v>
      </c>
      <c r="N296" s="69">
        <f>(B297-Assets[[#This Row],[AAPL]])/Assets[[#This Row],[AAPL]]</f>
        <v>2.6383351181109349E-2</v>
      </c>
      <c r="O296" s="69">
        <f>(C297-Assets[[#This Row],[XOM]])/Assets[[#This Row],[XOM]]</f>
        <v>1.2122090113528721E-2</v>
      </c>
      <c r="P296" s="69">
        <f>(D297-Assets[[#This Row],[TTM]])/Assets[[#This Row],[TTM]]</f>
        <v>2.5873034352645314E-3</v>
      </c>
      <c r="Q296" s="69">
        <f>(E297-Assets[[#This Row],[TSLA]])/Assets[[#This Row],[TSLA]]</f>
        <v>2.6828168462649567E-2</v>
      </c>
      <c r="R296" s="69">
        <f>(F297-Assets[[#This Row],[GOOG]])/Assets[[#This Row],[GOOG]]</f>
        <v>1.3114421522370839E-2</v>
      </c>
      <c r="S296" s="69">
        <f>(G297-Assets[[#This Row],[DIS]])/Assets[[#This Row],[DIS]]</f>
        <v>1.218379554046823E-2</v>
      </c>
      <c r="T296" s="69">
        <f>(H297-Assets[[#This Row],[COP]])/Assets[[#This Row],[COP]]</f>
        <v>1.12689279459872E-2</v>
      </c>
      <c r="U296" s="69">
        <f>(I297-Assets[[#This Row],[BIDU]])/Assets[[#This Row],[BIDU]]</f>
        <v>4.9665648799027552E-2</v>
      </c>
      <c r="V296" s="69">
        <f>(J297-Assets[[#This Row],[MSFT]])/Assets[[#This Row],[MSFT]]</f>
        <v>2.7676035662402933E-2</v>
      </c>
      <c r="W296" s="69">
        <f>(K297-Assets[[#This Row],[WFC]])/Assets[[#This Row],[WFC]]</f>
        <v>-6.8659212673117739E-3</v>
      </c>
      <c r="X296" s="69">
        <f>(L297-Assets[[#This Row],[DJI]])/Assets[[#This Row],[DJI]]</f>
        <v>1.2082681716329894E-2</v>
      </c>
    </row>
    <row r="297" spans="1:24" x14ac:dyDescent="0.25">
      <c r="A297" s="66">
        <v>40781</v>
      </c>
      <c r="B297" s="60">
        <v>50.439945000000002</v>
      </c>
      <c r="C297" s="62">
        <v>63.339402</v>
      </c>
      <c r="D297" s="62">
        <v>15.061845999999999</v>
      </c>
      <c r="E297" s="62">
        <v>23.73</v>
      </c>
      <c r="F297" s="62">
        <v>263.16728699999999</v>
      </c>
      <c r="G297" s="62">
        <v>30.022254</v>
      </c>
      <c r="H297" s="62">
        <v>40.763489</v>
      </c>
      <c r="I297" s="62">
        <v>139.699997</v>
      </c>
      <c r="J297" s="62">
        <v>22.101095999999998</v>
      </c>
      <c r="K297" s="62">
        <v>21.600263000000002</v>
      </c>
      <c r="L297" s="62">
        <v>11284.54004</v>
      </c>
      <c r="N297" s="69">
        <f>(B298-Assets[[#This Row],[AAPL]])/Assets[[#This Row],[AAPL]]</f>
        <v>1.6658840528077524E-2</v>
      </c>
      <c r="O297" s="69">
        <f>(C298-Assets[[#This Row],[XOM]])/Assets[[#This Row],[XOM]]</f>
        <v>2.037450558816465E-2</v>
      </c>
      <c r="P297" s="69">
        <f>(D298-Assets[[#This Row],[TTM]])/Assets[[#This Row],[TTM]]</f>
        <v>5.8709669452204044E-2</v>
      </c>
      <c r="Q297" s="69">
        <f>(E298-Assets[[#This Row],[TSLA]])/Assets[[#This Row],[TSLA]]</f>
        <v>4.1297892962494705E-2</v>
      </c>
      <c r="R297" s="69">
        <f>(F298-Assets[[#This Row],[GOOG]])/Assets[[#This Row],[GOOG]]</f>
        <v>2.3194033991010589E-2</v>
      </c>
      <c r="S297" s="69">
        <f>(G298-Assets[[#This Row],[DIS]])/Assets[[#This Row],[DIS]]</f>
        <v>2.3456733128698462E-2</v>
      </c>
      <c r="T297" s="69">
        <f>(H298-Assets[[#This Row],[COP]])/Assets[[#This Row],[COP]]</f>
        <v>3.4651155596617439E-2</v>
      </c>
      <c r="U297" s="69">
        <f>(I298-Assets[[#This Row],[BIDU]])/Assets[[#This Row],[BIDU]]</f>
        <v>2.5769549587034049E-2</v>
      </c>
      <c r="V297" s="69">
        <f>(J298-Assets[[#This Row],[MSFT]])/Assets[[#This Row],[MSFT]]</f>
        <v>2.3366352510300947E-2</v>
      </c>
      <c r="W297" s="69">
        <f>(K298-Assets[[#This Row],[WFC]])/Assets[[#This Row],[WFC]]</f>
        <v>3.3753524204774621E-2</v>
      </c>
      <c r="X297" s="69">
        <f>(L298-Assets[[#This Row],[DJI]])/Assets[[#This Row],[DJI]]</f>
        <v>2.2571585469778718E-2</v>
      </c>
    </row>
    <row r="298" spans="1:24" x14ac:dyDescent="0.25">
      <c r="A298" s="66">
        <v>40784</v>
      </c>
      <c r="B298" s="60">
        <v>51.280216000000003</v>
      </c>
      <c r="C298" s="62">
        <v>64.629911000000007</v>
      </c>
      <c r="D298" s="62">
        <v>15.946122000000001</v>
      </c>
      <c r="E298" s="62">
        <v>24.709999</v>
      </c>
      <c r="F298" s="62">
        <v>269.27119800000003</v>
      </c>
      <c r="G298" s="62">
        <v>30.726478</v>
      </c>
      <c r="H298" s="62">
        <v>42.175991000000003</v>
      </c>
      <c r="I298" s="62">
        <v>143.300003</v>
      </c>
      <c r="J298" s="62">
        <v>22.617518</v>
      </c>
      <c r="K298" s="62">
        <v>22.329348</v>
      </c>
      <c r="L298" s="62">
        <v>11539.25</v>
      </c>
      <c r="N298" s="69">
        <f>(B299-Assets[[#This Row],[AAPL]])/Assets[[#This Row],[AAPL]]</f>
        <v>5.128683545319617E-5</v>
      </c>
      <c r="O298" s="69">
        <f>(C299-Assets[[#This Row],[XOM]])/Assets[[#This Row],[XOM]]</f>
        <v>-2.8332392411929571E-3</v>
      </c>
      <c r="P298" s="69">
        <f>(D299-Assets[[#This Row],[TTM]])/Assets[[#This Row],[TTM]]</f>
        <v>-1.2187916284599743E-3</v>
      </c>
      <c r="Q298" s="69">
        <f>(E299-Assets[[#This Row],[TSLA]])/Assets[[#This Row],[TSLA]]</f>
        <v>-3.2375557765096752E-3</v>
      </c>
      <c r="R298" s="69">
        <f>(F299-Assets[[#This Row],[GOOG]])/Assets[[#This Row],[GOOG]]</f>
        <v>3.0051227387490336E-3</v>
      </c>
      <c r="S298" s="69">
        <f>(G299-Assets[[#This Row],[DIS]])/Assets[[#This Row],[DIS]]</f>
        <v>1.2665916347457675E-2</v>
      </c>
      <c r="T298" s="69">
        <f>(H299-Assets[[#This Row],[COP]])/Assets[[#This Row],[COP]]</f>
        <v>8.852904013565043E-4</v>
      </c>
      <c r="U298" s="69">
        <f>(I299-Assets[[#This Row],[BIDU]])/Assets[[#This Row],[BIDU]]</f>
        <v>3.5240773860974753E-2</v>
      </c>
      <c r="V298" s="69">
        <f>(J299-Assets[[#This Row],[MSFT]])/Assets[[#This Row],[MSFT]]</f>
        <v>1.5092858553268364E-2</v>
      </c>
      <c r="W298" s="69">
        <f>(K299-Assets[[#This Row],[WFC]])/Assets[[#This Row],[WFC]]</f>
        <v>-7.8676726252825181E-4</v>
      </c>
      <c r="X298" s="69">
        <f>(L299-Assets[[#This Row],[DJI]])/Assets[[#This Row],[DJI]]</f>
        <v>1.7938947505253212E-3</v>
      </c>
    </row>
    <row r="299" spans="1:24" x14ac:dyDescent="0.25">
      <c r="A299" s="66">
        <v>40785</v>
      </c>
      <c r="B299" s="60">
        <v>51.282845999999999</v>
      </c>
      <c r="C299" s="62">
        <v>64.446798999999999</v>
      </c>
      <c r="D299" s="62">
        <v>15.926686999999999</v>
      </c>
      <c r="E299" s="62">
        <v>24.629999000000002</v>
      </c>
      <c r="F299" s="62">
        <v>270.08039100000002</v>
      </c>
      <c r="G299" s="62">
        <v>31.115656999999999</v>
      </c>
      <c r="H299" s="62">
        <v>42.213329000000002</v>
      </c>
      <c r="I299" s="62">
        <v>148.35000600000001</v>
      </c>
      <c r="J299" s="62">
        <v>22.958881000000002</v>
      </c>
      <c r="K299" s="62">
        <v>22.311779999999999</v>
      </c>
      <c r="L299" s="62">
        <v>11559.950199999999</v>
      </c>
      <c r="N299" s="69">
        <f>(B300-Assets[[#This Row],[AAPL]])/Assets[[#This Row],[AAPL]]</f>
        <v>-1.3231071458085664E-2</v>
      </c>
      <c r="O299" s="69">
        <f>(C300-Assets[[#This Row],[XOM]])/Assets[[#This Row],[XOM]]</f>
        <v>1.4882042473514238E-3</v>
      </c>
      <c r="P299" s="69">
        <f>(D300-Assets[[#This Row],[TTM]])/Assets[[#This Row],[TTM]]</f>
        <v>1.4643095579137113E-2</v>
      </c>
      <c r="Q299" s="69">
        <f>(E300-Assets[[#This Row],[TSLA]])/Assets[[#This Row],[TSLA]]</f>
        <v>4.4661390363839194E-3</v>
      </c>
      <c r="R299" s="69">
        <f>(F300-Assets[[#This Row],[GOOG]])/Assets[[#This Row],[GOOG]]</f>
        <v>4.8086793535475529E-4</v>
      </c>
      <c r="S299" s="69">
        <f>(G300-Assets[[#This Row],[DIS]])/Assets[[#This Row],[DIS]]</f>
        <v>1.4294218502280137E-2</v>
      </c>
      <c r="T299" s="69">
        <f>(H300-Assets[[#This Row],[COP]])/Assets[[#This Row],[COP]]</f>
        <v>3.3902088129556191E-3</v>
      </c>
      <c r="U299" s="69">
        <f>(I300-Assets[[#This Row],[BIDU]])/Assets[[#This Row],[BIDU]]</f>
        <v>-1.7323942676483638E-2</v>
      </c>
      <c r="V299" s="69">
        <f>(J300-Assets[[#This Row],[MSFT]])/Assets[[#This Row],[MSFT]]</f>
        <v>1.4106001072090479E-2</v>
      </c>
      <c r="W299" s="69">
        <f>(K300-Assets[[#This Row],[WFC]])/Assets[[#This Row],[WFC]]</f>
        <v>2.755907417516671E-2</v>
      </c>
      <c r="X299" s="69">
        <f>(L300-Assets[[#This Row],[DJI]])/Assets[[#This Row],[DJI]]</f>
        <v>4.6349741195251849E-3</v>
      </c>
    </row>
    <row r="300" spans="1:24" x14ac:dyDescent="0.25">
      <c r="A300" s="66">
        <v>40786</v>
      </c>
      <c r="B300" s="60">
        <v>50.604318999999997</v>
      </c>
      <c r="C300" s="62">
        <v>64.542709000000002</v>
      </c>
      <c r="D300" s="62">
        <v>16.159903</v>
      </c>
      <c r="E300" s="62">
        <v>24.74</v>
      </c>
      <c r="F300" s="62">
        <v>270.210264</v>
      </c>
      <c r="G300" s="62">
        <v>31.560431000000001</v>
      </c>
      <c r="H300" s="62">
        <v>42.356440999999997</v>
      </c>
      <c r="I300" s="62">
        <v>145.779999</v>
      </c>
      <c r="J300" s="62">
        <v>23.282738999999999</v>
      </c>
      <c r="K300" s="62">
        <v>22.926672</v>
      </c>
      <c r="L300" s="62">
        <v>11613.530269999999</v>
      </c>
      <c r="N300" s="69">
        <f>(B301-Assets[[#This Row],[AAPL]])/Assets[[#This Row],[AAPL]]</f>
        <v>-9.8744931237983082E-3</v>
      </c>
      <c r="O300" s="69">
        <f>(C301-Assets[[#This Row],[XOM]])/Assets[[#This Row],[XOM]]</f>
        <v>-7.1602045708990553E-3</v>
      </c>
      <c r="P300" s="69">
        <f>(D301-Assets[[#This Row],[TTM]])/Assets[[#This Row],[TTM]]</f>
        <v>-4.8106105587391902E-3</v>
      </c>
      <c r="Q300" s="69">
        <f>(E301-Assets[[#This Row],[TSLA]])/Assets[[#This Row],[TSLA]]</f>
        <v>-2.9911075181891612E-2</v>
      </c>
      <c r="R300" s="69">
        <f>(F301-Assets[[#This Row],[GOOG]])/Assets[[#This Row],[GOOG]]</f>
        <v>-1.5638858189339491E-2</v>
      </c>
      <c r="S300" s="69">
        <f>(G301-Assets[[#This Row],[DIS]])/Assets[[#This Row],[DIS]]</f>
        <v>-1.9964778047549564E-2</v>
      </c>
      <c r="T300" s="69">
        <f>(H301-Assets[[#This Row],[COP]])/Assets[[#This Row],[COP]]</f>
        <v>-1.4690091643912776E-3</v>
      </c>
      <c r="U300" s="69">
        <f>(I301-Assets[[#This Row],[BIDU]])/Assets[[#This Row],[BIDU]]</f>
        <v>-1.0220922007277514E-2</v>
      </c>
      <c r="V300" s="69">
        <f>(J301-Assets[[#This Row],[MSFT]])/Assets[[#This Row],[MSFT]]</f>
        <v>-1.4661719997806088E-2</v>
      </c>
      <c r="W300" s="69">
        <f>(K301-Assets[[#This Row],[WFC]])/Assets[[#This Row],[WFC]]</f>
        <v>-3.3333359503725672E-2</v>
      </c>
      <c r="X300" s="69">
        <f>(L301-Assets[[#This Row],[DJI]])/Assets[[#This Row],[DJI]]</f>
        <v>-1.0329327707517152E-2</v>
      </c>
    </row>
    <row r="301" spans="1:24" x14ac:dyDescent="0.25">
      <c r="A301" s="66">
        <v>40787</v>
      </c>
      <c r="B301" s="60">
        <v>50.104627000000001</v>
      </c>
      <c r="C301" s="62">
        <v>64.080569999999994</v>
      </c>
      <c r="D301" s="62">
        <v>16.082163999999999</v>
      </c>
      <c r="E301" s="62">
        <v>24</v>
      </c>
      <c r="F301" s="62">
        <v>265.98448400000001</v>
      </c>
      <c r="G301" s="62">
        <v>30.930333999999998</v>
      </c>
      <c r="H301" s="62">
        <v>42.294218999999998</v>
      </c>
      <c r="I301" s="62">
        <v>144.28999300000001</v>
      </c>
      <c r="J301" s="62">
        <v>22.941374</v>
      </c>
      <c r="K301" s="62">
        <v>22.162448999999999</v>
      </c>
      <c r="L301" s="62">
        <v>11493.570309999999</v>
      </c>
      <c r="N301" s="69">
        <f>(B302-Assets[[#This Row],[AAPL]])/Assets[[#This Row],[AAPL]]</f>
        <v>-1.831876724678547E-2</v>
      </c>
      <c r="O301" s="69">
        <f>(C302-Assets[[#This Row],[XOM]])/Assets[[#This Row],[XOM]]</f>
        <v>-1.836982723468273E-2</v>
      </c>
      <c r="P301" s="69">
        <f>(D302-Assets[[#This Row],[TTM]])/Assets[[#This Row],[TTM]]</f>
        <v>-3.1419838772941196E-2</v>
      </c>
      <c r="Q301" s="69">
        <f>(E302-Assets[[#This Row],[TSLA]])/Assets[[#This Row],[TSLA]]</f>
        <v>-3.8749999999999986E-2</v>
      </c>
      <c r="R301" s="69">
        <f>(F302-Assets[[#This Row],[GOOG]])/Assets[[#This Row],[GOOG]]</f>
        <v>-1.438500074312607E-2</v>
      </c>
      <c r="S301" s="69">
        <f>(G302-Assets[[#This Row],[DIS]])/Assets[[#This Row],[DIS]]</f>
        <v>-2.756145471949957E-2</v>
      </c>
      <c r="T301" s="69">
        <f>(H302-Assets[[#This Row],[COP]])/Assets[[#This Row],[COP]]</f>
        <v>-2.2510003081035644E-2</v>
      </c>
      <c r="U301" s="69">
        <f>(I302-Assets[[#This Row],[BIDU]])/Assets[[#This Row],[BIDU]]</f>
        <v>-2.6613044468024982E-2</v>
      </c>
      <c r="V301" s="69">
        <f>(J302-Assets[[#This Row],[MSFT]])/Assets[[#This Row],[MSFT]]</f>
        <v>-1.5642873003160078E-2</v>
      </c>
      <c r="W301" s="69">
        <f>(K302-Assets[[#This Row],[WFC]])/Assets[[#This Row],[WFC]]</f>
        <v>-4.0824369184109442E-2</v>
      </c>
      <c r="X301" s="69">
        <f>(L302-Assets[[#This Row],[DJI]])/Assets[[#This Row],[DJI]]</f>
        <v>-2.2039325741941593E-2</v>
      </c>
    </row>
    <row r="302" spans="1:24" x14ac:dyDescent="0.25">
      <c r="A302" s="66">
        <v>40788</v>
      </c>
      <c r="B302" s="60">
        <v>49.186771999999998</v>
      </c>
      <c r="C302" s="62">
        <v>62.903421000000002</v>
      </c>
      <c r="D302" s="62">
        <v>15.576865</v>
      </c>
      <c r="E302" s="62">
        <v>23.07</v>
      </c>
      <c r="F302" s="62">
        <v>262.158297</v>
      </c>
      <c r="G302" s="62">
        <v>30.077849000000001</v>
      </c>
      <c r="H302" s="62">
        <v>41.342176000000002</v>
      </c>
      <c r="I302" s="62">
        <v>140.449997</v>
      </c>
      <c r="J302" s="62">
        <v>22.582505000000001</v>
      </c>
      <c r="K302" s="62">
        <v>21.257681000000002</v>
      </c>
      <c r="L302" s="62">
        <v>11240.259770000001</v>
      </c>
      <c r="N302" s="69">
        <f>(B303-Assets[[#This Row],[AAPL]])/Assets[[#This Row],[AAPL]]</f>
        <v>1.521189477528634E-2</v>
      </c>
      <c r="O302" s="69">
        <f>(C303-Assets[[#This Row],[XOM]])/Assets[[#This Row],[XOM]]</f>
        <v>-1.3723291774544339E-2</v>
      </c>
      <c r="P302" s="69">
        <f>(D303-Assets[[#This Row],[TTM]])/Assets[[#This Row],[TTM]]</f>
        <v>1.8090995845441285E-2</v>
      </c>
      <c r="Q302" s="69">
        <f>(E303-Assets[[#This Row],[TSLA]])/Assets[[#This Row],[TSLA]]</f>
        <v>-5.6349804941483103E-3</v>
      </c>
      <c r="R302" s="69">
        <f>(F303-Assets[[#This Row],[GOOG]])/Assets[[#This Row],[GOOG]]</f>
        <v>-5.0682469912444244E-3</v>
      </c>
      <c r="S302" s="69">
        <f>(G303-Assets[[#This Row],[DIS]])/Assets[[#This Row],[DIS]]</f>
        <v>-2.1564972947367419E-2</v>
      </c>
      <c r="T302" s="69">
        <f>(H303-Assets[[#This Row],[COP]])/Assets[[#This Row],[COP]]</f>
        <v>-1.1137778524284854E-2</v>
      </c>
      <c r="U302" s="69">
        <f>(I303-Assets[[#This Row],[BIDU]])/Assets[[#This Row],[BIDU]]</f>
        <v>1.9508757981675118E-2</v>
      </c>
      <c r="V302" s="69">
        <f>(J303-Assets[[#This Row],[MSFT]])/Assets[[#This Row],[MSFT]]</f>
        <v>-1.1240249919129884E-2</v>
      </c>
      <c r="W302" s="69">
        <f>(K303-Assets[[#This Row],[WFC]])/Assets[[#This Row],[WFC]]</f>
        <v>-1.1570264884490488E-2</v>
      </c>
      <c r="X302" s="69">
        <f>(L303-Assets[[#This Row],[DJI]])/Assets[[#This Row],[DJI]]</f>
        <v>-8.9819952621966962E-3</v>
      </c>
    </row>
    <row r="303" spans="1:24" x14ac:dyDescent="0.25">
      <c r="A303" s="66">
        <v>40792</v>
      </c>
      <c r="B303" s="60">
        <v>49.934995999999998</v>
      </c>
      <c r="C303" s="62">
        <v>62.040179000000002</v>
      </c>
      <c r="D303" s="62">
        <v>15.858665999999999</v>
      </c>
      <c r="E303" s="62">
        <v>22.940000999999999</v>
      </c>
      <c r="F303" s="62">
        <v>260.82961399999999</v>
      </c>
      <c r="G303" s="62">
        <v>29.429220999999998</v>
      </c>
      <c r="H303" s="62">
        <v>40.881715999999997</v>
      </c>
      <c r="I303" s="62">
        <v>143.19000199999999</v>
      </c>
      <c r="J303" s="62">
        <v>22.328672000000001</v>
      </c>
      <c r="K303" s="62">
        <v>21.011724000000001</v>
      </c>
      <c r="L303" s="62">
        <v>11139.29981</v>
      </c>
      <c r="N303" s="69">
        <f>(B304-Assets[[#This Row],[AAPL]])/Assets[[#This Row],[AAPL]]</f>
        <v>1.1033804828982044E-2</v>
      </c>
      <c r="O303" s="69">
        <f>(C304-Assets[[#This Row],[XOM]])/Assets[[#This Row],[XOM]]</f>
        <v>3.5137035952136832E-2</v>
      </c>
      <c r="P303" s="69">
        <f>(D304-Assets[[#This Row],[TTM]])/Assets[[#This Row],[TTM]]</f>
        <v>4.7794183949646178E-2</v>
      </c>
      <c r="Q303" s="69">
        <f>(E304-Assets[[#This Row],[TSLA]])/Assets[[#This Row],[TSLA]]</f>
        <v>3.9232735866053414E-2</v>
      </c>
      <c r="R303" s="69">
        <f>(F304-Assets[[#This Row],[GOOG]])/Assets[[#This Row],[GOOG]]</f>
        <v>2.2693393243299404E-2</v>
      </c>
      <c r="S303" s="69">
        <f>(G304-Assets[[#This Row],[DIS]])/Assets[[#This Row],[DIS]]</f>
        <v>2.7392977884124182E-2</v>
      </c>
      <c r="T303" s="69">
        <f>(H304-Assets[[#This Row],[COP]])/Assets[[#This Row],[COP]]</f>
        <v>2.4505306969012864E-2</v>
      </c>
      <c r="U303" s="69">
        <f>(I304-Assets[[#This Row],[BIDU]])/Assets[[#This Row],[BIDU]]</f>
        <v>1.9973468538676403E-2</v>
      </c>
      <c r="V303" s="69">
        <f>(J304-Assets[[#This Row],[MSFT]])/Assets[[#This Row],[MSFT]]</f>
        <v>1.9208128454750804E-2</v>
      </c>
      <c r="W303" s="69">
        <f>(K304-Assets[[#This Row],[WFC]])/Assets[[#This Row],[WFC]]</f>
        <v>4.347820293089702E-2</v>
      </c>
      <c r="X303" s="69">
        <f>(L304-Assets[[#This Row],[DJI]])/Assets[[#This Row],[DJI]]</f>
        <v>2.4737689504740999E-2</v>
      </c>
    </row>
    <row r="304" spans="1:24" x14ac:dyDescent="0.25">
      <c r="A304" s="66">
        <v>40793</v>
      </c>
      <c r="B304" s="60">
        <v>50.485968999999997</v>
      </c>
      <c r="C304" s="62">
        <v>64.220087000000007</v>
      </c>
      <c r="D304" s="62">
        <v>16.616617999999999</v>
      </c>
      <c r="E304" s="62">
        <v>23.84</v>
      </c>
      <c r="F304" s="62">
        <v>266.74872299999998</v>
      </c>
      <c r="G304" s="62">
        <v>30.235375000000001</v>
      </c>
      <c r="H304" s="62">
        <v>41.883535000000002</v>
      </c>
      <c r="I304" s="62">
        <v>146.050003</v>
      </c>
      <c r="J304" s="62">
        <v>22.757563999999999</v>
      </c>
      <c r="K304" s="62">
        <v>21.925276</v>
      </c>
      <c r="L304" s="62">
        <v>11414.860350000001</v>
      </c>
      <c r="N304" s="69">
        <f>(B305-Assets[[#This Row],[AAPL]])/Assets[[#This Row],[AAPL]]</f>
        <v>5.4702327294142532E-4</v>
      </c>
      <c r="O304" s="69">
        <f>(C305-Assets[[#This Row],[XOM]])/Assets[[#This Row],[XOM]]</f>
        <v>-1.1269542503111336E-2</v>
      </c>
      <c r="P304" s="69">
        <f>(D305-Assets[[#This Row],[TTM]])/Assets[[#This Row],[TTM]]</f>
        <v>-1.1111165942431759E-2</v>
      </c>
      <c r="Q304" s="69">
        <f>(E305-Assets[[#This Row],[TSLA]])/Assets[[#This Row],[TSLA]]</f>
        <v>-9.64760906040266E-3</v>
      </c>
      <c r="R304" s="69">
        <f>(F305-Assets[[#This Row],[GOOG]])/Assets[[#This Row],[GOOG]]</f>
        <v>1.7414516357404446E-3</v>
      </c>
      <c r="S304" s="69">
        <f>(G305-Assets[[#This Row],[DIS]])/Assets[[#This Row],[DIS]]</f>
        <v>-2.0839728298392288E-2</v>
      </c>
      <c r="T304" s="69">
        <f>(H305-Assets[[#This Row],[COP]])/Assets[[#This Row],[COP]]</f>
        <v>-2.1245150391436689E-2</v>
      </c>
      <c r="U304" s="69">
        <f>(I305-Assets[[#This Row],[BIDU]])/Assets[[#This Row],[BIDU]]</f>
        <v>6.5730364962744963E-3</v>
      </c>
      <c r="V304" s="69">
        <f>(J305-Assets[[#This Row],[MSFT]])/Assets[[#This Row],[MSFT]]</f>
        <v>8.4615383263340858E-3</v>
      </c>
      <c r="W304" s="69">
        <f>(K305-Assets[[#This Row],[WFC]])/Assets[[#This Row],[WFC]]</f>
        <v>-2.2435886325900767E-2</v>
      </c>
      <c r="X304" s="69">
        <f>(L305-Assets[[#This Row],[DJI]])/Assets[[#This Row],[DJI]]</f>
        <v>-1.042945567003817E-2</v>
      </c>
    </row>
    <row r="305" spans="1:24" x14ac:dyDescent="0.25">
      <c r="A305" s="66">
        <v>40794</v>
      </c>
      <c r="B305" s="60">
        <v>50.513585999999997</v>
      </c>
      <c r="C305" s="62">
        <v>63.496355999999999</v>
      </c>
      <c r="D305" s="62">
        <v>16.431988</v>
      </c>
      <c r="E305" s="62">
        <v>23.610001</v>
      </c>
      <c r="F305" s="62">
        <v>267.21325300000001</v>
      </c>
      <c r="G305" s="62">
        <v>29.605277999999998</v>
      </c>
      <c r="H305" s="62">
        <v>40.993713</v>
      </c>
      <c r="I305" s="62">
        <v>147.009995</v>
      </c>
      <c r="J305" s="62">
        <v>22.950127999999999</v>
      </c>
      <c r="K305" s="62">
        <v>21.433363</v>
      </c>
      <c r="L305" s="62">
        <v>11295.809569999999</v>
      </c>
      <c r="N305" s="69">
        <f>(B306-Assets[[#This Row],[AAPL]])/Assets[[#This Row],[AAPL]]</f>
        <v>-1.7337494114949479E-2</v>
      </c>
      <c r="O305" s="69">
        <f>(C306-Assets[[#This Row],[XOM]])/Assets[[#This Row],[XOM]]</f>
        <v>-2.4855772825766596E-2</v>
      </c>
      <c r="P305" s="69">
        <f>(D306-Assets[[#This Row],[TTM]])/Assets[[#This Row],[TTM]]</f>
        <v>-9.2253049357144207E-2</v>
      </c>
      <c r="Q305" s="69">
        <f>(E306-Assets[[#This Row],[TSLA]])/Assets[[#This Row],[TSLA]]</f>
        <v>-2.710724154564835E-2</v>
      </c>
      <c r="R305" s="69">
        <f>(F306-Assets[[#This Row],[GOOG]])/Assets[[#This Row],[GOOG]]</f>
        <v>-1.8898643474094586E-2</v>
      </c>
      <c r="S305" s="69">
        <f>(G306-Assets[[#This Row],[DIS]])/Assets[[#This Row],[DIS]]</f>
        <v>-2.8482015943238119E-2</v>
      </c>
      <c r="T305" s="69">
        <f>(H306-Assets[[#This Row],[COP]])/Assets[[#This Row],[COP]]</f>
        <v>-2.5045499050061634E-2</v>
      </c>
      <c r="U305" s="69">
        <f>(I306-Assets[[#This Row],[BIDU]])/Assets[[#This Row],[BIDU]]</f>
        <v>-2.2991565981619087E-2</v>
      </c>
      <c r="V305" s="69">
        <f>(J306-Assets[[#This Row],[MSFT]])/Assets[[#This Row],[MSFT]]</f>
        <v>-1.8306651710177823E-2</v>
      </c>
      <c r="W305" s="69">
        <f>(K306-Assets[[#This Row],[WFC]])/Assets[[#This Row],[WFC]]</f>
        <v>-3.6065548836176513E-2</v>
      </c>
      <c r="X305" s="69">
        <f>(L306-Assets[[#This Row],[DJI]])/Assets[[#This Row],[DJI]]</f>
        <v>-2.6884278467877804E-2</v>
      </c>
    </row>
    <row r="306" spans="1:24" x14ac:dyDescent="0.25">
      <c r="A306" s="66">
        <v>40795</v>
      </c>
      <c r="B306" s="60">
        <v>49.637807000000002</v>
      </c>
      <c r="C306" s="62">
        <v>61.918104999999997</v>
      </c>
      <c r="D306" s="62">
        <v>14.916086999999999</v>
      </c>
      <c r="E306" s="62">
        <v>22.969999000000001</v>
      </c>
      <c r="F306" s="62">
        <v>262.16328499999997</v>
      </c>
      <c r="G306" s="62">
        <v>28.762060000000002</v>
      </c>
      <c r="H306" s="62">
        <v>39.967005</v>
      </c>
      <c r="I306" s="62">
        <v>143.63000500000001</v>
      </c>
      <c r="J306" s="62">
        <v>22.529987999999999</v>
      </c>
      <c r="K306" s="62">
        <v>20.660357000000001</v>
      </c>
      <c r="L306" s="62">
        <v>10992.12988</v>
      </c>
      <c r="N306" s="69">
        <f>(B307-Assets[[#This Row],[AAPL]])/Assets[[#This Row],[AAPL]]</f>
        <v>6.5169075660413038E-3</v>
      </c>
      <c r="O306" s="69">
        <f>(C307-Assets[[#This Row],[XOM]])/Assets[[#This Row],[XOM]]</f>
        <v>1.1688406807669652E-2</v>
      </c>
      <c r="P306" s="69">
        <f>(D307-Assets[[#This Row],[TTM]])/Assets[[#This Row],[TTM]]</f>
        <v>-1.6938155429101372E-2</v>
      </c>
      <c r="Q306" s="69">
        <f>(E307-Assets[[#This Row],[TSLA]])/Assets[[#This Row],[TSLA]]</f>
        <v>-3.9181542846388395E-3</v>
      </c>
      <c r="R306" s="69">
        <f>(F307-Assets[[#This Row],[GOOG]])/Assets[[#This Row],[GOOG]]</f>
        <v>1.0040933077261572E-2</v>
      </c>
      <c r="S306" s="69">
        <f>(G307-Assets[[#This Row],[DIS]])/Assets[[#This Row],[DIS]]</f>
        <v>8.0541171251293509E-3</v>
      </c>
      <c r="T306" s="69">
        <f>(H307-Assets[[#This Row],[COP]])/Assets[[#This Row],[COP]]</f>
        <v>1.5580351842732891E-4</v>
      </c>
      <c r="U306" s="69">
        <f>(I307-Assets[[#This Row],[BIDU]])/Assets[[#This Row],[BIDU]]</f>
        <v>4.1773374581445472E-3</v>
      </c>
      <c r="V306" s="69">
        <f>(J307-Assets[[#This Row],[MSFT]])/Assets[[#This Row],[MSFT]]</f>
        <v>5.8275219676104783E-3</v>
      </c>
      <c r="W306" s="69">
        <f>(K307-Assets[[#This Row],[WFC]])/Assets[[#This Row],[WFC]]</f>
        <v>2.465988366028711E-2</v>
      </c>
      <c r="X306" s="69">
        <f>(L307-Assets[[#This Row],[DJI]])/Assets[[#This Row],[DJI]]</f>
        <v>6.2763304976523049E-3</v>
      </c>
    </row>
    <row r="307" spans="1:24" x14ac:dyDescent="0.25">
      <c r="A307" s="66">
        <v>40798</v>
      </c>
      <c r="B307" s="60">
        <v>49.961292</v>
      </c>
      <c r="C307" s="62">
        <v>62.641829000000001</v>
      </c>
      <c r="D307" s="62">
        <v>14.663436000000001</v>
      </c>
      <c r="E307" s="62">
        <v>22.879999000000002</v>
      </c>
      <c r="F307" s="62">
        <v>264.79564900000003</v>
      </c>
      <c r="G307" s="62">
        <v>28.993713</v>
      </c>
      <c r="H307" s="62">
        <v>39.973232000000003</v>
      </c>
      <c r="I307" s="62">
        <v>144.229996</v>
      </c>
      <c r="J307" s="62">
        <v>22.661282</v>
      </c>
      <c r="K307" s="62">
        <v>21.169839</v>
      </c>
      <c r="L307" s="62">
        <v>11061.12012</v>
      </c>
      <c r="N307" s="69">
        <f>(B308-Assets[[#This Row],[AAPL]])/Assets[[#This Row],[AAPL]]</f>
        <v>1.2317735898423065E-2</v>
      </c>
      <c r="O307" s="69">
        <f>(C308-Assets[[#This Row],[XOM]])/Assets[[#This Row],[XOM]]</f>
        <v>-2.6446865081159059E-3</v>
      </c>
      <c r="P307" s="69">
        <f>(D308-Assets[[#This Row],[TTM]])/Assets[[#This Row],[TTM]]</f>
        <v>-1.1265708801129653E-2</v>
      </c>
      <c r="Q307" s="69">
        <f>(E308-Assets[[#This Row],[TSLA]])/Assets[[#This Row],[TSLA]]</f>
        <v>5.2447598446136154E-2</v>
      </c>
      <c r="R307" s="69">
        <f>(F308-Assets[[#This Row],[GOOG]])/Assets[[#This Row],[GOOG]]</f>
        <v>-1.1317368738185951E-3</v>
      </c>
      <c r="S307" s="69">
        <f>(G308-Assets[[#This Row],[DIS]])/Assets[[#This Row],[DIS]]</f>
        <v>5.1134533890158191E-3</v>
      </c>
      <c r="T307" s="69">
        <f>(H308-Assets[[#This Row],[COP]])/Assets[[#This Row],[COP]]</f>
        <v>8.0945668841588686E-3</v>
      </c>
      <c r="U307" s="69">
        <f>(I308-Assets[[#This Row],[BIDU]])/Assets[[#This Row],[BIDU]]</f>
        <v>2.4267212764812638E-3</v>
      </c>
      <c r="V307" s="69">
        <f>(J308-Assets[[#This Row],[MSFT]])/Assets[[#This Row],[MSFT]]</f>
        <v>5.7938028395746318E-3</v>
      </c>
      <c r="W307" s="69">
        <f>(K308-Assets[[#This Row],[WFC]])/Assets[[#This Row],[WFC]]</f>
        <v>1.078836735602944E-2</v>
      </c>
      <c r="X307" s="69">
        <f>(L308-Assets[[#This Row],[DJI]])/Assets[[#This Row],[DJI]]</f>
        <v>4.0438481378683114E-3</v>
      </c>
    </row>
    <row r="308" spans="1:24" x14ac:dyDescent="0.25">
      <c r="A308" s="66">
        <v>40799</v>
      </c>
      <c r="B308" s="60">
        <v>50.576701999999997</v>
      </c>
      <c r="C308" s="62">
        <v>62.476160999999998</v>
      </c>
      <c r="D308" s="62">
        <v>14.498241999999999</v>
      </c>
      <c r="E308" s="62">
        <v>24.08</v>
      </c>
      <c r="F308" s="62">
        <v>264.49597</v>
      </c>
      <c r="G308" s="62">
        <v>29.141971000000002</v>
      </c>
      <c r="H308" s="62">
        <v>40.296798000000003</v>
      </c>
      <c r="I308" s="62">
        <v>144.58000200000001</v>
      </c>
      <c r="J308" s="62">
        <v>22.792577000000001</v>
      </c>
      <c r="K308" s="62">
        <v>21.398226999999999</v>
      </c>
      <c r="L308" s="62">
        <v>11105.849609999999</v>
      </c>
      <c r="N308" s="69">
        <f>(B309-Assets[[#This Row],[AAPL]])/Assets[[#This Row],[AAPL]]</f>
        <v>1.2167855468314328E-2</v>
      </c>
      <c r="O308" s="69">
        <f>(C309-Assets[[#This Row],[XOM]])/Assets[[#This Row],[XOM]]</f>
        <v>1.3817126183537464E-2</v>
      </c>
      <c r="P308" s="69">
        <f>(D309-Assets[[#This Row],[TTM]])/Assets[[#This Row],[TTM]]</f>
        <v>1.2734509466733969E-2</v>
      </c>
      <c r="Q308" s="69">
        <f>(E309-Assets[[#This Row],[TSLA]])/Assets[[#This Row],[TSLA]]</f>
        <v>1.0797342192691095E-2</v>
      </c>
      <c r="R308" s="69">
        <f>(F309-Assets[[#This Row],[GOOG]])/Assets[[#This Row],[GOOG]]</f>
        <v>4.8156574937607581E-3</v>
      </c>
      <c r="S308" s="69">
        <f>(G309-Assets[[#This Row],[DIS]])/Assets[[#This Row],[DIS]]</f>
        <v>2.6709071943006108E-2</v>
      </c>
      <c r="T308" s="69">
        <f>(H309-Assets[[#This Row],[COP]])/Assets[[#This Row],[COP]]</f>
        <v>1.8684338145179637E-2</v>
      </c>
      <c r="U308" s="69">
        <f>(I309-Assets[[#This Row],[BIDU]])/Assets[[#This Row],[BIDU]]</f>
        <v>2.0058057545192125E-2</v>
      </c>
      <c r="V308" s="69">
        <f>(J309-Assets[[#This Row],[MSFT]])/Assets[[#This Row],[MSFT]]</f>
        <v>1.766509333279857E-2</v>
      </c>
      <c r="W308" s="69">
        <f>(K309-Assets[[#This Row],[WFC]])/Assets[[#This Row],[WFC]]</f>
        <v>1.3546823295219817E-2</v>
      </c>
      <c r="X308" s="69">
        <f>(L309-Assets[[#This Row],[DJI]])/Assets[[#This Row],[DJI]]</f>
        <v>1.2685284327382597E-2</v>
      </c>
    </row>
    <row r="309" spans="1:24" x14ac:dyDescent="0.25">
      <c r="A309" s="66">
        <v>40800</v>
      </c>
      <c r="B309" s="60">
        <v>51.192112000000002</v>
      </c>
      <c r="C309" s="62">
        <v>63.339402</v>
      </c>
      <c r="D309" s="62">
        <v>14.682869999999999</v>
      </c>
      <c r="E309" s="62">
        <v>24.34</v>
      </c>
      <c r="F309" s="62">
        <v>265.76969200000002</v>
      </c>
      <c r="G309" s="62">
        <v>29.920325999999999</v>
      </c>
      <c r="H309" s="62">
        <v>41.049717000000001</v>
      </c>
      <c r="I309" s="62">
        <v>147.479996</v>
      </c>
      <c r="J309" s="62">
        <v>23.195209999999999</v>
      </c>
      <c r="K309" s="62">
        <v>21.688105</v>
      </c>
      <c r="L309" s="62">
        <v>11246.73047</v>
      </c>
      <c r="N309" s="69">
        <f>(B310-Assets[[#This Row],[AAPL]])/Assets[[#This Row],[AAPL]]</f>
        <v>9.4015070134242096E-3</v>
      </c>
      <c r="O309" s="69">
        <f>(C310-Assets[[#This Row],[XOM]])/Assets[[#This Row],[XOM]]</f>
        <v>1.8860171745859033E-2</v>
      </c>
      <c r="P309" s="69">
        <f>(D310-Assets[[#This Row],[TTM]])/Assets[[#This Row],[TTM]]</f>
        <v>6.6181407313420357E-2</v>
      </c>
      <c r="Q309" s="69">
        <f>(E310-Assets[[#This Row],[TSLA]])/Assets[[#This Row],[TSLA]]</f>
        <v>1.9720624486442087E-2</v>
      </c>
      <c r="R309" s="69">
        <f>(F310-Assets[[#This Row],[GOOG]])/Assets[[#This Row],[GOOG]]</f>
        <v>1.9715408331812321E-2</v>
      </c>
      <c r="S309" s="69">
        <f>(G310-Assets[[#This Row],[DIS]])/Assets[[#This Row],[DIS]]</f>
        <v>2.0129994572920064E-2</v>
      </c>
      <c r="T309" s="69">
        <f>(H310-Assets[[#This Row],[COP]])/Assets[[#This Row],[COP]]</f>
        <v>1.4400489046002406E-2</v>
      </c>
      <c r="U309" s="69">
        <f>(I310-Assets[[#This Row],[BIDU]])/Assets[[#This Row],[BIDU]]</f>
        <v>-2.1019664253313875E-3</v>
      </c>
      <c r="V309" s="69">
        <f>(J310-Assets[[#This Row],[MSFT]])/Assets[[#This Row],[MSFT]]</f>
        <v>1.849054179720732E-2</v>
      </c>
      <c r="W309" s="69">
        <f>(K310-Assets[[#This Row],[WFC]])/Assets[[#This Row],[WFC]]</f>
        <v>2.0251100776208928E-2</v>
      </c>
      <c r="X309" s="69">
        <f>(L310-Assets[[#This Row],[DJI]])/Assets[[#This Row],[DJI]]</f>
        <v>1.6578082003240218E-2</v>
      </c>
    </row>
    <row r="310" spans="1:24" x14ac:dyDescent="0.25">
      <c r="A310" s="66">
        <v>40801</v>
      </c>
      <c r="B310" s="60">
        <v>51.673394999999999</v>
      </c>
      <c r="C310" s="62">
        <v>64.533994000000007</v>
      </c>
      <c r="D310" s="62">
        <v>15.654603</v>
      </c>
      <c r="E310" s="62">
        <v>24.82</v>
      </c>
      <c r="F310" s="62">
        <v>271.00945000000002</v>
      </c>
      <c r="G310" s="62">
        <v>30.522621999999998</v>
      </c>
      <c r="H310" s="62">
        <v>41.640853</v>
      </c>
      <c r="I310" s="62">
        <v>147.16999799999999</v>
      </c>
      <c r="J310" s="62">
        <v>23.624102000000001</v>
      </c>
      <c r="K310" s="62">
        <v>22.127313000000001</v>
      </c>
      <c r="L310" s="62">
        <v>11433.179690000001</v>
      </c>
      <c r="N310" s="69">
        <f>(B311-Assets[[#This Row],[AAPL]])/Assets[[#This Row],[AAPL]]</f>
        <v>1.9187746421538549E-2</v>
      </c>
      <c r="O310" s="69">
        <f>(C311-Assets[[#This Row],[XOM]])/Assets[[#This Row],[XOM]]</f>
        <v>7.2963250965064905E-3</v>
      </c>
      <c r="P310" s="69">
        <f>(D311-Assets[[#This Row],[TTM]])/Assets[[#This Row],[TTM]]</f>
        <v>5.0900045181599213E-2</v>
      </c>
      <c r="Q310" s="69">
        <f>(E311-Assets[[#This Row],[TSLA]])/Assets[[#This Row],[TSLA]]</f>
        <v>3.9484246575342441E-2</v>
      </c>
      <c r="R310" s="69">
        <f>(F311-Assets[[#This Row],[GOOG]])/Assets[[#This Row],[GOOG]]</f>
        <v>7.5936318825781113E-3</v>
      </c>
      <c r="S310" s="69">
        <f>(G311-Assets[[#This Row],[DIS]])/Assets[[#This Row],[DIS]]</f>
        <v>-9.1070157734154131E-4</v>
      </c>
      <c r="T310" s="69">
        <f>(H311-Assets[[#This Row],[COP]])/Assets[[#This Row],[COP]]</f>
        <v>5.5290413959580252E-3</v>
      </c>
      <c r="U310" s="69">
        <f>(I311-Assets[[#This Row],[BIDU]])/Assets[[#This Row],[BIDU]]</f>
        <v>-1.4948766935499744E-3</v>
      </c>
      <c r="V310" s="69">
        <f>(J311-Assets[[#This Row],[MSFT]])/Assets[[#This Row],[MSFT]]</f>
        <v>4.81664869208576E-3</v>
      </c>
      <c r="W310" s="69">
        <f>(K311-Assets[[#This Row],[WFC]])/Assets[[#This Row],[WFC]]</f>
        <v>-9.5275915335947831E-3</v>
      </c>
      <c r="X310" s="69">
        <f>(L311-Assets[[#This Row],[DJI]])/Assets[[#This Row],[DJI]]</f>
        <v>6.6394609424703004E-3</v>
      </c>
    </row>
    <row r="311" spans="1:24" x14ac:dyDescent="0.25">
      <c r="A311" s="66">
        <v>40802</v>
      </c>
      <c r="B311" s="60">
        <v>52.664890999999997</v>
      </c>
      <c r="C311" s="62">
        <v>65.004855000000006</v>
      </c>
      <c r="D311" s="62">
        <v>16.451422999999998</v>
      </c>
      <c r="E311" s="62">
        <v>25.799999</v>
      </c>
      <c r="F311" s="62">
        <v>273.06739599999997</v>
      </c>
      <c r="G311" s="62">
        <v>30.494824999999999</v>
      </c>
      <c r="H311" s="62">
        <v>41.871087000000003</v>
      </c>
      <c r="I311" s="62">
        <v>146.949997</v>
      </c>
      <c r="J311" s="62">
        <v>23.737891000000001</v>
      </c>
      <c r="K311" s="62">
        <v>21.916492999999999</v>
      </c>
      <c r="L311" s="62">
        <v>11509.089840000001</v>
      </c>
      <c r="N311" s="69">
        <f>(B312-Assets[[#This Row],[AAPL]])/Assets[[#This Row],[AAPL]]</f>
        <v>2.7790259738693882E-2</v>
      </c>
      <c r="O311" s="69">
        <f>(C312-Assets[[#This Row],[XOM]])/Assets[[#This Row],[XOM]]</f>
        <v>-1.1401825294433791E-2</v>
      </c>
      <c r="P311" s="69">
        <f>(D312-Assets[[#This Row],[TTM]])/Assets[[#This Row],[TTM]]</f>
        <v>-2.0673348439220043E-2</v>
      </c>
      <c r="Q311" s="69">
        <f>(E312-Assets[[#This Row],[TSLA]])/Assets[[#This Row],[TSLA]]</f>
        <v>-1.1627519830524067E-3</v>
      </c>
      <c r="R311" s="69">
        <f>(F312-Assets[[#This Row],[GOOG]])/Assets[[#This Row],[GOOG]]</f>
        <v>-1.8266552774278869E-5</v>
      </c>
      <c r="S311" s="69">
        <f>(G312-Assets[[#This Row],[DIS]])/Assets[[#This Row],[DIS]]</f>
        <v>-1.2154422922577788E-2</v>
      </c>
      <c r="T311" s="69">
        <f>(H312-Assets[[#This Row],[COP]])/Assets[[#This Row],[COP]]</f>
        <v>-7.7276713642518893E-3</v>
      </c>
      <c r="U311" s="69">
        <f>(I312-Assets[[#This Row],[BIDU]])/Assets[[#This Row],[BIDU]]</f>
        <v>-8.9145833735539814E-3</v>
      </c>
      <c r="V311" s="69">
        <f>(J312-Assets[[#This Row],[MSFT]])/Assets[[#This Row],[MSFT]]</f>
        <v>3.318491941849393E-3</v>
      </c>
      <c r="W311" s="69">
        <f>(K312-Assets[[#This Row],[WFC]])/Assets[[#This Row],[WFC]]</f>
        <v>-2.4849733029823743E-2</v>
      </c>
      <c r="X311" s="69">
        <f>(L312-Assets[[#This Row],[DJI]])/Assets[[#This Row],[DJI]]</f>
        <v>-9.3908442372537745E-3</v>
      </c>
    </row>
    <row r="312" spans="1:24" x14ac:dyDescent="0.25">
      <c r="A312" s="66">
        <v>40805</v>
      </c>
      <c r="B312" s="60">
        <v>54.128461999999999</v>
      </c>
      <c r="C312" s="62">
        <v>64.263681000000005</v>
      </c>
      <c r="D312" s="62">
        <v>16.111317</v>
      </c>
      <c r="E312" s="62">
        <v>25.77</v>
      </c>
      <c r="F312" s="62">
        <v>273.062408</v>
      </c>
      <c r="G312" s="62">
        <v>30.124178000000001</v>
      </c>
      <c r="H312" s="62">
        <v>41.547521000000003</v>
      </c>
      <c r="I312" s="62">
        <v>145.63999899999999</v>
      </c>
      <c r="J312" s="62">
        <v>23.816665</v>
      </c>
      <c r="K312" s="62">
        <v>21.371873999999998</v>
      </c>
      <c r="L312" s="62">
        <v>11401.009770000001</v>
      </c>
      <c r="N312" s="69">
        <f>(B313-Assets[[#This Row],[AAPL]])/Assets[[#This Row],[AAPL]]</f>
        <v>4.4214077244611799E-3</v>
      </c>
      <c r="O312" s="69">
        <f>(C313-Assets[[#This Row],[XOM]])/Assets[[#This Row],[XOM]]</f>
        <v>4.206310559770169E-3</v>
      </c>
      <c r="P312" s="69">
        <f>(D313-Assets[[#This Row],[TTM]])/Assets[[#This Row],[TTM]]</f>
        <v>1.3872112379143139E-2</v>
      </c>
      <c r="Q312" s="69">
        <f>(E313-Assets[[#This Row],[TSLA]])/Assets[[#This Row],[TSLA]]</f>
        <v>9.3131548311991465E-3</v>
      </c>
      <c r="R312" s="69">
        <f>(F313-Assets[[#This Row],[GOOG]])/Assets[[#This Row],[GOOG]]</f>
        <v>-7.318107295100368E-5</v>
      </c>
      <c r="S312" s="69">
        <f>(G313-Assets[[#This Row],[DIS]])/Assets[[#This Row],[DIS]]</f>
        <v>-6.1518359106761279E-3</v>
      </c>
      <c r="T312" s="69">
        <f>(H313-Assets[[#This Row],[COP]])/Assets[[#This Row],[COP]]</f>
        <v>3.5942938689409671E-3</v>
      </c>
      <c r="U312" s="69">
        <f>(I313-Assets[[#This Row],[BIDU]])/Assets[[#This Row],[BIDU]]</f>
        <v>-3.9206303482602969E-2</v>
      </c>
      <c r="V312" s="69">
        <f>(J313-Assets[[#This Row],[MSFT]])/Assets[[#This Row],[MSFT]]</f>
        <v>-8.4527367706604614E-3</v>
      </c>
      <c r="W312" s="69">
        <f>(K313-Assets[[#This Row],[WFC]])/Assets[[#This Row],[WFC]]</f>
        <v>1.397453494251371E-2</v>
      </c>
      <c r="X312" s="69">
        <f>(L313-Assets[[#This Row],[DJI]])/Assets[[#This Row],[DJI]]</f>
        <v>6.7102740496983873E-4</v>
      </c>
    </row>
    <row r="313" spans="1:24" x14ac:dyDescent="0.25">
      <c r="A313" s="66">
        <v>40806</v>
      </c>
      <c r="B313" s="60">
        <v>54.367786000000002</v>
      </c>
      <c r="C313" s="62">
        <v>64.533994000000007</v>
      </c>
      <c r="D313" s="62">
        <v>16.334814999999999</v>
      </c>
      <c r="E313" s="62">
        <v>26.01</v>
      </c>
      <c r="F313" s="62">
        <v>273.04242499999998</v>
      </c>
      <c r="G313" s="62">
        <v>29.938859000000001</v>
      </c>
      <c r="H313" s="62">
        <v>41.696854999999999</v>
      </c>
      <c r="I313" s="62">
        <v>139.929993</v>
      </c>
      <c r="J313" s="62">
        <v>23.615348999999998</v>
      </c>
      <c r="K313" s="62">
        <v>21.670535999999998</v>
      </c>
      <c r="L313" s="62">
        <v>11408.660159999999</v>
      </c>
      <c r="N313" s="69">
        <f>(B314-Assets[[#This Row],[AAPL]])/Assets[[#This Row],[AAPL]]</f>
        <v>-3.1684387515798214E-3</v>
      </c>
      <c r="O313" s="69">
        <f>(C314-Assets[[#This Row],[XOM]])/Assets[[#This Row],[XOM]]</f>
        <v>-2.756386037411554E-2</v>
      </c>
      <c r="P313" s="69">
        <f>(D314-Assets[[#This Row],[TTM]])/Assets[[#This Row],[TTM]]</f>
        <v>-3.2718582977523662E-2</v>
      </c>
      <c r="Q313" s="69">
        <f>(E314-Assets[[#This Row],[TSLA]])/Assets[[#This Row],[TSLA]]</f>
        <v>-6.1514801999231119E-3</v>
      </c>
      <c r="R313" s="69">
        <f>(F314-Assets[[#This Row],[GOOG]])/Assets[[#This Row],[GOOG]]</f>
        <v>-1.3592316285646784E-2</v>
      </c>
      <c r="S313" s="69">
        <f>(G314-Assets[[#This Row],[DIS]])/Assets[[#This Row],[DIS]]</f>
        <v>-3.1878703193064281E-2</v>
      </c>
      <c r="T313" s="69">
        <f>(H314-Assets[[#This Row],[COP]])/Assets[[#This Row],[COP]]</f>
        <v>-3.0741647061870717E-2</v>
      </c>
      <c r="U313" s="69">
        <f>(I314-Assets[[#This Row],[BIDU]])/Assets[[#This Row],[BIDU]]</f>
        <v>-1.1434224826981794E-2</v>
      </c>
      <c r="V313" s="69">
        <f>(J314-Assets[[#This Row],[MSFT]])/Assets[[#This Row],[MSFT]]</f>
        <v>-3.6693846870524696E-2</v>
      </c>
      <c r="W313" s="69">
        <f>(K314-Assets[[#This Row],[WFC]])/Assets[[#This Row],[WFC]]</f>
        <v>-3.8913712148144264E-2</v>
      </c>
      <c r="X313" s="69">
        <f>(L314-Assets[[#This Row],[DJI]])/Assets[[#This Row],[DJI]]</f>
        <v>-2.4877620686354015E-2</v>
      </c>
    </row>
    <row r="314" spans="1:24" x14ac:dyDescent="0.25">
      <c r="A314" s="66">
        <v>40807</v>
      </c>
      <c r="B314" s="60">
        <v>54.195525000000004</v>
      </c>
      <c r="C314" s="62">
        <v>62.755187999999997</v>
      </c>
      <c r="D314" s="62">
        <v>15.800363000000001</v>
      </c>
      <c r="E314" s="62">
        <v>25.85</v>
      </c>
      <c r="F314" s="62">
        <v>269.33114599999999</v>
      </c>
      <c r="G314" s="62">
        <v>28.984446999999999</v>
      </c>
      <c r="H314" s="62">
        <v>40.415025</v>
      </c>
      <c r="I314" s="62">
        <v>138.33000200000001</v>
      </c>
      <c r="J314" s="62">
        <v>22.748811</v>
      </c>
      <c r="K314" s="62">
        <v>20.827255000000001</v>
      </c>
      <c r="L314" s="62">
        <v>11124.839840000001</v>
      </c>
      <c r="N314" s="69">
        <f>(B315-Assets[[#This Row],[AAPL]])/Assets[[#This Row],[AAPL]]</f>
        <v>-2.5040019448100272E-2</v>
      </c>
      <c r="O314" s="69">
        <f>(C315-Assets[[#This Row],[XOM]])/Assets[[#This Row],[XOM]]</f>
        <v>-3.7932513244960629E-2</v>
      </c>
      <c r="P314" s="69">
        <f>(D315-Assets[[#This Row],[TTM]])/Assets[[#This Row],[TTM]]</f>
        <v>-8.4255849058657781E-2</v>
      </c>
      <c r="Q314" s="69">
        <f>(E315-Assets[[#This Row],[TSLA]])/Assets[[#This Row],[TSLA]]</f>
        <v>-8.5106769825918707E-3</v>
      </c>
      <c r="R314" s="69">
        <f>(F315-Assets[[#This Row],[GOOG]])/Assets[[#This Row],[GOOG]]</f>
        <v>-3.4384378255309551E-2</v>
      </c>
      <c r="S314" s="69">
        <f>(G315-Assets[[#This Row],[DIS]])/Assets[[#This Row],[DIS]]</f>
        <v>-5.530693754481502E-2</v>
      </c>
      <c r="T314" s="69">
        <f>(H315-Assets[[#This Row],[COP]])/Assets[[#This Row],[COP]]</f>
        <v>-3.2024599762093403E-2</v>
      </c>
      <c r="U314" s="69">
        <f>(I315-Assets[[#This Row],[BIDU]])/Assets[[#This Row],[BIDU]]</f>
        <v>-0.10952072421715139</v>
      </c>
      <c r="V314" s="69">
        <f>(J315-Assets[[#This Row],[MSFT]])/Assets[[#This Row],[MSFT]]</f>
        <v>-3.5783013011097604E-2</v>
      </c>
      <c r="W314" s="69">
        <f>(K315-Assets[[#This Row],[WFC]])/Assets[[#This Row],[WFC]]</f>
        <v>-2.277515687977134E-2</v>
      </c>
      <c r="X314" s="69">
        <f>(L315-Assets[[#This Row],[DJI]])/Assets[[#This Row],[DJI]]</f>
        <v>-3.5147450716018651E-2</v>
      </c>
    </row>
    <row r="315" spans="1:24" x14ac:dyDescent="0.25">
      <c r="A315" s="66">
        <v>40808</v>
      </c>
      <c r="B315" s="60">
        <v>52.838467999999999</v>
      </c>
      <c r="C315" s="62">
        <v>60.374726000000003</v>
      </c>
      <c r="D315" s="62">
        <v>14.46909</v>
      </c>
      <c r="E315" s="62">
        <v>25.629999000000002</v>
      </c>
      <c r="F315" s="62">
        <v>260.07036199999999</v>
      </c>
      <c r="G315" s="62">
        <v>27.381405999999998</v>
      </c>
      <c r="H315" s="62">
        <v>39.120750000000001</v>
      </c>
      <c r="I315" s="62">
        <v>123.18</v>
      </c>
      <c r="J315" s="62">
        <v>21.93479</v>
      </c>
      <c r="K315" s="62">
        <v>20.352910999999999</v>
      </c>
      <c r="L315" s="62">
        <v>10733.83008</v>
      </c>
      <c r="N315" s="69">
        <f>(B316-Assets[[#This Row],[AAPL]])/Assets[[#This Row],[AAPL]]</f>
        <v>6.1718670571599835E-3</v>
      </c>
      <c r="O315" s="69">
        <f>(C316-Assets[[#This Row],[XOM]])/Assets[[#This Row],[XOM]]</f>
        <v>1.0109693913973024E-3</v>
      </c>
      <c r="P315" s="69">
        <f>(D316-Assets[[#This Row],[TTM]])/Assets[[#This Row],[TTM]]</f>
        <v>8.7306803675973807E-3</v>
      </c>
      <c r="Q315" s="69">
        <f>(E316-Assets[[#This Row],[TSLA]])/Assets[[#This Row],[TSLA]]</f>
        <v>2.92625840523833E-2</v>
      </c>
      <c r="R315" s="69">
        <f>(F316-Assets[[#This Row],[GOOG]])/Assets[[#This Row],[GOOG]]</f>
        <v>9.3151406464378628E-3</v>
      </c>
      <c r="S315" s="69">
        <f>(G316-Assets[[#This Row],[DIS]])/Assets[[#This Row],[DIS]]</f>
        <v>9.4754812809832757E-3</v>
      </c>
      <c r="T315" s="69">
        <f>(H316-Assets[[#This Row],[COP]])/Assets[[#This Row],[COP]]</f>
        <v>-5.726091652128406E-3</v>
      </c>
      <c r="U315" s="69">
        <f>(I316-Assets[[#This Row],[BIDU]])/Assets[[#This Row],[BIDU]]</f>
        <v>1.7860204578664864E-3</v>
      </c>
      <c r="V315" s="69">
        <f>(J316-Assets[[#This Row],[MSFT]])/Assets[[#This Row],[MSFT]]</f>
        <v>0</v>
      </c>
      <c r="W315" s="69">
        <f>(K316-Assets[[#This Row],[WFC]])/Assets[[#This Row],[WFC]]</f>
        <v>2.2442833853103493E-2</v>
      </c>
      <c r="X315" s="69">
        <f>(L316-Assets[[#This Row],[DJI]])/Assets[[#This Row],[DJI]]</f>
        <v>3.5076379744592248E-3</v>
      </c>
    </row>
    <row r="316" spans="1:24" x14ac:dyDescent="0.25">
      <c r="A316" s="66">
        <v>40809</v>
      </c>
      <c r="B316" s="60">
        <v>53.164580000000001</v>
      </c>
      <c r="C316" s="62">
        <v>60.435763000000001</v>
      </c>
      <c r="D316" s="62">
        <v>14.595414999999999</v>
      </c>
      <c r="E316" s="62">
        <v>26.379999000000002</v>
      </c>
      <c r="F316" s="62">
        <v>262.492954</v>
      </c>
      <c r="G316" s="62">
        <v>27.640858000000001</v>
      </c>
      <c r="H316" s="62">
        <v>38.896740999999999</v>
      </c>
      <c r="I316" s="62">
        <v>123.400002</v>
      </c>
      <c r="J316" s="62">
        <v>21.93479</v>
      </c>
      <c r="K316" s="62">
        <v>20.809688000000001</v>
      </c>
      <c r="L316" s="62">
        <v>10771.48047</v>
      </c>
      <c r="N316" s="69">
        <f>(B317-Assets[[#This Row],[AAPL]])/Assets[[#This Row],[AAPL]]</f>
        <v>-2.7949247412469591E-3</v>
      </c>
      <c r="O316" s="69">
        <f>(C317-Assets[[#This Row],[XOM]])/Assets[[#This Row],[XOM]]</f>
        <v>3.4771381971300586E-2</v>
      </c>
      <c r="P316" s="69">
        <f>(D317-Assets[[#This Row],[TTM]])/Assets[[#This Row],[TTM]]</f>
        <v>8.6551153221748993E-3</v>
      </c>
      <c r="Q316" s="69">
        <f>(E317-Assets[[#This Row],[TSLA]])/Assets[[#This Row],[TSLA]]</f>
        <v>-3.260041821836316E-2</v>
      </c>
      <c r="R316" s="69">
        <f>(F317-Assets[[#This Row],[GOOG]])/Assets[[#This Row],[GOOG]]</f>
        <v>1.2140634449182144E-2</v>
      </c>
      <c r="S316" s="69">
        <f>(G317-Assets[[#This Row],[DIS]])/Assets[[#This Row],[DIS]]</f>
        <v>1.5755914668061231E-2</v>
      </c>
      <c r="T316" s="69">
        <f>(H317-Assets[[#This Row],[COP]])/Assets[[#This Row],[COP]]</f>
        <v>2.5915821585155391E-2</v>
      </c>
      <c r="U316" s="69">
        <f>(I317-Assets[[#This Row],[BIDU]])/Assets[[#This Row],[BIDU]]</f>
        <v>-6.8071635849730984E-3</v>
      </c>
      <c r="V316" s="69">
        <f>(J317-Assets[[#This Row],[MSFT]])/Assets[[#This Row],[MSFT]]</f>
        <v>1.516367378032801E-2</v>
      </c>
      <c r="W316" s="69">
        <f>(K317-Assets[[#This Row],[WFC]])/Assets[[#This Row],[WFC]]</f>
        <v>4.6433132490981952E-2</v>
      </c>
      <c r="X316" s="69">
        <f>(L317-Assets[[#This Row],[DJI]])/Assets[[#This Row],[DJI]]</f>
        <v>2.5287134926216915E-2</v>
      </c>
    </row>
    <row r="317" spans="1:24" x14ac:dyDescent="0.25">
      <c r="A317" s="66">
        <v>40812</v>
      </c>
      <c r="B317" s="60">
        <v>53.015988999999998</v>
      </c>
      <c r="C317" s="62">
        <v>62.537197999999997</v>
      </c>
      <c r="D317" s="62">
        <v>14.72174</v>
      </c>
      <c r="E317" s="62">
        <v>25.52</v>
      </c>
      <c r="F317" s="62">
        <v>265.67978499999998</v>
      </c>
      <c r="G317" s="62">
        <v>28.076364999999999</v>
      </c>
      <c r="H317" s="62">
        <v>39.904781999999997</v>
      </c>
      <c r="I317" s="62">
        <v>122.55999799999999</v>
      </c>
      <c r="J317" s="62">
        <v>22.267402000000001</v>
      </c>
      <c r="K317" s="62">
        <v>21.775946999999999</v>
      </c>
      <c r="L317" s="62">
        <v>11043.860350000001</v>
      </c>
      <c r="N317" s="69">
        <f>(B318-Assets[[#This Row],[AAPL]])/Assets[[#This Row],[AAPL]]</f>
        <v>-9.6981308789693584E-3</v>
      </c>
      <c r="O317" s="69">
        <f>(C318-Assets[[#This Row],[XOM]])/Assets[[#This Row],[XOM]]</f>
        <v>1.6592332774487295E-2</v>
      </c>
      <c r="P317" s="69">
        <f>(D318-Assets[[#This Row],[TTM]])/Assets[[#This Row],[TTM]]</f>
        <v>5.544555195241866E-2</v>
      </c>
      <c r="Q317" s="69">
        <f>(E318-Assets[[#This Row],[TSLA]])/Assets[[#This Row],[TSLA]]</f>
        <v>2.6253957680250753E-2</v>
      </c>
      <c r="R317" s="69">
        <f>(F318-Assets[[#This Row],[GOOG]])/Assets[[#This Row],[GOOG]]</f>
        <v>1.4006658429055944E-2</v>
      </c>
      <c r="S317" s="69">
        <f>(G318-Assets[[#This Row],[DIS]])/Assets[[#This Row],[DIS]]</f>
        <v>2.8382876487038088E-2</v>
      </c>
      <c r="T317" s="69">
        <f>(H318-Assets[[#This Row],[COP]])/Assets[[#This Row],[COP]]</f>
        <v>2.0271505304803625E-3</v>
      </c>
      <c r="U317" s="69">
        <f>(I318-Assets[[#This Row],[BIDU]])/Assets[[#This Row],[BIDU]]</f>
        <v>4.2101852841087709E-2</v>
      </c>
      <c r="V317" s="69">
        <f>(J318-Assets[[#This Row],[MSFT]])/Assets[[#This Row],[MSFT]]</f>
        <v>9.0408391603114951E-3</v>
      </c>
      <c r="W317" s="69">
        <f>(K318-Assets[[#This Row],[WFC]])/Assets[[#This Row],[WFC]]</f>
        <v>6.8575203640972131E-3</v>
      </c>
      <c r="X317" s="69">
        <f>(L318-Assets[[#This Row],[DJI]])/Assets[[#This Row],[DJI]]</f>
        <v>1.329517717054433E-2</v>
      </c>
    </row>
    <row r="318" spans="1:24" x14ac:dyDescent="0.25">
      <c r="A318" s="66">
        <v>40813</v>
      </c>
      <c r="B318" s="60">
        <v>52.501832999999998</v>
      </c>
      <c r="C318" s="62">
        <v>63.574835999999998</v>
      </c>
      <c r="D318" s="62">
        <v>15.537995</v>
      </c>
      <c r="E318" s="62">
        <v>26.190000999999999</v>
      </c>
      <c r="F318" s="62">
        <v>269.401071</v>
      </c>
      <c r="G318" s="62">
        <v>28.873252999999998</v>
      </c>
      <c r="H318" s="62">
        <v>39.985675000000001</v>
      </c>
      <c r="I318" s="62">
        <v>127.720001</v>
      </c>
      <c r="J318" s="62">
        <v>22.468717999999999</v>
      </c>
      <c r="K318" s="62">
        <v>21.925276</v>
      </c>
      <c r="L318" s="62">
        <v>11190.690430000001</v>
      </c>
      <c r="N318" s="69">
        <f>(B319-Assets[[#This Row],[AAPL]])/Assets[[#This Row],[AAPL]]</f>
        <v>-5.6354603847830554E-3</v>
      </c>
      <c r="O318" s="69">
        <f>(C319-Assets[[#This Row],[XOM]])/Assets[[#This Row],[XOM]]</f>
        <v>-1.1521115052502843E-2</v>
      </c>
      <c r="P318" s="69">
        <f>(D319-Assets[[#This Row],[TTM]])/Assets[[#This Row],[TTM]]</f>
        <v>-3.377108822599053E-2</v>
      </c>
      <c r="Q318" s="69">
        <f>(E319-Assets[[#This Row],[TSLA]])/Assets[[#This Row],[TSLA]]</f>
        <v>-6.1092055704770651E-2</v>
      </c>
      <c r="R318" s="69">
        <f>(F319-Assets[[#This Row],[GOOG]])/Assets[[#This Row],[GOOG]]</f>
        <v>-1.9468285632762015E-2</v>
      </c>
      <c r="S318" s="69">
        <f>(G319-Assets[[#This Row],[DIS]])/Assets[[#This Row],[DIS]]</f>
        <v>-2.1822861455894814E-2</v>
      </c>
      <c r="T318" s="69">
        <f>(H319-Assets[[#This Row],[COP]])/Assets[[#This Row],[COP]]</f>
        <v>-1.6028565229922905E-2</v>
      </c>
      <c r="U318" s="69">
        <f>(I319-Assets[[#This Row],[BIDU]])/Assets[[#This Row],[BIDU]]</f>
        <v>-4.9326675154034723E-2</v>
      </c>
      <c r="V318" s="69">
        <f>(J319-Assets[[#This Row],[MSFT]])/Assets[[#This Row],[MSFT]]</f>
        <v>-3.5060300280593554E-3</v>
      </c>
      <c r="W318" s="69">
        <f>(K319-Assets[[#This Row],[WFC]])/Assets[[#This Row],[WFC]]</f>
        <v>-2.0432627621198556E-2</v>
      </c>
      <c r="X318" s="69">
        <f>(L319-Assets[[#This Row],[DJI]])/Assets[[#This Row],[DJI]]</f>
        <v>-1.6066036418809222E-2</v>
      </c>
    </row>
    <row r="319" spans="1:24" x14ac:dyDescent="0.25">
      <c r="A319" s="66">
        <v>40814</v>
      </c>
      <c r="B319" s="60">
        <v>52.205961000000002</v>
      </c>
      <c r="C319" s="62">
        <v>62.842382999999998</v>
      </c>
      <c r="D319" s="62">
        <v>15.013260000000001</v>
      </c>
      <c r="E319" s="62">
        <v>24.59</v>
      </c>
      <c r="F319" s="62">
        <v>264.156294</v>
      </c>
      <c r="G319" s="62">
        <v>28.243155999999999</v>
      </c>
      <c r="H319" s="62">
        <v>39.344762000000003</v>
      </c>
      <c r="I319" s="62">
        <v>121.41999800000001</v>
      </c>
      <c r="J319" s="62">
        <v>22.389942000000001</v>
      </c>
      <c r="K319" s="62">
        <v>21.477284999999998</v>
      </c>
      <c r="L319" s="62">
        <v>11010.900390000001</v>
      </c>
      <c r="N319" s="69">
        <f>(B320-Assets[[#This Row],[AAPL]])/Assets[[#This Row],[AAPL]]</f>
        <v>-1.6221212746184373E-2</v>
      </c>
      <c r="O319" s="69">
        <f>(C320-Assets[[#This Row],[XOM]])/Assets[[#This Row],[XOM]]</f>
        <v>2.5114451818289675E-2</v>
      </c>
      <c r="P319" s="69">
        <f>(D320-Assets[[#This Row],[TTM]])/Assets[[#This Row],[TTM]]</f>
        <v>4.4012892602938967E-2</v>
      </c>
      <c r="Q319" s="69">
        <f>(E320-Assets[[#This Row],[TSLA]])/Assets[[#This Row],[TSLA]]</f>
        <v>-1.9113420089467318E-2</v>
      </c>
      <c r="R319" s="69">
        <f>(F320-Assets[[#This Row],[GOOG]])/Assets[[#This Row],[GOOG]]</f>
        <v>-2.5337802475377921E-3</v>
      </c>
      <c r="S319" s="69">
        <f>(G320-Assets[[#This Row],[DIS]])/Assets[[#This Row],[DIS]]</f>
        <v>5.5774220133189868E-3</v>
      </c>
      <c r="T319" s="69">
        <f>(H320-Assets[[#This Row],[COP]])/Assets[[#This Row],[COP]]</f>
        <v>1.8029413928085169E-2</v>
      </c>
      <c r="U319" s="69">
        <f>(I320-Assets[[#This Row],[BIDU]])/Assets[[#This Row],[BIDU]]</f>
        <v>-9.166527082301551E-2</v>
      </c>
      <c r="V319" s="69">
        <f>(J320-Assets[[#This Row],[MSFT]])/Assets[[#This Row],[MSFT]]</f>
        <v>-5.0820587208310801E-3</v>
      </c>
      <c r="W319" s="69">
        <f>(K320-Assets[[#This Row],[WFC]])/Assets[[#This Row],[WFC]]</f>
        <v>2.2085845580575112E-2</v>
      </c>
      <c r="X319" s="69">
        <f>(L320-Assets[[#This Row],[DJI]])/Assets[[#This Row],[DJI]]</f>
        <v>1.2994403266961142E-2</v>
      </c>
    </row>
    <row r="320" spans="1:24" x14ac:dyDescent="0.25">
      <c r="A320" s="66">
        <v>40815</v>
      </c>
      <c r="B320" s="60">
        <v>51.359116999999998</v>
      </c>
      <c r="C320" s="62">
        <v>64.420635000000004</v>
      </c>
      <c r="D320" s="62">
        <v>15.674037</v>
      </c>
      <c r="E320" s="62">
        <v>24.120000999999998</v>
      </c>
      <c r="F320" s="62">
        <v>263.48698000000002</v>
      </c>
      <c r="G320" s="62">
        <v>28.400680000000001</v>
      </c>
      <c r="H320" s="62">
        <v>40.054124999999999</v>
      </c>
      <c r="I320" s="62">
        <v>110.290001</v>
      </c>
      <c r="J320" s="62">
        <v>22.276154999999999</v>
      </c>
      <c r="K320" s="62">
        <v>21.951629000000001</v>
      </c>
      <c r="L320" s="62">
        <v>11153.98047</v>
      </c>
      <c r="N320" s="69">
        <f>(B321-Assets[[#This Row],[AAPL]])/Assets[[#This Row],[AAPL]]</f>
        <v>-2.3683370568851388E-2</v>
      </c>
      <c r="O320" s="69">
        <f>(C321-Assets[[#This Row],[XOM]])/Assets[[#This Row],[XOM]]</f>
        <v>-1.6919330273599535E-2</v>
      </c>
      <c r="P320" s="69">
        <f>(D321-Assets[[#This Row],[TTM]])/Assets[[#This Row],[TTM]]</f>
        <v>-4.6497146842258912E-2</v>
      </c>
      <c r="Q320" s="69">
        <f>(E321-Assets[[#This Row],[TSLA]])/Assets[[#This Row],[TSLA]]</f>
        <v>1.1193946467912712E-2</v>
      </c>
      <c r="R320" s="69">
        <f>(F321-Assets[[#This Row],[GOOG]])/Assets[[#This Row],[GOOG]]</f>
        <v>-2.3620931857809516E-2</v>
      </c>
      <c r="S320" s="69">
        <f>(G321-Assets[[#This Row],[DIS]])/Assets[[#This Row],[DIS]]</f>
        <v>-1.5986941157747021E-2</v>
      </c>
      <c r="T320" s="69">
        <f>(H321-Assets[[#This Row],[COP]])/Assets[[#This Row],[COP]]</f>
        <v>-1.6312127652270532E-2</v>
      </c>
      <c r="U320" s="69">
        <f>(I321-Assets[[#This Row],[BIDU]])/Assets[[#This Row],[BIDU]]</f>
        <v>-3.0646449989605157E-2</v>
      </c>
      <c r="V320" s="69">
        <f>(J321-Assets[[#This Row],[MSFT]])/Assets[[#This Row],[MSFT]]</f>
        <v>-2.2003976898167573E-2</v>
      </c>
      <c r="W320" s="69">
        <f>(K321-Assets[[#This Row],[WFC]])/Assets[[#This Row],[WFC]]</f>
        <v>-3.481386278895289E-2</v>
      </c>
      <c r="X320" s="69">
        <f>(L321-Assets[[#This Row],[DJI]])/Assets[[#This Row],[DJI]]</f>
        <v>-2.1570827620428855E-2</v>
      </c>
    </row>
    <row r="321" spans="1:24" x14ac:dyDescent="0.25">
      <c r="A321" s="66">
        <v>40816</v>
      </c>
      <c r="B321" s="60">
        <v>50.142760000000003</v>
      </c>
      <c r="C321" s="62">
        <v>63.330680999999998</v>
      </c>
      <c r="D321" s="62">
        <v>14.945239000000001</v>
      </c>
      <c r="E321" s="62">
        <v>24.389999</v>
      </c>
      <c r="F321" s="62">
        <v>257.263172</v>
      </c>
      <c r="G321" s="62">
        <v>27.946639999999999</v>
      </c>
      <c r="H321" s="62">
        <v>39.400756999999999</v>
      </c>
      <c r="I321" s="62">
        <v>106.910004</v>
      </c>
      <c r="J321" s="62">
        <v>21.785990999999999</v>
      </c>
      <c r="K321" s="62">
        <v>21.187408000000001</v>
      </c>
      <c r="L321" s="62">
        <v>10913.37988</v>
      </c>
      <c r="N321" s="69">
        <f>(B322-Assets[[#This Row],[AAPL]])/Assets[[#This Row],[AAPL]]</f>
        <v>-1.7622982859340022E-2</v>
      </c>
      <c r="O321" s="69">
        <f>(C322-Assets[[#This Row],[XOM]])/Assets[[#This Row],[XOM]]</f>
        <v>-2.0377200744138478E-2</v>
      </c>
      <c r="P321" s="69">
        <f>(D322-Assets[[#This Row],[TTM]])/Assets[[#This Row],[TTM]]</f>
        <v>-2.4707467040172546E-2</v>
      </c>
      <c r="Q321" s="69">
        <f>(E322-Assets[[#This Row],[TSLA]])/Assets[[#This Row],[TSLA]]</f>
        <v>-2.7060230711776542E-2</v>
      </c>
      <c r="R321" s="69">
        <f>(F322-Assets[[#This Row],[GOOG]])/Assets[[#This Row],[GOOG]]</f>
        <v>-3.7899921408105719E-2</v>
      </c>
      <c r="S321" s="69">
        <f>(G322-Assets[[#This Row],[DIS]])/Assets[[#This Row],[DIS]]</f>
        <v>-3.8461546719033061E-2</v>
      </c>
      <c r="T321" s="69">
        <f>(H322-Assets[[#This Row],[COP]])/Assets[[#This Row],[COP]]</f>
        <v>-3.6797034128049778E-2</v>
      </c>
      <c r="U321" s="69">
        <f>(I322-Assets[[#This Row],[BIDU]])/Assets[[#This Row],[BIDU]]</f>
        <v>-1.6368907815212504E-2</v>
      </c>
      <c r="V321" s="69">
        <f>(J322-Assets[[#This Row],[MSFT]])/Assets[[#This Row],[MSFT]]</f>
        <v>-1.4463606452421561E-2</v>
      </c>
      <c r="W321" s="69">
        <f>(K322-Assets[[#This Row],[WFC]])/Assets[[#This Row],[WFC]]</f>
        <v>-3.8971827039909875E-2</v>
      </c>
      <c r="X321" s="69">
        <f>(L322-Assets[[#This Row],[DJI]])/Assets[[#This Row],[DJI]]</f>
        <v>-2.364804238812953E-2</v>
      </c>
    </row>
    <row r="322" spans="1:24" x14ac:dyDescent="0.25">
      <c r="A322" s="66">
        <v>40819</v>
      </c>
      <c r="B322" s="60">
        <v>49.259095000000002</v>
      </c>
      <c r="C322" s="62">
        <v>62.040179000000002</v>
      </c>
      <c r="D322" s="62">
        <v>14.575979999999999</v>
      </c>
      <c r="E322" s="62">
        <v>23.73</v>
      </c>
      <c r="F322" s="62">
        <v>247.51291800000001</v>
      </c>
      <c r="G322" s="62">
        <v>26.871769</v>
      </c>
      <c r="H322" s="62">
        <v>37.950926000000003</v>
      </c>
      <c r="I322" s="62">
        <v>105.160004</v>
      </c>
      <c r="J322" s="62">
        <v>21.470887000000001</v>
      </c>
      <c r="K322" s="62">
        <v>20.361695999999998</v>
      </c>
      <c r="L322" s="62">
        <v>10655.29981</v>
      </c>
      <c r="N322" s="69">
        <f>(B323-Assets[[#This Row],[AAPL]])/Assets[[#This Row],[AAPL]]</f>
        <v>-5.6059495205911143E-3</v>
      </c>
      <c r="O322" s="69">
        <f>(C323-Assets[[#This Row],[XOM]])/Assets[[#This Row],[XOM]]</f>
        <v>2.3612085322964622E-2</v>
      </c>
      <c r="P322" s="69">
        <f>(D323-Assets[[#This Row],[TTM]])/Assets[[#This Row],[TTM]]</f>
        <v>8.6667242957249261E-3</v>
      </c>
      <c r="Q322" s="69">
        <f>(E323-Assets[[#This Row],[TSLA]])/Assets[[#This Row],[TSLA]]</f>
        <v>-2.9498525073746434E-3</v>
      </c>
      <c r="R322" s="69">
        <f>(F323-Assets[[#This Row],[GOOG]])/Assets[[#This Row],[GOOG]]</f>
        <v>1.2875352227070399E-2</v>
      </c>
      <c r="S322" s="69">
        <f>(G323-Assets[[#This Row],[DIS]])/Assets[[#This Row],[DIS]]</f>
        <v>2.9655211757737242E-2</v>
      </c>
      <c r="T322" s="69">
        <f>(H323-Assets[[#This Row],[COP]])/Assets[[#This Row],[COP]]</f>
        <v>2.0986971437798405E-2</v>
      </c>
      <c r="U322" s="69">
        <f>(I323-Assets[[#This Row],[BIDU]])/Assets[[#This Row],[BIDU]]</f>
        <v>4.6880865466684449E-2</v>
      </c>
      <c r="V322" s="69">
        <f>(J323-Assets[[#This Row],[MSFT]])/Assets[[#This Row],[MSFT]]</f>
        <v>3.3020759691949307E-2</v>
      </c>
      <c r="W322" s="69">
        <f>(K323-Assets[[#This Row],[WFC]])/Assets[[#This Row],[WFC]]</f>
        <v>4.4434805430746079E-2</v>
      </c>
      <c r="X322" s="69">
        <f>(L323-Assets[[#This Row],[DJI]])/Assets[[#This Row],[DJI]]</f>
        <v>1.439754420199648E-2</v>
      </c>
    </row>
    <row r="323" spans="1:24" x14ac:dyDescent="0.25">
      <c r="A323" s="66">
        <v>40820</v>
      </c>
      <c r="B323" s="60">
        <v>48.982951</v>
      </c>
      <c r="C323" s="62">
        <v>63.505077</v>
      </c>
      <c r="D323" s="62">
        <v>14.702306</v>
      </c>
      <c r="E323" s="62">
        <v>23.66</v>
      </c>
      <c r="F323" s="62">
        <v>250.69973400000001</v>
      </c>
      <c r="G323" s="62">
        <v>27.668657</v>
      </c>
      <c r="H323" s="62">
        <v>38.747401000000004</v>
      </c>
      <c r="I323" s="62">
        <v>110.089996</v>
      </c>
      <c r="J323" s="62">
        <v>22.179872</v>
      </c>
      <c r="K323" s="62">
        <v>21.266463999999999</v>
      </c>
      <c r="L323" s="62">
        <v>10808.70996</v>
      </c>
      <c r="N323" s="69">
        <f>(B324-Assets[[#This Row],[AAPL]])/Assets[[#This Row],[AAPL]]</f>
        <v>1.543618717459468E-2</v>
      </c>
      <c r="O323" s="69">
        <f>(C324-Assets[[#This Row],[XOM]])/Assets[[#This Row],[XOM]]</f>
        <v>1.5378219287884702E-2</v>
      </c>
      <c r="P323" s="69">
        <f>(D324-Assets[[#This Row],[TTM]])/Assets[[#This Row],[TTM]]</f>
        <v>3.899537936429831E-2</v>
      </c>
      <c r="Q323" s="69">
        <f>(E324-Assets[[#This Row],[TSLA]])/Assets[[#This Row],[TSLA]]</f>
        <v>7.2273922231614468E-2</v>
      </c>
      <c r="R323" s="69">
        <f>(F324-Assets[[#This Row],[GOOG]])/Assets[[#This Row],[GOOG]]</f>
        <v>5.5788132587328487E-3</v>
      </c>
      <c r="S323" s="69">
        <f>(G324-Assets[[#This Row],[DIS]])/Assets[[#This Row],[DIS]]</f>
        <v>5.5257831993797163E-2</v>
      </c>
      <c r="T323" s="69">
        <f>(H324-Assets[[#This Row],[COP]])/Assets[[#This Row],[COP]]</f>
        <v>2.6658175086375333E-2</v>
      </c>
      <c r="U323" s="69">
        <f>(I324-Assets[[#This Row],[BIDU]])/Assets[[#This Row],[BIDU]]</f>
        <v>9.8101738508556899E-3</v>
      </c>
      <c r="V323" s="69">
        <f>(J324-Assets[[#This Row],[MSFT]])/Assets[[#This Row],[MSFT]]</f>
        <v>2.1704814166646245E-2</v>
      </c>
      <c r="W323" s="69">
        <f>(K324-Assets[[#This Row],[WFC]])/Assets[[#This Row],[WFC]]</f>
        <v>1.1978531080672331E-2</v>
      </c>
      <c r="X323" s="69">
        <f>(L324-Assets[[#This Row],[DJI]])/Assets[[#This Row],[DJI]]</f>
        <v>1.2142081754962659E-2</v>
      </c>
    </row>
    <row r="324" spans="1:24" x14ac:dyDescent="0.25">
      <c r="A324" s="66">
        <v>40821</v>
      </c>
      <c r="B324" s="60">
        <v>49.739061</v>
      </c>
      <c r="C324" s="62">
        <v>64.481672000000003</v>
      </c>
      <c r="D324" s="62">
        <v>15.275627999999999</v>
      </c>
      <c r="E324" s="62">
        <v>25.370000999999998</v>
      </c>
      <c r="F324" s="62">
        <v>252.098341</v>
      </c>
      <c r="G324" s="62">
        <v>29.197566999999999</v>
      </c>
      <c r="H324" s="62">
        <v>39.780335999999998</v>
      </c>
      <c r="I324" s="62">
        <v>111.16999800000001</v>
      </c>
      <c r="J324" s="62">
        <v>22.661282</v>
      </c>
      <c r="K324" s="62">
        <v>21.521204999999998</v>
      </c>
      <c r="L324" s="62">
        <v>10939.950199999999</v>
      </c>
      <c r="N324" s="69">
        <f>(B325-Assets[[#This Row],[AAPL]])/Assets[[#This Row],[AAPL]]</f>
        <v>-2.3264813945722963E-3</v>
      </c>
      <c r="O324" s="69">
        <f>(C325-Assets[[#This Row],[XOM]])/Assets[[#This Row],[XOM]]</f>
        <v>-8.1133131907629023E-4</v>
      </c>
      <c r="P324" s="69">
        <f>(D325-Assets[[#This Row],[TTM]])/Assets[[#This Row],[TTM]]</f>
        <v>7.6335323169692357E-3</v>
      </c>
      <c r="Q324" s="69">
        <f>(E325-Assets[[#This Row],[TSLA]])/Assets[[#This Row],[TSLA]]</f>
        <v>6.2672366469358892E-2</v>
      </c>
      <c r="R324" s="69">
        <f>(F325-Assets[[#This Row],[GOOG]])/Assets[[#This Row],[GOOG]]</f>
        <v>1.9833573597376319E-2</v>
      </c>
      <c r="S324" s="69">
        <f>(G325-Assets[[#This Row],[DIS]])/Assets[[#This Row],[DIS]]</f>
        <v>1.6502676404509999E-2</v>
      </c>
      <c r="T324" s="69">
        <f>(H325-Assets[[#This Row],[COP]])/Assets[[#This Row],[COP]]</f>
        <v>6.5695774917538183E-3</v>
      </c>
      <c r="U324" s="69">
        <f>(I325-Assets[[#This Row],[BIDU]])/Assets[[#This Row],[BIDU]]</f>
        <v>8.743367072832002E-2</v>
      </c>
      <c r="V324" s="69">
        <f>(J325-Assets[[#This Row],[MSFT]])/Assets[[#This Row],[MSFT]]</f>
        <v>1.7381232006203371E-2</v>
      </c>
      <c r="W324" s="69">
        <f>(K325-Assets[[#This Row],[WFC]])/Assets[[#This Row],[WFC]]</f>
        <v>3.5510232814565973E-2</v>
      </c>
      <c r="X324" s="69">
        <f>(L325-Assets[[#This Row],[DJI]])/Assets[[#This Row],[DJI]]</f>
        <v>1.6762405371827053E-2</v>
      </c>
    </row>
    <row r="325" spans="1:24" x14ac:dyDescent="0.25">
      <c r="A325" s="66">
        <v>40822</v>
      </c>
      <c r="B325" s="60">
        <v>49.623344000000003</v>
      </c>
      <c r="C325" s="62">
        <v>64.429355999999999</v>
      </c>
      <c r="D325" s="62">
        <v>15.392234999999999</v>
      </c>
      <c r="E325" s="62">
        <v>26.959999</v>
      </c>
      <c r="F325" s="62">
        <v>257.09835199999998</v>
      </c>
      <c r="G325" s="62">
        <v>29.679404999999999</v>
      </c>
      <c r="H325" s="62">
        <v>40.041676000000002</v>
      </c>
      <c r="I325" s="62">
        <v>120.889999</v>
      </c>
      <c r="J325" s="62">
        <v>23.055163</v>
      </c>
      <c r="K325" s="62">
        <v>22.285428</v>
      </c>
      <c r="L325" s="62">
        <v>11123.33008</v>
      </c>
      <c r="N325" s="69">
        <f>(B326-Assets[[#This Row],[AAPL]])/Assets[[#This Row],[AAPL]]</f>
        <v>-2.0059893585567402E-2</v>
      </c>
      <c r="O325" s="69">
        <f>(C326-Assets[[#This Row],[XOM]])/Assets[[#This Row],[XOM]]</f>
        <v>-4.4661163460954839E-3</v>
      </c>
      <c r="P325" s="69">
        <f>(D326-Assets[[#This Row],[TTM]])/Assets[[#This Row],[TTM]]</f>
        <v>2.5252538049217673E-2</v>
      </c>
      <c r="Q325" s="69">
        <f>(E326-Assets[[#This Row],[TSLA]])/Assets[[#This Row],[TSLA]]</f>
        <v>1.1127967771808378E-3</v>
      </c>
      <c r="R325" s="69">
        <f>(F326-Assets[[#This Row],[GOOG]])/Assets[[#This Row],[GOOG]]</f>
        <v>7.9652396993978142E-4</v>
      </c>
      <c r="S325" s="69">
        <f>(G326-Assets[[#This Row],[DIS]])/Assets[[#This Row],[DIS]]</f>
        <v>-1.0302800881621436E-2</v>
      </c>
      <c r="T325" s="69">
        <f>(H326-Assets[[#This Row],[COP]])/Assets[[#This Row],[COP]]</f>
        <v>-2.9525986874276819E-3</v>
      </c>
      <c r="U325" s="69">
        <f>(I326-Assets[[#This Row],[BIDU]])/Assets[[#This Row],[BIDU]]</f>
        <v>-1.3896931209338556E-2</v>
      </c>
      <c r="V325" s="69">
        <f>(J326-Assets[[#This Row],[MSFT]])/Assets[[#This Row],[MSFT]]</f>
        <v>-3.416848538438062E-3</v>
      </c>
      <c r="W325" s="69">
        <f>(K326-Assets[[#This Row],[WFC]])/Assets[[#This Row],[WFC]]</f>
        <v>-3.2715772835953671E-2</v>
      </c>
      <c r="X325" s="69">
        <f>(L326-Assets[[#This Row],[DJI]])/Assets[[#This Row],[DJI]]</f>
        <v>-1.8168983438096569E-3</v>
      </c>
    </row>
    <row r="326" spans="1:24" x14ac:dyDescent="0.25">
      <c r="A326" s="66">
        <v>40823</v>
      </c>
      <c r="B326" s="60">
        <v>48.627904999999998</v>
      </c>
      <c r="C326" s="62">
        <v>64.141606999999993</v>
      </c>
      <c r="D326" s="62">
        <v>15.780927999999999</v>
      </c>
      <c r="E326" s="62">
        <v>26.99</v>
      </c>
      <c r="F326" s="62">
        <v>257.30313699999999</v>
      </c>
      <c r="G326" s="62">
        <v>29.373624</v>
      </c>
      <c r="H326" s="62">
        <v>39.923448999999998</v>
      </c>
      <c r="I326" s="62">
        <v>119.209999</v>
      </c>
      <c r="J326" s="62">
        <v>22.976386999999999</v>
      </c>
      <c r="K326" s="62">
        <v>21.556342999999998</v>
      </c>
      <c r="L326" s="62">
        <v>11103.12012</v>
      </c>
      <c r="N326" s="69">
        <f>(B327-Assets[[#This Row],[AAPL]])/Assets[[#This Row],[AAPL]]</f>
        <v>5.140616277834717E-2</v>
      </c>
      <c r="O326" s="69">
        <f>(C327-Assets[[#This Row],[XOM]])/Assets[[#This Row],[XOM]]</f>
        <v>3.6976638268511115E-2</v>
      </c>
      <c r="P326" s="69">
        <f>(D327-Assets[[#This Row],[TTM]])/Assets[[#This Row],[TTM]]</f>
        <v>9.0517173641499415E-2</v>
      </c>
      <c r="Q326" s="69">
        <f>(E327-Assets[[#This Row],[TSLA]])/Assets[[#This Row],[TSLA]]</f>
        <v>3.297513894034839E-2</v>
      </c>
      <c r="R326" s="69">
        <f>(F327-Assets[[#This Row],[GOOG]])/Assets[[#This Row],[GOOG]]</f>
        <v>4.280554496309933E-2</v>
      </c>
      <c r="S326" s="69">
        <f>(G327-Assets[[#This Row],[DIS]])/Assets[[#This Row],[DIS]]</f>
        <v>4.100944439133565E-2</v>
      </c>
      <c r="T326" s="69">
        <f>(H327-Assets[[#This Row],[COP]])/Assets[[#This Row],[COP]]</f>
        <v>4.3484995497257831E-2</v>
      </c>
      <c r="U326" s="69">
        <f>(I327-Assets[[#This Row],[BIDU]])/Assets[[#This Row],[BIDU]]</f>
        <v>4.4711031328840189E-2</v>
      </c>
      <c r="V326" s="69">
        <f>(J327-Assets[[#This Row],[MSFT]])/Assets[[#This Row],[MSFT]]</f>
        <v>2.6285725427587992E-2</v>
      </c>
      <c r="W326" s="69">
        <f>(K327-Assets[[#This Row],[WFC]])/Assets[[#This Row],[WFC]]</f>
        <v>6.4792066075400806E-2</v>
      </c>
      <c r="X326" s="69">
        <f>(L327-Assets[[#This Row],[DJI]])/Assets[[#This Row],[DJI]]</f>
        <v>2.972674045068345E-2</v>
      </c>
    </row>
    <row r="327" spans="1:24" x14ac:dyDescent="0.25">
      <c r="A327" s="66">
        <v>40826</v>
      </c>
      <c r="B327" s="60">
        <v>51.127679000000001</v>
      </c>
      <c r="C327" s="62">
        <v>66.513347999999993</v>
      </c>
      <c r="D327" s="62">
        <v>17.209372999999999</v>
      </c>
      <c r="E327" s="62">
        <v>27.879999000000002</v>
      </c>
      <c r="F327" s="62">
        <v>268.317138</v>
      </c>
      <c r="G327" s="62">
        <v>30.578220000000002</v>
      </c>
      <c r="H327" s="62">
        <v>41.659520000000001</v>
      </c>
      <c r="I327" s="62">
        <v>124.540001</v>
      </c>
      <c r="J327" s="62">
        <v>23.580338000000001</v>
      </c>
      <c r="K327" s="62">
        <v>22.953023000000002</v>
      </c>
      <c r="L327" s="62">
        <v>11433.179690000001</v>
      </c>
      <c r="N327" s="69">
        <f>(B328-Assets[[#This Row],[AAPL]])/Assets[[#This Row],[AAPL]]</f>
        <v>2.9525983371942181E-2</v>
      </c>
      <c r="O327" s="69">
        <f>(C328-Assets[[#This Row],[XOM]])/Assets[[#This Row],[XOM]]</f>
        <v>-1.3113157377060139E-4</v>
      </c>
      <c r="P327" s="69">
        <f>(D328-Assets[[#This Row],[TTM]])/Assets[[#This Row],[TTM]]</f>
        <v>-1.0728339725102129E-2</v>
      </c>
      <c r="Q327" s="69">
        <f>(E328-Assets[[#This Row],[TSLA]])/Assets[[#This Row],[TSLA]]</f>
        <v>-9.684290160842584E-3</v>
      </c>
      <c r="R327" s="69">
        <f>(F328-Assets[[#This Row],[GOOG]])/Assets[[#This Row],[GOOG]]</f>
        <v>1.1188249182950111E-2</v>
      </c>
      <c r="S327" s="69">
        <f>(G328-Assets[[#This Row],[DIS]])/Assets[[#This Row],[DIS]]</f>
        <v>-1.1818150304367028E-2</v>
      </c>
      <c r="T327" s="69">
        <f>(H328-Assets[[#This Row],[COP]])/Assets[[#This Row],[COP]]</f>
        <v>1.0457393652159449E-3</v>
      </c>
      <c r="U327" s="69">
        <f>(I328-Assets[[#This Row],[BIDU]])/Assets[[#This Row],[BIDU]]</f>
        <v>3.9585674967193812E-2</v>
      </c>
      <c r="V327" s="69">
        <f>(J328-Assets[[#This Row],[MSFT]])/Assets[[#This Row],[MSFT]]</f>
        <v>2.2271521298803327E-3</v>
      </c>
      <c r="W327" s="69">
        <f>(K328-Assets[[#This Row],[WFC]])/Assets[[#This Row],[WFC]]</f>
        <v>-3.0616010797357824E-3</v>
      </c>
      <c r="X327" s="69">
        <f>(L328-Assets[[#This Row],[DJI]])/Assets[[#This Row],[DJI]]</f>
        <v>-1.476394184092493E-3</v>
      </c>
    </row>
    <row r="328" spans="1:24" x14ac:dyDescent="0.25">
      <c r="A328" s="66">
        <v>40827</v>
      </c>
      <c r="B328" s="60">
        <v>52.637273999999998</v>
      </c>
      <c r="C328" s="62">
        <v>66.504626000000002</v>
      </c>
      <c r="D328" s="62">
        <v>17.024744999999999</v>
      </c>
      <c r="E328" s="62">
        <v>27.610001</v>
      </c>
      <c r="F328" s="62">
        <v>271.31913700000001</v>
      </c>
      <c r="G328" s="62">
        <v>30.216842</v>
      </c>
      <c r="H328" s="62">
        <v>41.703085000000002</v>
      </c>
      <c r="I328" s="62">
        <v>129.470001</v>
      </c>
      <c r="J328" s="62">
        <v>23.632854999999999</v>
      </c>
      <c r="K328" s="62">
        <v>22.882750000000001</v>
      </c>
      <c r="L328" s="62">
        <v>11416.29981</v>
      </c>
      <c r="N328" s="69">
        <f>(B329-Assets[[#This Row],[AAPL]])/Assets[[#This Row],[AAPL]]</f>
        <v>4.7465983895746593E-3</v>
      </c>
      <c r="O328" s="69">
        <f>(C329-Assets[[#This Row],[XOM]])/Assets[[#This Row],[XOM]]</f>
        <v>1.1669158172545839E-2</v>
      </c>
      <c r="P328" s="69">
        <f>(D329-Assets[[#This Row],[TTM]])/Assets[[#This Row],[TTM]]</f>
        <v>4.6803637881213514E-2</v>
      </c>
      <c r="Q328" s="69">
        <f>(E329-Assets[[#This Row],[TSLA]])/Assets[[#This Row],[TSLA]]</f>
        <v>6.8814919637271736E-3</v>
      </c>
      <c r="R328" s="69">
        <f>(F329-Assets[[#This Row],[GOOG]])/Assets[[#This Row],[GOOG]]</f>
        <v>9.7942446278677636E-3</v>
      </c>
      <c r="S328" s="69">
        <f>(G329-Assets[[#This Row],[DIS]])/Assets[[#This Row],[DIS]]</f>
        <v>3.5265167683638216E-2</v>
      </c>
      <c r="T328" s="69">
        <f>(H329-Assets[[#This Row],[COP]])/Assets[[#This Row],[COP]]</f>
        <v>1.2384263658192124E-2</v>
      </c>
      <c r="U328" s="69">
        <f>(I329-Assets[[#This Row],[BIDU]])/Assets[[#This Row],[BIDU]]</f>
        <v>1.0504371587978989E-2</v>
      </c>
      <c r="V328" s="69">
        <f>(J329-Assets[[#This Row],[MSFT]])/Assets[[#This Row],[MSFT]]</f>
        <v>-1.4814968398866014E-3</v>
      </c>
      <c r="W328" s="69">
        <f>(K329-Assets[[#This Row],[WFC]])/Assets[[#This Row],[WFC]]</f>
        <v>3.4548994329789813E-2</v>
      </c>
      <c r="X328" s="69">
        <f>(L329-Assets[[#This Row],[DJI]])/Assets[[#This Row],[DJI]]</f>
        <v>8.982752880243328E-3</v>
      </c>
    </row>
    <row r="329" spans="1:24" x14ac:dyDescent="0.25">
      <c r="A329" s="66">
        <v>40828</v>
      </c>
      <c r="B329" s="60">
        <v>52.887121999999998</v>
      </c>
      <c r="C329" s="62">
        <v>67.280679000000006</v>
      </c>
      <c r="D329" s="62">
        <v>17.821565</v>
      </c>
      <c r="E329" s="62">
        <v>27.799999</v>
      </c>
      <c r="F329" s="62">
        <v>273.97650299999998</v>
      </c>
      <c r="G329" s="62">
        <v>31.282444000000002</v>
      </c>
      <c r="H329" s="62">
        <v>42.219546999999999</v>
      </c>
      <c r="I329" s="62">
        <v>130.83000200000001</v>
      </c>
      <c r="J329" s="62">
        <v>23.597843000000001</v>
      </c>
      <c r="K329" s="62">
        <v>23.673325999999999</v>
      </c>
      <c r="L329" s="62">
        <v>11518.849609999999</v>
      </c>
      <c r="N329" s="69">
        <f>(B330-Assets[[#This Row],[AAPL]])/Assets[[#This Row],[AAPL]]</f>
        <v>1.5515005713489294E-2</v>
      </c>
      <c r="O329" s="69">
        <f>(C330-Assets[[#This Row],[XOM]])/Assets[[#This Row],[XOM]]</f>
        <v>-1.0238466826412372E-2</v>
      </c>
      <c r="P329" s="69">
        <f>(D330-Assets[[#This Row],[TTM]])/Assets[[#This Row],[TTM]]</f>
        <v>-1.581247213698685E-2</v>
      </c>
      <c r="Q329" s="69">
        <f>(E330-Assets[[#This Row],[TSLA]])/Assets[[#This Row],[TSLA]]</f>
        <v>5.0360433466202312E-3</v>
      </c>
      <c r="R329" s="69">
        <f>(F330-Assets[[#This Row],[GOOG]])/Assets[[#This Row],[GOOG]]</f>
        <v>1.9124844439670781E-2</v>
      </c>
      <c r="S329" s="69">
        <f>(G330-Assets[[#This Row],[DIS]])/Assets[[#This Row],[DIS]]</f>
        <v>-6.2203260077761842E-3</v>
      </c>
      <c r="T329" s="69">
        <f>(H330-Assets[[#This Row],[COP]])/Assets[[#This Row],[COP]]</f>
        <v>-2.2324493439022904E-3</v>
      </c>
      <c r="U329" s="69">
        <f>(I330-Assets[[#This Row],[BIDU]])/Assets[[#This Row],[BIDU]]</f>
        <v>1.6357096746050563E-2</v>
      </c>
      <c r="V329" s="69">
        <f>(J330-Assets[[#This Row],[MSFT]])/Assets[[#This Row],[MSFT]]</f>
        <v>8.1602797340417227E-3</v>
      </c>
      <c r="W329" s="69">
        <f>(K330-Assets[[#This Row],[WFC]])/Assets[[#This Row],[WFC]]</f>
        <v>-3.0797742573223458E-2</v>
      </c>
      <c r="X329" s="69">
        <f>(L330-Assets[[#This Row],[DJI]])/Assets[[#This Row],[DJI]]</f>
        <v>-3.5350517958536742E-3</v>
      </c>
    </row>
    <row r="330" spans="1:24" x14ac:dyDescent="0.25">
      <c r="A330" s="66">
        <v>40829</v>
      </c>
      <c r="B330" s="60">
        <v>53.707666000000003</v>
      </c>
      <c r="C330" s="62">
        <v>66.591828000000007</v>
      </c>
      <c r="D330" s="62">
        <v>17.539762</v>
      </c>
      <c r="E330" s="62">
        <v>27.940000999999999</v>
      </c>
      <c r="F330" s="62">
        <v>279.21626099999997</v>
      </c>
      <c r="G330" s="62">
        <v>31.087857</v>
      </c>
      <c r="H330" s="62">
        <v>42.125293999999997</v>
      </c>
      <c r="I330" s="62">
        <v>132.970001</v>
      </c>
      <c r="J330" s="62">
        <v>23.790407999999999</v>
      </c>
      <c r="K330" s="62">
        <v>22.944241000000002</v>
      </c>
      <c r="L330" s="62">
        <v>11478.12988</v>
      </c>
      <c r="N330" s="69">
        <f>(B331-Assets[[#This Row],[AAPL]])/Assets[[#This Row],[AAPL]]</f>
        <v>3.3224791410596692E-2</v>
      </c>
      <c r="O330" s="69">
        <f>(C331-Assets[[#This Row],[XOM]])/Assets[[#This Row],[XOM]]</f>
        <v>2.2783786623187391E-2</v>
      </c>
      <c r="P330" s="69">
        <f>(D331-Assets[[#This Row],[TTM]])/Assets[[#This Row],[TTM]]</f>
        <v>2.9916939579909964E-2</v>
      </c>
      <c r="Q330" s="69">
        <f>(E331-Assets[[#This Row],[TSLA]])/Assets[[#This Row],[TSLA]]</f>
        <v>3.9369361511476303E-3</v>
      </c>
      <c r="R330" s="69">
        <f>(F331-Assets[[#This Row],[GOOG]])/Assets[[#This Row],[GOOG]]</f>
        <v>5.8480480117882622E-2</v>
      </c>
      <c r="S330" s="69">
        <f>(G331-Assets[[#This Row],[DIS]])/Assets[[#This Row],[DIS]]</f>
        <v>2.7421800093843762E-2</v>
      </c>
      <c r="T330" s="69">
        <f>(H331-Assets[[#This Row],[COP]])/Assets[[#This Row],[COP]]</f>
        <v>2.9087156044537182E-2</v>
      </c>
      <c r="U330" s="69">
        <f>(I331-Assets[[#This Row],[BIDU]])/Assets[[#This Row],[BIDU]]</f>
        <v>3.4819921525006313E-2</v>
      </c>
      <c r="V330" s="69">
        <f>(J331-Assets[[#This Row],[MSFT]])/Assets[[#This Row],[MSFT]]</f>
        <v>3.3112504838084867E-3</v>
      </c>
      <c r="W330" s="69">
        <f>(K331-Assets[[#This Row],[WFC]])/Assets[[#This Row],[WFC]]</f>
        <v>2.1056612855487225E-2</v>
      </c>
      <c r="X330" s="69">
        <f>(L331-Assets[[#This Row],[DJI]])/Assets[[#This Row],[DJI]]</f>
        <v>1.4493680742354433E-2</v>
      </c>
    </row>
    <row r="331" spans="1:24" x14ac:dyDescent="0.25">
      <c r="A331" s="66">
        <v>40830</v>
      </c>
      <c r="B331" s="60">
        <v>55.492092</v>
      </c>
      <c r="C331" s="62">
        <v>68.109042000000002</v>
      </c>
      <c r="D331" s="62">
        <v>18.064498</v>
      </c>
      <c r="E331" s="62">
        <v>28.049999</v>
      </c>
      <c r="F331" s="62">
        <v>295.544962</v>
      </c>
      <c r="G331" s="62">
        <v>31.940342000000001</v>
      </c>
      <c r="H331" s="62">
        <v>43.350599000000003</v>
      </c>
      <c r="I331" s="62">
        <v>137.60000600000001</v>
      </c>
      <c r="J331" s="62">
        <v>23.869184000000001</v>
      </c>
      <c r="K331" s="62">
        <v>23.427368999999999</v>
      </c>
      <c r="L331" s="62">
        <v>11644.490229999999</v>
      </c>
      <c r="N331" s="69">
        <f>(B332-Assets[[#This Row],[AAPL]])/Assets[[#This Row],[AAPL]]</f>
        <v>-4.7629849672994806E-3</v>
      </c>
      <c r="O331" s="69">
        <f>(C332-Assets[[#This Row],[XOM]])/Assets[[#This Row],[XOM]]</f>
        <v>-8.1935670156688973E-3</v>
      </c>
      <c r="P331" s="69">
        <f>(D332-Assets[[#This Row],[TTM]])/Assets[[#This Row],[TTM]]</f>
        <v>-8.6067711375096712E-3</v>
      </c>
      <c r="Q331" s="69">
        <f>(E332-Assets[[#This Row],[TSLA]])/Assets[[#This Row],[TSLA]]</f>
        <v>-2.2459858198212342E-2</v>
      </c>
      <c r="R331" s="69">
        <f>(F332-Assets[[#This Row],[GOOG]])/Assets[[#This Row],[GOOG]]</f>
        <v>-1.5667301410470236E-2</v>
      </c>
      <c r="S331" s="69">
        <f>(G332-Assets[[#This Row],[DIS]])/Assets[[#This Row],[DIS]]</f>
        <v>-3.133163070076081E-2</v>
      </c>
      <c r="T331" s="69">
        <f>(H332-Assets[[#This Row],[COP]])/Assets[[#This Row],[COP]]</f>
        <v>-9.4217383247692573E-3</v>
      </c>
      <c r="U331" s="69">
        <f>(I332-Assets[[#This Row],[BIDU]])/Assets[[#This Row],[BIDU]]</f>
        <v>-1.4462245008913709E-2</v>
      </c>
      <c r="V331" s="69">
        <f>(J332-Assets[[#This Row],[MSFT]])/Assets[[#This Row],[MSFT]]</f>
        <v>-1.0634423028453853E-2</v>
      </c>
      <c r="W331" s="69">
        <f>(K332-Assets[[#This Row],[WFC]])/Assets[[#This Row],[WFC]]</f>
        <v>-8.4364445704509003E-2</v>
      </c>
      <c r="X331" s="69">
        <f>(L332-Assets[[#This Row],[DJI]])/Assets[[#This Row],[DJI]]</f>
        <v>-2.1253848396247006E-2</v>
      </c>
    </row>
    <row r="332" spans="1:24" x14ac:dyDescent="0.25">
      <c r="A332" s="66">
        <v>40833</v>
      </c>
      <c r="B332" s="60">
        <v>55.227784</v>
      </c>
      <c r="C332" s="62">
        <v>67.550985999999995</v>
      </c>
      <c r="D332" s="62">
        <v>17.909020999999999</v>
      </c>
      <c r="E332" s="62">
        <v>27.42</v>
      </c>
      <c r="F332" s="62">
        <v>290.91457000000003</v>
      </c>
      <c r="G332" s="62">
        <v>30.939599000000001</v>
      </c>
      <c r="H332" s="62">
        <v>42.942160999999999</v>
      </c>
      <c r="I332" s="62">
        <v>135.61000100000001</v>
      </c>
      <c r="J332" s="62">
        <v>23.615348999999998</v>
      </c>
      <c r="K332" s="62">
        <v>21.450932000000002</v>
      </c>
      <c r="L332" s="62">
        <v>11397</v>
      </c>
      <c r="N332" s="69">
        <f>(B333-Assets[[#This Row],[AAPL]])/Assets[[#This Row],[AAPL]]</f>
        <v>5.357249170091693E-3</v>
      </c>
      <c r="O332" s="69">
        <f>(C333-Assets[[#This Row],[XOM]])/Assets[[#This Row],[XOM]]</f>
        <v>1.8329651028335826E-2</v>
      </c>
      <c r="P332" s="69">
        <f>(D333-Assets[[#This Row],[TTM]])/Assets[[#This Row],[TTM]]</f>
        <v>9.224122301269325E-3</v>
      </c>
      <c r="Q332" s="69">
        <f>(E333-Assets[[#This Row],[TSLA]])/Assets[[#This Row],[TSLA]]</f>
        <v>3.3552151714077244E-2</v>
      </c>
      <c r="R332" s="69">
        <f>(F333-Assets[[#This Row],[GOOG]])/Assets[[#This Row],[GOOG]]</f>
        <v>1.3907749618728142E-2</v>
      </c>
      <c r="S332" s="69">
        <f>(G333-Assets[[#This Row],[DIS]])/Assets[[#This Row],[DIS]]</f>
        <v>1.6471965263673921E-2</v>
      </c>
      <c r="T332" s="69">
        <f>(H333-Assets[[#This Row],[COP]])/Assets[[#This Row],[COP]]</f>
        <v>1.2730542368373184E-2</v>
      </c>
      <c r="U332" s="69">
        <f>(I333-Assets[[#This Row],[BIDU]])/Assets[[#This Row],[BIDU]]</f>
        <v>-2.3892087427976806E-2</v>
      </c>
      <c r="V332" s="69">
        <f>(J333-Assets[[#This Row],[MSFT]])/Assets[[#This Row],[MSFT]]</f>
        <v>1.223128229017505E-2</v>
      </c>
      <c r="W332" s="69">
        <f>(K333-Assets[[#This Row],[WFC]])/Assets[[#This Row],[WFC]]</f>
        <v>5.8968067214981615E-2</v>
      </c>
      <c r="X332" s="69">
        <f>(L333-Assets[[#This Row],[DJI]])/Assets[[#This Row],[DJI]]</f>
        <v>1.5798000350969593E-2</v>
      </c>
    </row>
    <row r="333" spans="1:24" x14ac:dyDescent="0.25">
      <c r="A333" s="66">
        <v>40834</v>
      </c>
      <c r="B333" s="60">
        <v>55.523653000000003</v>
      </c>
      <c r="C333" s="62">
        <v>68.789171999999994</v>
      </c>
      <c r="D333" s="62">
        <v>18.074216</v>
      </c>
      <c r="E333" s="62">
        <v>28.34</v>
      </c>
      <c r="F333" s="62">
        <v>294.96053699999999</v>
      </c>
      <c r="G333" s="62">
        <v>31.449235000000002</v>
      </c>
      <c r="H333" s="62">
        <v>43.488838000000001</v>
      </c>
      <c r="I333" s="62">
        <v>132.36999499999999</v>
      </c>
      <c r="J333" s="62">
        <v>23.904195000000001</v>
      </c>
      <c r="K333" s="62">
        <v>22.715852000000002</v>
      </c>
      <c r="L333" s="62">
        <v>11577.04981</v>
      </c>
      <c r="N333" s="69">
        <f>(B334-Assets[[#This Row],[AAPL]])/Assets[[#This Row],[AAPL]]</f>
        <v>-5.5939781195592439E-2</v>
      </c>
      <c r="O333" s="69">
        <f>(C334-Assets[[#This Row],[XOM]])/Assets[[#This Row],[XOM]]</f>
        <v>-5.8308886171793807E-3</v>
      </c>
      <c r="P333" s="69">
        <f>(D334-Assets[[#This Row],[TTM]])/Assets[[#This Row],[TTM]]</f>
        <v>-1.3440859620135154E-2</v>
      </c>
      <c r="Q333" s="69">
        <f>(E334-Assets[[#This Row],[TSLA]])/Assets[[#This Row],[TSLA]]</f>
        <v>-2.7170077628793209E-2</v>
      </c>
      <c r="R333" s="69">
        <f>(F334-Assets[[#This Row],[GOOG]])/Assets[[#This Row],[GOOG]]</f>
        <v>-1.661277488113597E-2</v>
      </c>
      <c r="S333" s="69">
        <f>(G334-Assets[[#This Row],[DIS]])/Assets[[#This Row],[DIS]]</f>
        <v>-9.7229710039052515E-3</v>
      </c>
      <c r="T333" s="69">
        <f>(H334-Assets[[#This Row],[COP]])/Assets[[#This Row],[COP]]</f>
        <v>5.0570677469009622E-3</v>
      </c>
      <c r="U333" s="69">
        <f>(I334-Assets[[#This Row],[BIDU]])/Assets[[#This Row],[BIDU]]</f>
        <v>-4.638507389835584E-2</v>
      </c>
      <c r="V333" s="69">
        <f>(J334-Assets[[#This Row],[MSFT]])/Assets[[#This Row],[MSFT]]</f>
        <v>-6.5910188567320522E-3</v>
      </c>
      <c r="W333" s="69">
        <f>(K334-Assets[[#This Row],[WFC]])/Assets[[#This Row],[WFC]]</f>
        <v>-2.629542576699315E-2</v>
      </c>
      <c r="X333" s="69">
        <f>(L334-Assets[[#This Row],[DJI]])/Assets[[#This Row],[DJI]]</f>
        <v>-6.2563166945552636E-3</v>
      </c>
    </row>
    <row r="334" spans="1:24" x14ac:dyDescent="0.25">
      <c r="A334" s="66">
        <v>40835</v>
      </c>
      <c r="B334" s="60">
        <v>52.417672000000003</v>
      </c>
      <c r="C334" s="62">
        <v>68.388069999999999</v>
      </c>
      <c r="D334" s="62">
        <v>17.831282999999999</v>
      </c>
      <c r="E334" s="62">
        <v>27.57</v>
      </c>
      <c r="F334" s="62">
        <v>290.06042400000001</v>
      </c>
      <c r="G334" s="62">
        <v>31.143454999999999</v>
      </c>
      <c r="H334" s="62">
        <v>43.708764000000002</v>
      </c>
      <c r="I334" s="62">
        <v>126.230003</v>
      </c>
      <c r="J334" s="62">
        <v>23.746642000000001</v>
      </c>
      <c r="K334" s="62">
        <v>22.118528999999999</v>
      </c>
      <c r="L334" s="62">
        <v>11504.62012</v>
      </c>
      <c r="N334" s="69">
        <f>(B335-Assets[[#This Row],[AAPL]])/Assets[[#This Row],[AAPL]]</f>
        <v>-8.303592727277263E-3</v>
      </c>
      <c r="O334" s="69">
        <f>(C335-Assets[[#This Row],[XOM]])/Assets[[#This Row],[XOM]]</f>
        <v>3.5700378735647256E-3</v>
      </c>
      <c r="P334" s="69">
        <f>(D335-Assets[[#This Row],[TTM]])/Assets[[#This Row],[TTM]]</f>
        <v>-1.416897482923692E-2</v>
      </c>
      <c r="Q334" s="69">
        <f>(E335-Assets[[#This Row],[TSLA]])/Assets[[#This Row],[TSLA]]</f>
        <v>-8.3424011606819167E-3</v>
      </c>
      <c r="R334" s="69">
        <f>(F335-Assets[[#This Row],[GOOG]])/Assets[[#This Row],[GOOG]]</f>
        <v>5.1145412377939002E-3</v>
      </c>
      <c r="S334" s="69">
        <f>(G335-Assets[[#This Row],[DIS]])/Assets[[#This Row],[DIS]]</f>
        <v>6.8431713822374547E-3</v>
      </c>
      <c r="T334" s="69">
        <f>(H335-Assets[[#This Row],[COP]])/Assets[[#This Row],[COP]]</f>
        <v>1.0206946140137847E-2</v>
      </c>
      <c r="U334" s="69">
        <f>(I335-Assets[[#This Row],[BIDU]])/Assets[[#This Row],[BIDU]]</f>
        <v>-1.8696030610091955E-2</v>
      </c>
      <c r="V334" s="69">
        <f>(J335-Assets[[#This Row],[MSFT]])/Assets[[#This Row],[MSFT]]</f>
        <v>-3.3172690269219025E-3</v>
      </c>
      <c r="W334" s="69">
        <f>(K335-Assets[[#This Row],[WFC]])/Assets[[#This Row],[WFC]]</f>
        <v>2.3034126726962763E-2</v>
      </c>
      <c r="X334" s="69">
        <f>(L335-Assets[[#This Row],[DJI]])/Assets[[#This Row],[DJI]]</f>
        <v>3.2300197322812346E-3</v>
      </c>
    </row>
    <row r="335" spans="1:24" x14ac:dyDescent="0.25">
      <c r="A335" s="66">
        <v>40836</v>
      </c>
      <c r="B335" s="60">
        <v>51.982416999999998</v>
      </c>
      <c r="C335" s="62">
        <v>68.632217999999995</v>
      </c>
      <c r="D335" s="62">
        <v>17.578631999999999</v>
      </c>
      <c r="E335" s="62">
        <v>27.34</v>
      </c>
      <c r="F335" s="62">
        <v>291.54395</v>
      </c>
      <c r="G335" s="62">
        <v>31.356574999999999</v>
      </c>
      <c r="H335" s="62">
        <v>44.154896999999998</v>
      </c>
      <c r="I335" s="62">
        <v>123.870003</v>
      </c>
      <c r="J335" s="62">
        <v>23.667867999999999</v>
      </c>
      <c r="K335" s="62">
        <v>22.62801</v>
      </c>
      <c r="L335" s="62">
        <v>11541.780269999999</v>
      </c>
      <c r="N335" s="69">
        <f>(B336-Assets[[#This Row],[AAPL]])/Assets[[#This Row],[AAPL]]</f>
        <v>-6.1723755553727824E-3</v>
      </c>
      <c r="O335" s="69">
        <f>(C336-Assets[[#This Row],[XOM]])/Assets[[#This Row],[XOM]]</f>
        <v>1.8040885695986088E-2</v>
      </c>
      <c r="P335" s="69">
        <f>(D336-Assets[[#This Row],[TTM]])/Assets[[#This Row],[TTM]]</f>
        <v>8.8446586742359258E-3</v>
      </c>
      <c r="Q335" s="69">
        <f>(E336-Assets[[#This Row],[TSLA]])/Assets[[#This Row],[TSLA]]</f>
        <v>2.5237783467446918E-2</v>
      </c>
      <c r="R335" s="69">
        <f>(F336-Assets[[#This Row],[GOOG]])/Assets[[#This Row],[GOOG]]</f>
        <v>1.1684725407610064E-2</v>
      </c>
      <c r="S335" s="69">
        <f>(G336-Assets[[#This Row],[DIS]])/Assets[[#This Row],[DIS]]</f>
        <v>3.9007098192324903E-2</v>
      </c>
      <c r="T335" s="69">
        <f>(H336-Assets[[#This Row],[COP]])/Assets[[#This Row],[COP]]</f>
        <v>2.220014237605409E-2</v>
      </c>
      <c r="U335" s="69">
        <f>(I336-Assets[[#This Row],[BIDU]])/Assets[[#This Row],[BIDU]]</f>
        <v>-1.380478694264661E-2</v>
      </c>
      <c r="V335" s="69">
        <f>(J336-Assets[[#This Row],[MSFT]])/Assets[[#This Row],[MSFT]]</f>
        <v>4.4378310712228008E-3</v>
      </c>
      <c r="W335" s="69">
        <f>(K336-Assets[[#This Row],[WFC]])/Assets[[#This Row],[WFC]]</f>
        <v>2.135092745672296E-2</v>
      </c>
      <c r="X335" s="69">
        <f>(L336-Assets[[#This Row],[DJI]])/Assets[[#This Row],[DJI]]</f>
        <v>2.3134192798144528E-2</v>
      </c>
    </row>
    <row r="336" spans="1:24" x14ac:dyDescent="0.25">
      <c r="A336" s="66">
        <v>40837</v>
      </c>
      <c r="B336" s="60">
        <v>51.661562000000004</v>
      </c>
      <c r="C336" s="62">
        <v>69.870403999999994</v>
      </c>
      <c r="D336" s="62">
        <v>17.734109</v>
      </c>
      <c r="E336" s="62">
        <v>28.030000999999999</v>
      </c>
      <c r="F336" s="62">
        <v>294.95056099999999</v>
      </c>
      <c r="G336" s="62">
        <v>32.579704</v>
      </c>
      <c r="H336" s="62">
        <v>45.135142000000002</v>
      </c>
      <c r="I336" s="62">
        <v>122.160004</v>
      </c>
      <c r="J336" s="62">
        <v>23.772901999999998</v>
      </c>
      <c r="K336" s="62">
        <v>23.111139000000001</v>
      </c>
      <c r="L336" s="62">
        <v>11808.79004</v>
      </c>
      <c r="N336" s="69">
        <f>(B337-Assets[[#This Row],[AAPL]])/Assets[[#This Row],[AAPL]]</f>
        <v>3.2835282835621482E-2</v>
      </c>
      <c r="O336" s="69">
        <f>(C337-Assets[[#This Row],[XOM]])/Assets[[#This Row],[XOM]]</f>
        <v>4.9920993730050763E-4</v>
      </c>
      <c r="P336" s="69">
        <f>(D337-Assets[[#This Row],[TTM]])/Assets[[#This Row],[TTM]]</f>
        <v>3.7808271055512287E-2</v>
      </c>
      <c r="Q336" s="69">
        <f>(E337-Assets[[#This Row],[TSLA]])/Assets[[#This Row],[TSLA]]</f>
        <v>1.855147989470286E-2</v>
      </c>
      <c r="R336" s="69">
        <f>(F337-Assets[[#This Row],[GOOG]])/Assets[[#This Row],[GOOG]]</f>
        <v>1.0042472846830828E-2</v>
      </c>
      <c r="S336" s="69">
        <f>(G337-Assets[[#This Row],[DIS]])/Assets[[#This Row],[DIS]]</f>
        <v>5.9726448097870534E-3</v>
      </c>
      <c r="T336" s="69">
        <f>(H337-Assets[[#This Row],[COP]])/Assets[[#This Row],[COP]]</f>
        <v>4.0373419009072792E-3</v>
      </c>
      <c r="U336" s="69">
        <f>(I337-Assets[[#This Row],[BIDU]])/Assets[[#This Row],[BIDU]]</f>
        <v>8.07138153007919E-2</v>
      </c>
      <c r="V336" s="69">
        <f>(J337-Assets[[#This Row],[MSFT]])/Assets[[#This Row],[MSFT]]</f>
        <v>1.1045769675070861E-3</v>
      </c>
      <c r="W336" s="69">
        <f>(K337-Assets[[#This Row],[WFC]])/Assets[[#This Row],[WFC]]</f>
        <v>7.981778829680309E-3</v>
      </c>
      <c r="X336" s="69">
        <f>(L337-Assets[[#This Row],[DJI]])/Assets[[#This Row],[DJI]]</f>
        <v>8.8772922242590507E-3</v>
      </c>
    </row>
    <row r="337" spans="1:24" x14ac:dyDescent="0.25">
      <c r="A337" s="66">
        <v>40840</v>
      </c>
      <c r="B337" s="60">
        <v>53.357883999999999</v>
      </c>
      <c r="C337" s="62">
        <v>69.905283999999995</v>
      </c>
      <c r="D337" s="62">
        <v>18.404605</v>
      </c>
      <c r="E337" s="62">
        <v>28.549999</v>
      </c>
      <c r="F337" s="62">
        <v>297.91259400000001</v>
      </c>
      <c r="G337" s="62">
        <v>32.774290999999998</v>
      </c>
      <c r="H337" s="62">
        <v>45.317368000000002</v>
      </c>
      <c r="I337" s="62">
        <v>132.020004</v>
      </c>
      <c r="J337" s="62">
        <v>23.799161000000002</v>
      </c>
      <c r="K337" s="62">
        <v>23.295607</v>
      </c>
      <c r="L337" s="62">
        <v>11913.62012</v>
      </c>
      <c r="N337" s="69">
        <f>(B338-Assets[[#This Row],[AAPL]])/Assets[[#This Row],[AAPL]]</f>
        <v>-1.9715586922449835E-2</v>
      </c>
      <c r="O337" s="69">
        <f>(C338-Assets[[#This Row],[XOM]])/Assets[[#This Row],[XOM]]</f>
        <v>-9.1056063801985762E-3</v>
      </c>
      <c r="P337" s="69">
        <f>(D338-Assets[[#This Row],[TTM]])/Assets[[#This Row],[TTM]]</f>
        <v>-1.0559857166182825E-3</v>
      </c>
      <c r="Q337" s="69">
        <f>(E338-Assets[[#This Row],[TSLA]])/Assets[[#This Row],[TSLA]]</f>
        <v>-1.0507846252463955E-2</v>
      </c>
      <c r="R337" s="69">
        <f>(F338-Assets[[#This Row],[GOOG]])/Assets[[#This Row],[GOOG]]</f>
        <v>-2.2232598196234764E-2</v>
      </c>
      <c r="S337" s="69">
        <f>(G338-Assets[[#This Row],[DIS]])/Assets[[#This Row],[DIS]]</f>
        <v>-2.4314393254151499E-2</v>
      </c>
      <c r="T337" s="69">
        <f>(H338-Assets[[#This Row],[COP]])/Assets[[#This Row],[COP]]</f>
        <v>-1.9966803897349016E-2</v>
      </c>
      <c r="U337" s="69">
        <f>(I338-Assets[[#This Row],[BIDU]])/Assets[[#This Row],[BIDU]]</f>
        <v>-3.0601430674096961E-2</v>
      </c>
      <c r="V337" s="69">
        <f>(J338-Assets[[#This Row],[MSFT]])/Assets[[#This Row],[MSFT]]</f>
        <v>-1.3975786793492468E-2</v>
      </c>
      <c r="W337" s="69">
        <f>(K338-Assets[[#This Row],[WFC]])/Assets[[#This Row],[WFC]]</f>
        <v>-3.6576209411499756E-2</v>
      </c>
      <c r="X337" s="69">
        <f>(L338-Assets[[#This Row],[DJI]])/Assets[[#This Row],[DJI]]</f>
        <v>-1.7375071381745551E-2</v>
      </c>
    </row>
    <row r="338" spans="1:24" x14ac:dyDescent="0.25">
      <c r="A338" s="66">
        <v>40841</v>
      </c>
      <c r="B338" s="60">
        <v>52.305902000000003</v>
      </c>
      <c r="C338" s="62">
        <v>69.268754000000001</v>
      </c>
      <c r="D338" s="62">
        <v>18.385169999999999</v>
      </c>
      <c r="E338" s="62">
        <v>28.25</v>
      </c>
      <c r="F338" s="62">
        <v>291.28922299999999</v>
      </c>
      <c r="G338" s="62">
        <v>31.977404</v>
      </c>
      <c r="H338" s="62">
        <v>44.412525000000002</v>
      </c>
      <c r="I338" s="62">
        <v>127.980003</v>
      </c>
      <c r="J338" s="62">
        <v>23.466549000000001</v>
      </c>
      <c r="K338" s="62">
        <v>22.443542000000001</v>
      </c>
      <c r="L338" s="62">
        <v>11706.62012</v>
      </c>
      <c r="N338" s="69">
        <f>(B339-Assets[[#This Row],[AAPL]])/Assets[[#This Row],[AAPL]]</f>
        <v>7.1146655687153067E-3</v>
      </c>
      <c r="O338" s="69">
        <f>(C339-Assets[[#This Row],[XOM]])/Assets[[#This Row],[XOM]]</f>
        <v>2.0518602081394346E-2</v>
      </c>
      <c r="P338" s="69">
        <f>(D339-Assets[[#This Row],[TTM]])/Assets[[#This Row],[TTM]]</f>
        <v>1.5856801976811134E-3</v>
      </c>
      <c r="Q338" s="69">
        <f>(E339-Assets[[#This Row],[TSLA]])/Assets[[#This Row],[TSLA]]</f>
        <v>-9.5575221238937899E-3</v>
      </c>
      <c r="R338" s="69">
        <f>(F339-Assets[[#This Row],[GOOG]])/Assets[[#This Row],[GOOG]]</f>
        <v>5.401514631387461E-3</v>
      </c>
      <c r="S338" s="69">
        <f>(G339-Assets[[#This Row],[DIS]])/Assets[[#This Row],[DIS]]</f>
        <v>1.5647674213954289E-2</v>
      </c>
      <c r="T338" s="69">
        <f>(H339-Assets[[#This Row],[COP]])/Assets[[#This Row],[COP]]</f>
        <v>1.7119517523491348E-2</v>
      </c>
      <c r="U338" s="69">
        <f>(I339-Assets[[#This Row],[BIDU]])/Assets[[#This Row],[BIDU]]</f>
        <v>2.2034692404250118E-2</v>
      </c>
      <c r="V338" s="69">
        <f>(J339-Assets[[#This Row],[MSFT]])/Assets[[#This Row],[MSFT]]</f>
        <v>-8.2058508049053062E-3</v>
      </c>
      <c r="W338" s="69">
        <f>(K339-Assets[[#This Row],[WFC]])/Assets[[#This Row],[WFC]]</f>
        <v>8.2192017641421738E-3</v>
      </c>
      <c r="X338" s="69">
        <f>(L339-Assets[[#This Row],[DJI]])/Assets[[#This Row],[DJI]]</f>
        <v>1.387419411709759E-2</v>
      </c>
    </row>
    <row r="339" spans="1:24" x14ac:dyDescent="0.25">
      <c r="A339" s="66">
        <v>40842</v>
      </c>
      <c r="B339" s="60">
        <v>52.678041</v>
      </c>
      <c r="C339" s="62">
        <v>70.690051999999994</v>
      </c>
      <c r="D339" s="62">
        <v>18.414323</v>
      </c>
      <c r="E339" s="62">
        <v>27.98</v>
      </c>
      <c r="F339" s="62">
        <v>292.86262599999998</v>
      </c>
      <c r="G339" s="62">
        <v>32.477775999999999</v>
      </c>
      <c r="H339" s="62">
        <v>45.172846</v>
      </c>
      <c r="I339" s="62">
        <v>130.800003</v>
      </c>
      <c r="J339" s="62">
        <v>23.273986000000001</v>
      </c>
      <c r="K339" s="62">
        <v>22.62801</v>
      </c>
      <c r="L339" s="62">
        <v>11869.04004</v>
      </c>
      <c r="N339" s="69">
        <f>(B340-Assets[[#This Row],[AAPL]])/Assets[[#This Row],[AAPL]]</f>
        <v>1.020968110792128E-2</v>
      </c>
      <c r="O339" s="69">
        <f>(C340-Assets[[#This Row],[XOM]])/Assets[[#This Row],[XOM]]</f>
        <v>9.9913351315684528E-3</v>
      </c>
      <c r="P339" s="69">
        <f>(D340-Assets[[#This Row],[TTM]])/Assets[[#This Row],[TTM]]</f>
        <v>6.2796715361189331E-2</v>
      </c>
      <c r="Q339" s="69">
        <f>(E340-Assets[[#This Row],[TSLA]])/Assets[[#This Row],[TSLA]]</f>
        <v>2.7877055039313835E-2</v>
      </c>
      <c r="R339" s="69">
        <f>(F340-Assets[[#This Row],[GOOG]])/Assets[[#This Row],[GOOG]]</f>
        <v>2.1080996521556816E-2</v>
      </c>
      <c r="S339" s="69">
        <f>(G340-Assets[[#This Row],[DIS]])/Assets[[#This Row],[DIS]]</f>
        <v>3.5092704623617077E-2</v>
      </c>
      <c r="T339" s="69">
        <f>(H340-Assets[[#This Row],[COP]])/Assets[[#This Row],[COP]]</f>
        <v>1.3353641698820622E-2</v>
      </c>
      <c r="U339" s="69">
        <f>(I340-Assets[[#This Row],[BIDU]])/Assets[[#This Row],[BIDU]]</f>
        <v>5.8027491023834185E-2</v>
      </c>
      <c r="V339" s="69">
        <f>(J340-Assets[[#This Row],[MSFT]])/Assets[[#This Row],[MSFT]]</f>
        <v>2.4821360638439802E-2</v>
      </c>
      <c r="W339" s="69">
        <f>(K340-Assets[[#This Row],[WFC]])/Assets[[#This Row],[WFC]]</f>
        <v>5.0854007930878645E-2</v>
      </c>
      <c r="X339" s="69">
        <f>(L340-Assets[[#This Row],[DJI]])/Assets[[#This Row],[DJI]]</f>
        <v>2.8604652849414481E-2</v>
      </c>
    </row>
    <row r="340" spans="1:24" x14ac:dyDescent="0.25">
      <c r="A340" s="66">
        <v>40843</v>
      </c>
      <c r="B340" s="60">
        <v>53.215867000000003</v>
      </c>
      <c r="C340" s="62">
        <v>71.396339999999995</v>
      </c>
      <c r="D340" s="62">
        <v>19.570682000000001</v>
      </c>
      <c r="E340" s="62">
        <v>28.76</v>
      </c>
      <c r="F340" s="62">
        <v>299.03646199999997</v>
      </c>
      <c r="G340" s="62">
        <v>33.617508999999998</v>
      </c>
      <c r="H340" s="62">
        <v>45.776068000000002</v>
      </c>
      <c r="I340" s="62">
        <v>138.38999899999999</v>
      </c>
      <c r="J340" s="62">
        <v>23.851678</v>
      </c>
      <c r="K340" s="62">
        <v>23.778735000000001</v>
      </c>
      <c r="L340" s="62">
        <v>12208.54981</v>
      </c>
      <c r="N340" s="69">
        <f>(B341-Assets[[#This Row],[AAPL]])/Assets[[#This Row],[AAPL]]</f>
        <v>6.4242117863072209E-4</v>
      </c>
      <c r="O340" s="69">
        <f>(C341-Assets[[#This Row],[XOM]])/Assets[[#This Row],[XOM]]</f>
        <v>-4.885124363517665E-3</v>
      </c>
      <c r="P340" s="69">
        <f>(D341-Assets[[#This Row],[TTM]])/Assets[[#This Row],[TTM]]</f>
        <v>5.9582951682521833E-2</v>
      </c>
      <c r="Q340" s="69">
        <f>(E341-Assets[[#This Row],[TSLA]])/Assets[[#This Row],[TSLA]]</f>
        <v>3.8595305980528405E-2</v>
      </c>
      <c r="R340" s="69">
        <f>(F341-Assets[[#This Row],[GOOG]])/Assets[[#This Row],[GOOG]]</f>
        <v>2.4554898592935135E-3</v>
      </c>
      <c r="S340" s="69">
        <f>(G341-Assets[[#This Row],[DIS]])/Assets[[#This Row],[DIS]]</f>
        <v>-1.9294409945720683E-3</v>
      </c>
      <c r="T340" s="69">
        <f>(H341-Assets[[#This Row],[COP]])/Assets[[#This Row],[COP]]</f>
        <v>-1.523673898771742E-2</v>
      </c>
      <c r="U340" s="69">
        <f>(I341-Assets[[#This Row],[BIDU]])/Assets[[#This Row],[BIDU]]</f>
        <v>4.5017675012773144E-2</v>
      </c>
      <c r="V340" s="69">
        <f>(J341-Assets[[#This Row],[MSFT]])/Assets[[#This Row],[MSFT]]</f>
        <v>-9.9082756357855139E-3</v>
      </c>
      <c r="W340" s="69">
        <f>(K341-Assets[[#This Row],[WFC]])/Assets[[#This Row],[WFC]]</f>
        <v>3.6944774396113159E-4</v>
      </c>
      <c r="X340" s="69">
        <f>(L341-Assets[[#This Row],[DJI]])/Assets[[#This Row],[DJI]]</f>
        <v>1.847929553559351E-3</v>
      </c>
    </row>
    <row r="341" spans="1:24" x14ac:dyDescent="0.25">
      <c r="A341" s="66">
        <v>40844</v>
      </c>
      <c r="B341" s="60">
        <v>53.250053999999999</v>
      </c>
      <c r="C341" s="62">
        <v>71.047560000000004</v>
      </c>
      <c r="D341" s="62">
        <v>20.736761000000001</v>
      </c>
      <c r="E341" s="62">
        <v>29.870000999999998</v>
      </c>
      <c r="F341" s="62">
        <v>299.77074299999998</v>
      </c>
      <c r="G341" s="62">
        <v>33.552646000000003</v>
      </c>
      <c r="H341" s="62">
        <v>45.078589999999998</v>
      </c>
      <c r="I341" s="62">
        <v>144.61999499999999</v>
      </c>
      <c r="J341" s="62">
        <v>23.615348999999998</v>
      </c>
      <c r="K341" s="62">
        <v>23.787520000000001</v>
      </c>
      <c r="L341" s="62">
        <v>12231.110350000001</v>
      </c>
      <c r="N341" s="69">
        <f>(B342-Assets[[#This Row],[AAPL]])/Assets[[#This Row],[AAPL]]</f>
        <v>-4.1979300152446768E-4</v>
      </c>
      <c r="O341" s="69">
        <f>(C342-Assets[[#This Row],[XOM]])/Assets[[#This Row],[XOM]]</f>
        <v>-4.1605383773911472E-2</v>
      </c>
      <c r="P341" s="69">
        <f>(D342-Assets[[#This Row],[TTM]])/Assets[[#This Row],[TTM]]</f>
        <v>-6.0449893790066968E-2</v>
      </c>
      <c r="Q341" s="69">
        <f>(E342-Assets[[#This Row],[TSLA]])/Assets[[#This Row],[TSLA]]</f>
        <v>-1.6739202653525187E-2</v>
      </c>
      <c r="R341" s="69">
        <f>(F342-Assets[[#This Row],[GOOG]])/Assets[[#This Row],[GOOG]]</f>
        <v>-1.2497070136027117E-2</v>
      </c>
      <c r="S341" s="69">
        <f>(G342-Assets[[#This Row],[DIS]])/Assets[[#This Row],[DIS]]</f>
        <v>-3.6730128526972258E-2</v>
      </c>
      <c r="T341" s="69">
        <f>(H342-Assets[[#This Row],[COP]])/Assets[[#This Row],[COP]]</f>
        <v>-2.9132987522458E-2</v>
      </c>
      <c r="U341" s="69">
        <f>(I342-Assets[[#This Row],[BIDU]])/Assets[[#This Row],[BIDU]]</f>
        <v>-3.0701162726495691E-2</v>
      </c>
      <c r="V341" s="69">
        <f>(J342-Assets[[#This Row],[MSFT]])/Assets[[#This Row],[MSFT]]</f>
        <v>-1.2972579825095825E-2</v>
      </c>
      <c r="W341" s="69">
        <f>(K342-Assets[[#This Row],[WFC]])/Assets[[#This Row],[WFC]]</f>
        <v>-4.3205344651312913E-2</v>
      </c>
      <c r="X341" s="69">
        <f>(L342-Assets[[#This Row],[DJI]])/Assets[[#This Row],[DJI]]</f>
        <v>-2.2573631673595378E-2</v>
      </c>
    </row>
    <row r="342" spans="1:24" x14ac:dyDescent="0.25">
      <c r="A342" s="66">
        <v>40847</v>
      </c>
      <c r="B342" s="60">
        <v>53.227699999999999</v>
      </c>
      <c r="C342" s="62">
        <v>68.091599000000002</v>
      </c>
      <c r="D342" s="62">
        <v>19.483225999999998</v>
      </c>
      <c r="E342" s="62">
        <v>29.370000999999998</v>
      </c>
      <c r="F342" s="62">
        <v>296.02448700000002</v>
      </c>
      <c r="G342" s="62">
        <v>32.320253000000001</v>
      </c>
      <c r="H342" s="62">
        <v>43.765315999999999</v>
      </c>
      <c r="I342" s="62">
        <v>140.179993</v>
      </c>
      <c r="J342" s="62">
        <v>23.308997000000002</v>
      </c>
      <c r="K342" s="62">
        <v>22.759772000000002</v>
      </c>
      <c r="L342" s="62">
        <v>11955.009770000001</v>
      </c>
      <c r="N342" s="69">
        <f>(B343-Assets[[#This Row],[AAPL]])/Assets[[#This Row],[AAPL]]</f>
        <v>-2.0430828309320116E-2</v>
      </c>
      <c r="O342" s="69">
        <f>(C343-Assets[[#This Row],[XOM]])/Assets[[#This Row],[XOM]]</f>
        <v>-2.7532265764532955E-2</v>
      </c>
      <c r="P342" s="69">
        <f>(D343-Assets[[#This Row],[TTM]])/Assets[[#This Row],[TTM]]</f>
        <v>-3.3416437298422634E-2</v>
      </c>
      <c r="Q342" s="69">
        <f>(E343-Assets[[#This Row],[TSLA]])/Assets[[#This Row],[TSLA]]</f>
        <v>-1.6683758369636998E-2</v>
      </c>
      <c r="R342" s="69">
        <f>(F343-Assets[[#This Row],[GOOG]])/Assets[[#This Row],[GOOG]]</f>
        <v>-2.3606212684695954E-2</v>
      </c>
      <c r="S342" s="69">
        <f>(G343-Assets[[#This Row],[DIS]])/Assets[[#This Row],[DIS]]</f>
        <v>-3.6697330308645831E-2</v>
      </c>
      <c r="T342" s="69">
        <f>(H343-Assets[[#This Row],[COP]])/Assets[[#This Row],[COP]]</f>
        <v>-2.4838527385475751E-2</v>
      </c>
      <c r="U342" s="69">
        <f>(I343-Assets[[#This Row],[BIDU]])/Assets[[#This Row],[BIDU]]</f>
        <v>-3.6595735883650615E-2</v>
      </c>
      <c r="V342" s="69">
        <f>(J343-Assets[[#This Row],[MSFT]])/Assets[[#This Row],[MSFT]]</f>
        <v>-2.4033037543400155E-2</v>
      </c>
      <c r="W342" s="69">
        <f>(K343-Assets[[#This Row],[WFC]])/Assets[[#This Row],[WFC]]</f>
        <v>-4.3998419667824494E-2</v>
      </c>
      <c r="X342" s="69">
        <f>(L343-Assets[[#This Row],[DJI]])/Assets[[#This Row],[DJI]]</f>
        <v>-2.4847308008515364E-2</v>
      </c>
    </row>
    <row r="343" spans="1:24" x14ac:dyDescent="0.25">
      <c r="A343" s="66">
        <v>40848</v>
      </c>
      <c r="B343" s="60">
        <v>52.140214</v>
      </c>
      <c r="C343" s="62">
        <v>66.216882999999996</v>
      </c>
      <c r="D343" s="62">
        <v>18.832166000000001</v>
      </c>
      <c r="E343" s="62">
        <v>28.879999000000002</v>
      </c>
      <c r="F343" s="62">
        <v>289.03647000000001</v>
      </c>
      <c r="G343" s="62">
        <v>31.134186</v>
      </c>
      <c r="H343" s="62">
        <v>42.678249999999998</v>
      </c>
      <c r="I343" s="62">
        <v>135.050003</v>
      </c>
      <c r="J343" s="62">
        <v>22.748811</v>
      </c>
      <c r="K343" s="62">
        <v>21.758378</v>
      </c>
      <c r="L343" s="62">
        <v>11657.95996</v>
      </c>
      <c r="N343" s="69">
        <f>(B344-Assets[[#This Row],[AAPL]])/Assets[[#This Row],[AAPL]]</f>
        <v>2.2698027284659295E-3</v>
      </c>
      <c r="O343" s="69">
        <f>(C344-Assets[[#This Row],[XOM]])/Assets[[#This Row],[XOM]]</f>
        <v>1.8830665889241642E-2</v>
      </c>
      <c r="P343" s="69">
        <f>(D344-Assets[[#This Row],[TTM]])/Assets[[#This Row],[TTM]]</f>
        <v>-1.5479366526400824E-3</v>
      </c>
      <c r="Q343" s="69">
        <f>(E344-Assets[[#This Row],[TSLA]])/Assets[[#This Row],[TSLA]]</f>
        <v>-5.8864267966214851E-3</v>
      </c>
      <c r="R343" s="69">
        <f>(F344-Assets[[#This Row],[GOOG]])/Assets[[#This Row],[GOOG]]</f>
        <v>1.0662664818733651E-2</v>
      </c>
      <c r="S343" s="69">
        <f>(G344-Assets[[#This Row],[DIS]])/Assets[[#This Row],[DIS]]</f>
        <v>1.398816079533927E-2</v>
      </c>
      <c r="T343" s="69">
        <f>(H344-Assets[[#This Row],[COP]])/Assets[[#This Row],[COP]]</f>
        <v>1.7373369339183261E-2</v>
      </c>
      <c r="U343" s="69">
        <f>(I344-Assets[[#This Row],[BIDU]])/Assets[[#This Row],[BIDU]]</f>
        <v>4.072565625933381E-2</v>
      </c>
      <c r="V343" s="69">
        <f>(J344-Assets[[#This Row],[MSFT]])/Assets[[#This Row],[MSFT]]</f>
        <v>7.6953472425441967E-4</v>
      </c>
      <c r="W343" s="69">
        <f>(K344-Assets[[#This Row],[WFC]])/Assets[[#This Row],[WFC]]</f>
        <v>2.7586201508219079E-2</v>
      </c>
      <c r="X343" s="69">
        <f>(L344-Assets[[#This Row],[DJI]])/Assets[[#This Row],[DJI]]</f>
        <v>1.5275406727336171E-2</v>
      </c>
    </row>
    <row r="344" spans="1:24" x14ac:dyDescent="0.25">
      <c r="A344" s="66">
        <v>40849</v>
      </c>
      <c r="B344" s="60">
        <v>52.258561999999998</v>
      </c>
      <c r="C344" s="62">
        <v>67.463791000000001</v>
      </c>
      <c r="D344" s="62">
        <v>18.803014999999998</v>
      </c>
      <c r="E344" s="62">
        <v>28.709999</v>
      </c>
      <c r="F344" s="62">
        <v>292.11836899999997</v>
      </c>
      <c r="G344" s="62">
        <v>31.569696</v>
      </c>
      <c r="H344" s="62">
        <v>43.419714999999997</v>
      </c>
      <c r="I344" s="62">
        <v>140.550003</v>
      </c>
      <c r="J344" s="62">
        <v>22.766317000000001</v>
      </c>
      <c r="K344" s="62">
        <v>22.358609000000001</v>
      </c>
      <c r="L344" s="62">
        <v>11836.04004</v>
      </c>
      <c r="N344" s="69">
        <f>(B345-Assets[[#This Row],[AAPL]])/Assets[[#This Row],[AAPL]]</f>
        <v>1.4242202072073929E-2</v>
      </c>
      <c r="O344" s="69">
        <f>(C345-Assets[[#This Row],[XOM]])/Assets[[#This Row],[XOM]]</f>
        <v>1.9258078752200536E-2</v>
      </c>
      <c r="P344" s="69">
        <f>(D345-Assets[[#This Row],[TTM]])/Assets[[#This Row],[TTM]]</f>
        <v>8.7855059414675349E-3</v>
      </c>
      <c r="Q344" s="69">
        <f>(E345-Assets[[#This Row],[TSLA]])/Assets[[#This Row],[TSLA]]</f>
        <v>0.13061651447636774</v>
      </c>
      <c r="R344" s="69">
        <f>(F345-Assets[[#This Row],[GOOG]])/Assets[[#This Row],[GOOG]]</f>
        <v>2.1681953865763333E-2</v>
      </c>
      <c r="S344" s="69">
        <f>(G345-Assets[[#This Row],[DIS]])/Assets[[#This Row],[DIS]]</f>
        <v>2.8177243138483191E-2</v>
      </c>
      <c r="T344" s="69">
        <f>(H345-Assets[[#This Row],[COP]])/Assets[[#This Row],[COP]]</f>
        <v>2.0260612028430009E-2</v>
      </c>
      <c r="U344" s="69">
        <f>(I345-Assets[[#This Row],[BIDU]])/Assets[[#This Row],[BIDU]]</f>
        <v>2.0988950103401963E-2</v>
      </c>
      <c r="V344" s="69">
        <f>(J345-Assets[[#This Row],[MSFT]])/Assets[[#This Row],[MSFT]]</f>
        <v>1.9992342195709487E-2</v>
      </c>
      <c r="W344" s="69">
        <f>(K345-Assets[[#This Row],[WFC]])/Assets[[#This Row],[WFC]]</f>
        <v>1.8949837174575532E-2</v>
      </c>
      <c r="X344" s="69">
        <f>(L345-Assets[[#This Row],[DJI]])/Assets[[#This Row],[DJI]]</f>
        <v>1.7609748640221808E-2</v>
      </c>
    </row>
    <row r="345" spans="1:24" x14ac:dyDescent="0.25">
      <c r="A345" s="66">
        <v>40850</v>
      </c>
      <c r="B345" s="60">
        <v>53.002839000000002</v>
      </c>
      <c r="C345" s="62">
        <v>68.763013999999998</v>
      </c>
      <c r="D345" s="62">
        <v>18.968209000000002</v>
      </c>
      <c r="E345" s="62">
        <v>32.459999000000003</v>
      </c>
      <c r="F345" s="62">
        <v>298.452066</v>
      </c>
      <c r="G345" s="62">
        <v>32.459243000000001</v>
      </c>
      <c r="H345" s="62">
        <v>44.299424999999999</v>
      </c>
      <c r="I345" s="62">
        <v>143.5</v>
      </c>
      <c r="J345" s="62">
        <v>23.221468999999999</v>
      </c>
      <c r="K345" s="62">
        <v>22.782301</v>
      </c>
      <c r="L345" s="62">
        <v>12044.469730000001</v>
      </c>
      <c r="N345" s="69">
        <f>(B346-Assets[[#This Row],[AAPL]])/Assets[[#This Row],[AAPL]]</f>
        <v>-7.0211144727550202E-3</v>
      </c>
      <c r="O345" s="69">
        <f>(C346-Assets[[#This Row],[XOM]])/Assets[[#This Row],[XOM]]</f>
        <v>-4.3114893131356458E-3</v>
      </c>
      <c r="P345" s="69">
        <f>(D346-Assets[[#This Row],[TTM]])/Assets[[#This Row],[TTM]]</f>
        <v>-1.178271496270427E-2</v>
      </c>
      <c r="Q345" s="69">
        <f>(E346-Assets[[#This Row],[TSLA]])/Assets[[#This Row],[TSLA]]</f>
        <v>-4.6210106167903333E-3</v>
      </c>
      <c r="R345" s="69">
        <f>(F346-Assets[[#This Row],[GOOG]])/Assets[[#This Row],[GOOG]]</f>
        <v>-2.2761444043748664E-3</v>
      </c>
      <c r="S345" s="69">
        <f>(G346-Assets[[#This Row],[DIS]])/Assets[[#This Row],[DIS]]</f>
        <v>-7.7076966952063343E-3</v>
      </c>
      <c r="T345" s="69">
        <f>(H346-Assets[[#This Row],[COP]])/Assets[[#This Row],[COP]]</f>
        <v>2.9785939659488433E-3</v>
      </c>
      <c r="U345" s="69">
        <f>(I346-Assets[[#This Row],[BIDU]])/Assets[[#This Row],[BIDU]]</f>
        <v>-2.2300139372822573E-3</v>
      </c>
      <c r="V345" s="69">
        <f>(J346-Assets[[#This Row],[MSFT]])/Assets[[#This Row],[MSFT]]</f>
        <v>-1.0554112661864762E-2</v>
      </c>
      <c r="W345" s="69">
        <f>(K346-Assets[[#This Row],[WFC]])/Assets[[#This Row],[WFC]]</f>
        <v>-1.5885313779323656E-2</v>
      </c>
      <c r="X345" s="69">
        <f>(L346-Assets[[#This Row],[DJI]])/Assets[[#This Row],[DJI]]</f>
        <v>-5.083619401482881E-3</v>
      </c>
    </row>
    <row r="346" spans="1:24" x14ac:dyDescent="0.25">
      <c r="A346" s="66">
        <v>40851</v>
      </c>
      <c r="B346" s="60">
        <v>52.630699999999997</v>
      </c>
      <c r="C346" s="62">
        <v>68.466543000000001</v>
      </c>
      <c r="D346" s="62">
        <v>18.744712</v>
      </c>
      <c r="E346" s="62">
        <v>32.310001</v>
      </c>
      <c r="F346" s="62">
        <v>297.77274599999998</v>
      </c>
      <c r="G346" s="62">
        <v>32.209057000000001</v>
      </c>
      <c r="H346" s="62">
        <v>44.431375000000003</v>
      </c>
      <c r="I346" s="62">
        <v>143.179993</v>
      </c>
      <c r="J346" s="62">
        <v>22.976386999999999</v>
      </c>
      <c r="K346" s="62">
        <v>22.420397000000001</v>
      </c>
      <c r="L346" s="62">
        <v>11983.240229999999</v>
      </c>
      <c r="N346" s="69">
        <f>(B347-Assets[[#This Row],[AAPL]])/Assets[[#This Row],[AAPL]]</f>
        <v>-1.274218279445218E-3</v>
      </c>
      <c r="O346" s="69">
        <f>(C347-Assets[[#This Row],[XOM]])/Assets[[#This Row],[XOM]]</f>
        <v>1.0570578976070119E-2</v>
      </c>
      <c r="P346" s="69">
        <f>(D347-Assets[[#This Row],[TTM]])/Assets[[#This Row],[TTM]]</f>
        <v>-3.6289167846377244E-3</v>
      </c>
      <c r="Q346" s="69">
        <f>(E347-Assets[[#This Row],[TSLA]])/Assets[[#This Row],[TSLA]]</f>
        <v>-3.2188206988913441E-2</v>
      </c>
      <c r="R346" s="69">
        <f>(F347-Assets[[#This Row],[GOOG]])/Assets[[#This Row],[GOOG]]</f>
        <v>2.0448197767568829E-2</v>
      </c>
      <c r="S346" s="69">
        <f>(G347-Assets[[#This Row],[DIS]])/Assets[[#This Row],[DIS]]</f>
        <v>1.1219887623533932E-2</v>
      </c>
      <c r="T346" s="69">
        <f>(H347-Assets[[#This Row],[COP]])/Assets[[#This Row],[COP]]</f>
        <v>1.2303850601067272E-2</v>
      </c>
      <c r="U346" s="69">
        <f>(I347-Assets[[#This Row],[BIDU]])/Assets[[#This Row],[BIDU]]</f>
        <v>-1.6762076528387543E-2</v>
      </c>
      <c r="V346" s="69">
        <f>(J347-Assets[[#This Row],[MSFT]])/Assets[[#This Row],[MSFT]]</f>
        <v>2.0952336849131212E-2</v>
      </c>
      <c r="W346" s="69">
        <f>(K347-Assets[[#This Row],[WFC]])/Assets[[#This Row],[WFC]]</f>
        <v>7.8740800174057044E-4</v>
      </c>
      <c r="X346" s="69">
        <f>(L347-Assets[[#This Row],[DJI]])/Assets[[#This Row],[DJI]]</f>
        <v>7.105709170949312E-3</v>
      </c>
    </row>
    <row r="347" spans="1:24" x14ac:dyDescent="0.25">
      <c r="A347" s="66">
        <v>40854</v>
      </c>
      <c r="B347" s="60">
        <v>52.563637</v>
      </c>
      <c r="C347" s="62">
        <v>69.190274000000002</v>
      </c>
      <c r="D347" s="62">
        <v>18.676689</v>
      </c>
      <c r="E347" s="62">
        <v>31.27</v>
      </c>
      <c r="F347" s="62">
        <v>303.86166200000002</v>
      </c>
      <c r="G347" s="62">
        <v>32.570439</v>
      </c>
      <c r="H347" s="62">
        <v>44.978051999999998</v>
      </c>
      <c r="I347" s="62">
        <v>140.779999</v>
      </c>
      <c r="J347" s="62">
        <v>23.457795999999998</v>
      </c>
      <c r="K347" s="62">
        <v>22.438051000000002</v>
      </c>
      <c r="L347" s="62">
        <v>12068.389649999999</v>
      </c>
      <c r="N347" s="69">
        <f>(B348-Assets[[#This Row],[AAPL]])/Assets[[#This Row],[AAPL]]</f>
        <v>1.6260937195042281E-2</v>
      </c>
      <c r="O347" s="69">
        <f>(C348-Assets[[#This Row],[XOM]])/Assets[[#This Row],[XOM]]</f>
        <v>1.1156206723505672E-2</v>
      </c>
      <c r="P347" s="69">
        <f>(D348-Assets[[#This Row],[TTM]])/Assets[[#This Row],[TTM]]</f>
        <v>1.45681603414824E-2</v>
      </c>
      <c r="Q347" s="69">
        <f>(E348-Assets[[#This Row],[TSLA]])/Assets[[#This Row],[TSLA]]</f>
        <v>1.8228333866325563E-2</v>
      </c>
      <c r="R347" s="69">
        <f>(F348-Assets[[#This Row],[GOOG]])/Assets[[#This Row],[GOOG]]</f>
        <v>6.5917693822130294E-3</v>
      </c>
      <c r="S347" s="69">
        <f>(G348-Assets[[#This Row],[DIS]])/Assets[[#This Row],[DIS]]</f>
        <v>3.9829060946952703E-3</v>
      </c>
      <c r="T347" s="69">
        <f>(H348-Assets[[#This Row],[COP]])/Assets[[#This Row],[COP]]</f>
        <v>1.620568182899524E-2</v>
      </c>
      <c r="U347" s="69">
        <f>(I348-Assets[[#This Row],[BIDU]])/Assets[[#This Row],[BIDU]]</f>
        <v>8.2398281591122124E-3</v>
      </c>
      <c r="V347" s="69">
        <f>(J348-Assets[[#This Row],[MSFT]])/Assets[[#This Row],[MSFT]]</f>
        <v>1.3432890285174281E-2</v>
      </c>
      <c r="W347" s="69">
        <f>(K348-Assets[[#This Row],[WFC]])/Assets[[#This Row],[WFC]]</f>
        <v>4.3666448569886829E-2</v>
      </c>
      <c r="X347" s="69">
        <f>(L348-Assets[[#This Row],[DJI]])/Assets[[#This Row],[DJI]]</f>
        <v>8.4344343323387548E-3</v>
      </c>
    </row>
    <row r="348" spans="1:24" x14ac:dyDescent="0.25">
      <c r="A348" s="66">
        <v>40855</v>
      </c>
      <c r="B348" s="60">
        <v>53.418371</v>
      </c>
      <c r="C348" s="62">
        <v>69.962175000000002</v>
      </c>
      <c r="D348" s="62">
        <v>18.948774</v>
      </c>
      <c r="E348" s="62">
        <v>31.84</v>
      </c>
      <c r="F348" s="62">
        <v>305.86464799999999</v>
      </c>
      <c r="G348" s="62">
        <v>32.700164000000001</v>
      </c>
      <c r="H348" s="62">
        <v>45.706952000000001</v>
      </c>
      <c r="I348" s="62">
        <v>141.94000199999999</v>
      </c>
      <c r="J348" s="62">
        <v>23.772901999999998</v>
      </c>
      <c r="K348" s="62">
        <v>23.417840999999999</v>
      </c>
      <c r="L348" s="62">
        <v>12170.179690000001</v>
      </c>
      <c r="N348" s="69">
        <f>(B349-Assets[[#This Row],[AAPL]])/Assets[[#This Row],[AAPL]]</f>
        <v>-2.6955164918825381E-2</v>
      </c>
      <c r="O348" s="69">
        <f>(C349-Assets[[#This Row],[XOM]])/Assets[[#This Row],[XOM]]</f>
        <v>-2.9714170550015059E-2</v>
      </c>
      <c r="P348" s="69">
        <f>(D349-Assets[[#This Row],[TTM]])/Assets[[#This Row],[TTM]]</f>
        <v>-7.333334599906037E-2</v>
      </c>
      <c r="Q348" s="69">
        <f>(E349-Assets[[#This Row],[TSLA]])/Assets[[#This Row],[TSLA]]</f>
        <v>-3.0150785175879345E-2</v>
      </c>
      <c r="R348" s="69">
        <f>(F349-Assets[[#This Row],[GOOG]])/Assets[[#This Row],[GOOG]]</f>
        <v>-1.8600688367228252E-2</v>
      </c>
      <c r="S348" s="69">
        <f>(G349-Assets[[#This Row],[DIS]])/Assets[[#This Row],[DIS]]</f>
        <v>-4.2504955021020766E-2</v>
      </c>
      <c r="T348" s="69">
        <f>(H349-Assets[[#This Row],[COP]])/Assets[[#This Row],[COP]]</f>
        <v>-3.4643964007925937E-2</v>
      </c>
      <c r="U348" s="69">
        <f>(I349-Assets[[#This Row],[BIDU]])/Assets[[#This Row],[BIDU]]</f>
        <v>-4.0651006895152789E-2</v>
      </c>
      <c r="V348" s="69">
        <f>(J349-Assets[[#This Row],[MSFT]])/Assets[[#This Row],[MSFT]]</f>
        <v>-3.5346084377918981E-2</v>
      </c>
      <c r="W348" s="69">
        <f>(K349-Assets[[#This Row],[WFC]])/Assets[[#This Row],[WFC]]</f>
        <v>-5.8047537345564892E-2</v>
      </c>
      <c r="X348" s="69">
        <f>(L349-Assets[[#This Row],[DJI]])/Assets[[#This Row],[DJI]]</f>
        <v>-3.1983033111649996E-2</v>
      </c>
    </row>
    <row r="349" spans="1:24" x14ac:dyDescent="0.25">
      <c r="A349" s="66">
        <v>40856</v>
      </c>
      <c r="B349" s="60">
        <v>51.978470000000002</v>
      </c>
      <c r="C349" s="62">
        <v>67.883307000000002</v>
      </c>
      <c r="D349" s="62">
        <v>17.559197000000001</v>
      </c>
      <c r="E349" s="62">
        <v>30.879999000000002</v>
      </c>
      <c r="F349" s="62">
        <v>300.17535500000002</v>
      </c>
      <c r="G349" s="62">
        <v>31.310244999999998</v>
      </c>
      <c r="H349" s="62">
        <v>44.123482000000003</v>
      </c>
      <c r="I349" s="62">
        <v>136.16999799999999</v>
      </c>
      <c r="J349" s="62">
        <v>22.932623</v>
      </c>
      <c r="K349" s="62">
        <v>22.058492999999999</v>
      </c>
      <c r="L349" s="62">
        <v>11780.940430000001</v>
      </c>
      <c r="N349" s="69">
        <f>(B350-Assets[[#This Row],[AAPL]])/Assets[[#This Row],[AAPL]]</f>
        <v>-2.5450287397839954E-2</v>
      </c>
      <c r="O349" s="69">
        <f>(C350-Assets[[#This Row],[XOM]])/Assets[[#This Row],[XOM]]</f>
        <v>1.6927210101888468E-2</v>
      </c>
      <c r="P349" s="69">
        <f>(D350-Assets[[#This Row],[TTM]])/Assets[[#This Row],[TTM]]</f>
        <v>-1.6600986935792871E-3</v>
      </c>
      <c r="Q349" s="69">
        <f>(E350-Assets[[#This Row],[TSLA]])/Assets[[#This Row],[TSLA]]</f>
        <v>1.4572571715432917E-2</v>
      </c>
      <c r="R349" s="69">
        <f>(F350-Assets[[#This Row],[GOOG]])/Assets[[#This Row],[GOOG]]</f>
        <v>-9.7678738482711129E-3</v>
      </c>
      <c r="S349" s="69">
        <f>(G350-Assets[[#This Row],[DIS]])/Assets[[#This Row],[DIS]]</f>
        <v>2.5155344520619384E-2</v>
      </c>
      <c r="T349" s="69">
        <f>(H350-Assets[[#This Row],[COP]])/Assets[[#This Row],[COP]]</f>
        <v>1.7373832826702067E-2</v>
      </c>
      <c r="U349" s="69">
        <f>(I350-Assets[[#This Row],[BIDU]])/Assets[[#This Row],[BIDU]]</f>
        <v>-3.5984798942274823E-3</v>
      </c>
      <c r="V349" s="69">
        <f>(J350-Assets[[#This Row],[MSFT]])/Assets[[#This Row],[MSFT]]</f>
        <v>3.053423064600986E-3</v>
      </c>
      <c r="W349" s="69">
        <f>(K350-Assets[[#This Row],[WFC]])/Assets[[#This Row],[WFC]]</f>
        <v>3.6014699644260043E-3</v>
      </c>
      <c r="X349" s="69">
        <f>(L350-Assets[[#This Row],[DJI]])/Assets[[#This Row],[DJI]]</f>
        <v>9.5849665543211882E-3</v>
      </c>
    </row>
    <row r="350" spans="1:24" x14ac:dyDescent="0.25">
      <c r="A350" s="66">
        <v>40857</v>
      </c>
      <c r="B350" s="60">
        <v>50.655602999999999</v>
      </c>
      <c r="C350" s="62">
        <v>69.032381999999998</v>
      </c>
      <c r="D350" s="62">
        <v>17.530047</v>
      </c>
      <c r="E350" s="62">
        <v>31.33</v>
      </c>
      <c r="F350" s="62">
        <v>297.24328000000003</v>
      </c>
      <c r="G350" s="62">
        <v>32.097864999999999</v>
      </c>
      <c r="H350" s="62">
        <v>44.890076000000001</v>
      </c>
      <c r="I350" s="62">
        <v>135.679993</v>
      </c>
      <c r="J350" s="62">
        <v>23.002645999999999</v>
      </c>
      <c r="K350" s="62">
        <v>22.137936</v>
      </c>
      <c r="L350" s="62">
        <v>11893.860350000001</v>
      </c>
      <c r="N350" s="69">
        <f>(B351-Assets[[#This Row],[AAPL]])/Assets[[#This Row],[AAPL]]</f>
        <v>-1.557596698631776E-3</v>
      </c>
      <c r="O350" s="69">
        <f>(C351-Assets[[#This Row],[XOM]])/Assets[[#This Row],[XOM]]</f>
        <v>1.2960671123879216E-2</v>
      </c>
      <c r="P350" s="69">
        <f>(D351-Assets[[#This Row],[TTM]])/Assets[[#This Row],[TTM]]</f>
        <v>2.605315319462638E-2</v>
      </c>
      <c r="Q350" s="69">
        <f>(E351-Assets[[#This Row],[TSLA]])/Assets[[#This Row],[TSLA]]</f>
        <v>7.3731216086817902E-2</v>
      </c>
      <c r="R350" s="69">
        <f>(F351-Assets[[#This Row],[GOOG]])/Assets[[#This Row],[GOOG]]</f>
        <v>2.2299437686194256E-2</v>
      </c>
      <c r="S350" s="69">
        <f>(G351-Assets[[#This Row],[DIS]])/Assets[[#This Row],[DIS]]</f>
        <v>5.9468846292424687E-2</v>
      </c>
      <c r="T350" s="69">
        <f>(H351-Assets[[#This Row],[COP]])/Assets[[#This Row],[COP]]</f>
        <v>9.7986022567659696E-3</v>
      </c>
      <c r="U350" s="69">
        <f>(I351-Assets[[#This Row],[BIDU]])/Assets[[#This Row],[BIDU]]</f>
        <v>1.5330204210726983E-2</v>
      </c>
      <c r="V350" s="69">
        <f>(J351-Assets[[#This Row],[MSFT]])/Assets[[#This Row],[MSFT]]</f>
        <v>2.3972589935957932E-2</v>
      </c>
      <c r="W350" s="69">
        <f>(K351-Assets[[#This Row],[WFC]])/Assets[[#This Row],[WFC]]</f>
        <v>2.2727231662427759E-2</v>
      </c>
      <c r="X350" s="69">
        <f>(L351-Assets[[#This Row],[DJI]])/Assets[[#This Row],[DJI]]</f>
        <v>2.1844828537943946E-2</v>
      </c>
    </row>
    <row r="351" spans="1:24" x14ac:dyDescent="0.25">
      <c r="A351" s="66">
        <v>40858</v>
      </c>
      <c r="B351" s="60">
        <v>50.576701999999997</v>
      </c>
      <c r="C351" s="62">
        <v>69.927087999999998</v>
      </c>
      <c r="D351" s="62">
        <v>17.98676</v>
      </c>
      <c r="E351" s="62">
        <v>33.639999000000003</v>
      </c>
      <c r="F351" s="62">
        <v>303.87163800000002</v>
      </c>
      <c r="G351" s="62">
        <v>34.006687999999997</v>
      </c>
      <c r="H351" s="62">
        <v>45.329935999999996</v>
      </c>
      <c r="I351" s="62">
        <v>137.759995</v>
      </c>
      <c r="J351" s="62">
        <v>23.554079000000002</v>
      </c>
      <c r="K351" s="62">
        <v>22.641069999999999</v>
      </c>
      <c r="L351" s="62">
        <v>12153.679690000001</v>
      </c>
      <c r="N351" s="69">
        <f>(B352-Assets[[#This Row],[AAPL]])/Assets[[#This Row],[AAPL]]</f>
        <v>-1.3935803880608794E-2</v>
      </c>
      <c r="O351" s="69">
        <f>(C352-Assets[[#This Row],[XOM]])/Assets[[#This Row],[XOM]]</f>
        <v>-9.5333871188801114E-3</v>
      </c>
      <c r="P351" s="69">
        <f>(D352-Assets[[#This Row],[TTM]])/Assets[[#This Row],[TTM]]</f>
        <v>-4.0518637041912976E-2</v>
      </c>
      <c r="Q351" s="69">
        <f>(E352-Assets[[#This Row],[TSLA]])/Assets[[#This Row],[TSLA]]</f>
        <v>-1.2485077660079585E-2</v>
      </c>
      <c r="R351" s="69">
        <f>(F352-Assets[[#This Row],[GOOG]])/Assets[[#This Row],[GOOG]]</f>
        <v>7.6436189151683634E-3</v>
      </c>
      <c r="S351" s="69">
        <f>(G352-Assets[[#This Row],[DIS]])/Assets[[#This Row],[DIS]]</f>
        <v>-1.5803861875640379E-2</v>
      </c>
      <c r="T351" s="69">
        <f>(H352-Assets[[#This Row],[COP]])/Assets[[#This Row],[COP]]</f>
        <v>-6.099258556199921E-3</v>
      </c>
      <c r="U351" s="69">
        <f>(I352-Assets[[#This Row],[BIDU]])/Assets[[#This Row],[BIDU]]</f>
        <v>8.1301541859086709E-3</v>
      </c>
      <c r="V351" s="69">
        <f>(J352-Assets[[#This Row],[MSFT]])/Assets[[#This Row],[MSFT]]</f>
        <v>-5.5741512966820082E-3</v>
      </c>
      <c r="W351" s="69">
        <f>(K352-Assets[[#This Row],[WFC]])/Assets[[#This Row],[WFC]]</f>
        <v>-2.1442449495540583E-2</v>
      </c>
      <c r="X351" s="69">
        <f>(L352-Assets[[#This Row],[DJI]])/Assets[[#This Row],[DJI]]</f>
        <v>-6.146222535506069E-3</v>
      </c>
    </row>
    <row r="352" spans="1:24" x14ac:dyDescent="0.25">
      <c r="A352" s="66">
        <v>40861</v>
      </c>
      <c r="B352" s="60">
        <v>49.871875000000003</v>
      </c>
      <c r="C352" s="62">
        <v>69.260446000000002</v>
      </c>
      <c r="D352" s="62">
        <v>17.257961000000002</v>
      </c>
      <c r="E352" s="62">
        <v>33.220001000000003</v>
      </c>
      <c r="F352" s="62">
        <v>306.19431700000001</v>
      </c>
      <c r="G352" s="62">
        <v>33.469251</v>
      </c>
      <c r="H352" s="62">
        <v>45.053457000000002</v>
      </c>
      <c r="I352" s="62">
        <v>138.88000500000001</v>
      </c>
      <c r="J352" s="62">
        <v>23.422785000000001</v>
      </c>
      <c r="K352" s="62">
        <v>22.15559</v>
      </c>
      <c r="L352" s="62">
        <v>12078.98047</v>
      </c>
      <c r="N352" s="69">
        <f>(B353-Assets[[#This Row],[AAPL]])/Assets[[#This Row],[AAPL]]</f>
        <v>2.5233340434864221E-2</v>
      </c>
      <c r="O352" s="69">
        <f>(C353-Assets[[#This Row],[XOM]])/Assets[[#This Row],[XOM]]</f>
        <v>1.646365372813289E-3</v>
      </c>
      <c r="P352" s="69">
        <f>(D353-Assets[[#This Row],[TTM]])/Assets[[#This Row],[TTM]]</f>
        <v>7.3197523160468819E-3</v>
      </c>
      <c r="Q352" s="69">
        <f>(E353-Assets[[#This Row],[TSLA]])/Assets[[#This Row],[TSLA]]</f>
        <v>2.1372636322316674E-2</v>
      </c>
      <c r="R352" s="69">
        <f>(F353-Assets[[#This Row],[GOOG]])/Assets[[#This Row],[GOOG]]</f>
        <v>5.8075800276853676E-3</v>
      </c>
      <c r="S352" s="69">
        <f>(G353-Assets[[#This Row],[DIS]])/Assets[[#This Row],[DIS]]</f>
        <v>9.1362665988552506E-3</v>
      </c>
      <c r="T352" s="69">
        <f>(H353-Assets[[#This Row],[COP]])/Assets[[#This Row],[COP]]</f>
        <v>4.0445952904346596E-3</v>
      </c>
      <c r="U352" s="69">
        <f>(I353-Assets[[#This Row],[BIDU]])/Assets[[#This Row],[BIDU]]</f>
        <v>1.3392856660683336E-2</v>
      </c>
      <c r="V352" s="69">
        <f>(J353-Assets[[#This Row],[MSFT]])/Assets[[#This Row],[MSFT]]</f>
        <v>6.7771616398305369E-3</v>
      </c>
      <c r="W352" s="69">
        <f>(K353-Assets[[#This Row],[WFC]])/Assets[[#This Row],[WFC]]</f>
        <v>7.5697374793450159E-3</v>
      </c>
      <c r="X352" s="69">
        <f>(L353-Assets[[#This Row],[DJI]])/Assets[[#This Row],[DJI]]</f>
        <v>1.4222798060372248E-3</v>
      </c>
    </row>
    <row r="353" spans="1:24" x14ac:dyDescent="0.25">
      <c r="A353" s="66">
        <v>40862</v>
      </c>
      <c r="B353" s="60">
        <v>51.130308999999997</v>
      </c>
      <c r="C353" s="62">
        <v>69.374474000000006</v>
      </c>
      <c r="D353" s="62">
        <v>17.384284999999998</v>
      </c>
      <c r="E353" s="62">
        <v>33.93</v>
      </c>
      <c r="F353" s="62">
        <v>307.97256499999997</v>
      </c>
      <c r="G353" s="62">
        <v>33.775035000000003</v>
      </c>
      <c r="H353" s="62">
        <v>45.235680000000002</v>
      </c>
      <c r="I353" s="62">
        <v>140.740005</v>
      </c>
      <c r="J353" s="62">
        <v>23.581524999999999</v>
      </c>
      <c r="K353" s="62">
        <v>22.323302000000002</v>
      </c>
      <c r="L353" s="62">
        <v>12096.160159999999</v>
      </c>
      <c r="N353" s="69">
        <f>(B354-Assets[[#This Row],[AAPL]])/Assets[[#This Row],[AAPL]]</f>
        <v>-1.0441556298828477E-2</v>
      </c>
      <c r="O353" s="69">
        <f>(C354-Assets[[#This Row],[XOM]])/Assets[[#This Row],[XOM]]</f>
        <v>-1.0620765211135228E-2</v>
      </c>
      <c r="P353" s="69">
        <f>(D354-Assets[[#This Row],[TTM]])/Assets[[#This Row],[TTM]]</f>
        <v>-1.5651146998567934E-2</v>
      </c>
      <c r="Q353" s="69">
        <f>(E354-Assets[[#This Row],[TSLA]])/Assets[[#This Row],[TSLA]]</f>
        <v>2.9767138225758931E-2</v>
      </c>
      <c r="R353" s="69">
        <f>(F354-Assets[[#This Row],[GOOG]])/Assets[[#This Row],[GOOG]]</f>
        <v>-8.255469119465085E-3</v>
      </c>
      <c r="S353" s="69">
        <f>(G354-Assets[[#This Row],[DIS]])/Assets[[#This Row],[DIS]]</f>
        <v>-2.5240121882923468E-2</v>
      </c>
      <c r="T353" s="69">
        <f>(H354-Assets[[#This Row],[COP]])/Assets[[#This Row],[COP]]</f>
        <v>-3.097660961435757E-2</v>
      </c>
      <c r="U353" s="69">
        <f>(I354-Assets[[#This Row],[BIDU]])/Assets[[#This Row],[BIDU]]</f>
        <v>-1.8757985691417227E-2</v>
      </c>
      <c r="V353" s="69">
        <f>(J354-Assets[[#This Row],[MSFT]])/Assets[[#This Row],[MSFT]]</f>
        <v>-2.5056097941078888E-2</v>
      </c>
      <c r="W353" s="69">
        <f>(K354-Assets[[#This Row],[WFC]])/Assets[[#This Row],[WFC]]</f>
        <v>-1.3839484857571825E-2</v>
      </c>
      <c r="X353" s="69">
        <f>(L354-Assets[[#This Row],[DJI]])/Assets[[#This Row],[DJI]]</f>
        <v>-1.5754612825827442E-2</v>
      </c>
    </row>
    <row r="354" spans="1:24" x14ac:dyDescent="0.25">
      <c r="A354" s="66">
        <v>40863</v>
      </c>
      <c r="B354" s="60">
        <v>50.596429000000001</v>
      </c>
      <c r="C354" s="62">
        <v>68.637664000000001</v>
      </c>
      <c r="D354" s="62">
        <v>17.112200999999999</v>
      </c>
      <c r="E354" s="62">
        <v>34.939999</v>
      </c>
      <c r="F354" s="62">
        <v>305.43010700000002</v>
      </c>
      <c r="G354" s="62">
        <v>32.922548999999997</v>
      </c>
      <c r="H354" s="62">
        <v>43.834432</v>
      </c>
      <c r="I354" s="62">
        <v>138.10000600000001</v>
      </c>
      <c r="J354" s="62">
        <v>22.990663999999999</v>
      </c>
      <c r="K354" s="62">
        <v>22.014358999999999</v>
      </c>
      <c r="L354" s="62">
        <v>11905.589840000001</v>
      </c>
      <c r="N354" s="69">
        <f>(B355-Assets[[#This Row],[AAPL]])/Assets[[#This Row],[AAPL]]</f>
        <v>-1.9128326230295773E-2</v>
      </c>
      <c r="O354" s="69">
        <f>(C355-Assets[[#This Row],[XOM]])/Assets[[#This Row],[XOM]]</f>
        <v>-4.9840274284392002E-3</v>
      </c>
      <c r="P354" s="69">
        <f>(D355-Assets[[#This Row],[TTM]])/Assets[[#This Row],[TTM]]</f>
        <v>-6.3600234709725464E-2</v>
      </c>
      <c r="Q354" s="69">
        <f>(E355-Assets[[#This Row],[TSLA]])/Assets[[#This Row],[TSLA]]</f>
        <v>-3.606179267492253E-2</v>
      </c>
      <c r="R354" s="69">
        <f>(F355-Assets[[#This Row],[GOOG]])/Assets[[#This Row],[GOOG]]</f>
        <v>-1.7335285155762478E-2</v>
      </c>
      <c r="S354" s="69">
        <f>(G355-Assets[[#This Row],[DIS]])/Assets[[#This Row],[DIS]]</f>
        <v>-1.0695101402992709E-2</v>
      </c>
      <c r="T354" s="69">
        <f>(H355-Assets[[#This Row],[COP]])/Assets[[#This Row],[COP]]</f>
        <v>-2.8668787130627688E-3</v>
      </c>
      <c r="U354" s="69">
        <f>(I355-Assets[[#This Row],[BIDU]])/Assets[[#This Row],[BIDU]]</f>
        <v>-5.0687905111314761E-2</v>
      </c>
      <c r="V354" s="69">
        <f>(J355-Assets[[#This Row],[MSFT]])/Assets[[#This Row],[MSFT]]</f>
        <v>-2.0329860851343758E-2</v>
      </c>
      <c r="W354" s="69">
        <f>(K355-Assets[[#This Row],[WFC]])/Assets[[#This Row],[WFC]]</f>
        <v>-1.0825979534539169E-2</v>
      </c>
      <c r="X354" s="69">
        <f>(L355-Assets[[#This Row],[DJI]])/Assets[[#This Row],[DJI]]</f>
        <v>-1.1327399298345064E-2</v>
      </c>
    </row>
    <row r="355" spans="1:24" x14ac:dyDescent="0.25">
      <c r="A355" s="66">
        <v>40864</v>
      </c>
      <c r="B355" s="60">
        <v>49.628604000000003</v>
      </c>
      <c r="C355" s="62">
        <v>68.295572000000007</v>
      </c>
      <c r="D355" s="62">
        <v>16.023861</v>
      </c>
      <c r="E355" s="62">
        <v>33.68</v>
      </c>
      <c r="F355" s="62">
        <v>300.13538899999998</v>
      </c>
      <c r="G355" s="62">
        <v>32.570439</v>
      </c>
      <c r="H355" s="62">
        <v>43.708764000000002</v>
      </c>
      <c r="I355" s="62">
        <v>131.10000600000001</v>
      </c>
      <c r="J355" s="62">
        <v>22.523267000000001</v>
      </c>
      <c r="K355" s="62">
        <v>21.776032000000001</v>
      </c>
      <c r="L355" s="62">
        <v>11770.73047</v>
      </c>
      <c r="N355" s="69">
        <f>(B356-Assets[[#This Row],[AAPL]])/Assets[[#This Row],[AAPL]]</f>
        <v>-6.5445725614204512E-3</v>
      </c>
      <c r="O355" s="69">
        <f>(C356-Assets[[#This Row],[XOM]])/Assets[[#This Row],[XOM]]</f>
        <v>5.1376683688933108E-4</v>
      </c>
      <c r="P355" s="69">
        <f>(D356-Assets[[#This Row],[TTM]])/Assets[[#This Row],[TTM]]</f>
        <v>-8.4899638108443254E-3</v>
      </c>
      <c r="Q355" s="69">
        <f>(E356-Assets[[#This Row],[TSLA]])/Assets[[#This Row],[TSLA]]</f>
        <v>-3.2066567695962007E-2</v>
      </c>
      <c r="R355" s="69">
        <f>(F356-Assets[[#This Row],[GOOG]])/Assets[[#This Row],[GOOG]]</f>
        <v>-9.9689110636665395E-3</v>
      </c>
      <c r="S355" s="69">
        <f>(G356-Assets[[#This Row],[DIS]])/Assets[[#This Row],[DIS]]</f>
        <v>1.3655756988722272E-2</v>
      </c>
      <c r="T355" s="69">
        <f>(H356-Assets[[#This Row],[COP]])/Assets[[#This Row],[COP]]</f>
        <v>-4.1690037265753608E-3</v>
      </c>
      <c r="U355" s="69">
        <f>(I356-Assets[[#This Row],[BIDU]])/Assets[[#This Row],[BIDU]]</f>
        <v>-3.1807824631220845E-2</v>
      </c>
      <c r="V355" s="69">
        <f>(J356-Assets[[#This Row],[MSFT]])/Assets[[#This Row],[MSFT]]</f>
        <v>-9.3970825813147734E-3</v>
      </c>
      <c r="W355" s="69">
        <f>(K356-Assets[[#This Row],[WFC]])/Assets[[#This Row],[WFC]]</f>
        <v>8.1070784613102519E-4</v>
      </c>
      <c r="X355" s="69">
        <f>(L356-Assets[[#This Row],[DJI]])/Assets[[#This Row],[DJI]]</f>
        <v>2.1604173220015144E-3</v>
      </c>
    </row>
    <row r="356" spans="1:24" x14ac:dyDescent="0.25">
      <c r="A356" s="66">
        <v>40865</v>
      </c>
      <c r="B356" s="60">
        <v>49.303806000000002</v>
      </c>
      <c r="C356" s="62">
        <v>68.330659999999995</v>
      </c>
      <c r="D356" s="62">
        <v>15.887819</v>
      </c>
      <c r="E356" s="62">
        <v>32.599997999999999</v>
      </c>
      <c r="F356" s="62">
        <v>297.14336600000001</v>
      </c>
      <c r="G356" s="62">
        <v>33.015213000000003</v>
      </c>
      <c r="H356" s="62">
        <v>43.526541999999999</v>
      </c>
      <c r="I356" s="62">
        <v>126.93</v>
      </c>
      <c r="J356" s="62">
        <v>22.311613999999999</v>
      </c>
      <c r="K356" s="62">
        <v>21.793686000000001</v>
      </c>
      <c r="L356" s="62">
        <v>11796.160159999999</v>
      </c>
      <c r="N356" s="69">
        <f>(B357-Assets[[#This Row],[AAPL]])/Assets[[#This Row],[AAPL]]</f>
        <v>-1.581591895765621E-2</v>
      </c>
      <c r="O356" s="69">
        <f>(C357-Assets[[#This Row],[XOM]])/Assets[[#This Row],[XOM]]</f>
        <v>-1.2708584989520093E-2</v>
      </c>
      <c r="P356" s="69">
        <f>(D357-Assets[[#This Row],[TTM]])/Assets[[#This Row],[TTM]]</f>
        <v>-5.7492409751143357E-2</v>
      </c>
      <c r="Q356" s="69">
        <f>(E357-Assets[[#This Row],[TSLA]])/Assets[[#This Row],[TSLA]]</f>
        <v>-2.5766811396736828E-2</v>
      </c>
      <c r="R356" s="69">
        <f>(F357-Assets[[#This Row],[GOOG]])/Assets[[#This Row],[GOOG]]</f>
        <v>-2.3433287755110169E-2</v>
      </c>
      <c r="S356" s="69">
        <f>(G357-Assets[[#This Row],[DIS]])/Assets[[#This Row],[DIS]]</f>
        <v>-3.6486089003878369E-2</v>
      </c>
      <c r="T356" s="69">
        <f>(H357-Assets[[#This Row],[COP]])/Assets[[#This Row],[COP]]</f>
        <v>-6.0631970258513907E-3</v>
      </c>
      <c r="U356" s="69">
        <f>(I357-Assets[[#This Row],[BIDU]])/Assets[[#This Row],[BIDU]]</f>
        <v>-2.1744284251162056E-2</v>
      </c>
      <c r="V356" s="69">
        <f>(J357-Assets[[#This Row],[MSFT]])/Assets[[#This Row],[MSFT]]</f>
        <v>-1.1857680936932668E-2</v>
      </c>
      <c r="W356" s="69">
        <f>(K357-Assets[[#This Row],[WFC]])/Assets[[#This Row],[WFC]]</f>
        <v>-2.0656120309340949E-2</v>
      </c>
      <c r="X356" s="69">
        <f>(L357-Assets[[#This Row],[DJI]])/Assets[[#This Row],[DJI]]</f>
        <v>-2.109589787054909E-2</v>
      </c>
    </row>
    <row r="357" spans="1:24" x14ac:dyDescent="0.25">
      <c r="A357" s="66">
        <v>40868</v>
      </c>
      <c r="B357" s="60">
        <v>48.524020999999998</v>
      </c>
      <c r="C357" s="62">
        <v>67.462273999999994</v>
      </c>
      <c r="D357" s="62">
        <v>14.97439</v>
      </c>
      <c r="E357" s="62">
        <v>31.76</v>
      </c>
      <c r="F357" s="62">
        <v>290.18031999999999</v>
      </c>
      <c r="G357" s="62">
        <v>31.810617000000001</v>
      </c>
      <c r="H357" s="62">
        <v>43.262632000000004</v>
      </c>
      <c r="I357" s="62">
        <v>124.16999800000001</v>
      </c>
      <c r="J357" s="62">
        <v>22.047049999999999</v>
      </c>
      <c r="K357" s="62">
        <v>21.343513000000002</v>
      </c>
      <c r="L357" s="62">
        <v>11547.309569999999</v>
      </c>
      <c r="N357" s="69">
        <f>(B358-Assets[[#This Row],[AAPL]])/Assets[[#This Row],[AAPL]]</f>
        <v>2.0324696504438602E-2</v>
      </c>
      <c r="O357" s="69">
        <f>(C358-Assets[[#This Row],[XOM]])/Assets[[#This Row],[XOM]]</f>
        <v>-1.1442009796467759E-2</v>
      </c>
      <c r="P357" s="69">
        <f>(D358-Assets[[#This Row],[TTM]])/Assets[[#This Row],[TTM]]</f>
        <v>3.4393254082470105E-2</v>
      </c>
      <c r="Q357" s="69">
        <f>(E358-Assets[[#This Row],[TSLA]])/Assets[[#This Row],[TSLA]]</f>
        <v>9.7607052896725027E-3</v>
      </c>
      <c r="R357" s="69">
        <f>(F358-Assets[[#This Row],[GOOG]])/Assets[[#This Row],[GOOG]]</f>
        <v>-1.6181248955820808E-3</v>
      </c>
      <c r="S357" s="69">
        <f>(G358-Assets[[#This Row],[DIS]])/Assets[[#This Row],[DIS]]</f>
        <v>-9.0300354752629059E-3</v>
      </c>
      <c r="T357" s="69">
        <f>(H358-Assets[[#This Row],[COP]])/Assets[[#This Row],[COP]]</f>
        <v>-1.0312410026278609E-2</v>
      </c>
      <c r="U357" s="69">
        <f>(I358-Assets[[#This Row],[BIDU]])/Assets[[#This Row],[BIDU]]</f>
        <v>8.8589032593845176E-4</v>
      </c>
      <c r="V357" s="69">
        <f>(J358-Assets[[#This Row],[MSFT]])/Assets[[#This Row],[MSFT]]</f>
        <v>-8.3999446637985226E-3</v>
      </c>
      <c r="W357" s="69">
        <f>(K358-Assets[[#This Row],[WFC]])/Assets[[#This Row],[WFC]]</f>
        <v>-1.0339160193544637E-2</v>
      </c>
      <c r="X357" s="69">
        <f>(L358-Assets[[#This Row],[DJI]])/Assets[[#This Row],[DJI]]</f>
        <v>-4.6408940260184552E-3</v>
      </c>
    </row>
    <row r="358" spans="1:24" x14ac:dyDescent="0.25">
      <c r="A358" s="66">
        <v>40869</v>
      </c>
      <c r="B358" s="60">
        <v>49.510257000000003</v>
      </c>
      <c r="C358" s="62">
        <v>66.690370000000001</v>
      </c>
      <c r="D358" s="62">
        <v>15.489407999999999</v>
      </c>
      <c r="E358" s="62">
        <v>32.07</v>
      </c>
      <c r="F358" s="62">
        <v>289.71077200000002</v>
      </c>
      <c r="G358" s="62">
        <v>31.523365999999999</v>
      </c>
      <c r="H358" s="62">
        <v>42.816490000000002</v>
      </c>
      <c r="I358" s="62">
        <v>124.279999</v>
      </c>
      <c r="J358" s="62">
        <v>21.861856</v>
      </c>
      <c r="K358" s="62">
        <v>21.122838999999999</v>
      </c>
      <c r="L358" s="62">
        <v>11493.719730000001</v>
      </c>
      <c r="N358" s="69">
        <f>(B359-Assets[[#This Row],[AAPL]])/Assets[[#This Row],[AAPL]]</f>
        <v>-2.5284861680277698E-2</v>
      </c>
      <c r="O358" s="69">
        <f>(C359-Assets[[#This Row],[XOM]])/Assets[[#This Row],[XOM]]</f>
        <v>-1.9071374172912874E-2</v>
      </c>
      <c r="P358" s="69">
        <f>(D359-Assets[[#This Row],[TTM]])/Assets[[#This Row],[TTM]]</f>
        <v>-2.5721447843584364E-2</v>
      </c>
      <c r="Q358" s="69">
        <f>(E359-Assets[[#This Row],[TSLA]])/Assets[[#This Row],[TSLA]]</f>
        <v>-1.9332678515746802E-2</v>
      </c>
      <c r="R358" s="69">
        <f>(F359-Assets[[#This Row],[GOOG]])/Assets[[#This Row],[GOOG]]</f>
        <v>-1.7051654537719594E-2</v>
      </c>
      <c r="S358" s="69">
        <f>(G359-Assets[[#This Row],[DIS]])/Assets[[#This Row],[DIS]]</f>
        <v>-1.8224544929624567E-2</v>
      </c>
      <c r="T358" s="69">
        <f>(H359-Assets[[#This Row],[COP]])/Assets[[#This Row],[COP]]</f>
        <v>-1.7757457465569899E-2</v>
      </c>
      <c r="U358" s="69">
        <f>(I359-Assets[[#This Row],[BIDU]])/Assets[[#This Row],[BIDU]]</f>
        <v>-3.8059189234464025E-2</v>
      </c>
      <c r="V358" s="69">
        <f>(J359-Assets[[#This Row],[MSFT]])/Assets[[#This Row],[MSFT]]</f>
        <v>-1.2908510604040212E-2</v>
      </c>
      <c r="W358" s="69">
        <f>(K359-Assets[[#This Row],[WFC]])/Assets[[#This Row],[WFC]]</f>
        <v>-3.0087811586311807E-2</v>
      </c>
      <c r="X358" s="69">
        <f>(L359-Assets[[#This Row],[DJI]])/Assets[[#This Row],[DJI]]</f>
        <v>-2.0547736115712669E-2</v>
      </c>
    </row>
    <row r="359" spans="1:24" x14ac:dyDescent="0.25">
      <c r="A359" s="66">
        <v>40870</v>
      </c>
      <c r="B359" s="60">
        <v>48.258397000000002</v>
      </c>
      <c r="C359" s="62">
        <v>65.418492999999998</v>
      </c>
      <c r="D359" s="62">
        <v>15.090998000000001</v>
      </c>
      <c r="E359" s="62">
        <v>31.450001</v>
      </c>
      <c r="F359" s="62">
        <v>284.77072399999997</v>
      </c>
      <c r="G359" s="62">
        <v>30.948867</v>
      </c>
      <c r="H359" s="62">
        <v>42.056178000000003</v>
      </c>
      <c r="I359" s="62">
        <v>119.550003</v>
      </c>
      <c r="J359" s="62">
        <v>21.579651999999999</v>
      </c>
      <c r="K359" s="62">
        <v>20.487299</v>
      </c>
      <c r="L359" s="62">
        <v>11257.54981</v>
      </c>
      <c r="N359" s="69">
        <f>(B360-Assets[[#This Row],[AAPL]])/Assets[[#This Row],[AAPL]]</f>
        <v>-9.3190621313011864E-3</v>
      </c>
      <c r="O359" s="69">
        <f>(C360-Assets[[#This Row],[XOM]])/Assets[[#This Row],[XOM]]</f>
        <v>-9.1177276125881043E-3</v>
      </c>
      <c r="P359" s="69">
        <f>(D360-Assets[[#This Row],[TTM]])/Assets[[#This Row],[TTM]]</f>
        <v>3.2839710137129371E-2</v>
      </c>
      <c r="Q359" s="69">
        <f>(E360-Assets[[#This Row],[TSLA]])/Assets[[#This Row],[TSLA]]</f>
        <v>6.6772334919798513E-3</v>
      </c>
      <c r="R359" s="69">
        <f>(F360-Assets[[#This Row],[GOOG]])/Assets[[#This Row],[GOOG]]</f>
        <v>-1.2471253891955528E-2</v>
      </c>
      <c r="S359" s="69">
        <f>(G360-Assets[[#This Row],[DIS]])/Assets[[#This Row],[DIS]]</f>
        <v>3.2933031118716027E-3</v>
      </c>
      <c r="T359" s="69">
        <f>(H360-Assets[[#This Row],[COP]])/Assets[[#This Row],[COP]]</f>
        <v>-1.180337880441734E-2</v>
      </c>
      <c r="U359" s="69">
        <f>(I360-Assets[[#This Row],[BIDU]])/Assets[[#This Row],[BIDU]]</f>
        <v>3.0113006354336677E-3</v>
      </c>
      <c r="V359" s="69">
        <f>(J360-Assets[[#This Row],[MSFT]])/Assets[[#This Row],[MSFT]]</f>
        <v>-6.9472853408385849E-3</v>
      </c>
      <c r="W359" s="69">
        <f>(K360-Assets[[#This Row],[WFC]])/Assets[[#This Row],[WFC]]</f>
        <v>1.2925520343115978E-2</v>
      </c>
      <c r="X359" s="69">
        <f>(L360-Assets[[#This Row],[DJI]])/Assets[[#This Row],[DJI]]</f>
        <v>-2.300626729361079E-3</v>
      </c>
    </row>
    <row r="360" spans="1:24" x14ac:dyDescent="0.25">
      <c r="A360" s="66">
        <v>40872</v>
      </c>
      <c r="B360" s="60">
        <v>47.808674000000003</v>
      </c>
      <c r="C360" s="62">
        <v>64.822024999999996</v>
      </c>
      <c r="D360" s="62">
        <v>15.586582</v>
      </c>
      <c r="E360" s="62">
        <v>31.66</v>
      </c>
      <c r="F360" s="62">
        <v>281.21927599999998</v>
      </c>
      <c r="G360" s="62">
        <v>31.050791</v>
      </c>
      <c r="H360" s="62">
        <v>41.559773</v>
      </c>
      <c r="I360" s="62">
        <v>119.910004</v>
      </c>
      <c r="J360" s="62">
        <v>21.429732000000001</v>
      </c>
      <c r="K360" s="62">
        <v>20.752108</v>
      </c>
      <c r="L360" s="62">
        <v>11231.650390000001</v>
      </c>
      <c r="N360" s="69">
        <f>(B361-Assets[[#This Row],[AAPL]])/Assets[[#This Row],[AAPL]]</f>
        <v>3.4518819743881553E-2</v>
      </c>
      <c r="O360" s="69">
        <f>(C361-Assets[[#This Row],[XOM]])/Assets[[#This Row],[XOM]]</f>
        <v>2.6251617409360519E-2</v>
      </c>
      <c r="P360" s="69">
        <f>(D361-Assets[[#This Row],[TTM]])/Assets[[#This Row],[TTM]]</f>
        <v>6.2344200928721921E-2</v>
      </c>
      <c r="Q360" s="69">
        <f>(E361-Assets[[#This Row],[TSLA]])/Assets[[#This Row],[TSLA]]</f>
        <v>2.8427068856601376E-2</v>
      </c>
      <c r="R360" s="69">
        <f>(F361-Assets[[#This Row],[GOOG]])/Assets[[#This Row],[GOOG]]</f>
        <v>4.474236680703219E-2</v>
      </c>
      <c r="S360" s="69">
        <f>(G361-Assets[[#This Row],[DIS]])/Assets[[#This Row],[DIS]]</f>
        <v>1.6711490538195956E-2</v>
      </c>
      <c r="T360" s="69">
        <f>(H361-Assets[[#This Row],[COP]])/Assets[[#This Row],[COP]]</f>
        <v>1.7084766078967802E-2</v>
      </c>
      <c r="U360" s="69">
        <f>(I361-Assets[[#This Row],[BIDU]])/Assets[[#This Row],[BIDU]]</f>
        <v>5.7543105410954636E-2</v>
      </c>
      <c r="V360" s="69">
        <f>(J361-Assets[[#This Row],[MSFT]])/Assets[[#This Row],[MSFT]]</f>
        <v>2.3456849577026859E-2</v>
      </c>
      <c r="W360" s="69">
        <f>(K361-Assets[[#This Row],[WFC]])/Assets[[#This Row],[WFC]]</f>
        <v>2.7222439281831046E-2</v>
      </c>
      <c r="X360" s="69">
        <f>(L361-Assets[[#This Row],[DJI]])/Assets[[#This Row],[DJI]]</f>
        <v>2.5940923184308611E-2</v>
      </c>
    </row>
    <row r="361" spans="1:24" x14ac:dyDescent="0.25">
      <c r="A361" s="66">
        <v>40875</v>
      </c>
      <c r="B361" s="60">
        <v>49.458973</v>
      </c>
      <c r="C361" s="62">
        <v>66.523707999999999</v>
      </c>
      <c r="D361" s="62">
        <v>16.558315</v>
      </c>
      <c r="E361" s="62">
        <v>32.560001</v>
      </c>
      <c r="F361" s="62">
        <v>293.801692</v>
      </c>
      <c r="G361" s="62">
        <v>31.569696</v>
      </c>
      <c r="H361" s="62">
        <v>42.269812000000002</v>
      </c>
      <c r="I361" s="62">
        <v>126.80999799999999</v>
      </c>
      <c r="J361" s="62">
        <v>21.932406</v>
      </c>
      <c r="K361" s="62">
        <v>21.317031</v>
      </c>
      <c r="L361" s="62">
        <v>11523.009770000001</v>
      </c>
      <c r="N361" s="69">
        <f>(B362-Assets[[#This Row],[AAPL]])/Assets[[#This Row],[AAPL]]</f>
        <v>-7.7635053198536795E-3</v>
      </c>
      <c r="O361" s="69">
        <f>(C362-Assets[[#This Row],[XOM]])/Assets[[#This Row],[XOM]]</f>
        <v>1.4372424940594155E-2</v>
      </c>
      <c r="P361" s="69">
        <f>(D362-Assets[[#This Row],[TTM]])/Assets[[#This Row],[TTM]]</f>
        <v>-1.8192611989806869E-2</v>
      </c>
      <c r="Q361" s="69">
        <f>(E362-Assets[[#This Row],[TSLA]])/Assets[[#This Row],[TSLA]]</f>
        <v>-2.4877179825639431E-2</v>
      </c>
      <c r="R361" s="69">
        <f>(F362-Assets[[#This Row],[GOOG]])/Assets[[#This Row],[GOOG]]</f>
        <v>-8.9426884580366007E-3</v>
      </c>
      <c r="S361" s="69">
        <f>(G362-Assets[[#This Row],[DIS]])/Assets[[#This Row],[DIS]]</f>
        <v>-2.0545969147121026E-3</v>
      </c>
      <c r="T361" s="69">
        <f>(H362-Assets[[#This Row],[COP]])/Assets[[#This Row],[COP]]</f>
        <v>1.2933059650229813E-2</v>
      </c>
      <c r="U361" s="69">
        <f>(I362-Assets[[#This Row],[BIDU]])/Assets[[#This Row],[BIDU]]</f>
        <v>-1.4904187601990077E-2</v>
      </c>
      <c r="V361" s="69">
        <f>(J362-Assets[[#This Row],[MSFT]])/Assets[[#This Row],[MSFT]]</f>
        <v>-1.2062972024136621E-3</v>
      </c>
      <c r="W361" s="69">
        <f>(K362-Assets[[#This Row],[WFC]])/Assets[[#This Row],[WFC]]</f>
        <v>-2.8985274731739121E-3</v>
      </c>
      <c r="X361" s="69">
        <f>(L362-Assets[[#This Row],[DJI]])/Assets[[#This Row],[DJI]]</f>
        <v>2.8308671650115105E-3</v>
      </c>
    </row>
    <row r="362" spans="1:24" x14ac:dyDescent="0.25">
      <c r="A362" s="66">
        <v>40876</v>
      </c>
      <c r="B362" s="60">
        <v>49.074998000000001</v>
      </c>
      <c r="C362" s="62">
        <v>67.479815000000002</v>
      </c>
      <c r="D362" s="62">
        <v>16.257076000000001</v>
      </c>
      <c r="E362" s="62">
        <v>31.75</v>
      </c>
      <c r="F362" s="62">
        <v>291.17431499999998</v>
      </c>
      <c r="G362" s="62">
        <v>31.504833000000001</v>
      </c>
      <c r="H362" s="62">
        <v>42.816490000000002</v>
      </c>
      <c r="I362" s="62">
        <v>124.91999800000001</v>
      </c>
      <c r="J362" s="62">
        <v>21.905949</v>
      </c>
      <c r="K362" s="62">
        <v>21.255243</v>
      </c>
      <c r="L362" s="62">
        <v>11555.62988</v>
      </c>
      <c r="N362" s="69">
        <f>(B363-Assets[[#This Row],[AAPL]])/Assets[[#This Row],[AAPL]]</f>
        <v>2.4115721818266777E-2</v>
      </c>
      <c r="O362" s="69">
        <f>(C363-Assets[[#This Row],[XOM]])/Assets[[#This Row],[XOM]]</f>
        <v>4.5625910503755848E-2</v>
      </c>
      <c r="P362" s="69">
        <f>(D363-Assets[[#This Row],[TTM]])/Assets[[#This Row],[TTM]]</f>
        <v>2.809330533977937E-2</v>
      </c>
      <c r="Q362" s="69">
        <f>(E363-Assets[[#This Row],[TSLA]])/Assets[[#This Row],[TSLA]]</f>
        <v>3.1181165354330614E-2</v>
      </c>
      <c r="R362" s="69">
        <f>(F363-Assets[[#This Row],[GOOG]])/Assets[[#This Row],[GOOG]]</f>
        <v>2.8236711057429698E-2</v>
      </c>
      <c r="S362" s="69">
        <f>(G363-Assets[[#This Row],[DIS]])/Assets[[#This Row],[DIS]]</f>
        <v>5.4411715180334365E-2</v>
      </c>
      <c r="T362" s="69">
        <f>(H363-Assets[[#This Row],[COP]])/Assets[[#This Row],[COP]]</f>
        <v>4.6668701708150316E-2</v>
      </c>
      <c r="U362" s="69">
        <f>(I363-Assets[[#This Row],[BIDU]])/Assets[[#This Row],[BIDU]]</f>
        <v>4.8591155116733106E-2</v>
      </c>
      <c r="V362" s="69">
        <f>(J363-Assets[[#This Row],[MSFT]])/Assets[[#This Row],[MSFT]]</f>
        <v>2.9790674670154647E-2</v>
      </c>
      <c r="W362" s="69">
        <f>(K363-Assets[[#This Row],[WFC]])/Assets[[#This Row],[WFC]]</f>
        <v>7.3920302863627496E-2</v>
      </c>
      <c r="X362" s="69">
        <f>(L363-Assets[[#This Row],[DJI]])/Assets[[#This Row],[DJI]]</f>
        <v>4.2407883870368514E-2</v>
      </c>
    </row>
    <row r="363" spans="1:24" x14ac:dyDescent="0.25">
      <c r="A363" s="66">
        <v>40877</v>
      </c>
      <c r="B363" s="60">
        <v>50.258476999999999</v>
      </c>
      <c r="C363" s="62">
        <v>70.558643000000004</v>
      </c>
      <c r="D363" s="62">
        <v>16.713791000000001</v>
      </c>
      <c r="E363" s="62">
        <v>32.740001999999997</v>
      </c>
      <c r="F363" s="62">
        <v>299.39612</v>
      </c>
      <c r="G363" s="62">
        <v>33.219065000000001</v>
      </c>
      <c r="H363" s="62">
        <v>44.814680000000003</v>
      </c>
      <c r="I363" s="62">
        <v>130.990005</v>
      </c>
      <c r="J363" s="62">
        <v>22.558541999999999</v>
      </c>
      <c r="K363" s="62">
        <v>22.826436999999999</v>
      </c>
      <c r="L363" s="62">
        <v>12045.679690000001</v>
      </c>
      <c r="N363" s="69">
        <f>(B364-Assets[[#This Row],[AAPL]])/Assets[[#This Row],[AAPL]]</f>
        <v>1.4992197236696961E-2</v>
      </c>
      <c r="O363" s="69">
        <f>(C364-Assets[[#This Row],[XOM]])/Assets[[#This Row],[XOM]]</f>
        <v>-8.0805692365710918E-3</v>
      </c>
      <c r="P363" s="69">
        <f>(D364-Assets[[#This Row],[TTM]])/Assets[[#This Row],[TTM]]</f>
        <v>2.8488390216199273E-2</v>
      </c>
      <c r="Q363" s="69">
        <f>(E364-Assets[[#This Row],[TSLA]])/Assets[[#This Row],[TSLA]]</f>
        <v>-4.276236757713014E-3</v>
      </c>
      <c r="R363" s="69">
        <f>(F364-Assets[[#This Row],[GOOG]])/Assets[[#This Row],[GOOG]]</f>
        <v>2.399104570894231E-2</v>
      </c>
      <c r="S363" s="69">
        <f>(G364-Assets[[#This Row],[DIS]])/Assets[[#This Row],[DIS]]</f>
        <v>3.9052574176906404E-3</v>
      </c>
      <c r="T363" s="69">
        <f>(H364-Assets[[#This Row],[COP]])/Assets[[#This Row],[COP]]</f>
        <v>6.1693623607263805E-3</v>
      </c>
      <c r="U363" s="69">
        <f>(I364-Assets[[#This Row],[BIDU]])/Assets[[#This Row],[BIDU]]</f>
        <v>2.9315190880403515E-2</v>
      </c>
      <c r="V363" s="69">
        <f>(J364-Assets[[#This Row],[MSFT]])/Assets[[#This Row],[MSFT]]</f>
        <v>-1.1727885605372902E-2</v>
      </c>
      <c r="W363" s="69">
        <f>(K364-Assets[[#This Row],[WFC]])/Assets[[#This Row],[WFC]]</f>
        <v>-8.5074162034135918E-3</v>
      </c>
      <c r="X363" s="69">
        <f>(L364-Assets[[#This Row],[DJI]])/Assets[[#This Row],[DJI]]</f>
        <v>-2.1293460111922961E-3</v>
      </c>
    </row>
    <row r="364" spans="1:24" x14ac:dyDescent="0.25">
      <c r="A364" s="66">
        <v>40878</v>
      </c>
      <c r="B364" s="60">
        <v>51.011961999999997</v>
      </c>
      <c r="C364" s="62">
        <v>69.988489000000001</v>
      </c>
      <c r="D364" s="62">
        <v>17.18994</v>
      </c>
      <c r="E364" s="62">
        <v>32.599997999999999</v>
      </c>
      <c r="F364" s="62">
        <v>306.57894599999997</v>
      </c>
      <c r="G364" s="62">
        <v>33.348793999999998</v>
      </c>
      <c r="H364" s="62">
        <v>45.091158</v>
      </c>
      <c r="I364" s="62">
        <v>134.83000200000001</v>
      </c>
      <c r="J364" s="62">
        <v>22.293977999999999</v>
      </c>
      <c r="K364" s="62">
        <v>22.632242999999999</v>
      </c>
      <c r="L364" s="62">
        <v>12020.030269999999</v>
      </c>
      <c r="N364" s="69">
        <f>(B365-Assets[[#This Row],[AAPL]])/Assets[[#This Row],[AAPL]]</f>
        <v>4.5626749271082808E-3</v>
      </c>
      <c r="O364" s="69">
        <f>(C365-Assets[[#This Row],[XOM]])/Assets[[#This Row],[XOM]]</f>
        <v>0</v>
      </c>
      <c r="P364" s="69">
        <f>(D365-Assets[[#This Row],[TTM]])/Assets[[#This Row],[TTM]]</f>
        <v>3.8439808399563964E-2</v>
      </c>
      <c r="Q364" s="69">
        <f>(E365-Assets[[#This Row],[TSLA]])/Assets[[#This Row],[TSLA]]</f>
        <v>2.147242463021011E-2</v>
      </c>
      <c r="R364" s="69">
        <f>(F365-Assets[[#This Row],[GOOG]])/Assets[[#This Row],[GOOG]]</f>
        <v>1.073688210801026E-2</v>
      </c>
      <c r="S364" s="69">
        <f>(G365-Assets[[#This Row],[DIS]])/Assets[[#This Row],[DIS]]</f>
        <v>1.7226979782237493E-2</v>
      </c>
      <c r="T364" s="69">
        <f>(H365-Assets[[#This Row],[COP]])/Assets[[#This Row],[COP]]</f>
        <v>1.1008921083818759E-2</v>
      </c>
      <c r="U364" s="69">
        <f>(I365-Assets[[#This Row],[BIDU]])/Assets[[#This Row],[BIDU]]</f>
        <v>-5.4884372099912445E-3</v>
      </c>
      <c r="V364" s="69">
        <f>(J365-Assets[[#This Row],[MSFT]])/Assets[[#This Row],[MSFT]]</f>
        <v>-2.3734660543756562E-3</v>
      </c>
      <c r="W364" s="69">
        <f>(K365-Assets[[#This Row],[WFC]])/Assets[[#This Row],[WFC]]</f>
        <v>1.6770675359044147E-2</v>
      </c>
      <c r="X364" s="69">
        <f>(L365-Assets[[#This Row],[DJI]])/Assets[[#This Row],[DJI]]</f>
        <v>-5.077774234249215E-5</v>
      </c>
    </row>
    <row r="365" spans="1:24" x14ac:dyDescent="0.25">
      <c r="A365" s="66">
        <v>40879</v>
      </c>
      <c r="B365" s="60">
        <v>51.244712999999997</v>
      </c>
      <c r="C365" s="62">
        <v>69.988489000000001</v>
      </c>
      <c r="D365" s="62">
        <v>17.850718000000001</v>
      </c>
      <c r="E365" s="62">
        <v>33.299999</v>
      </c>
      <c r="F365" s="62">
        <v>309.87064800000002</v>
      </c>
      <c r="G365" s="62">
        <v>33.923293000000001</v>
      </c>
      <c r="H365" s="62">
        <v>45.587563000000003</v>
      </c>
      <c r="I365" s="62">
        <v>134.08999600000001</v>
      </c>
      <c r="J365" s="62">
        <v>22.241064000000001</v>
      </c>
      <c r="K365" s="62">
        <v>23.011800999999998</v>
      </c>
      <c r="L365" s="62">
        <v>12019.41992</v>
      </c>
      <c r="N365" s="69">
        <f>(B366-Assets[[#This Row],[AAPL]])/Assets[[#This Row],[AAPL]]</f>
        <v>8.4937347585496686E-3</v>
      </c>
      <c r="O365" s="69">
        <f>(C366-Assets[[#This Row],[XOM]])/Assets[[#This Row],[XOM]]</f>
        <v>8.2716602154390556E-3</v>
      </c>
      <c r="P365" s="69">
        <f>(D366-Assets[[#This Row],[TTM]])/Assets[[#This Row],[TTM]]</f>
        <v>1.1975988864985703E-2</v>
      </c>
      <c r="Q365" s="69">
        <f>(E366-Assets[[#This Row],[TSLA]])/Assets[[#This Row],[TSLA]]</f>
        <v>3.3633604613621762E-2</v>
      </c>
      <c r="R365" s="69">
        <f>(F366-Assets[[#This Row],[GOOG]])/Assets[[#This Row],[GOOG]]</f>
        <v>8.5273388010598736E-3</v>
      </c>
      <c r="S365" s="69">
        <f>(G366-Assets[[#This Row],[DIS]])/Assets[[#This Row],[DIS]]</f>
        <v>9.0138654876458658E-3</v>
      </c>
      <c r="T365" s="69">
        <f>(H366-Assets[[#This Row],[COP]])/Assets[[#This Row],[COP]]</f>
        <v>3.7215193977357106E-3</v>
      </c>
      <c r="U365" s="69">
        <f>(I366-Assets[[#This Row],[BIDU]])/Assets[[#This Row],[BIDU]]</f>
        <v>4.0272131859859081E-3</v>
      </c>
      <c r="V365" s="69">
        <f>(J366-Assets[[#This Row],[MSFT]])/Assets[[#This Row],[MSFT]]</f>
        <v>1.9032542687705864E-2</v>
      </c>
      <c r="W365" s="69">
        <f>(K366-Assets[[#This Row],[WFC]])/Assets[[#This Row],[WFC]]</f>
        <v>2.5700074496559474E-2</v>
      </c>
      <c r="X365" s="69">
        <f>(L366-Assets[[#This Row],[DJI]])/Assets[[#This Row],[DJI]]</f>
        <v>6.5236226475062237E-3</v>
      </c>
    </row>
    <row r="366" spans="1:24" x14ac:dyDescent="0.25">
      <c r="A366" s="66">
        <v>40882</v>
      </c>
      <c r="B366" s="60">
        <v>51.679971999999999</v>
      </c>
      <c r="C366" s="62">
        <v>70.567409999999995</v>
      </c>
      <c r="D366" s="62">
        <v>18.064498</v>
      </c>
      <c r="E366" s="62">
        <v>34.419998</v>
      </c>
      <c r="F366" s="62">
        <v>312.51301999999998</v>
      </c>
      <c r="G366" s="62">
        <v>34.229073</v>
      </c>
      <c r="H366" s="62">
        <v>45.757218000000002</v>
      </c>
      <c r="I366" s="62">
        <v>134.63000500000001</v>
      </c>
      <c r="J366" s="62">
        <v>22.664368</v>
      </c>
      <c r="K366" s="62">
        <v>23.603206</v>
      </c>
      <c r="L366" s="62">
        <v>12097.83008</v>
      </c>
      <c r="N366" s="69">
        <f>(B367-Assets[[#This Row],[AAPL]])/Assets[[#This Row],[AAPL]]</f>
        <v>-5.2416437067728935E-3</v>
      </c>
      <c r="O366" s="69">
        <f>(C367-Assets[[#This Row],[XOM]])/Assets[[#This Row],[XOM]]</f>
        <v>4.5991627013092819E-3</v>
      </c>
      <c r="P366" s="69">
        <f>(D367-Assets[[#This Row],[TTM]])/Assets[[#This Row],[TTM]]</f>
        <v>-1.7213542275019148E-2</v>
      </c>
      <c r="Q366" s="69">
        <f>(E367-Assets[[#This Row],[TSLA]])/Assets[[#This Row],[TSLA]]</f>
        <v>1.307382411817689E-2</v>
      </c>
      <c r="R366" s="69">
        <f>(F367-Assets[[#This Row],[GOOG]])/Assets[[#This Row],[GOOG]]</f>
        <v>-3.0048860044294104E-3</v>
      </c>
      <c r="S366" s="69">
        <f>(G367-Assets[[#This Row],[DIS]])/Assets[[#This Row],[DIS]]</f>
        <v>-2.977702609708326E-3</v>
      </c>
      <c r="T366" s="69">
        <f>(H367-Assets[[#This Row],[COP]])/Assets[[#This Row],[COP]]</f>
        <v>-3.8451419839380034E-3</v>
      </c>
      <c r="U366" s="69">
        <f>(I367-Assets[[#This Row],[BIDU]])/Assets[[#This Row],[BIDU]]</f>
        <v>-2.5105881857465658E-2</v>
      </c>
      <c r="V366" s="69">
        <f>(J367-Assets[[#This Row],[MSFT]])/Assets[[#This Row],[MSFT]]</f>
        <v>-1.5564519601870056E-3</v>
      </c>
      <c r="W366" s="69">
        <f>(K367-Assets[[#This Row],[WFC]])/Assets[[#This Row],[WFC]]</f>
        <v>-3.3657715820470009E-3</v>
      </c>
      <c r="X366" s="69">
        <f>(L367-Assets[[#This Row],[DJI]])/Assets[[#This Row],[DJI]]</f>
        <v>4.3230727869506234E-3</v>
      </c>
    </row>
    <row r="367" spans="1:24" x14ac:dyDescent="0.25">
      <c r="A367" s="66">
        <v>40883</v>
      </c>
      <c r="B367" s="60">
        <v>51.409084</v>
      </c>
      <c r="C367" s="62">
        <v>70.891960999999995</v>
      </c>
      <c r="D367" s="62">
        <v>17.753544000000002</v>
      </c>
      <c r="E367" s="62">
        <v>34.869999</v>
      </c>
      <c r="F367" s="62">
        <v>311.57395400000001</v>
      </c>
      <c r="G367" s="62">
        <v>34.127149000000003</v>
      </c>
      <c r="H367" s="62">
        <v>45.581274999999998</v>
      </c>
      <c r="I367" s="62">
        <v>131.25</v>
      </c>
      <c r="J367" s="62">
        <v>22.629092</v>
      </c>
      <c r="K367" s="62">
        <v>23.523762999999999</v>
      </c>
      <c r="L367" s="62">
        <v>12150.12988</v>
      </c>
      <c r="N367" s="69">
        <f>(B368-Assets[[#This Row],[AAPL]])/Assets[[#This Row],[AAPL]]</f>
        <v>-4.7576222132259876E-3</v>
      </c>
      <c r="O367" s="69">
        <f>(C368-Assets[[#This Row],[XOM]])/Assets[[#This Row],[XOM]]</f>
        <v>3.2170502378965921E-3</v>
      </c>
      <c r="P367" s="69">
        <f>(D368-Assets[[#This Row],[TTM]])/Assets[[#This Row],[TTM]]</f>
        <v>1.6419820177874802E-3</v>
      </c>
      <c r="Q367" s="69">
        <f>(E368-Assets[[#This Row],[TSLA]])/Assets[[#This Row],[TSLA]]</f>
        <v>-1.9501004287381819E-2</v>
      </c>
      <c r="R367" s="69">
        <f>(F368-Assets[[#This Row],[GOOG]])/Assets[[#This Row],[GOOG]]</f>
        <v>-6.0913307278571917E-4</v>
      </c>
      <c r="S367" s="69">
        <f>(G368-Assets[[#This Row],[DIS]])/Assets[[#This Row],[DIS]]</f>
        <v>7.330879001934654E-3</v>
      </c>
      <c r="T367" s="69">
        <f>(H368-Assets[[#This Row],[COP]])/Assets[[#This Row],[COP]]</f>
        <v>-1.7920736091739478E-3</v>
      </c>
      <c r="U367" s="69">
        <f>(I368-Assets[[#This Row],[BIDU]])/Assets[[#This Row],[BIDU]]</f>
        <v>-1.4628556190476134E-2</v>
      </c>
      <c r="V367" s="69">
        <f>(J368-Assets[[#This Row],[MSFT]])/Assets[[#This Row],[MSFT]]</f>
        <v>-2.3382290372056989E-3</v>
      </c>
      <c r="W367" s="69">
        <f>(K368-Assets[[#This Row],[WFC]])/Assets[[#This Row],[WFC]]</f>
        <v>1.5009375838381068E-2</v>
      </c>
      <c r="X367" s="69">
        <f>(L368-Assets[[#This Row],[DJI]])/Assets[[#This Row],[DJI]]</f>
        <v>3.8057403876903392E-3</v>
      </c>
    </row>
    <row r="368" spans="1:24" x14ac:dyDescent="0.25">
      <c r="A368" s="66">
        <v>40884</v>
      </c>
      <c r="B368" s="60">
        <v>51.164498999999999</v>
      </c>
      <c r="C368" s="62">
        <v>71.120024000000001</v>
      </c>
      <c r="D368" s="62">
        <v>17.782695</v>
      </c>
      <c r="E368" s="62">
        <v>34.189999</v>
      </c>
      <c r="F368" s="62">
        <v>311.384164</v>
      </c>
      <c r="G368" s="62">
        <v>34.377330999999998</v>
      </c>
      <c r="H368" s="62">
        <v>45.499589999999998</v>
      </c>
      <c r="I368" s="62">
        <v>129.33000200000001</v>
      </c>
      <c r="J368" s="62">
        <v>22.576180000000001</v>
      </c>
      <c r="K368" s="62">
        <v>23.876840000000001</v>
      </c>
      <c r="L368" s="62">
        <v>12196.37012</v>
      </c>
      <c r="N368" s="69">
        <f>(B369-Assets[[#This Row],[AAPL]])/Assets[[#This Row],[AAPL]]</f>
        <v>4.0350439080816813E-3</v>
      </c>
      <c r="O368" s="69">
        <f>(C369-Assets[[#This Row],[XOM]])/Assets[[#This Row],[XOM]]</f>
        <v>-1.4923518585989301E-2</v>
      </c>
      <c r="P368" s="69">
        <f>(D369-Assets[[#This Row],[TTM]])/Assets[[#This Row],[TTM]]</f>
        <v>-3.9890691484052374E-2</v>
      </c>
      <c r="Q368" s="69">
        <f>(E369-Assets[[#This Row],[TSLA]])/Assets[[#This Row],[TSLA]]</f>
        <v>-9.6519452954649129E-2</v>
      </c>
      <c r="R368" s="69">
        <f>(F369-Assets[[#This Row],[GOOG]])/Assets[[#This Row],[GOOG]]</f>
        <v>-1.1774381692705501E-2</v>
      </c>
      <c r="S368" s="69">
        <f>(G369-Assets[[#This Row],[DIS]])/Assets[[#This Row],[DIS]]</f>
        <v>-3.1805930483666547E-2</v>
      </c>
      <c r="T368" s="69">
        <f>(H369-Assets[[#This Row],[COP]])/Assets[[#This Row],[COP]]</f>
        <v>-1.9196238911163826E-2</v>
      </c>
      <c r="U368" s="69">
        <f>(I369-Assets[[#This Row],[BIDU]])/Assets[[#This Row],[BIDU]]</f>
        <v>-2.0876865060282024E-2</v>
      </c>
      <c r="V368" s="69">
        <f>(J369-Assets[[#This Row],[MSFT]])/Assets[[#This Row],[MSFT]]</f>
        <v>-7.8125262998435616E-3</v>
      </c>
      <c r="W368" s="69">
        <f>(K369-Assets[[#This Row],[WFC]])/Assets[[#This Row],[WFC]]</f>
        <v>-3.1792942449670951E-2</v>
      </c>
      <c r="X368" s="69">
        <f>(L369-Assets[[#This Row],[DJI]])/Assets[[#This Row],[DJI]]</f>
        <v>-1.628926623620703E-2</v>
      </c>
    </row>
    <row r="369" spans="1:24" x14ac:dyDescent="0.25">
      <c r="A369" s="66">
        <v>40885</v>
      </c>
      <c r="B369" s="60">
        <v>51.370950000000001</v>
      </c>
      <c r="C369" s="62">
        <v>70.058662999999996</v>
      </c>
      <c r="D369" s="62">
        <v>17.073331</v>
      </c>
      <c r="E369" s="62">
        <v>30.889999</v>
      </c>
      <c r="F369" s="62">
        <v>307.71780799999999</v>
      </c>
      <c r="G369" s="62">
        <v>33.283928000000003</v>
      </c>
      <c r="H369" s="62">
        <v>44.626168999999997</v>
      </c>
      <c r="I369" s="62">
        <v>126.629997</v>
      </c>
      <c r="J369" s="62">
        <v>22.399802999999999</v>
      </c>
      <c r="K369" s="62">
        <v>23.117725</v>
      </c>
      <c r="L369" s="62">
        <v>11997.700199999999</v>
      </c>
      <c r="N369" s="69">
        <f>(B370-Assets[[#This Row],[AAPL]])/Assets[[#This Row],[AAPL]]</f>
        <v>7.5769671380419637E-3</v>
      </c>
      <c r="O369" s="69">
        <f>(C370-Assets[[#This Row],[XOM]])/Assets[[#This Row],[XOM]]</f>
        <v>1.8404833103937451E-2</v>
      </c>
      <c r="P369" s="69">
        <f>(D370-Assets[[#This Row],[TTM]])/Assets[[#This Row],[TTM]]</f>
        <v>2.6750257462940311E-2</v>
      </c>
      <c r="Q369" s="69">
        <f>(E370-Assets[[#This Row],[TSLA]])/Assets[[#This Row],[TSLA]]</f>
        <v>4.8560053368729679E-3</v>
      </c>
      <c r="R369" s="69">
        <f>(F370-Assets[[#This Row],[GOOG]])/Assets[[#This Row],[GOOG]]</f>
        <v>1.8456351411420442E-2</v>
      </c>
      <c r="S369" s="69">
        <f>(G370-Assets[[#This Row],[DIS]])/Assets[[#This Row],[DIS]]</f>
        <v>1.7817458324029554E-2</v>
      </c>
      <c r="T369" s="69">
        <f>(H370-Assets[[#This Row],[COP]])/Assets[[#This Row],[COP]]</f>
        <v>1.3094962285469788E-2</v>
      </c>
      <c r="U369" s="69">
        <f>(I370-Assets[[#This Row],[BIDU]])/Assets[[#This Row],[BIDU]]</f>
        <v>3.0719474786057185E-2</v>
      </c>
      <c r="V369" s="69">
        <f>(J370-Assets[[#This Row],[MSFT]])/Assets[[#This Row],[MSFT]]</f>
        <v>1.1811041373890703E-2</v>
      </c>
      <c r="W369" s="69">
        <f>(K370-Assets[[#This Row],[WFC]])/Assets[[#This Row],[WFC]]</f>
        <v>2.749137296165606E-2</v>
      </c>
      <c r="X369" s="69">
        <f>(L370-Assets[[#This Row],[DJI]])/Assets[[#This Row],[DJI]]</f>
        <v>1.5549610916265541E-2</v>
      </c>
    </row>
    <row r="370" spans="1:24" x14ac:dyDescent="0.25">
      <c r="A370" s="66">
        <v>40886</v>
      </c>
      <c r="B370" s="60">
        <v>51.760185999999997</v>
      </c>
      <c r="C370" s="62">
        <v>71.348080999999993</v>
      </c>
      <c r="D370" s="62">
        <v>17.530047</v>
      </c>
      <c r="E370" s="62">
        <v>31.040001</v>
      </c>
      <c r="F370" s="62">
        <v>313.397156</v>
      </c>
      <c r="G370" s="62">
        <v>33.876963000000003</v>
      </c>
      <c r="H370" s="62">
        <v>45.210546999999998</v>
      </c>
      <c r="I370" s="62">
        <v>130.520004</v>
      </c>
      <c r="J370" s="62">
        <v>22.664368</v>
      </c>
      <c r="K370" s="62">
        <v>23.753263</v>
      </c>
      <c r="L370" s="62">
        <v>12184.259770000001</v>
      </c>
      <c r="N370" s="69">
        <f>(B371-Assets[[#This Row],[AAPL]])/Assets[[#This Row],[AAPL]]</f>
        <v>-4.5221630385949658E-3</v>
      </c>
      <c r="O370" s="69">
        <f>(C371-Assets[[#This Row],[XOM]])/Assets[[#This Row],[XOM]]</f>
        <v>-1.5859277280351809E-2</v>
      </c>
      <c r="P370" s="69">
        <f>(D371-Assets[[#This Row],[TTM]])/Assets[[#This Row],[TTM]]</f>
        <v>-6.9844821294546416E-2</v>
      </c>
      <c r="Q370" s="69">
        <f>(E371-Assets[[#This Row],[TSLA]])/Assets[[#This Row],[TSLA]]</f>
        <v>-2.029642331519255E-2</v>
      </c>
      <c r="R370" s="69">
        <f>(F371-Assets[[#This Row],[GOOG]])/Assets[[#This Row],[GOOG]]</f>
        <v>-3.235539891114989E-3</v>
      </c>
      <c r="S370" s="69">
        <f>(G371-Assets[[#This Row],[DIS]])/Assets[[#This Row],[DIS]]</f>
        <v>2.4617023668855997E-3</v>
      </c>
      <c r="T370" s="69">
        <f>(H371-Assets[[#This Row],[COP]])/Assets[[#This Row],[COP]]</f>
        <v>-2.0430918475726475E-2</v>
      </c>
      <c r="U370" s="69">
        <f>(I371-Assets[[#This Row],[BIDU]])/Assets[[#This Row],[BIDU]]</f>
        <v>-2.1988981857524303E-2</v>
      </c>
      <c r="V370" s="69">
        <f>(J371-Assets[[#This Row],[MSFT]])/Assets[[#This Row],[MSFT]]</f>
        <v>-7.393014444523653E-3</v>
      </c>
      <c r="W370" s="69">
        <f>(K371-Assets[[#This Row],[WFC]])/Assets[[#This Row],[WFC]]</f>
        <v>-2.3039697745947534E-2</v>
      </c>
      <c r="X370" s="69">
        <f>(L371-Assets[[#This Row],[DJI]])/Assets[[#This Row],[DJI]]</f>
        <v>-1.3367256039716018E-2</v>
      </c>
    </row>
    <row r="371" spans="1:24" x14ac:dyDescent="0.25">
      <c r="A371" s="66">
        <v>40889</v>
      </c>
      <c r="B371" s="60">
        <v>51.526117999999997</v>
      </c>
      <c r="C371" s="62">
        <v>70.216551999999993</v>
      </c>
      <c r="D371" s="62">
        <v>16.305664</v>
      </c>
      <c r="E371" s="62">
        <v>30.41</v>
      </c>
      <c r="F371" s="62">
        <v>312.38314700000001</v>
      </c>
      <c r="G371" s="62">
        <v>33.960357999999999</v>
      </c>
      <c r="H371" s="62">
        <v>44.286853999999998</v>
      </c>
      <c r="I371" s="62">
        <v>127.650002</v>
      </c>
      <c r="J371" s="62">
        <v>22.49681</v>
      </c>
      <c r="K371" s="62">
        <v>23.205995000000001</v>
      </c>
      <c r="L371" s="62">
        <v>12021.389649999999</v>
      </c>
      <c r="N371" s="69">
        <f>(B372-Assets[[#This Row],[AAPL]])/Assets[[#This Row],[AAPL]]</f>
        <v>-7.7327579772261566E-3</v>
      </c>
      <c r="O371" s="69">
        <f>(C372-Assets[[#This Row],[XOM]])/Assets[[#This Row],[XOM]]</f>
        <v>5.9961930343718816E-3</v>
      </c>
      <c r="P371" s="69">
        <f>(D372-Assets[[#This Row],[TTM]])/Assets[[#This Row],[TTM]]</f>
        <v>-2.2646057222815309E-2</v>
      </c>
      <c r="Q371" s="69">
        <f>(E372-Assets[[#This Row],[TSLA]])/Assets[[#This Row],[TSLA]]</f>
        <v>-3.156853008878658E-2</v>
      </c>
      <c r="R371" s="69">
        <f>(F372-Assets[[#This Row],[GOOG]])/Assets[[#This Row],[GOOG]]</f>
        <v>3.8381071818827312E-4</v>
      </c>
      <c r="S371" s="69">
        <f>(G372-Assets[[#This Row],[DIS]])/Assets[[#This Row],[DIS]]</f>
        <v>-8.7312389345246856E-3</v>
      </c>
      <c r="T371" s="69">
        <f>(H372-Assets[[#This Row],[COP]])/Assets[[#This Row],[COP]]</f>
        <v>-8.9387022162377028E-3</v>
      </c>
      <c r="U371" s="69">
        <f>(I372-Assets[[#This Row],[BIDU]])/Assets[[#This Row],[BIDU]]</f>
        <v>-4.2538197531716483E-2</v>
      </c>
      <c r="V371" s="69">
        <f>(J372-Assets[[#This Row],[MSFT]])/Assets[[#This Row],[MSFT]]</f>
        <v>9.8001005475887408E-3</v>
      </c>
      <c r="W371" s="69">
        <f>(K372-Assets[[#This Row],[WFC]])/Assets[[#This Row],[WFC]]</f>
        <v>-1.9018663065298442E-2</v>
      </c>
      <c r="X371" s="69">
        <f>(L372-Assets[[#This Row],[DJI]])/Assets[[#This Row],[DJI]]</f>
        <v>-5.5275822458677737E-3</v>
      </c>
    </row>
    <row r="372" spans="1:24" x14ac:dyDescent="0.25">
      <c r="A372" s="66">
        <v>40890</v>
      </c>
      <c r="B372" s="60">
        <v>51.127679000000001</v>
      </c>
      <c r="C372" s="62">
        <v>70.637584000000004</v>
      </c>
      <c r="D372" s="62">
        <v>15.936405000000001</v>
      </c>
      <c r="E372" s="62">
        <v>29.450001</v>
      </c>
      <c r="F372" s="62">
        <v>312.50304299999999</v>
      </c>
      <c r="G372" s="62">
        <v>33.663842000000002</v>
      </c>
      <c r="H372" s="62">
        <v>43.890987000000003</v>
      </c>
      <c r="I372" s="62">
        <v>122.220001</v>
      </c>
      <c r="J372" s="62">
        <v>22.717281</v>
      </c>
      <c r="K372" s="62">
        <v>22.764648000000001</v>
      </c>
      <c r="L372" s="62">
        <v>11954.940430000001</v>
      </c>
      <c r="N372" s="69">
        <f>(B373-Assets[[#This Row],[AAPL]])/Assets[[#This Row],[AAPL]]</f>
        <v>-2.2170183004004564E-2</v>
      </c>
      <c r="O372" s="69">
        <f>(C373-Assets[[#This Row],[XOM]])/Assets[[#This Row],[XOM]]</f>
        <v>-1.3535273233580707E-2</v>
      </c>
      <c r="P372" s="69">
        <f>(D373-Assets[[#This Row],[TTM]])/Assets[[#This Row],[TTM]]</f>
        <v>-2.2560922617114766E-2</v>
      </c>
      <c r="Q372" s="69">
        <f>(E373-Assets[[#This Row],[TSLA]])/Assets[[#This Row],[TSLA]]</f>
        <v>-3.1239387733806925E-2</v>
      </c>
      <c r="R372" s="69">
        <f>(F373-Assets[[#This Row],[GOOG]])/Assets[[#This Row],[GOOG]]</f>
        <v>-1.2083866332143259E-2</v>
      </c>
      <c r="S372" s="69">
        <f>(G373-Assets[[#This Row],[DIS]])/Assets[[#This Row],[DIS]]</f>
        <v>-1.5953051348090396E-2</v>
      </c>
      <c r="T372" s="69">
        <f>(H373-Assets[[#This Row],[COP]])/Assets[[#This Row],[COP]]</f>
        <v>-1.9040811271799424E-2</v>
      </c>
      <c r="U372" s="69">
        <f>(I373-Assets[[#This Row],[BIDU]])/Assets[[#This Row],[BIDU]]</f>
        <v>-3.4773359231113084E-2</v>
      </c>
      <c r="V372" s="69">
        <f>(J373-Assets[[#This Row],[MSFT]])/Assets[[#This Row],[MSFT]]</f>
        <v>-6.5993813256085363E-3</v>
      </c>
      <c r="W372" s="69">
        <f>(K373-Assets[[#This Row],[WFC]])/Assets[[#This Row],[WFC]]</f>
        <v>2.71425237939095E-3</v>
      </c>
      <c r="X372" s="69">
        <f>(L373-Assets[[#This Row],[DJI]])/Assets[[#This Row],[DJI]]</f>
        <v>-1.0996287331563067E-2</v>
      </c>
    </row>
    <row r="373" spans="1:24" x14ac:dyDescent="0.25">
      <c r="A373" s="66">
        <v>40891</v>
      </c>
      <c r="B373" s="60">
        <v>49.994168999999999</v>
      </c>
      <c r="C373" s="62">
        <v>69.681484999999995</v>
      </c>
      <c r="D373" s="62">
        <v>15.576865</v>
      </c>
      <c r="E373" s="62">
        <v>28.530000999999999</v>
      </c>
      <c r="F373" s="62">
        <v>308.72679799999997</v>
      </c>
      <c r="G373" s="62">
        <v>33.126801</v>
      </c>
      <c r="H373" s="62">
        <v>43.055267000000001</v>
      </c>
      <c r="I373" s="62">
        <v>117.970001</v>
      </c>
      <c r="J373" s="62">
        <v>22.567360999999998</v>
      </c>
      <c r="K373" s="62">
        <v>22.826436999999999</v>
      </c>
      <c r="L373" s="62">
        <v>11823.48047</v>
      </c>
      <c r="N373" s="69">
        <f>(B374-Assets[[#This Row],[AAPL]])/Assets[[#This Row],[AAPL]]</f>
        <v>-3.2878634306333252E-3</v>
      </c>
      <c r="O373" s="69">
        <f>(C374-Assets[[#This Row],[XOM]])/Assets[[#This Row],[XOM]]</f>
        <v>7.4269370120341825E-3</v>
      </c>
      <c r="P373" s="69">
        <f>(D374-Assets[[#This Row],[TTM]])/Assets[[#This Row],[TTM]]</f>
        <v>6.8620354609223791E-3</v>
      </c>
      <c r="Q373" s="69">
        <f>(E374-Assets[[#This Row],[TSLA]])/Assets[[#This Row],[TSLA]]</f>
        <v>3.1545740219216909E-3</v>
      </c>
      <c r="R373" s="69">
        <f>(F374-Assets[[#This Row],[GOOG]])/Assets[[#This Row],[GOOG]]</f>
        <v>2.3784167903688428E-3</v>
      </c>
      <c r="S373" s="69">
        <f>(G374-Assets[[#This Row],[DIS]])/Assets[[#This Row],[DIS]]</f>
        <v>8.5320644151543838E-4</v>
      </c>
      <c r="T373" s="69">
        <f>(H374-Assets[[#This Row],[COP]])/Assets[[#This Row],[COP]]</f>
        <v>-3.3565928182492169E-3</v>
      </c>
      <c r="U373" s="69">
        <f>(I374-Assets[[#This Row],[BIDU]])/Assets[[#This Row],[BIDU]]</f>
        <v>-3.077057700457252E-2</v>
      </c>
      <c r="V373" s="69">
        <f>(J374-Assets[[#This Row],[MSFT]])/Assets[[#This Row],[MSFT]]</f>
        <v>-1.1723568387104308E-3</v>
      </c>
      <c r="W373" s="69">
        <f>(K374-Assets[[#This Row],[WFC]])/Assets[[#This Row],[WFC]]</f>
        <v>-9.6674307952659411E-3</v>
      </c>
      <c r="X373" s="69">
        <f>(L374-Assets[[#This Row],[DJI]])/Assets[[#This Row],[DJI]]</f>
        <v>3.8338203471485087E-3</v>
      </c>
    </row>
    <row r="374" spans="1:24" x14ac:dyDescent="0.25">
      <c r="A374" s="66">
        <v>40892</v>
      </c>
      <c r="B374" s="60">
        <v>49.829794999999997</v>
      </c>
      <c r="C374" s="62">
        <v>70.199005</v>
      </c>
      <c r="D374" s="62">
        <v>15.683754</v>
      </c>
      <c r="E374" s="62">
        <v>28.620000999999998</v>
      </c>
      <c r="F374" s="62">
        <v>309.46107899999998</v>
      </c>
      <c r="G374" s="62">
        <v>33.155065</v>
      </c>
      <c r="H374" s="62">
        <v>42.910747999999998</v>
      </c>
      <c r="I374" s="62">
        <v>114.339996</v>
      </c>
      <c r="J374" s="62">
        <v>22.540904000000001</v>
      </c>
      <c r="K374" s="62">
        <v>22.605764000000001</v>
      </c>
      <c r="L374" s="62">
        <v>11868.809569999999</v>
      </c>
      <c r="N374" s="69">
        <f>(B375-Assets[[#This Row],[AAPL]])/Assets[[#This Row],[AAPL]]</f>
        <v>5.4889850540224636E-3</v>
      </c>
      <c r="O374" s="69">
        <f>(C375-Assets[[#This Row],[XOM]])/Assets[[#This Row],[XOM]]</f>
        <v>1.6244532240877376E-3</v>
      </c>
      <c r="P374" s="69">
        <f>(D375-Assets[[#This Row],[TTM]])/Assets[[#This Row],[TTM]]</f>
        <v>-1.2391548605008802E-2</v>
      </c>
      <c r="Q374" s="69">
        <f>(E375-Assets[[#This Row],[TSLA]])/Assets[[#This Row],[TSLA]]</f>
        <v>-2.1663206790244294E-2</v>
      </c>
      <c r="R374" s="69">
        <f>(F375-Assets[[#This Row],[GOOG]])/Assets[[#This Row],[GOOG]]</f>
        <v>1.0362479218267147E-2</v>
      </c>
      <c r="S374" s="69">
        <f>(G375-Assets[[#This Row],[DIS]])/Assets[[#This Row],[DIS]]</f>
        <v>3.6942470177634265E-3</v>
      </c>
      <c r="T374" s="69">
        <f>(H375-Assets[[#This Row],[COP]])/Assets[[#This Row],[COP]]</f>
        <v>1.610645426176188E-3</v>
      </c>
      <c r="U374" s="69">
        <f>(I375-Assets[[#This Row],[BIDU]])/Assets[[#This Row],[BIDU]]</f>
        <v>1.5742610311093967E-3</v>
      </c>
      <c r="V374" s="69">
        <f>(J375-Assets[[#This Row],[MSFT]])/Assets[[#This Row],[MSFT]]</f>
        <v>1.7214393885888447E-2</v>
      </c>
      <c r="W374" s="69">
        <f>(K375-Assets[[#This Row],[WFC]])/Assets[[#This Row],[WFC]]</f>
        <v>1.4447421462950824E-2</v>
      </c>
      <c r="X374" s="69">
        <f>(L375-Assets[[#This Row],[DJI]])/Assets[[#This Row],[DJI]]</f>
        <v>-2.038890240615997E-4</v>
      </c>
    </row>
    <row r="375" spans="1:24" x14ac:dyDescent="0.25">
      <c r="A375" s="66">
        <v>40893</v>
      </c>
      <c r="B375" s="60">
        <v>50.10331</v>
      </c>
      <c r="C375" s="62">
        <v>70.313040000000001</v>
      </c>
      <c r="D375" s="62">
        <v>15.489407999999999</v>
      </c>
      <c r="E375" s="62">
        <v>28</v>
      </c>
      <c r="F375" s="62">
        <v>312.66786300000001</v>
      </c>
      <c r="G375" s="62">
        <v>33.277548000000003</v>
      </c>
      <c r="H375" s="62">
        <v>42.979861999999997</v>
      </c>
      <c r="I375" s="62">
        <v>114.519997</v>
      </c>
      <c r="J375" s="62">
        <v>22.928932</v>
      </c>
      <c r="K375" s="62">
        <v>22.932359000000002</v>
      </c>
      <c r="L375" s="62">
        <v>11866.389649999999</v>
      </c>
      <c r="N375" s="69">
        <f>(B376-Assets[[#This Row],[AAPL]])/Assets[[#This Row],[AAPL]]</f>
        <v>3.123226788808942E-3</v>
      </c>
      <c r="O375" s="69">
        <f>(C376-Assets[[#This Row],[XOM]])/Assets[[#This Row],[XOM]]</f>
        <v>-7.8593387513895777E-3</v>
      </c>
      <c r="P375" s="69">
        <f>(D376-Assets[[#This Row],[TTM]])/Assets[[#This Row],[TTM]]</f>
        <v>1.3801754076075787E-2</v>
      </c>
      <c r="Q375" s="69">
        <f>(E376-Assets[[#This Row],[TSLA]])/Assets[[#This Row],[TSLA]]</f>
        <v>-8.9285714285714281E-3</v>
      </c>
      <c r="R375" s="69">
        <f>(F376-Assets[[#This Row],[GOOG]])/Assets[[#This Row],[GOOG]]</f>
        <v>-6.5978446911890785E-3</v>
      </c>
      <c r="S375" s="69">
        <f>(G376-Assets[[#This Row],[DIS]])/Assets[[#This Row],[DIS]]</f>
        <v>-1.6138148159233444E-2</v>
      </c>
      <c r="T375" s="69">
        <f>(H376-Assets[[#This Row],[COP]])/Assets[[#This Row],[COP]]</f>
        <v>-8.0408587631108711E-3</v>
      </c>
      <c r="U375" s="69">
        <f>(I376-Assets[[#This Row],[BIDU]])/Assets[[#This Row],[BIDU]]</f>
        <v>-2.6807545235964399E-2</v>
      </c>
      <c r="V375" s="69">
        <f>(J376-Assets[[#This Row],[MSFT]])/Assets[[#This Row],[MSFT]]</f>
        <v>-1.8076899525891484E-2</v>
      </c>
      <c r="W375" s="69">
        <f>(K376-Assets[[#This Row],[WFC]])/Assets[[#This Row],[WFC]]</f>
        <v>-2.57890607765211E-2</v>
      </c>
      <c r="X375" s="69">
        <f>(L376-Assets[[#This Row],[DJI]])/Assets[[#This Row],[DJI]]</f>
        <v>-8.4381082160064243E-3</v>
      </c>
    </row>
    <row r="376" spans="1:24" x14ac:dyDescent="0.25">
      <c r="A376" s="66">
        <v>40896</v>
      </c>
      <c r="B376" s="60">
        <v>50.259793999999999</v>
      </c>
      <c r="C376" s="62">
        <v>69.760425999999995</v>
      </c>
      <c r="D376" s="62">
        <v>15.703189</v>
      </c>
      <c r="E376" s="62">
        <v>27.75</v>
      </c>
      <c r="F376" s="62">
        <v>310.60492900000003</v>
      </c>
      <c r="G376" s="62">
        <v>32.74051</v>
      </c>
      <c r="H376" s="62">
        <v>42.634267000000001</v>
      </c>
      <c r="I376" s="62">
        <v>111.449997</v>
      </c>
      <c r="J376" s="62">
        <v>22.514448000000002</v>
      </c>
      <c r="K376" s="62">
        <v>22.340955000000001</v>
      </c>
      <c r="L376" s="62">
        <v>11766.259770000001</v>
      </c>
      <c r="N376" s="69">
        <f>(B377-Assets[[#This Row],[AAPL]])/Assets[[#This Row],[AAPL]]</f>
        <v>3.5948814274885478E-2</v>
      </c>
      <c r="O376" s="69">
        <f>(C377-Assets[[#This Row],[XOM]])/Assets[[#This Row],[XOM]]</f>
        <v>3.1057479494176296E-2</v>
      </c>
      <c r="P376" s="69">
        <f>(D377-Assets[[#This Row],[TTM]])/Assets[[#This Row],[TTM]]</f>
        <v>2.7846573075061342E-2</v>
      </c>
      <c r="Q376" s="69">
        <f>(E377-Assets[[#This Row],[TSLA]])/Assets[[#This Row],[TSLA]]</f>
        <v>5.4054054054053545E-3</v>
      </c>
      <c r="R376" s="69">
        <f>(F377-Assets[[#This Row],[GOOG]])/Assets[[#This Row],[GOOG]]</f>
        <v>1.3733671303071879E-2</v>
      </c>
      <c r="S376" s="69">
        <f>(G377-Assets[[#This Row],[DIS]])/Assets[[#This Row],[DIS]]</f>
        <v>4.0863260834971799E-2</v>
      </c>
      <c r="T376" s="69">
        <f>(H377-Assets[[#This Row],[COP]])/Assets[[#This Row],[COP]]</f>
        <v>2.8445100275794576E-2</v>
      </c>
      <c r="U376" s="69">
        <f>(I377-Assets[[#This Row],[BIDU]])/Assets[[#This Row],[BIDU]]</f>
        <v>6.2359849143827292E-2</v>
      </c>
      <c r="V376" s="69">
        <f>(J377-Assets[[#This Row],[MSFT]])/Assets[[#This Row],[MSFT]]</f>
        <v>1.9584801723764166E-2</v>
      </c>
      <c r="W376" s="69">
        <f>(K377-Assets[[#This Row],[WFC]])/Assets[[#This Row],[WFC]]</f>
        <v>4.7017014268190313E-2</v>
      </c>
      <c r="X376" s="69">
        <f>(L377-Assets[[#This Row],[DJI]])/Assets[[#This Row],[DJI]]</f>
        <v>2.8668439809569082E-2</v>
      </c>
    </row>
    <row r="377" spans="1:24" x14ac:dyDescent="0.25">
      <c r="A377" s="66">
        <v>40897</v>
      </c>
      <c r="B377" s="60">
        <v>52.066574000000003</v>
      </c>
      <c r="C377" s="62">
        <v>71.927008999999998</v>
      </c>
      <c r="D377" s="62">
        <v>16.140469</v>
      </c>
      <c r="E377" s="62">
        <v>27.9</v>
      </c>
      <c r="F377" s="62">
        <v>314.87067500000001</v>
      </c>
      <c r="G377" s="62">
        <v>34.078394000000003</v>
      </c>
      <c r="H377" s="62">
        <v>43.847003000000001</v>
      </c>
      <c r="I377" s="62">
        <v>118.400002</v>
      </c>
      <c r="J377" s="62">
        <v>22.955389</v>
      </c>
      <c r="K377" s="62">
        <v>23.391359999999999</v>
      </c>
      <c r="L377" s="62">
        <v>12103.58008</v>
      </c>
      <c r="N377" s="69">
        <f>(B378-Assets[[#This Row],[AAPL]])/Assets[[#This Row],[AAPL]]</f>
        <v>1.2628063448152781E-3</v>
      </c>
      <c r="O377" s="69">
        <f>(C378-Assets[[#This Row],[XOM]])/Assets[[#This Row],[XOM]]</f>
        <v>1.3658568786031472E-2</v>
      </c>
      <c r="P377" s="69">
        <f>(D378-Assets[[#This Row],[TTM]])/Assets[[#This Row],[TTM]]</f>
        <v>-2.4082323754036697E-3</v>
      </c>
      <c r="Q377" s="69">
        <f>(E378-Assets[[#This Row],[TSLA]])/Assets[[#This Row],[TSLA]]</f>
        <v>-1.1827956989247251E-2</v>
      </c>
      <c r="R377" s="69">
        <f>(F378-Assets[[#This Row],[GOOG]])/Assets[[#This Row],[GOOG]]</f>
        <v>-7.2180014858481386E-3</v>
      </c>
      <c r="S377" s="69">
        <f>(G378-Assets[[#This Row],[DIS]])/Assets[[#This Row],[DIS]]</f>
        <v>2.7647723070516579E-3</v>
      </c>
      <c r="T377" s="69">
        <f>(H378-Assets[[#This Row],[COP]])/Assets[[#This Row],[COP]]</f>
        <v>1.2037926514612687E-2</v>
      </c>
      <c r="U377" s="69">
        <f>(I378-Assets[[#This Row],[BIDU]])/Assets[[#This Row],[BIDU]]</f>
        <v>-4.586149415774507E-2</v>
      </c>
      <c r="V377" s="69">
        <f>(J378-Assets[[#This Row],[MSFT]])/Assets[[#This Row],[MSFT]]</f>
        <v>-1.0372640603040986E-2</v>
      </c>
      <c r="W377" s="69">
        <f>(K378-Assets[[#This Row],[WFC]])/Assets[[#This Row],[WFC]]</f>
        <v>1.4716929669758466E-2</v>
      </c>
      <c r="X377" s="69">
        <f>(L378-Assets[[#This Row],[DJI]])/Assets[[#This Row],[DJI]]</f>
        <v>3.4371235390708493E-4</v>
      </c>
    </row>
    <row r="378" spans="1:24" x14ac:dyDescent="0.25">
      <c r="A378" s="66">
        <v>40898</v>
      </c>
      <c r="B378" s="60">
        <v>52.132323999999997</v>
      </c>
      <c r="C378" s="62">
        <v>72.909429000000003</v>
      </c>
      <c r="D378" s="62">
        <v>16.101599</v>
      </c>
      <c r="E378" s="62">
        <v>27.57</v>
      </c>
      <c r="F378" s="62">
        <v>312.597938</v>
      </c>
      <c r="G378" s="62">
        <v>34.172612999999998</v>
      </c>
      <c r="H378" s="62">
        <v>44.374830000000003</v>
      </c>
      <c r="I378" s="62">
        <v>112.970001</v>
      </c>
      <c r="J378" s="62">
        <v>22.717281</v>
      </c>
      <c r="K378" s="62">
        <v>23.735609</v>
      </c>
      <c r="L378" s="62">
        <v>12107.740229999999</v>
      </c>
      <c r="N378" s="69">
        <f>(B379-Assets[[#This Row],[AAPL]])/Assets[[#This Row],[AAPL]]</f>
        <v>5.297001530183071E-3</v>
      </c>
      <c r="O378" s="69">
        <f>(C379-Assets[[#This Row],[XOM]])/Assets[[#This Row],[XOM]]</f>
        <v>1.4076012034053932E-2</v>
      </c>
      <c r="P378" s="69">
        <f>(D379-Assets[[#This Row],[TTM]])/Assets[[#This Row],[TTM]]</f>
        <v>5.3711497845648645E-2</v>
      </c>
      <c r="Q378" s="69">
        <f>(E379-Assets[[#This Row],[TSLA]])/Assets[[#This Row],[TSLA]]</f>
        <v>7.2542618788538011E-3</v>
      </c>
      <c r="R378" s="69">
        <f>(F379-Assets[[#This Row],[GOOG]])/Assets[[#This Row],[GOOG]]</f>
        <v>6.1999129373656123E-3</v>
      </c>
      <c r="S378" s="69">
        <f>(G379-Assets[[#This Row],[DIS]])/Assets[[#This Row],[DIS]]</f>
        <v>1.8748288285709999E-2</v>
      </c>
      <c r="T378" s="69">
        <f>(H379-Assets[[#This Row],[COP]])/Assets[[#This Row],[COP]]</f>
        <v>1.5859441038985286E-2</v>
      </c>
      <c r="U378" s="69">
        <f>(I379-Assets[[#This Row],[BIDU]])/Assets[[#This Row],[BIDU]]</f>
        <v>2.2926413889294353E-2</v>
      </c>
      <c r="V378" s="69">
        <f>(J379-Assets[[#This Row],[MSFT]])/Assets[[#This Row],[MSFT]]</f>
        <v>1.9409453094320645E-3</v>
      </c>
      <c r="W378" s="69">
        <f>(K379-Assets[[#This Row],[WFC]])/Assets[[#This Row],[WFC]]</f>
        <v>1.3387901696560617E-2</v>
      </c>
      <c r="X378" s="69">
        <f>(L379-Assets[[#This Row],[DJI]])/Assets[[#This Row],[DJI]]</f>
        <v>5.113271248304711E-3</v>
      </c>
    </row>
    <row r="379" spans="1:24" x14ac:dyDescent="0.25">
      <c r="A379" s="66">
        <v>40899</v>
      </c>
      <c r="B379" s="60">
        <v>52.408468999999997</v>
      </c>
      <c r="C379" s="62">
        <v>73.935703000000004</v>
      </c>
      <c r="D379" s="62">
        <v>16.966439999999999</v>
      </c>
      <c r="E379" s="62">
        <v>27.77</v>
      </c>
      <c r="F379" s="62">
        <v>314.53601800000001</v>
      </c>
      <c r="G379" s="62">
        <v>34.813291</v>
      </c>
      <c r="H379" s="62">
        <v>45.078589999999998</v>
      </c>
      <c r="I379" s="62">
        <v>115.55999799999999</v>
      </c>
      <c r="J379" s="62">
        <v>22.761374</v>
      </c>
      <c r="K379" s="62">
        <v>24.053379</v>
      </c>
      <c r="L379" s="62">
        <v>12169.650390000001</v>
      </c>
      <c r="N379" s="69">
        <f>(B380-Assets[[#This Row],[AAPL]])/Assets[[#This Row],[AAPL]]</f>
        <v>1.1993481435223767E-2</v>
      </c>
      <c r="O379" s="69">
        <f>(C380-Assets[[#This Row],[XOM]])/Assets[[#This Row],[XOM]]</f>
        <v>1.1033343390269819E-2</v>
      </c>
      <c r="P379" s="69">
        <f>(D380-Assets[[#This Row],[TTM]])/Assets[[#This Row],[TTM]]</f>
        <v>-1.145378759480443E-3</v>
      </c>
      <c r="Q379" s="69">
        <f>(E380-Assets[[#This Row],[TSLA]])/Assets[[#This Row],[TSLA]]</f>
        <v>4.6813107670147288E-3</v>
      </c>
      <c r="R379" s="69">
        <f>(F380-Assets[[#This Row],[GOOG]])/Assets[[#This Row],[GOOG]]</f>
        <v>5.4628719818026099E-3</v>
      </c>
      <c r="S379" s="69">
        <f>(G380-Assets[[#This Row],[DIS]])/Assets[[#This Row],[DIS]]</f>
        <v>2.0297707562321441E-2</v>
      </c>
      <c r="T379" s="69">
        <f>(H380-Assets[[#This Row],[COP]])/Assets[[#This Row],[COP]]</f>
        <v>9.6180470595908403E-3</v>
      </c>
      <c r="U379" s="69">
        <f>(I380-Assets[[#This Row],[BIDU]])/Assets[[#This Row],[BIDU]]</f>
        <v>1.9470405321398501E-2</v>
      </c>
      <c r="V379" s="69">
        <f>(J380-Assets[[#This Row],[MSFT]])/Assets[[#This Row],[MSFT]]</f>
        <v>8.523870307653671E-3</v>
      </c>
      <c r="W379" s="69">
        <f>(K380-Assets[[#This Row],[WFC]])/Assets[[#This Row],[WFC]]</f>
        <v>1.9816550514586785E-2</v>
      </c>
      <c r="X379" s="69">
        <f>(L380-Assets[[#This Row],[DJI]])/Assets[[#This Row],[DJI]]</f>
        <v>1.0218010050821132E-2</v>
      </c>
    </row>
    <row r="380" spans="1:24" x14ac:dyDescent="0.25">
      <c r="A380" s="66">
        <v>40900</v>
      </c>
      <c r="B380" s="60">
        <v>53.037028999999997</v>
      </c>
      <c r="C380" s="62">
        <v>74.751461000000006</v>
      </c>
      <c r="D380" s="62">
        <v>16.947006999999999</v>
      </c>
      <c r="E380" s="62">
        <v>27.9</v>
      </c>
      <c r="F380" s="62">
        <v>316.25428799999997</v>
      </c>
      <c r="G380" s="62">
        <v>35.519920999999997</v>
      </c>
      <c r="H380" s="62">
        <v>45.512157999999999</v>
      </c>
      <c r="I380" s="62">
        <v>117.80999799999999</v>
      </c>
      <c r="J380" s="62">
        <v>22.955389</v>
      </c>
      <c r="K380" s="62">
        <v>24.530034000000001</v>
      </c>
      <c r="L380" s="62">
        <v>12294</v>
      </c>
      <c r="N380" s="69">
        <f>(B381-Assets[[#This Row],[AAPL]])/Assets[[#This Row],[AAPL]]</f>
        <v>7.93392857658007E-3</v>
      </c>
      <c r="O380" s="69">
        <f>(C381-Assets[[#This Row],[XOM]])/Assets[[#This Row],[XOM]]</f>
        <v>7.0402637347766184E-4</v>
      </c>
      <c r="P380" s="69">
        <f>(D381-Assets[[#This Row],[TTM]])/Assets[[#This Row],[TTM]]</f>
        <v>-3.2110153728029889E-2</v>
      </c>
      <c r="Q380" s="69">
        <f>(E381-Assets[[#This Row],[TSLA]])/Assets[[#This Row],[TSLA]]</f>
        <v>2.4014336917562787E-2</v>
      </c>
      <c r="R380" s="69">
        <f>(F381-Assets[[#This Row],[GOOG]])/Assets[[#This Row],[GOOG]]</f>
        <v>1.1229719674188428E-2</v>
      </c>
      <c r="S380" s="69">
        <f>(G381-Assets[[#This Row],[DIS]])/Assets[[#This Row],[DIS]]</f>
        <v>-2.3872800843221811E-3</v>
      </c>
      <c r="T380" s="69">
        <f>(H381-Assets[[#This Row],[COP]])/Assets[[#This Row],[COP]]</f>
        <v>7.0413053145051627E-3</v>
      </c>
      <c r="U380" s="69">
        <f>(I381-Assets[[#This Row],[BIDU]])/Assets[[#This Row],[BIDU]]</f>
        <v>-1.3241643548792804E-2</v>
      </c>
      <c r="V380" s="69">
        <f>(J381-Assets[[#This Row],[MSFT]])/Assets[[#This Row],[MSFT]]</f>
        <v>3.8417994136361717E-4</v>
      </c>
      <c r="W380" s="69">
        <f>(K381-Assets[[#This Row],[WFC]])/Assets[[#This Row],[WFC]]</f>
        <v>-6.4771618335303363E-3</v>
      </c>
      <c r="X380" s="69">
        <f>(L381-Assets[[#This Row],[DJI]])/Assets[[#This Row],[DJI]]</f>
        <v>-2.1558402472756613E-4</v>
      </c>
    </row>
    <row r="381" spans="1:24" x14ac:dyDescent="0.25">
      <c r="A381" s="66">
        <v>40904</v>
      </c>
      <c r="B381" s="60">
        <v>53.457821000000003</v>
      </c>
      <c r="C381" s="62">
        <v>74.804087999999993</v>
      </c>
      <c r="D381" s="62">
        <v>16.402836000000001</v>
      </c>
      <c r="E381" s="62">
        <v>28.57</v>
      </c>
      <c r="F381" s="62">
        <v>319.80573500000003</v>
      </c>
      <c r="G381" s="62">
        <v>35.435124999999999</v>
      </c>
      <c r="H381" s="62">
        <v>45.832622999999998</v>
      </c>
      <c r="I381" s="62">
        <v>116.25</v>
      </c>
      <c r="J381" s="62">
        <v>22.964207999999999</v>
      </c>
      <c r="K381" s="62">
        <v>24.371148999999999</v>
      </c>
      <c r="L381" s="62">
        <v>12291.349609999999</v>
      </c>
      <c r="N381" s="69">
        <f>(B382-Assets[[#This Row],[AAPL]])/Assets[[#This Row],[AAPL]]</f>
        <v>-9.5687775975755434E-3</v>
      </c>
      <c r="O381" s="69">
        <f>(C382-Assets[[#This Row],[XOM]])/Assets[[#This Row],[XOM]]</f>
        <v>-1.289866671457845E-2</v>
      </c>
      <c r="P381" s="69">
        <f>(D382-Assets[[#This Row],[TTM]])/Assets[[#This Row],[TTM]]</f>
        <v>-2.0142065676935484E-2</v>
      </c>
      <c r="Q381" s="69">
        <f>(E382-Assets[[#This Row],[TSLA]])/Assets[[#This Row],[TSLA]]</f>
        <v>-2.1001050052502179E-3</v>
      </c>
      <c r="R381" s="69">
        <f>(F382-Assets[[#This Row],[GOOG]])/Assets[[#This Row],[GOOG]]</f>
        <v>-8.5898709727650702E-4</v>
      </c>
      <c r="S381" s="69">
        <f>(G382-Assets[[#This Row],[DIS]])/Assets[[#This Row],[DIS]]</f>
        <v>-9.8377810153060588E-3</v>
      </c>
      <c r="T381" s="69">
        <f>(H382-Assets[[#This Row],[COP]])/Assets[[#This Row],[COP]]</f>
        <v>-1.5355001610970325E-2</v>
      </c>
      <c r="U381" s="69">
        <f>(I382-Assets[[#This Row],[BIDU]])/Assets[[#This Row],[BIDU]]</f>
        <v>2.1505376344086021E-3</v>
      </c>
      <c r="V381" s="69">
        <f>(J382-Assets[[#This Row],[MSFT]])/Assets[[#This Row],[MSFT]]</f>
        <v>-8.4485822459019824E-3</v>
      </c>
      <c r="W381" s="69">
        <f>(K382-Assets[[#This Row],[WFC]])/Assets[[#This Row],[WFC]]</f>
        <v>-1.810936365782341E-2</v>
      </c>
      <c r="X381" s="69">
        <f>(L382-Assets[[#This Row],[DJI]])/Assets[[#This Row],[DJI]]</f>
        <v>-1.1385198081596172E-2</v>
      </c>
    </row>
    <row r="382" spans="1:24" x14ac:dyDescent="0.25">
      <c r="A382" s="66">
        <v>40905</v>
      </c>
      <c r="B382" s="60">
        <v>52.946294999999999</v>
      </c>
      <c r="C382" s="62">
        <v>73.839214999999996</v>
      </c>
      <c r="D382" s="62">
        <v>16.072448999999999</v>
      </c>
      <c r="E382" s="62">
        <v>28.51</v>
      </c>
      <c r="F382" s="62">
        <v>319.531026</v>
      </c>
      <c r="G382" s="62">
        <v>35.086522000000002</v>
      </c>
      <c r="H382" s="62">
        <v>45.128863000000003</v>
      </c>
      <c r="I382" s="62">
        <v>116.5</v>
      </c>
      <c r="J382" s="62">
        <v>22.770192999999999</v>
      </c>
      <c r="K382" s="62">
        <v>23.929803</v>
      </c>
      <c r="L382" s="62">
        <v>12151.410159999999</v>
      </c>
      <c r="N382" s="69">
        <f>(B383-Assets[[#This Row],[AAPL]])/Assets[[#This Row],[AAPL]]</f>
        <v>6.1593544930764561E-3</v>
      </c>
      <c r="O382" s="69">
        <f>(C383-Assets[[#This Row],[XOM]])/Assets[[#This Row],[XOM]]</f>
        <v>1.29483906349764E-2</v>
      </c>
      <c r="P382" s="69">
        <f>(D383-Assets[[#This Row],[TTM]])/Assets[[#This Row],[TTM]]</f>
        <v>2.1160683104360773E-2</v>
      </c>
      <c r="Q382" s="69">
        <f>(E383-Assets[[#This Row],[TSLA]])/Assets[[#This Row],[TSLA]]</f>
        <v>7.7165906699403312E-3</v>
      </c>
      <c r="R382" s="69">
        <f>(F383-Assets[[#This Row],[GOOG]])/Assets[[#This Row],[GOOG]]</f>
        <v>4.2206699514681922E-3</v>
      </c>
      <c r="S382" s="69">
        <f>(G383-Assets[[#This Row],[DIS]])/Assets[[#This Row],[DIS]]</f>
        <v>1.262077215860837E-2</v>
      </c>
      <c r="T382" s="69">
        <f>(H383-Assets[[#This Row],[COP]])/Assets[[#This Row],[COP]]</f>
        <v>1.4619823238179095E-2</v>
      </c>
      <c r="U382" s="69">
        <f>(I383-Assets[[#This Row],[BIDU]])/Assets[[#This Row],[BIDU]]</f>
        <v>-1.527896137339059E-2</v>
      </c>
      <c r="V382" s="69">
        <f>(J383-Assets[[#This Row],[MSFT]])/Assets[[#This Row],[MSFT]]</f>
        <v>7.7459598168536491E-3</v>
      </c>
      <c r="W382" s="69">
        <f>(K383-Assets[[#This Row],[WFC]])/Assets[[#This Row],[WFC]]</f>
        <v>2.3976377908334658E-2</v>
      </c>
      <c r="X382" s="69">
        <f>(L383-Assets[[#This Row],[DJI]])/Assets[[#This Row],[DJI]]</f>
        <v>1.1161657635956255E-2</v>
      </c>
    </row>
    <row r="383" spans="1:24" x14ac:dyDescent="0.25">
      <c r="A383" s="66">
        <v>40906</v>
      </c>
      <c r="B383" s="60">
        <v>53.272410000000001</v>
      </c>
      <c r="C383" s="62">
        <v>74.795314000000005</v>
      </c>
      <c r="D383" s="62">
        <v>16.412552999999999</v>
      </c>
      <c r="E383" s="62">
        <v>28.73</v>
      </c>
      <c r="F383" s="62">
        <v>320.879661</v>
      </c>
      <c r="G383" s="62">
        <v>35.529341000000002</v>
      </c>
      <c r="H383" s="62">
        <v>45.788639000000003</v>
      </c>
      <c r="I383" s="62">
        <v>114.720001</v>
      </c>
      <c r="J383" s="62">
        <v>22.946570000000001</v>
      </c>
      <c r="K383" s="62">
        <v>24.503553</v>
      </c>
      <c r="L383" s="62">
        <v>12287.04004</v>
      </c>
      <c r="N383" s="69">
        <f>(B384-Assets[[#This Row],[AAPL]])/Assets[[#This Row],[AAPL]]</f>
        <v>-2.9621336823318979E-4</v>
      </c>
      <c r="O383" s="69">
        <f>(C384-Assets[[#This Row],[XOM]])/Assets[[#This Row],[XOM]]</f>
        <v>-5.9809361853873652E-3</v>
      </c>
      <c r="P383" s="69">
        <f>(D384-Assets[[#This Row],[TTM]])/Assets[[#This Row],[TTM]]</f>
        <v>5.9210776044406072E-4</v>
      </c>
      <c r="Q383" s="69">
        <f>(E384-Assets[[#This Row],[TSLA]])/Assets[[#This Row],[TSLA]]</f>
        <v>-5.9171945701357179E-3</v>
      </c>
      <c r="R383" s="69">
        <f>(F384-Assets[[#This Row],[GOOG]])/Assets[[#This Row],[GOOG]]</f>
        <v>5.4483322331857573E-3</v>
      </c>
      <c r="S383" s="69">
        <f>(G384-Assets[[#This Row],[DIS]])/Assets[[#This Row],[DIS]]</f>
        <v>-5.5688057934990005E-3</v>
      </c>
      <c r="T383" s="69">
        <f>(H384-Assets[[#This Row],[COP]])/Assets[[#This Row],[COP]]</f>
        <v>0</v>
      </c>
      <c r="U383" s="69">
        <f>(I384-Assets[[#This Row],[BIDU]])/Assets[[#This Row],[BIDU]]</f>
        <v>1.5254532642481411E-2</v>
      </c>
      <c r="V383" s="69">
        <f>(J384-Assets[[#This Row],[MSFT]])/Assets[[#This Row],[MSFT]]</f>
        <v>-2.3059655538932937E-3</v>
      </c>
      <c r="W383" s="69">
        <f>(K384-Assets[[#This Row],[WFC]])/Assets[[#This Row],[WFC]]</f>
        <v>-7.2046694616082511E-3</v>
      </c>
      <c r="X383" s="69">
        <f>(L384-Assets[[#This Row],[DJI]])/Assets[[#This Row],[DJI]]</f>
        <v>-5.654776884734594E-3</v>
      </c>
    </row>
    <row r="384" spans="1:24" x14ac:dyDescent="0.25">
      <c r="A384" s="66">
        <v>40907</v>
      </c>
      <c r="B384" s="60">
        <v>53.256630000000001</v>
      </c>
      <c r="C384" s="62">
        <v>74.347967999999995</v>
      </c>
      <c r="D384" s="62">
        <v>16.422270999999999</v>
      </c>
      <c r="E384" s="62">
        <v>28.559999000000001</v>
      </c>
      <c r="F384" s="62">
        <v>322.62792000000002</v>
      </c>
      <c r="G384" s="62">
        <v>35.331485000000001</v>
      </c>
      <c r="H384" s="62">
        <v>45.788639000000003</v>
      </c>
      <c r="I384" s="62">
        <v>116.470001</v>
      </c>
      <c r="J384" s="62">
        <v>22.893656</v>
      </c>
      <c r="K384" s="62">
        <v>24.327013000000001</v>
      </c>
      <c r="L384" s="62">
        <v>12217.559569999999</v>
      </c>
      <c r="N384" s="69">
        <f>(B385-Assets[[#This Row],[AAPL]])/Assets[[#This Row],[AAPL]]</f>
        <v>1.5382704463275314E-2</v>
      </c>
      <c r="O384" s="69">
        <f>(C385-Assets[[#This Row],[XOM]])/Assets[[#This Row],[XOM]]</f>
        <v>1.4629518859210846E-2</v>
      </c>
      <c r="P384" s="69">
        <f>(D385-Assets[[#This Row],[TTM]])/Assets[[#This Row],[TTM]]</f>
        <v>7.1597649314154049E-2</v>
      </c>
      <c r="Q384" s="69">
        <f>(E385-Assets[[#This Row],[TSLA]])/Assets[[#This Row],[TSLA]]</f>
        <v>-1.6806688263539607E-2</v>
      </c>
      <c r="R384" s="69">
        <f>(F385-Assets[[#This Row],[GOOG]])/Assets[[#This Row],[GOOG]]</f>
        <v>3.0205897865255921E-2</v>
      </c>
      <c r="S384" s="69">
        <f>(G385-Assets[[#This Row],[DIS]])/Assets[[#This Row],[DIS]]</f>
        <v>2.160005445567887E-2</v>
      </c>
      <c r="T384" s="69">
        <f>(H385-Assets[[#This Row],[COP]])/Assets[[#This Row],[COP]]</f>
        <v>1.7839949337651088E-2</v>
      </c>
      <c r="U384" s="69">
        <f>(I385-Assets[[#This Row],[BIDU]])/Assets[[#This Row],[BIDU]]</f>
        <v>6.714175266470554E-2</v>
      </c>
      <c r="V384" s="69">
        <f>(J385-Assets[[#This Row],[MSFT]])/Assets[[#This Row],[MSFT]]</f>
        <v>3.1201918994502222E-2</v>
      </c>
      <c r="W384" s="69">
        <f>(K385-Assets[[#This Row],[WFC]])/Assets[[#This Row],[WFC]]</f>
        <v>3.1567541810414615E-2</v>
      </c>
      <c r="X384" s="69">
        <f>(L385-Assets[[#This Row],[DJI]])/Assets[[#This Row],[DJI]]</f>
        <v>1.4718185654813302E-2</v>
      </c>
    </row>
    <row r="385" spans="1:24" x14ac:dyDescent="0.25">
      <c r="A385" s="66">
        <v>40911</v>
      </c>
      <c r="B385" s="60">
        <v>54.075861000000003</v>
      </c>
      <c r="C385" s="62">
        <v>75.435642999999999</v>
      </c>
      <c r="D385" s="62">
        <v>17.598067</v>
      </c>
      <c r="E385" s="62">
        <v>28.08</v>
      </c>
      <c r="F385" s="62">
        <v>332.37318599999998</v>
      </c>
      <c r="G385" s="62">
        <v>36.094647000000002</v>
      </c>
      <c r="H385" s="62">
        <v>46.605505999999998</v>
      </c>
      <c r="I385" s="62">
        <v>124.290001</v>
      </c>
      <c r="J385" s="62">
        <v>23.607982</v>
      </c>
      <c r="K385" s="62">
        <v>25.094957000000001</v>
      </c>
      <c r="L385" s="62">
        <v>12397.37988</v>
      </c>
      <c r="N385" s="69">
        <f>(B386-Assets[[#This Row],[AAPL]])/Assets[[#This Row],[AAPL]]</f>
        <v>5.3741539131479726E-3</v>
      </c>
      <c r="O385" s="69">
        <f>(C386-Assets[[#This Row],[XOM]])/Assets[[#This Row],[XOM]]</f>
        <v>2.3251607996496802E-4</v>
      </c>
      <c r="P385" s="69">
        <f>(D386-Assets[[#This Row],[TTM]])/Assets[[#This Row],[TTM]]</f>
        <v>3.7548385285724732E-2</v>
      </c>
      <c r="Q385" s="69">
        <f>(E386-Assets[[#This Row],[TSLA]])/Assets[[#This Row],[TSLA]]</f>
        <v>-1.3176673789173735E-2</v>
      </c>
      <c r="R385" s="69">
        <f>(F386-Assets[[#This Row],[GOOG]])/Assets[[#This Row],[GOOG]]</f>
        <v>4.3131758528800104E-3</v>
      </c>
      <c r="S385" s="69">
        <f>(G386-Assets[[#This Row],[DIS]])/Assets[[#This Row],[DIS]]</f>
        <v>1.4095441908602081E-2</v>
      </c>
      <c r="T385" s="69">
        <f>(H386-Assets[[#This Row],[COP]])/Assets[[#This Row],[COP]]</f>
        <v>-4.7188415892319441E-3</v>
      </c>
      <c r="U385" s="69">
        <f>(I386-Assets[[#This Row],[BIDU]])/Assets[[#This Row],[BIDU]]</f>
        <v>-1.8505133007441232E-2</v>
      </c>
      <c r="V385" s="69">
        <f>(J386-Assets[[#This Row],[MSFT]])/Assets[[#This Row],[MSFT]]</f>
        <v>2.3533777685869155E-2</v>
      </c>
      <c r="W385" s="69">
        <f>(K386-Assets[[#This Row],[WFC]])/Assets[[#This Row],[WFC]]</f>
        <v>4.5725920152004948E-3</v>
      </c>
      <c r="X385" s="69">
        <f>(L386-Assets[[#This Row],[DJI]])/Assets[[#This Row],[DJI]]</f>
        <v>1.6971360241967404E-3</v>
      </c>
    </row>
    <row r="386" spans="1:24" x14ac:dyDescent="0.25">
      <c r="A386" s="66">
        <v>40912</v>
      </c>
      <c r="B386" s="60">
        <v>54.366472999999999</v>
      </c>
      <c r="C386" s="62">
        <v>75.453182999999996</v>
      </c>
      <c r="D386" s="62">
        <v>18.258845999999998</v>
      </c>
      <c r="E386" s="62">
        <v>27.709999</v>
      </c>
      <c r="F386" s="62">
        <v>333.80676999999997</v>
      </c>
      <c r="G386" s="62">
        <v>36.603417</v>
      </c>
      <c r="H386" s="62">
        <v>46.385581999999999</v>
      </c>
      <c r="I386" s="62">
        <v>121.989998</v>
      </c>
      <c r="J386" s="62">
        <v>24.163567</v>
      </c>
      <c r="K386" s="62">
        <v>25.209706000000001</v>
      </c>
      <c r="L386" s="62">
        <v>12418.41992</v>
      </c>
      <c r="N386" s="69">
        <f>(B387-Assets[[#This Row],[AAPL]])/Assets[[#This Row],[AAPL]]</f>
        <v>1.1101934090887307E-2</v>
      </c>
      <c r="O386" s="69">
        <f>(C387-Assets[[#This Row],[XOM]])/Assets[[#This Row],[XOM]]</f>
        <v>-3.0224834915181134E-3</v>
      </c>
      <c r="P386" s="69">
        <f>(D387-Assets[[#This Row],[TTM]])/Assets[[#This Row],[TTM]]</f>
        <v>1.6498085366402838E-2</v>
      </c>
      <c r="Q386" s="69">
        <f>(E387-Assets[[#This Row],[TSLA]])/Assets[[#This Row],[TSLA]]</f>
        <v>-2.1291880956040503E-2</v>
      </c>
      <c r="R386" s="69">
        <f>(F387-Assets[[#This Row],[GOOG]])/Assets[[#This Row],[GOOG]]</f>
        <v>-1.3871474206469727E-2</v>
      </c>
      <c r="S386" s="69">
        <f>(G387-Assets[[#This Row],[DIS]])/Assets[[#This Row],[DIS]]</f>
        <v>1.6731060928000276E-2</v>
      </c>
      <c r="T386" s="69">
        <f>(H387-Assets[[#This Row],[COP]])/Assets[[#This Row],[COP]]</f>
        <v>-7.9925050848774163E-3</v>
      </c>
      <c r="U386" s="69">
        <f>(I387-Assets[[#This Row],[BIDU]])/Assets[[#This Row],[BIDU]]</f>
        <v>1.0492655307691732E-2</v>
      </c>
      <c r="V386" s="69">
        <f>(J387-Assets[[#This Row],[MSFT]])/Assets[[#This Row],[MSFT]]</f>
        <v>1.0218979672992793E-2</v>
      </c>
      <c r="W386" s="69">
        <f>(K387-Assets[[#This Row],[WFC]])/Assets[[#This Row],[WFC]]</f>
        <v>1.6106494855592558E-2</v>
      </c>
      <c r="X386" s="69">
        <f>(L387-Assets[[#This Row],[DJI]])/Assets[[#This Row],[DJI]]</f>
        <v>-2.1900692821804349E-4</v>
      </c>
    </row>
    <row r="387" spans="1:24" x14ac:dyDescent="0.25">
      <c r="A387" s="66">
        <v>40913</v>
      </c>
      <c r="B387" s="60">
        <v>54.970046000000004</v>
      </c>
      <c r="C387" s="62">
        <v>75.225127000000001</v>
      </c>
      <c r="D387" s="62">
        <v>18.560082000000001</v>
      </c>
      <c r="E387" s="62">
        <v>27.120000999999998</v>
      </c>
      <c r="F387" s="62">
        <v>329.176378</v>
      </c>
      <c r="G387" s="62">
        <v>37.215831000000001</v>
      </c>
      <c r="H387" s="62">
        <v>46.014845000000001</v>
      </c>
      <c r="I387" s="62">
        <v>123.269997</v>
      </c>
      <c r="J387" s="62">
        <v>24.410494</v>
      </c>
      <c r="K387" s="62">
        <v>25.615746000000001</v>
      </c>
      <c r="L387" s="62">
        <v>12415.700199999999</v>
      </c>
      <c r="N387" s="69">
        <f>(B388-Assets[[#This Row],[AAPL]])/Assets[[#This Row],[AAPL]]</f>
        <v>1.0453820613502829E-2</v>
      </c>
      <c r="O387" s="69">
        <f>(C388-Assets[[#This Row],[XOM]])/Assets[[#This Row],[XOM]]</f>
        <v>-7.4626793252206437E-3</v>
      </c>
      <c r="P387" s="69">
        <f>(D388-Assets[[#This Row],[TTM]])/Assets[[#This Row],[TTM]]</f>
        <v>-2.6178763649860109E-3</v>
      </c>
      <c r="Q387" s="69">
        <f>(E388-Assets[[#This Row],[TSLA]])/Assets[[#This Row],[TSLA]]</f>
        <v>-7.7433994194911109E-3</v>
      </c>
      <c r="R387" s="69">
        <f>(F388-Assets[[#This Row],[GOOG]])/Assets[[#This Row],[GOOG]]</f>
        <v>-1.3641662343098087E-2</v>
      </c>
      <c r="S387" s="69">
        <f>(G388-Assets[[#This Row],[DIS]])/Assets[[#This Row],[DIS]]</f>
        <v>1.0379749413629912E-2</v>
      </c>
      <c r="T387" s="69">
        <f>(H388-Assets[[#This Row],[COP]])/Assets[[#This Row],[COP]]</f>
        <v>-7.7836837220683804E-3</v>
      </c>
      <c r="U387" s="69">
        <f>(I388-Assets[[#This Row],[BIDU]])/Assets[[#This Row],[BIDU]]</f>
        <v>-1.7684765580062472E-2</v>
      </c>
      <c r="V387" s="69">
        <f>(J388-Assets[[#This Row],[MSFT]])/Assets[[#This Row],[MSFT]]</f>
        <v>1.5534712243021402E-2</v>
      </c>
      <c r="W387" s="69">
        <f>(K388-Assets[[#This Row],[WFC]])/Assets[[#This Row],[WFC]]</f>
        <v>-2.7567028498799171E-3</v>
      </c>
      <c r="X387" s="69">
        <f>(L388-Assets[[#This Row],[DJI]])/Assets[[#This Row],[DJI]]</f>
        <v>-4.4927212401600228E-3</v>
      </c>
    </row>
    <row r="388" spans="1:24" x14ac:dyDescent="0.25">
      <c r="A388" s="66">
        <v>40914</v>
      </c>
      <c r="B388" s="60">
        <v>55.544693000000002</v>
      </c>
      <c r="C388" s="62">
        <v>74.663746000000003</v>
      </c>
      <c r="D388" s="62">
        <v>18.511493999999999</v>
      </c>
      <c r="E388" s="62">
        <v>26.91</v>
      </c>
      <c r="F388" s="62">
        <v>324.68586499999998</v>
      </c>
      <c r="G388" s="62">
        <v>37.602122000000001</v>
      </c>
      <c r="H388" s="62">
        <v>45.656680000000001</v>
      </c>
      <c r="I388" s="62">
        <v>121.089996</v>
      </c>
      <c r="J388" s="62">
        <v>24.789704</v>
      </c>
      <c r="K388" s="62">
        <v>25.545131000000001</v>
      </c>
      <c r="L388" s="62">
        <v>12359.91992</v>
      </c>
      <c r="N388" s="69">
        <f>(B389-Assets[[#This Row],[AAPL]])/Assets[[#This Row],[AAPL]]</f>
        <v>-1.5861821398490993E-3</v>
      </c>
      <c r="O388" s="69">
        <f>(C389-Assets[[#This Row],[XOM]])/Assets[[#This Row],[XOM]]</f>
        <v>4.4642549812594634E-3</v>
      </c>
      <c r="P388" s="69">
        <f>(D389-Assets[[#This Row],[TTM]])/Assets[[#This Row],[TTM]]</f>
        <v>4.1994989707476406E-3</v>
      </c>
      <c r="Q388" s="69">
        <f>(E389-Assets[[#This Row],[TSLA]])/Assets[[#This Row],[TSLA]]</f>
        <v>1.2634708286882195E-2</v>
      </c>
      <c r="R388" s="69">
        <f>(F389-Assets[[#This Row],[GOOG]])/Assets[[#This Row],[GOOG]]</f>
        <v>-4.2398707439881889E-2</v>
      </c>
      <c r="S388" s="69">
        <f>(G389-Assets[[#This Row],[DIS]])/Assets[[#This Row],[DIS]]</f>
        <v>-4.0090024706585072E-3</v>
      </c>
      <c r="T388" s="69">
        <f>(H389-Assets[[#This Row],[COP]])/Assets[[#This Row],[COP]]</f>
        <v>3.853609154235407E-3</v>
      </c>
      <c r="U388" s="69">
        <f>(I389-Assets[[#This Row],[BIDU]])/Assets[[#This Row],[BIDU]]</f>
        <v>-8.093112828247203E-3</v>
      </c>
      <c r="V388" s="69">
        <f>(J389-Assets[[#This Row],[MSFT]])/Assets[[#This Row],[MSFT]]</f>
        <v>-1.3162601699479764E-2</v>
      </c>
      <c r="W388" s="69">
        <f>(K389-Assets[[#This Row],[WFC]])/Assets[[#This Row],[WFC]]</f>
        <v>1.2439474277896535E-2</v>
      </c>
      <c r="X388" s="69">
        <f>(L389-Assets[[#This Row],[DJI]])/Assets[[#This Row],[DJI]]</f>
        <v>2.6513529385391267E-3</v>
      </c>
    </row>
    <row r="389" spans="1:24" x14ac:dyDescent="0.25">
      <c r="A389" s="66">
        <v>40917</v>
      </c>
      <c r="B389" s="60">
        <v>55.456589000000001</v>
      </c>
      <c r="C389" s="62">
        <v>74.997063999999995</v>
      </c>
      <c r="D389" s="62">
        <v>18.589233</v>
      </c>
      <c r="E389" s="62">
        <v>27.25</v>
      </c>
      <c r="F389" s="62">
        <v>310.91960399999999</v>
      </c>
      <c r="G389" s="62">
        <v>37.451374999999999</v>
      </c>
      <c r="H389" s="62">
        <v>45.832622999999998</v>
      </c>
      <c r="I389" s="62">
        <v>120.110001</v>
      </c>
      <c r="J389" s="62">
        <v>24.463407</v>
      </c>
      <c r="K389" s="62">
        <v>25.862898999999999</v>
      </c>
      <c r="L389" s="62">
        <v>12392.690430000001</v>
      </c>
      <c r="N389" s="69">
        <f>(B390-Assets[[#This Row],[AAPL]])/Assets[[#This Row],[AAPL]]</f>
        <v>3.5804762532365268E-3</v>
      </c>
      <c r="O389" s="69">
        <f>(C390-Assets[[#This Row],[XOM]])/Assets[[#This Row],[XOM]]</f>
        <v>2.5731140621718419E-3</v>
      </c>
      <c r="P389" s="69">
        <f>(D390-Assets[[#This Row],[TTM]])/Assets[[#This Row],[TTM]]</f>
        <v>3.9205436824639221E-2</v>
      </c>
      <c r="Q389" s="69">
        <f>(E390-Assets[[#This Row],[TSLA]])/Assets[[#This Row],[TSLA]]</f>
        <v>1.3578018348623797E-2</v>
      </c>
      <c r="R389" s="69">
        <f>(F390-Assets[[#This Row],[GOOG]])/Assets[[#This Row],[GOOG]]</f>
        <v>1.0924849884988267E-3</v>
      </c>
      <c r="S389" s="69">
        <f>(G390-Assets[[#This Row],[DIS]])/Assets[[#This Row],[DIS]]</f>
        <v>-3.0188477726117474E-3</v>
      </c>
      <c r="T389" s="69">
        <f>(H390-Assets[[#This Row],[COP]])/Assets[[#This Row],[COP]]</f>
        <v>4.6613958795245509E-3</v>
      </c>
      <c r="U389" s="69">
        <f>(I390-Assets[[#This Row],[BIDU]])/Assets[[#This Row],[BIDU]]</f>
        <v>5.6364964979061204E-2</v>
      </c>
      <c r="V389" s="69">
        <f>(J390-Assets[[#This Row],[MSFT]])/Assets[[#This Row],[MSFT]]</f>
        <v>3.6048944449969221E-3</v>
      </c>
      <c r="W389" s="69">
        <f>(K390-Assets[[#This Row],[WFC]])/Assets[[#This Row],[WFC]]</f>
        <v>3.754296840427732E-3</v>
      </c>
      <c r="X389" s="69">
        <f>(L390-Assets[[#This Row],[DJI]])/Assets[[#This Row],[DJI]]</f>
        <v>5.6306820858753708E-3</v>
      </c>
    </row>
    <row r="390" spans="1:24" x14ac:dyDescent="0.25">
      <c r="A390" s="66">
        <v>40918</v>
      </c>
      <c r="B390" s="60">
        <v>55.655149999999999</v>
      </c>
      <c r="C390" s="62">
        <v>75.190039999999996</v>
      </c>
      <c r="D390" s="62">
        <v>19.318031999999999</v>
      </c>
      <c r="E390" s="62">
        <v>27.620000999999998</v>
      </c>
      <c r="F390" s="62">
        <v>311.25927899999999</v>
      </c>
      <c r="G390" s="62">
        <v>37.338315000000001</v>
      </c>
      <c r="H390" s="62">
        <v>46.046267</v>
      </c>
      <c r="I390" s="62">
        <v>126.879997</v>
      </c>
      <c r="J390" s="62">
        <v>24.551594999999999</v>
      </c>
      <c r="K390" s="62">
        <v>25.959996</v>
      </c>
      <c r="L390" s="62">
        <v>12462.469730000001</v>
      </c>
      <c r="N390" s="69">
        <f>(B391-Assets[[#This Row],[AAPL]])/Assets[[#This Row],[AAPL]]</f>
        <v>-1.6302893802280229E-3</v>
      </c>
      <c r="O390" s="69">
        <f>(C391-Assets[[#This Row],[XOM]])/Assets[[#This Row],[XOM]]</f>
        <v>-7.4661617416348931E-3</v>
      </c>
      <c r="P390" s="69">
        <f>(D391-Assets[[#This Row],[TTM]])/Assets[[#This Row],[TTM]]</f>
        <v>5.0301707751597841E-3</v>
      </c>
      <c r="Q390" s="69">
        <f>(E391-Assets[[#This Row],[TSLA]])/Assets[[#This Row],[TSLA]]</f>
        <v>2.2085408324206867E-2</v>
      </c>
      <c r="R390" s="69">
        <f>(F391-Assets[[#This Row],[GOOG]])/Assets[[#This Row],[GOOG]]</f>
        <v>4.5254361718161627E-3</v>
      </c>
      <c r="S390" s="69">
        <f>(G391-Assets[[#This Row],[DIS]])/Assets[[#This Row],[DIS]]</f>
        <v>-2.3467073969460083E-2</v>
      </c>
      <c r="T390" s="69">
        <f>(H391-Assets[[#This Row],[COP]])/Assets[[#This Row],[COP]]</f>
        <v>-1.7330742576808604E-2</v>
      </c>
      <c r="U390" s="69">
        <f>(I391-Assets[[#This Row],[BIDU]])/Assets[[#This Row],[BIDU]]</f>
        <v>1.0324755918775673E-2</v>
      </c>
      <c r="V390" s="69">
        <f>(J391-Assets[[#This Row],[MSFT]])/Assets[[#This Row],[MSFT]]</f>
        <v>-4.3103513234069076E-3</v>
      </c>
      <c r="W390" s="69">
        <f>(K391-Assets[[#This Row],[WFC]])/Assets[[#This Row],[WFC]]</f>
        <v>7.1404479415173392E-3</v>
      </c>
      <c r="X390" s="69">
        <f>(L391-Assets[[#This Row],[DJI]])/Assets[[#This Row],[DJI]]</f>
        <v>-1.0446990269240473E-3</v>
      </c>
    </row>
    <row r="391" spans="1:24" x14ac:dyDescent="0.25">
      <c r="A391" s="66">
        <v>40919</v>
      </c>
      <c r="B391" s="60">
        <v>55.564416000000001</v>
      </c>
      <c r="C391" s="62">
        <v>74.628658999999999</v>
      </c>
      <c r="D391" s="62">
        <v>19.415205</v>
      </c>
      <c r="E391" s="62">
        <v>28.23</v>
      </c>
      <c r="F391" s="62">
        <v>312.66786300000001</v>
      </c>
      <c r="G391" s="62">
        <v>36.462094</v>
      </c>
      <c r="H391" s="62">
        <v>45.248251000000003</v>
      </c>
      <c r="I391" s="62">
        <v>128.19000199999999</v>
      </c>
      <c r="J391" s="62">
        <v>24.445768999999999</v>
      </c>
      <c r="K391" s="62">
        <v>26.145361999999999</v>
      </c>
      <c r="L391" s="62">
        <v>12449.450199999999</v>
      </c>
      <c r="N391" s="69">
        <f>(B392-Assets[[#This Row],[AAPL]])/Assets[[#This Row],[AAPL]]</f>
        <v>-2.7452281690498173E-3</v>
      </c>
      <c r="O391" s="69">
        <f>(C392-Assets[[#This Row],[XOM]])/Assets[[#This Row],[XOM]]</f>
        <v>-3.996293166677399E-3</v>
      </c>
      <c r="P391" s="69">
        <f>(D392-Assets[[#This Row],[TTM]])/Assets[[#This Row],[TTM]]</f>
        <v>-1.1010957648914851E-2</v>
      </c>
      <c r="Q391" s="69">
        <f>(E392-Assets[[#This Row],[TSLA]])/Assets[[#This Row],[TSLA]]</f>
        <v>7.0846617074033207E-4</v>
      </c>
      <c r="R391" s="69">
        <f>(F392-Assets[[#This Row],[GOOG]])/Assets[[#This Row],[GOOG]]</f>
        <v>5.8789732413273349E-3</v>
      </c>
      <c r="S391" s="69">
        <f>(G392-Assets[[#This Row],[DIS]])/Assets[[#This Row],[DIS]]</f>
        <v>7.7516118520236572E-4</v>
      </c>
      <c r="T391" s="69">
        <f>(H392-Assets[[#This Row],[COP]])/Assets[[#This Row],[COP]]</f>
        <v>-1.735877039755639E-2</v>
      </c>
      <c r="U391" s="69">
        <f>(I392-Assets[[#This Row],[BIDU]])/Assets[[#This Row],[BIDU]]</f>
        <v>8.5810904348071644E-4</v>
      </c>
      <c r="V391" s="69">
        <f>(J392-Assets[[#This Row],[MSFT]])/Assets[[#This Row],[MSFT]]</f>
        <v>1.0101011753813227E-2</v>
      </c>
      <c r="W391" s="69">
        <f>(K392-Assets[[#This Row],[WFC]])/Assets[[#This Row],[WFC]]</f>
        <v>-3.3761246067276257E-4</v>
      </c>
      <c r="X391" s="69">
        <f>(L392-Assets[[#This Row],[DJI]])/Assets[[#This Row],[DJI]]</f>
        <v>1.7325528158665404E-3</v>
      </c>
    </row>
    <row r="392" spans="1:24" x14ac:dyDescent="0.25">
      <c r="A392" s="66">
        <v>40920</v>
      </c>
      <c r="B392" s="60">
        <v>55.411878999999999</v>
      </c>
      <c r="C392" s="62">
        <v>74.330421000000001</v>
      </c>
      <c r="D392" s="62">
        <v>19.201425</v>
      </c>
      <c r="E392" s="62">
        <v>28.25</v>
      </c>
      <c r="F392" s="62">
        <v>314.50602900000001</v>
      </c>
      <c r="G392" s="62">
        <v>36.490358000000001</v>
      </c>
      <c r="H392" s="62">
        <v>44.462797000000002</v>
      </c>
      <c r="I392" s="62">
        <v>128.300003</v>
      </c>
      <c r="J392" s="62">
        <v>24.692696000000002</v>
      </c>
      <c r="K392" s="62">
        <v>26.136534999999999</v>
      </c>
      <c r="L392" s="62">
        <v>12471.01953</v>
      </c>
      <c r="N392" s="69">
        <f>(B393-Assets[[#This Row],[AAPL]])/Assets[[#This Row],[AAPL]]</f>
        <v>-3.7494667885202373E-3</v>
      </c>
      <c r="O392" s="69">
        <f>(C393-Assets[[#This Row],[XOM]])/Assets[[#This Row],[XOM]]</f>
        <v>1.6521095716650518E-3</v>
      </c>
      <c r="P392" s="69">
        <f>(D393-Assets[[#This Row],[TTM]])/Assets[[#This Row],[TTM]]</f>
        <v>3.0363892263203726E-3</v>
      </c>
      <c r="Q392" s="69">
        <f>(E393-Assets[[#This Row],[TSLA]])/Assets[[#This Row],[TSLA]]</f>
        <v>-0.19327430088495576</v>
      </c>
      <c r="R392" s="69">
        <f>(F393-Assets[[#This Row],[GOOG]])/Assets[[#This Row],[GOOG]]</f>
        <v>-7.3851652618080448E-3</v>
      </c>
      <c r="S392" s="69">
        <f>(G393-Assets[[#This Row],[DIS]])/Assets[[#This Row],[DIS]]</f>
        <v>-8.5204699827828873E-3</v>
      </c>
      <c r="T392" s="69">
        <f>(H393-Assets[[#This Row],[COP]])/Assets[[#This Row],[COP]]</f>
        <v>-5.935524029223864E-3</v>
      </c>
      <c r="U392" s="69">
        <f>(I393-Assets[[#This Row],[BIDU]])/Assets[[#This Row],[BIDU]]</f>
        <v>-6.936858762193506E-3</v>
      </c>
      <c r="V392" s="69">
        <f>(J393-Assets[[#This Row],[MSFT]])/Assets[[#This Row],[MSFT]]</f>
        <v>8.9285916774741753E-3</v>
      </c>
      <c r="W392" s="69">
        <f>(K393-Assets[[#This Row],[WFC]])/Assets[[#This Row],[WFC]]</f>
        <v>0</v>
      </c>
      <c r="X392" s="69">
        <f>(L393-Assets[[#This Row],[DJI]])/Assets[[#This Row],[DJI]]</f>
        <v>-3.9258987512787689E-3</v>
      </c>
    </row>
    <row r="393" spans="1:24" x14ac:dyDescent="0.25">
      <c r="A393" s="66">
        <v>40921</v>
      </c>
      <c r="B393" s="60">
        <v>55.204113999999997</v>
      </c>
      <c r="C393" s="62">
        <v>74.453222999999994</v>
      </c>
      <c r="D393" s="62">
        <v>19.259727999999999</v>
      </c>
      <c r="E393" s="62">
        <v>22.790001</v>
      </c>
      <c r="F393" s="62">
        <v>312.18335000000002</v>
      </c>
      <c r="G393" s="62">
        <v>36.179442999999999</v>
      </c>
      <c r="H393" s="62">
        <v>44.198886999999999</v>
      </c>
      <c r="I393" s="62">
        <v>127.410004</v>
      </c>
      <c r="J393" s="62">
        <v>24.913167000000001</v>
      </c>
      <c r="K393" s="62">
        <v>26.136534999999999</v>
      </c>
      <c r="L393" s="62">
        <v>12422.059569999999</v>
      </c>
      <c r="N393" s="69">
        <f>(B394-Assets[[#This Row],[AAPL]])/Assets[[#This Row],[AAPL]]</f>
        <v>1.1648117384874687E-2</v>
      </c>
      <c r="O393" s="69">
        <f>(C394-Assets[[#This Row],[XOM]])/Assets[[#This Row],[XOM]]</f>
        <v>9.54294483665271E-3</v>
      </c>
      <c r="P393" s="69">
        <f>(D394-Assets[[#This Row],[TTM]])/Assets[[#This Row],[TTM]]</f>
        <v>4.439969245671601E-2</v>
      </c>
      <c r="Q393" s="69">
        <f>(E394-Assets[[#This Row],[TSLA]])/Assets[[#This Row],[TSLA]]</f>
        <v>0.16717853588510159</v>
      </c>
      <c r="R393" s="69">
        <f>(F394-Assets[[#This Row],[GOOG]])/Assets[[#This Row],[GOOG]]</f>
        <v>5.7441019836579369E-3</v>
      </c>
      <c r="S393" s="69">
        <f>(G394-Assets[[#This Row],[DIS]])/Assets[[#This Row],[DIS]]</f>
        <v>2.0832548472347703E-3</v>
      </c>
      <c r="T393" s="69">
        <f>(H394-Assets[[#This Row],[COP]])/Assets[[#This Row],[COP]]</f>
        <v>6.5395990627546688E-3</v>
      </c>
      <c r="U393" s="69">
        <f>(I394-Assets[[#This Row],[BIDU]])/Assets[[#This Row],[BIDU]]</f>
        <v>1.1302110939420478E-2</v>
      </c>
      <c r="V393" s="69">
        <f>(J394-Assets[[#This Row],[MSFT]])/Assets[[#This Row],[MSFT]]</f>
        <v>3.5398951887566208E-4</v>
      </c>
      <c r="W393" s="69">
        <f>(K394-Assets[[#This Row],[WFC]])/Assets[[#This Row],[WFC]]</f>
        <v>7.4299060682680796E-3</v>
      </c>
      <c r="X393" s="69">
        <f>(L394-Assets[[#This Row],[DJI]])/Assets[[#This Row],[DJI]]</f>
        <v>4.8309815020473063E-3</v>
      </c>
    </row>
    <row r="394" spans="1:24" x14ac:dyDescent="0.25">
      <c r="A394" s="66">
        <v>40925</v>
      </c>
      <c r="B394" s="60">
        <v>55.847138000000001</v>
      </c>
      <c r="C394" s="62">
        <v>75.163725999999997</v>
      </c>
      <c r="D394" s="62">
        <v>20.114854000000001</v>
      </c>
      <c r="E394" s="62">
        <v>26.6</v>
      </c>
      <c r="F394" s="62">
        <v>313.976563</v>
      </c>
      <c r="G394" s="62">
        <v>36.254814000000003</v>
      </c>
      <c r="H394" s="62">
        <v>44.487929999999999</v>
      </c>
      <c r="I394" s="62">
        <v>128.85000600000001</v>
      </c>
      <c r="J394" s="62">
        <v>24.921986</v>
      </c>
      <c r="K394" s="62">
        <v>26.330727</v>
      </c>
      <c r="L394" s="62">
        <v>12482.070309999999</v>
      </c>
      <c r="N394" s="69">
        <f>(B395-Assets[[#This Row],[AAPL]])/Assets[[#This Row],[AAPL]]</f>
        <v>1.0383808745937905E-2</v>
      </c>
      <c r="O394" s="69">
        <f>(C395-Assets[[#This Row],[XOM]])/Assets[[#This Row],[XOM]]</f>
        <v>8.8691185958503036E-3</v>
      </c>
      <c r="P394" s="69">
        <f>(D395-Assets[[#This Row],[TTM]])/Assets[[#This Row],[TTM]]</f>
        <v>4.1545814849066144E-2</v>
      </c>
      <c r="Q394" s="69">
        <f>(E395-Assets[[#This Row],[TSLA]])/Assets[[#This Row],[TSLA]]</f>
        <v>7.8946992481202932E-3</v>
      </c>
      <c r="R394" s="69">
        <f>(F395-Assets[[#This Row],[GOOG]])/Assets[[#This Row],[GOOG]]</f>
        <v>6.8885619338409001E-3</v>
      </c>
      <c r="S394" s="69">
        <f>(G395-Assets[[#This Row],[DIS]])/Assets[[#This Row],[DIS]]</f>
        <v>1.4033308790385739E-2</v>
      </c>
      <c r="T394" s="69">
        <f>(H395-Assets[[#This Row],[COP]])/Assets[[#This Row],[COP]]</f>
        <v>9.8869513596159652E-3</v>
      </c>
      <c r="U394" s="69">
        <f>(I395-Assets[[#This Row],[BIDU]])/Assets[[#This Row],[BIDU]]</f>
        <v>-2.1575520920037942E-2</v>
      </c>
      <c r="V394" s="69">
        <f>(J395-Assets[[#This Row],[MSFT]])/Assets[[#This Row],[MSFT]]</f>
        <v>-1.0615927639153885E-3</v>
      </c>
      <c r="W394" s="69">
        <f>(K395-Assets[[#This Row],[WFC]])/Assets[[#This Row],[WFC]]</f>
        <v>1.3744512257485395E-2</v>
      </c>
      <c r="X394" s="69">
        <f>(L395-Assets[[#This Row],[DJI]])/Assets[[#This Row],[DJI]]</f>
        <v>7.7615241377373854E-3</v>
      </c>
    </row>
    <row r="395" spans="1:24" x14ac:dyDescent="0.25">
      <c r="A395" s="66">
        <v>40926</v>
      </c>
      <c r="B395" s="60">
        <v>56.427044000000002</v>
      </c>
      <c r="C395" s="62">
        <v>75.830361999999994</v>
      </c>
      <c r="D395" s="62">
        <v>20.950541999999999</v>
      </c>
      <c r="E395" s="62">
        <v>26.809999000000001</v>
      </c>
      <c r="F395" s="62">
        <v>316.13941</v>
      </c>
      <c r="G395" s="62">
        <v>36.763589000000003</v>
      </c>
      <c r="H395" s="62">
        <v>44.927779999999998</v>
      </c>
      <c r="I395" s="62">
        <v>126.07</v>
      </c>
      <c r="J395" s="62">
        <v>24.895529</v>
      </c>
      <c r="K395" s="62">
        <v>26.692630000000001</v>
      </c>
      <c r="L395" s="62">
        <v>12578.950199999999</v>
      </c>
      <c r="N395" s="69">
        <f>(B396-Assets[[#This Row],[AAPL]])/Assets[[#This Row],[AAPL]]</f>
        <v>-3.169366802202131E-3</v>
      </c>
      <c r="O395" s="69">
        <f>(C396-Assets[[#This Row],[XOM]])/Assets[[#This Row],[XOM]]</f>
        <v>6.7091068350697098E-3</v>
      </c>
      <c r="P395" s="69">
        <f>(D396-Assets[[#This Row],[TTM]])/Assets[[#This Row],[TTM]]</f>
        <v>2.4582562112235633E-2</v>
      </c>
      <c r="Q395" s="69">
        <f>(E396-Assets[[#This Row],[TSLA]])/Assets[[#This Row],[TSLA]]</f>
        <v>-1.8649385253613653E-3</v>
      </c>
      <c r="R395" s="69">
        <f>(F396-Assets[[#This Row],[GOOG]])/Assets[[#This Row],[GOOG]]</f>
        <v>1.0522825989964396E-2</v>
      </c>
      <c r="S395" s="69">
        <f>(G396-Assets[[#This Row],[DIS]])/Assets[[#This Row],[DIS]]</f>
        <v>1.0763666191567928E-2</v>
      </c>
      <c r="T395" s="69">
        <f>(H396-Assets[[#This Row],[COP]])/Assets[[#This Row],[COP]]</f>
        <v>-3.2167402885252168E-3</v>
      </c>
      <c r="U395" s="69">
        <f>(I396-Assets[[#This Row],[BIDU]])/Assets[[#This Row],[BIDU]]</f>
        <v>-1.9433624177044469E-2</v>
      </c>
      <c r="V395" s="69">
        <f>(J396-Assets[[#This Row],[MSFT]])/Assets[[#This Row],[MSFT]]</f>
        <v>-3.8965229459474579E-3</v>
      </c>
      <c r="W395" s="69">
        <f>(K396-Assets[[#This Row],[WFC]])/Assets[[#This Row],[WFC]]</f>
        <v>-2.9761773193574493E-3</v>
      </c>
      <c r="X395" s="69">
        <f>(L396-Assets[[#This Row],[DJI]])/Assets[[#This Row],[DJI]]</f>
        <v>3.5798114535822803E-3</v>
      </c>
    </row>
    <row r="396" spans="1:24" x14ac:dyDescent="0.25">
      <c r="A396" s="66">
        <v>40927</v>
      </c>
      <c r="B396" s="60">
        <v>56.248206000000003</v>
      </c>
      <c r="C396" s="62">
        <v>76.339116000000004</v>
      </c>
      <c r="D396" s="62">
        <v>21.46556</v>
      </c>
      <c r="E396" s="62">
        <v>26.76</v>
      </c>
      <c r="F396" s="62">
        <v>319.46609000000001</v>
      </c>
      <c r="G396" s="62">
        <v>37.159300000000002</v>
      </c>
      <c r="H396" s="62">
        <v>44.783259000000001</v>
      </c>
      <c r="I396" s="62">
        <v>123.620003</v>
      </c>
      <c r="J396" s="62">
        <v>24.798522999999999</v>
      </c>
      <c r="K396" s="62">
        <v>26.613188000000001</v>
      </c>
      <c r="L396" s="62">
        <v>12623.98047</v>
      </c>
      <c r="N396" s="69">
        <f>(B397-Assets[[#This Row],[AAPL]])/Assets[[#This Row],[AAPL]]</f>
        <v>-1.7416697698767504E-2</v>
      </c>
      <c r="O396" s="69">
        <f>(C397-Assets[[#This Row],[XOM]])/Assets[[#This Row],[XOM]]</f>
        <v>5.2855209903137981E-3</v>
      </c>
      <c r="P396" s="69">
        <f>(D397-Assets[[#This Row],[TTM]])/Assets[[#This Row],[TTM]]</f>
        <v>-1.3580824353056637E-3</v>
      </c>
      <c r="Q396" s="69">
        <f>(E397-Assets[[#This Row],[TSLA]])/Assets[[#This Row],[TSLA]]</f>
        <v>-5.9790732436472392E-3</v>
      </c>
      <c r="R396" s="69">
        <f>(F397-Assets[[#This Row],[GOOG]])/Assets[[#This Row],[GOOG]]</f>
        <v>-8.3775072966273276E-2</v>
      </c>
      <c r="S396" s="69">
        <f>(G397-Assets[[#This Row],[DIS]])/Assets[[#This Row],[DIS]]</f>
        <v>-3.2960793125813193E-3</v>
      </c>
      <c r="T396" s="69">
        <f>(H397-Assets[[#This Row],[COP]])/Assets[[#This Row],[COP]]</f>
        <v>-9.8215272809872543E-4</v>
      </c>
      <c r="U396" s="69">
        <f>(I397-Assets[[#This Row],[BIDU]])/Assets[[#This Row],[BIDU]]</f>
        <v>-6.6332307078167049E-3</v>
      </c>
      <c r="V396" s="69">
        <f>(J397-Assets[[#This Row],[MSFT]])/Assets[[#This Row],[MSFT]]</f>
        <v>5.6543327197349696E-2</v>
      </c>
      <c r="W396" s="69">
        <f>(K397-Assets[[#This Row],[WFC]])/Assets[[#This Row],[WFC]]</f>
        <v>1.2935353705087863E-2</v>
      </c>
      <c r="X396" s="69">
        <f>(L397-Assets[[#This Row],[DJI]])/Assets[[#This Row],[DJI]]</f>
        <v>7.6441816611904183E-3</v>
      </c>
    </row>
    <row r="397" spans="1:24" x14ac:dyDescent="0.25">
      <c r="A397" s="66">
        <v>40928</v>
      </c>
      <c r="B397" s="60">
        <v>55.268548000000003</v>
      </c>
      <c r="C397" s="62">
        <v>76.742608000000004</v>
      </c>
      <c r="D397" s="62">
        <v>21.436408</v>
      </c>
      <c r="E397" s="62">
        <v>26.6</v>
      </c>
      <c r="F397" s="62">
        <v>292.70279499999998</v>
      </c>
      <c r="G397" s="62">
        <v>37.036819999999999</v>
      </c>
      <c r="H397" s="62">
        <v>44.739274999999999</v>
      </c>
      <c r="I397" s="62">
        <v>122.800003</v>
      </c>
      <c r="J397" s="62">
        <v>26.200714000000001</v>
      </c>
      <c r="K397" s="62">
        <v>26.957439000000001</v>
      </c>
      <c r="L397" s="62">
        <v>12720.48047</v>
      </c>
      <c r="N397" s="69">
        <f>(B398-Assets[[#This Row],[AAPL]])/Assets[[#This Row],[AAPL]]</f>
        <v>1.6916456716033115E-2</v>
      </c>
      <c r="O397" s="69">
        <f>(C398-Assets[[#This Row],[XOM]])/Assets[[#This Row],[XOM]]</f>
        <v>-2.285692453924483E-4</v>
      </c>
      <c r="P397" s="69">
        <f>(D398-Assets[[#This Row],[TTM]])/Assets[[#This Row],[TTM]]</f>
        <v>1.3599293314439549E-3</v>
      </c>
      <c r="Q397" s="69">
        <f>(E398-Assets[[#This Row],[TSLA]])/Assets[[#This Row],[TSLA]]</f>
        <v>6.3909774436089525E-3</v>
      </c>
      <c r="R397" s="69">
        <f>(F398-Assets[[#This Row],[GOOG]])/Assets[[#This Row],[GOOG]]</f>
        <v>-8.0209005178771516E-4</v>
      </c>
      <c r="S397" s="69">
        <f>(G398-Assets[[#This Row],[DIS]])/Assets[[#This Row],[DIS]]</f>
        <v>-1.5263729445453779E-3</v>
      </c>
      <c r="T397" s="69">
        <f>(H398-Assets[[#This Row],[COP]])/Assets[[#This Row],[COP]]</f>
        <v>-8.9887241132092875E-3</v>
      </c>
      <c r="U397" s="69">
        <f>(I398-Assets[[#This Row],[BIDU]])/Assets[[#This Row],[BIDU]]</f>
        <v>9.2019297426238905E-3</v>
      </c>
      <c r="V397" s="69">
        <f>(J398-Assets[[#This Row],[MSFT]])/Assets[[#This Row],[MSFT]]</f>
        <v>6.7318776121895159E-4</v>
      </c>
      <c r="W397" s="69">
        <f>(K398-Assets[[#This Row],[WFC]])/Assets[[#This Row],[WFC]]</f>
        <v>1.2442687897763533E-2</v>
      </c>
      <c r="X397" s="69">
        <f>(L398-Assets[[#This Row],[DJI]])/Assets[[#This Row],[DJI]]</f>
        <v>-9.1664462105032964E-4</v>
      </c>
    </row>
    <row r="398" spans="1:24" x14ac:dyDescent="0.25">
      <c r="A398" s="66">
        <v>40931</v>
      </c>
      <c r="B398" s="60">
        <v>56.203496000000001</v>
      </c>
      <c r="C398" s="62">
        <v>76.725066999999996</v>
      </c>
      <c r="D398" s="62">
        <v>21.46556</v>
      </c>
      <c r="E398" s="62">
        <v>26.77</v>
      </c>
      <c r="F398" s="62">
        <v>292.46802100000002</v>
      </c>
      <c r="G398" s="62">
        <v>36.980288000000002</v>
      </c>
      <c r="H398" s="62">
        <v>44.337125999999998</v>
      </c>
      <c r="I398" s="62">
        <v>123.93</v>
      </c>
      <c r="J398" s="62">
        <v>26.218351999999999</v>
      </c>
      <c r="K398" s="62">
        <v>27.292862</v>
      </c>
      <c r="L398" s="62">
        <v>12708.820309999999</v>
      </c>
      <c r="N398" s="69">
        <f>(B399-Assets[[#This Row],[AAPL]])/Assets[[#This Row],[AAPL]]</f>
        <v>-1.6377717855842976E-2</v>
      </c>
      <c r="O398" s="69">
        <f>(C399-Assets[[#This Row],[XOM]])/Assets[[#This Row],[XOM]]</f>
        <v>-3.3154223247533103E-3</v>
      </c>
      <c r="P398" s="69">
        <f>(D399-Assets[[#This Row],[TTM]])/Assets[[#This Row],[TTM]]</f>
        <v>1.2222788504003605E-2</v>
      </c>
      <c r="Q398" s="69">
        <f>(E399-Assets[[#This Row],[TSLA]])/Assets[[#This Row],[TSLA]]</f>
        <v>2.4280911468061342E-2</v>
      </c>
      <c r="R398" s="69">
        <f>(F399-Assets[[#This Row],[GOOG]])/Assets[[#This Row],[GOOG]]</f>
        <v>-7.8391100406837149E-3</v>
      </c>
      <c r="S398" s="69">
        <f>(G399-Assets[[#This Row],[DIS]])/Assets[[#This Row],[DIS]]</f>
        <v>0</v>
      </c>
      <c r="T398" s="69">
        <f>(H399-Assets[[#This Row],[COP]])/Assets[[#This Row],[COP]]</f>
        <v>7.0854840703934302E-4</v>
      </c>
      <c r="U398" s="69">
        <f>(I399-Assets[[#This Row],[BIDU]])/Assets[[#This Row],[BIDU]]</f>
        <v>-1.7590575324780172E-2</v>
      </c>
      <c r="V398" s="69">
        <f>(J399-Assets[[#This Row],[MSFT]])/Assets[[#This Row],[MSFT]]</f>
        <v>-1.3118063255844642E-2</v>
      </c>
      <c r="W398" s="69">
        <f>(K399-Assets[[#This Row],[WFC]])/Assets[[#This Row],[WFC]]</f>
        <v>-1.2289770123778104E-2</v>
      </c>
      <c r="X398" s="69">
        <f>(L399-Assets[[#This Row],[DJI]])/Assets[[#This Row],[DJI]]</f>
        <v>-2.6021541884558405E-3</v>
      </c>
    </row>
    <row r="399" spans="1:24" x14ac:dyDescent="0.25">
      <c r="A399" s="66">
        <v>40932</v>
      </c>
      <c r="B399" s="60">
        <v>55.283011000000002</v>
      </c>
      <c r="C399" s="62">
        <v>76.470691000000002</v>
      </c>
      <c r="D399" s="62">
        <v>21.727929</v>
      </c>
      <c r="E399" s="62">
        <v>27.42</v>
      </c>
      <c r="F399" s="62">
        <v>290.17533200000003</v>
      </c>
      <c r="G399" s="62">
        <v>36.980288000000002</v>
      </c>
      <c r="H399" s="62">
        <v>44.368541</v>
      </c>
      <c r="I399" s="62">
        <v>121.75</v>
      </c>
      <c r="J399" s="62">
        <v>25.874417999999999</v>
      </c>
      <c r="K399" s="62">
        <v>26.957439000000001</v>
      </c>
      <c r="L399" s="62">
        <v>12675.75</v>
      </c>
      <c r="N399" s="69">
        <f>(B400-Assets[[#This Row],[AAPL]])/Assets[[#This Row],[AAPL]]</f>
        <v>6.2439055644056732E-2</v>
      </c>
      <c r="O399" s="69">
        <f>(C400-Assets[[#This Row],[XOM]])/Assets[[#This Row],[XOM]]</f>
        <v>4.5882938340395415E-4</v>
      </c>
      <c r="P399" s="69">
        <f>(D400-Assets[[#This Row],[TTM]])/Assets[[#This Row],[TTM]]</f>
        <v>4.0250407666556735E-2</v>
      </c>
      <c r="Q399" s="69">
        <f>(E400-Assets[[#This Row],[TSLA]])/Assets[[#This Row],[TSLA]]</f>
        <v>2.0058315098468258E-2</v>
      </c>
      <c r="R399" s="69">
        <f>(F400-Assets[[#This Row],[GOOG]])/Assets[[#This Row],[GOOG]]</f>
        <v>-1.9692556085367213E-2</v>
      </c>
      <c r="S399" s="69">
        <f>(G400-Assets[[#This Row],[DIS]])/Assets[[#This Row],[DIS]]</f>
        <v>7.8981266992836016E-3</v>
      </c>
      <c r="T399" s="69">
        <f>(H400-Assets[[#This Row],[COP]])/Assets[[#This Row],[COP]]</f>
        <v>-8.9223127711141586E-3</v>
      </c>
      <c r="U399" s="69">
        <f>(I400-Assets[[#This Row],[BIDU]])/Assets[[#This Row],[BIDU]]</f>
        <v>2.6940443531827545E-2</v>
      </c>
      <c r="V399" s="69">
        <f>(J400-Assets[[#This Row],[MSFT]])/Assets[[#This Row],[MSFT]]</f>
        <v>7.4982942611502533E-3</v>
      </c>
      <c r="W399" s="69">
        <f>(K400-Assets[[#This Row],[WFC]])/Assets[[#This Row],[WFC]]</f>
        <v>-1.1132919562574237E-2</v>
      </c>
      <c r="X399" s="69">
        <f>(L400-Assets[[#This Row],[DJI]])/Assets[[#This Row],[DJI]]</f>
        <v>6.5557943316962939E-3</v>
      </c>
    </row>
    <row r="400" spans="1:24" x14ac:dyDescent="0.25">
      <c r="A400" s="66">
        <v>40933</v>
      </c>
      <c r="B400" s="60">
        <v>58.734830000000002</v>
      </c>
      <c r="C400" s="62">
        <v>76.505778000000007</v>
      </c>
      <c r="D400" s="62">
        <v>22.602487</v>
      </c>
      <c r="E400" s="62">
        <v>27.969999000000001</v>
      </c>
      <c r="F400" s="62">
        <v>284.46103799999997</v>
      </c>
      <c r="G400" s="62">
        <v>37.272362999999999</v>
      </c>
      <c r="H400" s="62">
        <v>43.972670999999998</v>
      </c>
      <c r="I400" s="62">
        <v>125.029999</v>
      </c>
      <c r="J400" s="62">
        <v>26.068432000000001</v>
      </c>
      <c r="K400" s="62">
        <v>26.657323999999999</v>
      </c>
      <c r="L400" s="62">
        <v>12758.849609999999</v>
      </c>
      <c r="N400" s="69">
        <f>(B401-Assets[[#This Row],[AAPL]])/Assets[[#This Row],[AAPL]]</f>
        <v>-4.5448671597415067E-3</v>
      </c>
      <c r="O400" s="69">
        <f>(C401-Assets[[#This Row],[XOM]])/Assets[[#This Row],[XOM]]</f>
        <v>-5.1594273049547406E-3</v>
      </c>
      <c r="P400" s="69">
        <f>(D401-Assets[[#This Row],[TTM]])/Assets[[#This Row],[TTM]]</f>
        <v>6.0188951773315815E-3</v>
      </c>
      <c r="Q400" s="69">
        <f>(E401-Assets[[#This Row],[TSLA]])/Assets[[#This Row],[TSLA]]</f>
        <v>3.468008704612386E-2</v>
      </c>
      <c r="R400" s="69">
        <f>(F401-Assets[[#This Row],[GOOG]])/Assets[[#This Row],[GOOG]]</f>
        <v>-2.4408122985192723E-3</v>
      </c>
      <c r="S400" s="69">
        <f>(G401-Assets[[#This Row],[DIS]])/Assets[[#This Row],[DIS]]</f>
        <v>-5.3084640756477161E-3</v>
      </c>
      <c r="T400" s="69">
        <f>(H401-Assets[[#This Row],[COP]])/Assets[[#This Row],[COP]]</f>
        <v>-6.4303576191675083E-3</v>
      </c>
      <c r="U400" s="69">
        <f>(I401-Assets[[#This Row],[BIDU]])/Assets[[#This Row],[BIDU]]</f>
        <v>-9.0378069986228101E-3</v>
      </c>
      <c r="V400" s="69">
        <f>(J401-Assets[[#This Row],[MSFT]])/Assets[[#This Row],[MSFT]]</f>
        <v>-2.0297730220214323E-3</v>
      </c>
      <c r="W400" s="69">
        <f>(K401-Assets[[#This Row],[WFC]])/Assets[[#This Row],[WFC]]</f>
        <v>-3.8079516158486065E-2</v>
      </c>
      <c r="X400" s="69">
        <f>(L401-Assets[[#This Row],[DJI]])/Assets[[#This Row],[DJI]]</f>
        <v>-1.898269102648267E-3</v>
      </c>
    </row>
    <row r="401" spans="1:24" x14ac:dyDescent="0.25">
      <c r="A401" s="66">
        <v>40934</v>
      </c>
      <c r="B401" s="60">
        <v>58.467888000000002</v>
      </c>
      <c r="C401" s="62">
        <v>76.111052000000001</v>
      </c>
      <c r="D401" s="62">
        <v>22.738529</v>
      </c>
      <c r="E401" s="62">
        <v>28.940000999999999</v>
      </c>
      <c r="F401" s="62">
        <v>283.76672200000002</v>
      </c>
      <c r="G401" s="62">
        <v>37.074503999999997</v>
      </c>
      <c r="H401" s="62">
        <v>43.689911000000002</v>
      </c>
      <c r="I401" s="62">
        <v>123.900002</v>
      </c>
      <c r="J401" s="62">
        <v>26.015519000000001</v>
      </c>
      <c r="K401" s="62">
        <v>25.642226000000001</v>
      </c>
      <c r="L401" s="62">
        <v>12734.62988</v>
      </c>
      <c r="N401" s="69">
        <f>(B402-Assets[[#This Row],[AAPL]])/Assets[[#This Row],[AAPL]]</f>
        <v>5.9600579381283792E-3</v>
      </c>
      <c r="O401" s="69">
        <f>(C402-Assets[[#This Row],[XOM]])/Assets[[#This Row],[XOM]]</f>
        <v>-1.0833170457294384E-2</v>
      </c>
      <c r="P401" s="69">
        <f>(D402-Assets[[#This Row],[TTM]])/Assets[[#This Row],[TTM]]</f>
        <v>2.0512804500238343E-2</v>
      </c>
      <c r="Q401" s="69">
        <f>(E402-Assets[[#This Row],[TSLA]])/Assets[[#This Row],[TSLA]]</f>
        <v>1.3476122547473291E-2</v>
      </c>
      <c r="R401" s="69">
        <f>(F402-Assets[[#This Row],[GOOG]])/Assets[[#This Row],[GOOG]]</f>
        <v>2.0911803745613303E-2</v>
      </c>
      <c r="S401" s="69">
        <f>(G402-Assets[[#This Row],[DIS]])/Assets[[#This Row],[DIS]]</f>
        <v>-2.5412612397996172E-3</v>
      </c>
      <c r="T401" s="69">
        <f>(H402-Assets[[#This Row],[COP]])/Assets[[#This Row],[COP]]</f>
        <v>-1.8696536140803818E-3</v>
      </c>
      <c r="U401" s="69">
        <f>(I402-Assets[[#This Row],[BIDU]])/Assets[[#This Row],[BIDU]]</f>
        <v>6.0209837607589467E-2</v>
      </c>
      <c r="V401" s="69">
        <f>(J402-Assets[[#This Row],[MSFT]])/Assets[[#This Row],[MSFT]]</f>
        <v>-9.1525369914780639E-3</v>
      </c>
      <c r="W401" s="69">
        <f>(K402-Assets[[#This Row],[WFC]])/Assets[[#This Row],[WFC]]</f>
        <v>1.8932911674672766E-2</v>
      </c>
      <c r="X401" s="69">
        <f>(L402-Assets[[#This Row],[DJI]])/Assets[[#This Row],[DJI]]</f>
        <v>-5.8242697823896452E-3</v>
      </c>
    </row>
    <row r="402" spans="1:24" x14ac:dyDescent="0.25">
      <c r="A402" s="66">
        <v>40935</v>
      </c>
      <c r="B402" s="60">
        <v>58.816360000000003</v>
      </c>
      <c r="C402" s="62">
        <v>75.286528000000004</v>
      </c>
      <c r="D402" s="62">
        <v>23.20496</v>
      </c>
      <c r="E402" s="62">
        <v>29.33</v>
      </c>
      <c r="F402" s="62">
        <v>289.70079600000003</v>
      </c>
      <c r="G402" s="62">
        <v>36.980288000000002</v>
      </c>
      <c r="H402" s="62">
        <v>43.608226000000002</v>
      </c>
      <c r="I402" s="62">
        <v>131.36000100000001</v>
      </c>
      <c r="J402" s="62">
        <v>25.777411000000001</v>
      </c>
      <c r="K402" s="62">
        <v>26.127707999999998</v>
      </c>
      <c r="L402" s="62">
        <v>12660.45996</v>
      </c>
      <c r="N402" s="69">
        <f>(B403-Assets[[#This Row],[AAPL]])/Assets[[#This Row],[AAPL]]</f>
        <v>1.2810738372792767E-2</v>
      </c>
      <c r="O402" s="69">
        <f>(C403-Assets[[#This Row],[XOM]])/Assets[[#This Row],[XOM]]</f>
        <v>-3.9613727438725524E-3</v>
      </c>
      <c r="P402" s="69">
        <f>(D403-Assets[[#This Row],[TTM]])/Assets[[#This Row],[TTM]]</f>
        <v>-1.2562788300432363E-2</v>
      </c>
      <c r="Q402" s="69">
        <f>(E403-Assets[[#This Row],[TSLA]])/Assets[[#This Row],[TSLA]]</f>
        <v>8.1827480395500179E-3</v>
      </c>
      <c r="R402" s="69">
        <f>(F403-Assets[[#This Row],[GOOG]])/Assets[[#This Row],[GOOG]]</f>
        <v>-3.9483874942478252E-3</v>
      </c>
      <c r="S402" s="69">
        <f>(G403-Assets[[#This Row],[DIS]])/Assets[[#This Row],[DIS]]</f>
        <v>-6.6241506826555403E-3</v>
      </c>
      <c r="T402" s="69">
        <f>(H403-Assets[[#This Row],[COP]])/Assets[[#This Row],[COP]]</f>
        <v>-9.7983348371017045E-3</v>
      </c>
      <c r="U402" s="69">
        <f>(I403-Assets[[#This Row],[BIDU]])/Assets[[#This Row],[BIDU]]</f>
        <v>-4.7960185383982392E-3</v>
      </c>
      <c r="V402" s="69">
        <f>(J403-Assets[[#This Row],[MSFT]])/Assets[[#This Row],[MSFT]]</f>
        <v>1.300037463033038E-2</v>
      </c>
      <c r="W402" s="69">
        <f>(K403-Assets[[#This Row],[WFC]])/Assets[[#This Row],[WFC]]</f>
        <v>-1.182434371970168E-2</v>
      </c>
      <c r="X402" s="69">
        <f>(L403-Assets[[#This Row],[DJI]])/Assets[[#This Row],[DJI]]</f>
        <v>-5.3238429103640787E-4</v>
      </c>
    </row>
    <row r="403" spans="1:24" x14ac:dyDescent="0.25">
      <c r="A403" s="66">
        <v>40938</v>
      </c>
      <c r="B403" s="60">
        <v>59.569840999999997</v>
      </c>
      <c r="C403" s="62">
        <v>74.988290000000006</v>
      </c>
      <c r="D403" s="62">
        <v>22.913440999999999</v>
      </c>
      <c r="E403" s="62">
        <v>29.57</v>
      </c>
      <c r="F403" s="62">
        <v>288.55694499999998</v>
      </c>
      <c r="G403" s="62">
        <v>36.735325000000003</v>
      </c>
      <c r="H403" s="62">
        <v>43.180937999999998</v>
      </c>
      <c r="I403" s="62">
        <v>130.729996</v>
      </c>
      <c r="J403" s="62">
        <v>26.112527</v>
      </c>
      <c r="K403" s="62">
        <v>25.818764999999999</v>
      </c>
      <c r="L403" s="62">
        <v>12653.719730000001</v>
      </c>
      <c r="N403" s="69">
        <f>(B404-Assets[[#This Row],[AAPL]])/Assets[[#This Row],[AAPL]]</f>
        <v>7.6598492179960967E-3</v>
      </c>
      <c r="O403" s="69">
        <f>(C404-Assets[[#This Row],[XOM]])/Assets[[#This Row],[XOM]]</f>
        <v>-2.0470222750778814E-2</v>
      </c>
      <c r="P403" s="69">
        <f>(D404-Assets[[#This Row],[TTM]])/Assets[[#This Row],[TTM]]</f>
        <v>2.1204410110205685E-2</v>
      </c>
      <c r="Q403" s="69">
        <f>(E404-Assets[[#This Row],[TSLA]])/Assets[[#This Row],[TSLA]]</f>
        <v>-1.6909029421711193E-2</v>
      </c>
      <c r="R403" s="69">
        <f>(F404-Assets[[#This Row],[GOOG]])/Assets[[#This Row],[GOOG]]</f>
        <v>4.1890760938019687E-3</v>
      </c>
      <c r="S403" s="69">
        <f>(G404-Assets[[#This Row],[DIS]])/Assets[[#This Row],[DIS]]</f>
        <v>-2.3082958977497627E-3</v>
      </c>
      <c r="T403" s="69">
        <f>(H404-Assets[[#This Row],[COP]])/Assets[[#This Row],[COP]]</f>
        <v>-7.4214460093478905E-3</v>
      </c>
      <c r="U403" s="69">
        <f>(I404-Assets[[#This Row],[BIDU]])/Assets[[#This Row],[BIDU]]</f>
        <v>-2.4554418253022788E-2</v>
      </c>
      <c r="V403" s="69">
        <f>(J404-Assets[[#This Row],[MSFT]])/Assets[[#This Row],[MSFT]]</f>
        <v>-2.7018066845848282E-3</v>
      </c>
      <c r="W403" s="69">
        <f>(K404-Assets[[#This Row],[WFC]])/Assets[[#This Row],[WFC]]</f>
        <v>-1.3675712219386961E-3</v>
      </c>
      <c r="X403" s="69">
        <f>(L404-Assets[[#This Row],[DJI]])/Assets[[#This Row],[DJI]]</f>
        <v>-1.6445417192752425E-3</v>
      </c>
    </row>
    <row r="404" spans="1:24" x14ac:dyDescent="0.25">
      <c r="A404" s="66">
        <v>40939</v>
      </c>
      <c r="B404" s="60">
        <v>60.026136999999999</v>
      </c>
      <c r="C404" s="62">
        <v>73.453263000000007</v>
      </c>
      <c r="D404" s="62">
        <v>23.399307</v>
      </c>
      <c r="E404" s="62">
        <v>29.07</v>
      </c>
      <c r="F404" s="62">
        <v>289.76573200000001</v>
      </c>
      <c r="G404" s="62">
        <v>36.650528999999999</v>
      </c>
      <c r="H404" s="62">
        <v>42.860472999999999</v>
      </c>
      <c r="I404" s="62">
        <v>127.519997</v>
      </c>
      <c r="J404" s="62">
        <v>26.041975999999998</v>
      </c>
      <c r="K404" s="62">
        <v>25.783456000000001</v>
      </c>
      <c r="L404" s="62">
        <v>12632.910159999999</v>
      </c>
      <c r="N404" s="69">
        <f>(B405-Assets[[#This Row],[AAPL]])/Assets[[#This Row],[AAPL]]</f>
        <v>-6.3528992378769015E-4</v>
      </c>
      <c r="O404" s="69">
        <f>(C405-Assets[[#This Row],[XOM]])/Assets[[#This Row],[XOM]]</f>
        <v>2.7466308746555259E-3</v>
      </c>
      <c r="P404" s="69">
        <f>(D405-Assets[[#This Row],[TTM]])/Assets[[#This Row],[TTM]]</f>
        <v>3.9867163587366007E-2</v>
      </c>
      <c r="Q404" s="69">
        <f>(E405-Assets[[#This Row],[TSLA]])/Assets[[#This Row],[TSLA]]</f>
        <v>1.754385964912274E-2</v>
      </c>
      <c r="R404" s="69">
        <f>(F405-Assets[[#This Row],[GOOG]])/Assets[[#This Row],[GOOG]]</f>
        <v>1.2410991372851035E-3</v>
      </c>
      <c r="S404" s="69">
        <f>(G405-Assets[[#This Row],[DIS]])/Assets[[#This Row],[DIS]]</f>
        <v>1.1054001430647874E-2</v>
      </c>
      <c r="T404" s="69">
        <f>(H405-Assets[[#This Row],[COP]])/Assets[[#This Row],[COP]]</f>
        <v>1.6273292177620236E-2</v>
      </c>
      <c r="U404" s="69">
        <f>(I405-Assets[[#This Row],[BIDU]])/Assets[[#This Row],[BIDU]]</f>
        <v>1.6468475920681899E-3</v>
      </c>
      <c r="V404" s="69">
        <f>(J405-Assets[[#This Row],[MSFT]])/Assets[[#This Row],[MSFT]]</f>
        <v>1.2190971990758314E-2</v>
      </c>
      <c r="W404" s="69">
        <f>(K405-Assets[[#This Row],[WFC]])/Assets[[#This Row],[WFC]]</f>
        <v>2.7500929278061075E-2</v>
      </c>
      <c r="X404" s="69">
        <f>(L405-Assets[[#This Row],[DJI]])/Assets[[#This Row],[DJI]]</f>
        <v>6.6136621682426882E-3</v>
      </c>
    </row>
    <row r="405" spans="1:24" x14ac:dyDescent="0.25">
      <c r="A405" s="66">
        <v>40940</v>
      </c>
      <c r="B405" s="60">
        <v>59.988002999999999</v>
      </c>
      <c r="C405" s="62">
        <v>73.655011999999999</v>
      </c>
      <c r="D405" s="62">
        <v>24.332170999999999</v>
      </c>
      <c r="E405" s="62">
        <v>29.58</v>
      </c>
      <c r="F405" s="62">
        <v>290.12536</v>
      </c>
      <c r="G405" s="62">
        <v>37.055664</v>
      </c>
      <c r="H405" s="62">
        <v>43.557954000000002</v>
      </c>
      <c r="I405" s="62">
        <v>127.730003</v>
      </c>
      <c r="J405" s="62">
        <v>26.359452999999998</v>
      </c>
      <c r="K405" s="62">
        <v>26.492525000000001</v>
      </c>
      <c r="L405" s="62">
        <v>12716.45996</v>
      </c>
      <c r="N405" s="69">
        <f>(B406-Assets[[#This Row],[AAPL]])/Assets[[#This Row],[AAPL]]</f>
        <v>-2.3454689765218971E-3</v>
      </c>
      <c r="O405" s="69">
        <f>(C406-Assets[[#This Row],[XOM]])/Assets[[#This Row],[XOM]]</f>
        <v>-5.2399964309285995E-3</v>
      </c>
      <c r="P405" s="69">
        <f>(D406-Assets[[#This Row],[TTM]])/Assets[[#This Row],[TTM]]</f>
        <v>-2.3962514483396569E-3</v>
      </c>
      <c r="Q405" s="69">
        <f>(E406-Assets[[#This Row],[TSLA]])/Assets[[#This Row],[TSLA]]</f>
        <v>2.2650439486139342E-2</v>
      </c>
      <c r="R405" s="69">
        <f>(F406-Assets[[#This Row],[GOOG]])/Assets[[#This Row],[GOOG]]</f>
        <v>7.3688008521557912E-3</v>
      </c>
      <c r="S405" s="69">
        <f>(G406-Assets[[#This Row],[DIS]])/Assets[[#This Row],[DIS]]</f>
        <v>-1.0678934264948071E-2</v>
      </c>
      <c r="T405" s="69">
        <f>(H406-Assets[[#This Row],[COP]])/Assets[[#This Row],[COP]]</f>
        <v>8.5112813150038866E-3</v>
      </c>
      <c r="U405" s="69">
        <f>(I406-Assets[[#This Row],[BIDU]])/Assets[[#This Row],[BIDU]]</f>
        <v>2.3956704988099101E-2</v>
      </c>
      <c r="V405" s="69">
        <f>(J406-Assets[[#This Row],[MSFT]])/Assets[[#This Row],[MSFT]]</f>
        <v>2.0074012916732847E-3</v>
      </c>
      <c r="W405" s="69">
        <f>(K406-Assets[[#This Row],[WFC]])/Assets[[#This Row],[WFC]]</f>
        <v>3.345471977472161E-4</v>
      </c>
      <c r="X405" s="69">
        <f>(L406-Assets[[#This Row],[DJI]])/Assets[[#This Row],[DJI]]</f>
        <v>-8.6893679803641565E-4</v>
      </c>
    </row>
    <row r="406" spans="1:24" x14ac:dyDescent="0.25">
      <c r="A406" s="66">
        <v>40941</v>
      </c>
      <c r="B406" s="60">
        <v>59.847302999999997</v>
      </c>
      <c r="C406" s="62">
        <v>73.269059999999996</v>
      </c>
      <c r="D406" s="62">
        <v>24.273865000000001</v>
      </c>
      <c r="E406" s="62">
        <v>30.25</v>
      </c>
      <c r="F406" s="62">
        <v>292.26323600000001</v>
      </c>
      <c r="G406" s="62">
        <v>36.659948999999997</v>
      </c>
      <c r="H406" s="62">
        <v>43.928688000000001</v>
      </c>
      <c r="I406" s="62">
        <v>130.78999300000001</v>
      </c>
      <c r="J406" s="62">
        <v>26.412367</v>
      </c>
      <c r="K406" s="62">
        <v>26.501387999999999</v>
      </c>
      <c r="L406" s="62">
        <v>12705.410159999999</v>
      </c>
      <c r="N406" s="69">
        <f>(B407-Assets[[#This Row],[AAPL]])/Assets[[#This Row],[AAPL]]</f>
        <v>1.0019315323198445E-2</v>
      </c>
      <c r="O406" s="69">
        <f>(C407-Assets[[#This Row],[XOM]])/Assets[[#This Row],[XOM]]</f>
        <v>1.6640721199371229E-2</v>
      </c>
      <c r="P406" s="69">
        <f>(D407-Assets[[#This Row],[TTM]])/Assets[[#This Row],[TTM]]</f>
        <v>2.8823139619504386E-2</v>
      </c>
      <c r="Q406" s="69">
        <f>(E407-Assets[[#This Row],[TSLA]])/Assets[[#This Row],[TSLA]]</f>
        <v>2.9752066115702431E-2</v>
      </c>
      <c r="R406" s="69">
        <f>(F407-Assets[[#This Row],[GOOG]])/Assets[[#This Row],[GOOG]]</f>
        <v>1.9175880882944803E-2</v>
      </c>
      <c r="S406" s="69">
        <f>(G407-Assets[[#This Row],[DIS]])/Assets[[#This Row],[DIS]]</f>
        <v>2.8013377760018193E-2</v>
      </c>
      <c r="T406" s="69">
        <f>(H407-Assets[[#This Row],[COP]])/Assets[[#This Row],[COP]]</f>
        <v>7.867159611049581E-3</v>
      </c>
      <c r="U406" s="69">
        <f>(I407-Assets[[#This Row],[BIDU]])/Assets[[#This Row],[BIDU]]</f>
        <v>2.8595505773901169E-2</v>
      </c>
      <c r="V406" s="69">
        <f>(J407-Assets[[#This Row],[MSFT]])/Assets[[#This Row],[MSFT]]</f>
        <v>9.6827747395756315E-3</v>
      </c>
      <c r="W406" s="69">
        <f>(K407-Assets[[#This Row],[WFC]])/Assets[[#This Row],[WFC]]</f>
        <v>2.4414721221394209E-2</v>
      </c>
      <c r="X406" s="69">
        <f>(L407-Assets[[#This Row],[DJI]])/Assets[[#This Row],[DJI]]</f>
        <v>1.2342797912476127E-2</v>
      </c>
    </row>
    <row r="407" spans="1:24" x14ac:dyDescent="0.25">
      <c r="A407" s="66">
        <v>40942</v>
      </c>
      <c r="B407" s="60">
        <v>60.446931999999997</v>
      </c>
      <c r="C407" s="62">
        <v>74.488309999999998</v>
      </c>
      <c r="D407" s="62">
        <v>24.973514000000002</v>
      </c>
      <c r="E407" s="62">
        <v>31.15</v>
      </c>
      <c r="F407" s="62">
        <v>297.86764099999999</v>
      </c>
      <c r="G407" s="62">
        <v>37.686917999999999</v>
      </c>
      <c r="H407" s="62">
        <v>44.274281999999999</v>
      </c>
      <c r="I407" s="62">
        <v>134.529999</v>
      </c>
      <c r="J407" s="62">
        <v>26.668112000000001</v>
      </c>
      <c r="K407" s="62">
        <v>27.148412</v>
      </c>
      <c r="L407" s="62">
        <v>12862.23047</v>
      </c>
      <c r="N407" s="69">
        <f>(B408-Assets[[#This Row],[AAPL]])/Assets[[#This Row],[AAPL]]</f>
        <v>9.3325332044974958E-3</v>
      </c>
      <c r="O407" s="69">
        <f>(C408-Assets[[#This Row],[XOM]])/Assets[[#This Row],[XOM]]</f>
        <v>9.773936339809523E-3</v>
      </c>
      <c r="P407" s="69">
        <f>(D408-Assets[[#This Row],[TTM]])/Assets[[#This Row],[TTM]]</f>
        <v>9.338493573631557E-3</v>
      </c>
      <c r="Q407" s="69">
        <f>(E408-Assets[[#This Row],[TSLA]])/Assets[[#This Row],[TSLA]]</f>
        <v>2.0866741573033743E-2</v>
      </c>
      <c r="R407" s="69">
        <f>(F408-Assets[[#This Row],[GOOG]])/Assets[[#This Row],[GOOG]]</f>
        <v>2.1397530724057357E-2</v>
      </c>
      <c r="S407" s="69">
        <f>(G408-Assets[[#This Row],[DIS]])/Assets[[#This Row],[DIS]]</f>
        <v>1.1499958685929264E-2</v>
      </c>
      <c r="T407" s="69">
        <f>(H408-Assets[[#This Row],[COP]])/Assets[[#This Row],[COP]]</f>
        <v>1.2205686362118832E-2</v>
      </c>
      <c r="U407" s="69">
        <f>(I408-Assets[[#This Row],[BIDU]])/Assets[[#This Row],[BIDU]]</f>
        <v>-2.3489214476244923E-2</v>
      </c>
      <c r="V407" s="69">
        <f>(J408-Assets[[#This Row],[MSFT]])/Assets[[#This Row],[MSFT]]</f>
        <v>-1.3227408074483174E-3</v>
      </c>
      <c r="W407" s="69">
        <f>(K408-Assets[[#This Row],[WFC]])/Assets[[#This Row],[WFC]]</f>
        <v>-1.403850066810533E-2</v>
      </c>
      <c r="X407" s="69">
        <f>(L408-Assets[[#This Row],[DJI]])/Assets[[#This Row],[DJI]]</f>
        <v>-1.329519793622545E-3</v>
      </c>
    </row>
    <row r="408" spans="1:24" x14ac:dyDescent="0.25">
      <c r="A408" s="66">
        <v>40945</v>
      </c>
      <c r="B408" s="60">
        <v>61.011054999999999</v>
      </c>
      <c r="C408" s="62">
        <v>75.216353999999995</v>
      </c>
      <c r="D408" s="62">
        <v>25.206728999999999</v>
      </c>
      <c r="E408" s="62">
        <v>31.799999</v>
      </c>
      <c r="F408" s="62">
        <v>304.24127299999998</v>
      </c>
      <c r="G408" s="62">
        <v>38.120316000000003</v>
      </c>
      <c r="H408" s="62">
        <v>44.814680000000003</v>
      </c>
      <c r="I408" s="62">
        <v>131.36999499999999</v>
      </c>
      <c r="J408" s="62">
        <v>26.632836999999999</v>
      </c>
      <c r="K408" s="62">
        <v>26.767289000000002</v>
      </c>
      <c r="L408" s="62">
        <v>12845.12988</v>
      </c>
      <c r="N408" s="69">
        <f>(B409-Assets[[#This Row],[AAPL]])/Assets[[#This Row],[AAPL]]</f>
        <v>1.0474888526349922E-2</v>
      </c>
      <c r="O408" s="69">
        <f>(C409-Assets[[#This Row],[XOM]])/Assets[[#This Row],[XOM]]</f>
        <v>6.8804185855645787E-3</v>
      </c>
      <c r="P408" s="69">
        <f>(D409-Assets[[#This Row],[TTM]])/Assets[[#This Row],[TTM]]</f>
        <v>-1.9660742177217833E-2</v>
      </c>
      <c r="Q408" s="69">
        <f>(E409-Assets[[#This Row],[TSLA]])/Assets[[#This Row],[TSLA]]</f>
        <v>-6.2892769273356977E-3</v>
      </c>
      <c r="R408" s="69">
        <f>(F409-Assets[[#This Row],[GOOG]])/Assets[[#This Row],[GOOG]]</f>
        <v>-3.8089671022379181E-3</v>
      </c>
      <c r="S408" s="69">
        <f>(G409-Assets[[#This Row],[DIS]])/Assets[[#This Row],[DIS]]</f>
        <v>1.2852228192442017E-2</v>
      </c>
      <c r="T408" s="69">
        <f>(H409-Assets[[#This Row],[COP]])/Assets[[#This Row],[COP]]</f>
        <v>8.4127790268723902E-3</v>
      </c>
      <c r="U408" s="69">
        <f>(I409-Assets[[#This Row],[BIDU]])/Assets[[#This Row],[BIDU]]</f>
        <v>-1.4310649855775608E-2</v>
      </c>
      <c r="V408" s="69">
        <f>(J409-Assets[[#This Row],[MSFT]])/Assets[[#This Row],[MSFT]]</f>
        <v>4.9668760410316037E-3</v>
      </c>
      <c r="W408" s="69">
        <f>(K409-Assets[[#This Row],[WFC]])/Assets[[#This Row],[WFC]]</f>
        <v>1.9867533092349232E-3</v>
      </c>
      <c r="X408" s="69">
        <f>(L409-Assets[[#This Row],[DJI]])/Assets[[#This Row],[DJI]]</f>
        <v>2.5745415039741819E-3</v>
      </c>
    </row>
    <row r="409" spans="1:24" x14ac:dyDescent="0.25">
      <c r="A409" s="66">
        <v>40946</v>
      </c>
      <c r="B409" s="60">
        <v>61.650139000000003</v>
      </c>
      <c r="C409" s="62">
        <v>75.733874</v>
      </c>
      <c r="D409" s="62">
        <v>24.711145999999999</v>
      </c>
      <c r="E409" s="62">
        <v>31.6</v>
      </c>
      <c r="F409" s="62">
        <v>303.08242799999999</v>
      </c>
      <c r="G409" s="62">
        <v>38.610247000000001</v>
      </c>
      <c r="H409" s="62">
        <v>45.191696</v>
      </c>
      <c r="I409" s="62">
        <v>129.490005</v>
      </c>
      <c r="J409" s="62">
        <v>26.765118999999999</v>
      </c>
      <c r="K409" s="62">
        <v>26.820468999999999</v>
      </c>
      <c r="L409" s="62">
        <v>12878.200199999999</v>
      </c>
      <c r="N409" s="69">
        <f>(B410-Assets[[#This Row],[AAPL]])/Assets[[#This Row],[AAPL]]</f>
        <v>1.6743822751153832E-2</v>
      </c>
      <c r="O409" s="69">
        <f>(C410-Assets[[#This Row],[XOM]])/Assets[[#This Row],[XOM]]</f>
        <v>-6.4049938868833622E-3</v>
      </c>
      <c r="P409" s="69">
        <f>(D410-Assets[[#This Row],[TTM]])/Assets[[#This Row],[TTM]]</f>
        <v>-1.5730148654376581E-3</v>
      </c>
      <c r="Q409" s="69">
        <f>(E410-Assets[[#This Row],[TSLA]])/Assets[[#This Row],[TSLA]]</f>
        <v>1.0443037974683491E-2</v>
      </c>
      <c r="R409" s="69">
        <f>(F410-Assets[[#This Row],[GOOG]])/Assets[[#This Row],[GOOG]]</f>
        <v>5.0761306425855688E-3</v>
      </c>
      <c r="S409" s="69">
        <f>(G410-Assets[[#This Row],[DIS]])/Assets[[#This Row],[DIS]]</f>
        <v>7.0766447052254171E-3</v>
      </c>
      <c r="T409" s="69">
        <f>(H410-Assets[[#This Row],[COP]])/Assets[[#This Row],[COP]]</f>
        <v>4.5883650837091226E-3</v>
      </c>
      <c r="U409" s="69">
        <f>(I410-Assets[[#This Row],[BIDU]])/Assets[[#This Row],[BIDU]]</f>
        <v>1.0811598933832711E-2</v>
      </c>
      <c r="V409" s="69">
        <f>(J410-Assets[[#This Row],[MSFT]])/Assets[[#This Row],[MSFT]]</f>
        <v>1.021415223298662E-2</v>
      </c>
      <c r="W409" s="69">
        <f>(K410-Assets[[#This Row],[WFC]])/Assets[[#This Row],[WFC]]</f>
        <v>1.2227340245243332E-2</v>
      </c>
      <c r="X409" s="69">
        <f>(L410-Assets[[#This Row],[DJI]])/Assets[[#This Row],[DJI]]</f>
        <v>4.4649096230077245E-4</v>
      </c>
    </row>
    <row r="410" spans="1:24" x14ac:dyDescent="0.25">
      <c r="A410" s="66">
        <v>40947</v>
      </c>
      <c r="B410" s="60">
        <v>62.682397999999999</v>
      </c>
      <c r="C410" s="62">
        <v>75.248799000000005</v>
      </c>
      <c r="D410" s="62">
        <v>24.672274999999999</v>
      </c>
      <c r="E410" s="62">
        <v>31.93</v>
      </c>
      <c r="F410" s="62">
        <v>304.62091400000003</v>
      </c>
      <c r="G410" s="62">
        <v>38.883477999999997</v>
      </c>
      <c r="H410" s="62">
        <v>45.399051999999998</v>
      </c>
      <c r="I410" s="62">
        <v>130.88999899999999</v>
      </c>
      <c r="J410" s="62">
        <v>27.038502000000001</v>
      </c>
      <c r="K410" s="62">
        <v>27.148412</v>
      </c>
      <c r="L410" s="62">
        <v>12883.950199999999</v>
      </c>
      <c r="N410" s="69">
        <f>(B411-Assets[[#This Row],[AAPL]])/Assets[[#This Row],[AAPL]]</f>
        <v>3.459341169430058E-2</v>
      </c>
      <c r="O410" s="69">
        <f>(C411-Assets[[#This Row],[XOM]])/Assets[[#This Row],[XOM]]</f>
        <v>-5.1570789854067959E-3</v>
      </c>
      <c r="P410" s="69">
        <f>(D411-Assets[[#This Row],[TTM]])/Assets[[#This Row],[TTM]]</f>
        <v>3.3871663638638944E-2</v>
      </c>
      <c r="Q410" s="69">
        <f>(E411-Assets[[#This Row],[TSLA]])/Assets[[#This Row],[TSLA]]</f>
        <v>2.0357093642342644E-2</v>
      </c>
      <c r="R410" s="69">
        <f>(F411-Assets[[#This Row],[GOOG]])/Assets[[#This Row],[GOOG]]</f>
        <v>2.6399205144528796E-3</v>
      </c>
      <c r="S410" s="69">
        <f>(G411-Assets[[#This Row],[DIS]])/Assets[[#This Row],[DIS]]</f>
        <v>6.2999251250108234E-3</v>
      </c>
      <c r="T410" s="69">
        <f>(H411-Assets[[#This Row],[COP]])/Assets[[#This Row],[COP]]</f>
        <v>-9.6885282979036636E-3</v>
      </c>
      <c r="U410" s="69">
        <f>(I411-Assets[[#This Row],[BIDU]])/Assets[[#This Row],[BIDU]]</f>
        <v>3.4838398921524995E-2</v>
      </c>
      <c r="V410" s="69">
        <f>(J411-Assets[[#This Row],[MSFT]])/Assets[[#This Row],[MSFT]]</f>
        <v>3.587772724983021E-3</v>
      </c>
      <c r="W410" s="69">
        <f>(K411-Assets[[#This Row],[WFC]])/Assets[[#This Row],[WFC]]</f>
        <v>-1.6323606699353915E-3</v>
      </c>
      <c r="X410" s="69">
        <f>(L411-Assets[[#This Row],[DJI]])/Assets[[#This Row],[DJI]]</f>
        <v>5.0526118922757286E-4</v>
      </c>
    </row>
    <row r="411" spans="1:24" x14ac:dyDescent="0.25">
      <c r="A411" s="66">
        <v>40948</v>
      </c>
      <c r="B411" s="60">
        <v>64.850796000000003</v>
      </c>
      <c r="C411" s="62">
        <v>74.860735000000005</v>
      </c>
      <c r="D411" s="62">
        <v>25.507966</v>
      </c>
      <c r="E411" s="62">
        <v>32.580002</v>
      </c>
      <c r="F411" s="62">
        <v>305.42508900000001</v>
      </c>
      <c r="G411" s="62">
        <v>39.128441000000002</v>
      </c>
      <c r="H411" s="62">
        <v>44.959201999999998</v>
      </c>
      <c r="I411" s="62">
        <v>135.449997</v>
      </c>
      <c r="J411" s="62">
        <v>27.13551</v>
      </c>
      <c r="K411" s="62">
        <v>27.104095999999998</v>
      </c>
      <c r="L411" s="62">
        <v>12890.45996</v>
      </c>
      <c r="N411" s="69">
        <f>(B412-Assets[[#This Row],[AAPL]])/Assets[[#This Row],[AAPL]]</f>
        <v>5.0691744785973819E-4</v>
      </c>
      <c r="O411" s="69">
        <f>(C412-Assets[[#This Row],[XOM]])/Assets[[#This Row],[XOM]]</f>
        <v>-1.2723773016655542E-2</v>
      </c>
      <c r="P411" s="69">
        <f>(D412-Assets[[#This Row],[TTM]])/Assets[[#This Row],[TTM]]</f>
        <v>-1.7142919196301214E-2</v>
      </c>
      <c r="Q411" s="69">
        <f>(E412-Assets[[#This Row],[TSLA]])/Assets[[#This Row],[TSLA]]</f>
        <v>-4.5426700710454189E-2</v>
      </c>
      <c r="R411" s="69">
        <f>(F412-Assets[[#This Row],[GOOG]])/Assets[[#This Row],[GOOG]]</f>
        <v>-9.0765726190883481E-3</v>
      </c>
      <c r="S411" s="69">
        <f>(G412-Assets[[#This Row],[DIS]])/Assets[[#This Row],[DIS]]</f>
        <v>-1.9262714811459404E-3</v>
      </c>
      <c r="T411" s="69">
        <f>(H412-Assets[[#This Row],[COP]])/Assets[[#This Row],[COP]]</f>
        <v>9.7833142145183072E-3</v>
      </c>
      <c r="U411" s="69">
        <f>(I412-Assets[[#This Row],[BIDU]])/Assets[[#This Row],[BIDU]]</f>
        <v>8.4163826153500574E-3</v>
      </c>
      <c r="V411" s="69">
        <f>(J412-Assets[[#This Row],[MSFT]])/Assets[[#This Row],[MSFT]]</f>
        <v>-8.7748120451762827E-3</v>
      </c>
      <c r="W411" s="69">
        <f>(K412-Assets[[#This Row],[WFC]])/Assets[[#This Row],[WFC]]</f>
        <v>-1.0464359335208936E-2</v>
      </c>
      <c r="X411" s="69">
        <f>(L412-Assets[[#This Row],[DJI]])/Assets[[#This Row],[DJI]]</f>
        <v>-6.9221339096420973E-3</v>
      </c>
    </row>
    <row r="412" spans="1:24" x14ac:dyDescent="0.25">
      <c r="A412" s="66">
        <v>40949</v>
      </c>
      <c r="B412" s="60">
        <v>64.883669999999995</v>
      </c>
      <c r="C412" s="62">
        <v>73.908224000000004</v>
      </c>
      <c r="D412" s="62">
        <v>25.070685000000001</v>
      </c>
      <c r="E412" s="62">
        <v>31.1</v>
      </c>
      <c r="F412" s="62">
        <v>302.65287599999999</v>
      </c>
      <c r="G412" s="62">
        <v>39.053069000000001</v>
      </c>
      <c r="H412" s="62">
        <v>45.399051999999998</v>
      </c>
      <c r="I412" s="62">
        <v>136.58999600000001</v>
      </c>
      <c r="J412" s="62">
        <v>26.897400999999999</v>
      </c>
      <c r="K412" s="62">
        <v>26.820468999999999</v>
      </c>
      <c r="L412" s="62">
        <v>12801.23047</v>
      </c>
      <c r="N412" s="69">
        <f>(B413-Assets[[#This Row],[AAPL]])/Assets[[#This Row],[AAPL]]</f>
        <v>1.8604881628921505E-2</v>
      </c>
      <c r="O412" s="69">
        <f>(C413-Assets[[#This Row],[XOM]])/Assets[[#This Row],[XOM]]</f>
        <v>7.3985000640793847E-3</v>
      </c>
      <c r="P412" s="69">
        <f>(D413-Assets[[#This Row],[TTM]])/Assets[[#This Row],[TTM]]</f>
        <v>1.2790715530907843E-2</v>
      </c>
      <c r="Q412" s="69">
        <f>(E413-Assets[[#This Row],[TSLA]])/Assets[[#This Row],[TSLA]]</f>
        <v>1.254019292604492E-2</v>
      </c>
      <c r="R412" s="69">
        <f>(F413-Assets[[#This Row],[GOOG]])/Assets[[#This Row],[GOOG]]</f>
        <v>1.0381024761846255E-2</v>
      </c>
      <c r="S412" s="69">
        <f>(G413-Assets[[#This Row],[DIS]])/Assets[[#This Row],[DIS]]</f>
        <v>8.2026587974429622E-3</v>
      </c>
      <c r="T412" s="69">
        <f>(H413-Assets[[#This Row],[COP]])/Assets[[#This Row],[COP]]</f>
        <v>7.7508887189979394E-3</v>
      </c>
      <c r="U412" s="69">
        <f>(I413-Assets[[#This Row],[BIDU]])/Assets[[#This Row],[BIDU]]</f>
        <v>2.4965254409993438E-2</v>
      </c>
      <c r="V412" s="69">
        <f>(J413-Assets[[#This Row],[MSFT]])/Assets[[#This Row],[MSFT]]</f>
        <v>2.6229671781300284E-3</v>
      </c>
      <c r="W412" s="69">
        <f>(K413-Assets[[#This Row],[WFC]])/Assets[[#This Row],[WFC]]</f>
        <v>1.1896920967340303E-2</v>
      </c>
      <c r="X412" s="69">
        <f>(L413-Assets[[#This Row],[DJI]])/Assets[[#This Row],[DJI]]</f>
        <v>5.6877008948968194E-3</v>
      </c>
    </row>
    <row r="413" spans="1:24" x14ac:dyDescent="0.25">
      <c r="A413" s="66">
        <v>40952</v>
      </c>
      <c r="B413" s="60">
        <v>66.090823</v>
      </c>
      <c r="C413" s="62">
        <v>74.455033999999998</v>
      </c>
      <c r="D413" s="62">
        <v>25.391356999999999</v>
      </c>
      <c r="E413" s="62">
        <v>31.49</v>
      </c>
      <c r="F413" s="62">
        <v>305.79472299999998</v>
      </c>
      <c r="G413" s="62">
        <v>39.373407999999998</v>
      </c>
      <c r="H413" s="62">
        <v>45.750934999999998</v>
      </c>
      <c r="I413" s="62">
        <v>140</v>
      </c>
      <c r="J413" s="62">
        <v>26.967952</v>
      </c>
      <c r="K413" s="62">
        <v>27.13955</v>
      </c>
      <c r="L413" s="62">
        <v>12874.04004</v>
      </c>
      <c r="N413" s="69">
        <f>(B414-Assets[[#This Row],[AAPL]])/Assets[[#This Row],[AAPL]]</f>
        <v>1.3648960007655019E-2</v>
      </c>
      <c r="O413" s="69">
        <f>(C414-Assets[[#This Row],[XOM]])/Assets[[#This Row],[XOM]]</f>
        <v>2.9613847198028016E-3</v>
      </c>
      <c r="P413" s="69">
        <f>(D414-Assets[[#This Row],[TTM]])/Assets[[#This Row],[TTM]]</f>
        <v>6.391119623894069E-2</v>
      </c>
      <c r="Q413" s="69">
        <f>(E414-Assets[[#This Row],[TSLA]])/Assets[[#This Row],[TSLA]]</f>
        <v>5.3350206414734876E-2</v>
      </c>
      <c r="R413" s="69">
        <f>(F414-Assets[[#This Row],[GOOG]])/Assets[[#This Row],[GOOG]]</f>
        <v>-3.9855560228224405E-3</v>
      </c>
      <c r="S413" s="69">
        <f>(G414-Assets[[#This Row],[DIS]])/Assets[[#This Row],[DIS]]</f>
        <v>-4.5465965252487091E-3</v>
      </c>
      <c r="T413" s="69">
        <f>(H414-Assets[[#This Row],[COP]])/Assets[[#This Row],[COP]]</f>
        <v>1.0850160767206242E-2</v>
      </c>
      <c r="U413" s="69">
        <f>(I414-Assets[[#This Row],[BIDU]])/Assets[[#This Row],[BIDU]]</f>
        <v>6.142864285714365E-3</v>
      </c>
      <c r="V413" s="69">
        <f>(J414-Assets[[#This Row],[MSFT]])/Assets[[#This Row],[MSFT]]</f>
        <v>-4.2791532705190611E-3</v>
      </c>
      <c r="W413" s="69">
        <f>(K414-Assets[[#This Row],[WFC]])/Assets[[#This Row],[WFC]]</f>
        <v>-6.5317221545678371E-3</v>
      </c>
      <c r="X413" s="69">
        <f>(L414-Assets[[#This Row],[DJI]])/Assets[[#This Row],[DJI]]</f>
        <v>3.2936280971823266E-4</v>
      </c>
    </row>
    <row r="414" spans="1:24" x14ac:dyDescent="0.25">
      <c r="A414" s="66">
        <v>40953</v>
      </c>
      <c r="B414" s="60">
        <v>66.992894000000007</v>
      </c>
      <c r="C414" s="62">
        <v>74.675523999999996</v>
      </c>
      <c r="D414" s="62">
        <v>27.014149</v>
      </c>
      <c r="E414" s="62">
        <v>33.169998</v>
      </c>
      <c r="F414" s="62">
        <v>304.57596100000001</v>
      </c>
      <c r="G414" s="62">
        <v>39.194392999999998</v>
      </c>
      <c r="H414" s="62">
        <v>46.247340000000001</v>
      </c>
      <c r="I414" s="62">
        <v>140.86000100000001</v>
      </c>
      <c r="J414" s="62">
        <v>26.852551999999999</v>
      </c>
      <c r="K414" s="62">
        <v>26.962281999999998</v>
      </c>
      <c r="L414" s="62">
        <v>12878.280269999999</v>
      </c>
      <c r="N414" s="69">
        <f>(B415-Assets[[#This Row],[AAPL]])/Assets[[#This Row],[AAPL]]</f>
        <v>-2.3142185796601156E-2</v>
      </c>
      <c r="O414" s="69">
        <f>(C415-Assets[[#This Row],[XOM]])/Assets[[#This Row],[XOM]]</f>
        <v>-6.4957562266318662E-3</v>
      </c>
      <c r="P414" s="69">
        <f>(D415-Assets[[#This Row],[TTM]])/Assets[[#This Row],[TTM]]</f>
        <v>1.2230220541094974E-2</v>
      </c>
      <c r="Q414" s="69">
        <f>(E415-Assets[[#This Row],[TSLA]])/Assets[[#This Row],[TSLA]]</f>
        <v>1.2963522035786669E-2</v>
      </c>
      <c r="R414" s="69">
        <f>(F415-Assets[[#This Row],[GOOG]])/Assets[[#This Row],[GOOG]]</f>
        <v>-6.8879730137337081E-3</v>
      </c>
      <c r="S414" s="69">
        <f>(G415-Assets[[#This Row],[DIS]])/Assets[[#This Row],[DIS]]</f>
        <v>-8.4134228076958792E-3</v>
      </c>
      <c r="T414" s="69">
        <f>(H415-Assets[[#This Row],[COP]])/Assets[[#This Row],[COP]]</f>
        <v>-2.0380631621192478E-3</v>
      </c>
      <c r="U414" s="69">
        <f>(I415-Assets[[#This Row],[BIDU]])/Assets[[#This Row],[BIDU]]</f>
        <v>-1.8032045875109762E-2</v>
      </c>
      <c r="V414" s="69">
        <f>(J415-Assets[[#This Row],[MSFT]])/Assets[[#This Row],[MSFT]]</f>
        <v>-6.6115876062728942E-3</v>
      </c>
      <c r="W414" s="69">
        <f>(K415-Assets[[#This Row],[WFC]])/Assets[[#This Row],[WFC]]</f>
        <v>-8.2182583803551562E-3</v>
      </c>
      <c r="X414" s="69">
        <f>(L415-Assets[[#This Row],[DJI]])/Assets[[#This Row],[DJI]]</f>
        <v>-7.5576915519326542E-3</v>
      </c>
    </row>
    <row r="415" spans="1:24" x14ac:dyDescent="0.25">
      <c r="A415" s="66">
        <v>40954</v>
      </c>
      <c r="B415" s="60">
        <v>65.442532</v>
      </c>
      <c r="C415" s="62">
        <v>74.190449999999998</v>
      </c>
      <c r="D415" s="62">
        <v>27.344538</v>
      </c>
      <c r="E415" s="62">
        <v>33.599997999999999</v>
      </c>
      <c r="F415" s="62">
        <v>302.47805</v>
      </c>
      <c r="G415" s="62">
        <v>38.864634000000002</v>
      </c>
      <c r="H415" s="62">
        <v>46.153084999999997</v>
      </c>
      <c r="I415" s="62">
        <v>138.320007</v>
      </c>
      <c r="J415" s="62">
        <v>26.675014000000001</v>
      </c>
      <c r="K415" s="62">
        <v>26.740698999999999</v>
      </c>
      <c r="L415" s="62">
        <v>12780.950199999999</v>
      </c>
      <c r="N415" s="69">
        <f>(B416-Assets[[#This Row],[AAPL]])/Assets[[#This Row],[AAPL]]</f>
        <v>9.1225687905840541E-3</v>
      </c>
      <c r="O415" s="69">
        <f>(C416-Assets[[#This Row],[XOM]])/Assets[[#This Row],[XOM]]</f>
        <v>1.5335248674189297E-2</v>
      </c>
      <c r="P415" s="69">
        <f>(D416-Assets[[#This Row],[TTM]])/Assets[[#This Row],[TTM]]</f>
        <v>-1.1016313385876162E-2</v>
      </c>
      <c r="Q415" s="69">
        <f>(E416-Assets[[#This Row],[TSLA]])/Assets[[#This Row],[TSLA]]</f>
        <v>1.7261965313212231E-2</v>
      </c>
      <c r="R415" s="69">
        <f>(F416-Assets[[#This Row],[GOOG]])/Assets[[#This Row],[GOOG]]</f>
        <v>1.5853183396283674E-3</v>
      </c>
      <c r="S415" s="69">
        <f>(G416-Assets[[#This Row],[DIS]])/Assets[[#This Row],[DIS]]</f>
        <v>7.0303247934869412E-3</v>
      </c>
      <c r="T415" s="69">
        <f>(H416-Assets[[#This Row],[COP]])/Assets[[#This Row],[COP]]</f>
        <v>-1.3734726508524806E-4</v>
      </c>
      <c r="U415" s="69">
        <f>(I416-Assets[[#This Row],[BIDU]])/Assets[[#This Row],[BIDU]]</f>
        <v>2.5375902417356034E-2</v>
      </c>
      <c r="V415" s="69">
        <f>(J416-Assets[[#This Row],[MSFT]])/Assets[[#This Row],[MSFT]]</f>
        <v>4.1264608146035053E-2</v>
      </c>
      <c r="W415" s="69">
        <f>(K416-Assets[[#This Row],[WFC]])/Assets[[#This Row],[WFC]]</f>
        <v>6.6291086856031887E-3</v>
      </c>
      <c r="X415" s="69">
        <f>(L416-Assets[[#This Row],[DJI]])/Assets[[#This Row],[DJI]]</f>
        <v>9.6338596171042443E-3</v>
      </c>
    </row>
    <row r="416" spans="1:24" x14ac:dyDescent="0.25">
      <c r="A416" s="66">
        <v>40955</v>
      </c>
      <c r="B416" s="60">
        <v>66.039535999999998</v>
      </c>
      <c r="C416" s="62">
        <v>75.328179000000006</v>
      </c>
      <c r="D416" s="62">
        <v>27.043302000000001</v>
      </c>
      <c r="E416" s="62">
        <v>34.18</v>
      </c>
      <c r="F416" s="62">
        <v>302.95757400000002</v>
      </c>
      <c r="G416" s="62">
        <v>39.137864999999998</v>
      </c>
      <c r="H416" s="62">
        <v>46.146746</v>
      </c>
      <c r="I416" s="62">
        <v>141.83000200000001</v>
      </c>
      <c r="J416" s="62">
        <v>27.775748</v>
      </c>
      <c r="K416" s="62">
        <v>26.917966</v>
      </c>
      <c r="L416" s="62">
        <v>12904.08008</v>
      </c>
      <c r="N416" s="69">
        <f>(B417-Assets[[#This Row],[AAPL]])/Assets[[#This Row],[AAPL]]</f>
        <v>-1.7918054421211808E-4</v>
      </c>
      <c r="O416" s="69">
        <f>(C417-Assets[[#This Row],[XOM]])/Assets[[#This Row],[XOM]]</f>
        <v>2.4587213239283981E-3</v>
      </c>
      <c r="P416" s="69">
        <f>(D417-Assets[[#This Row],[TTM]])/Assets[[#This Row],[TTM]]</f>
        <v>-2.5152623743950227E-3</v>
      </c>
      <c r="Q416" s="69">
        <f>(E417-Assets[[#This Row],[TSLA]])/Assets[[#This Row],[TSLA]]</f>
        <v>2.3112960795787119E-2</v>
      </c>
      <c r="R416" s="69">
        <f>(F417-Assets[[#This Row],[GOOG]])/Assets[[#This Row],[GOOG]]</f>
        <v>-3.0996584360027512E-3</v>
      </c>
      <c r="S416" s="69">
        <f>(G417-Assets[[#This Row],[DIS]])/Assets[[#This Row],[DIS]]</f>
        <v>5.0553345206746491E-3</v>
      </c>
      <c r="T416" s="69">
        <f>(H417-Assets[[#This Row],[COP]])/Assets[[#This Row],[COP]]</f>
        <v>7.9691426130024615E-3</v>
      </c>
      <c r="U416" s="69">
        <f>(I417-Assets[[#This Row],[BIDU]])/Assets[[#This Row],[BIDU]]</f>
        <v>-3.4759979767891525E-2</v>
      </c>
      <c r="V416" s="69">
        <f>(J417-Assets[[#This Row],[MSFT]])/Assets[[#This Row],[MSFT]]</f>
        <v>-1.2783814138866789E-3</v>
      </c>
      <c r="W416" s="69">
        <f>(K417-Assets[[#This Row],[WFC]])/Assets[[#This Row],[WFC]]</f>
        <v>2.3707586226983091E-2</v>
      </c>
      <c r="X416" s="69">
        <f>(L417-Assets[[#This Row],[DJI]])/Assets[[#This Row],[DJI]]</f>
        <v>3.5484931677516266E-3</v>
      </c>
    </row>
    <row r="417" spans="1:24" x14ac:dyDescent="0.25">
      <c r="A417" s="66">
        <v>40956</v>
      </c>
      <c r="B417" s="60">
        <v>66.027703000000002</v>
      </c>
      <c r="C417" s="62">
        <v>75.513390000000001</v>
      </c>
      <c r="D417" s="62">
        <v>26.975280999999999</v>
      </c>
      <c r="E417" s="62">
        <v>34.970001000000003</v>
      </c>
      <c r="F417" s="62">
        <v>302.01850899999999</v>
      </c>
      <c r="G417" s="62">
        <v>39.335720000000002</v>
      </c>
      <c r="H417" s="62">
        <v>46.514496000000001</v>
      </c>
      <c r="I417" s="62">
        <v>136.89999399999999</v>
      </c>
      <c r="J417" s="62">
        <v>27.74024</v>
      </c>
      <c r="K417" s="62">
        <v>27.556125999999999</v>
      </c>
      <c r="L417" s="62">
        <v>12949.87012</v>
      </c>
      <c r="N417" s="69">
        <f>(B418-Assets[[#This Row],[AAPL]])/Assets[[#This Row],[AAPL]]</f>
        <v>2.535252513630528E-2</v>
      </c>
      <c r="O417" s="69">
        <f>(C418-Assets[[#This Row],[XOM]])/Assets[[#This Row],[XOM]]</f>
        <v>1.109550240030271E-2</v>
      </c>
      <c r="P417" s="69">
        <f>(D418-Assets[[#This Row],[TTM]])/Assets[[#This Row],[TTM]]</f>
        <v>-7.2046330119786518E-3</v>
      </c>
      <c r="Q417" s="69">
        <f>(E418-Assets[[#This Row],[TSLA]])/Assets[[#This Row],[TSLA]]</f>
        <v>-1.344011971861263E-2</v>
      </c>
      <c r="R417" s="69">
        <f>(F418-Assets[[#This Row],[GOOG]])/Assets[[#This Row],[GOOG]]</f>
        <v>1.5480226743321919E-2</v>
      </c>
      <c r="S417" s="69">
        <f>(G418-Assets[[#This Row],[DIS]])/Assets[[#This Row],[DIS]]</f>
        <v>-4.3113739878157574E-3</v>
      </c>
      <c r="T417" s="69">
        <f>(H418-Assets[[#This Row],[COP]])/Assets[[#This Row],[COP]]</f>
        <v>6.4067984311815479E-3</v>
      </c>
      <c r="U417" s="69">
        <f>(I418-Assets[[#This Row],[BIDU]])/Assets[[#This Row],[BIDU]]</f>
        <v>-4.5726773370055838E-2</v>
      </c>
      <c r="V417" s="69">
        <f>(J418-Assets[[#This Row],[MSFT]])/Assets[[#This Row],[MSFT]]</f>
        <v>6.0800122854020068E-3</v>
      </c>
      <c r="W417" s="69">
        <f>(K418-Assets[[#This Row],[WFC]])/Assets[[#This Row],[WFC]]</f>
        <v>-4.1814295666959059E-3</v>
      </c>
      <c r="X417" s="69">
        <f>(L418-Assets[[#This Row],[DJI]])/Assets[[#This Row],[DJI]]</f>
        <v>1.2216578122716318E-3</v>
      </c>
    </row>
    <row r="418" spans="1:24" x14ac:dyDescent="0.25">
      <c r="A418" s="66">
        <v>40960</v>
      </c>
      <c r="B418" s="60">
        <v>67.701672000000002</v>
      </c>
      <c r="C418" s="62">
        <v>76.351248999999996</v>
      </c>
      <c r="D418" s="62">
        <v>26.780933999999998</v>
      </c>
      <c r="E418" s="62">
        <v>34.5</v>
      </c>
      <c r="F418" s="62">
        <v>306.69382400000001</v>
      </c>
      <c r="G418" s="62">
        <v>39.166128999999998</v>
      </c>
      <c r="H418" s="62">
        <v>46.812505000000002</v>
      </c>
      <c r="I418" s="62">
        <v>130.63999899999999</v>
      </c>
      <c r="J418" s="62">
        <v>27.908901</v>
      </c>
      <c r="K418" s="62">
        <v>27.440902000000001</v>
      </c>
      <c r="L418" s="62">
        <v>12965.690430000001</v>
      </c>
      <c r="N418" s="69">
        <f>(B419-Assets[[#This Row],[AAPL]])/Assets[[#This Row],[AAPL]]</f>
        <v>-3.5156443403643605E-3</v>
      </c>
      <c r="O418" s="69">
        <f>(C419-Assets[[#This Row],[XOM]])/Assets[[#This Row],[XOM]]</f>
        <v>4.0429463046504919E-3</v>
      </c>
      <c r="P418" s="69">
        <f>(D419-Assets[[#This Row],[TTM]])/Assets[[#This Row],[TTM]]</f>
        <v>3.9913096384166799E-3</v>
      </c>
      <c r="Q418" s="69">
        <f>(E419-Assets[[#This Row],[TSLA]])/Assets[[#This Row],[TSLA]]</f>
        <v>-8.1159130434781609E-3</v>
      </c>
      <c r="R418" s="69">
        <f>(F419-Assets[[#This Row],[GOOG]])/Assets[[#This Row],[GOOG]]</f>
        <v>-9.8696803232659995E-3</v>
      </c>
      <c r="S418" s="69">
        <f>(G419-Assets[[#This Row],[DIS]])/Assets[[#This Row],[DIS]]</f>
        <v>-7.2167203452759227E-3</v>
      </c>
      <c r="T418" s="69">
        <f>(H419-Assets[[#This Row],[COP]])/Assets[[#This Row],[COP]]</f>
        <v>4.0634655205911557E-3</v>
      </c>
      <c r="U418" s="69">
        <f>(I419-Assets[[#This Row],[BIDU]])/Assets[[#This Row],[BIDU]]</f>
        <v>2.3499755231933227E-2</v>
      </c>
      <c r="V418" s="69">
        <f>(J419-Assets[[#This Row],[MSFT]])/Assets[[#This Row],[MSFT]]</f>
        <v>-5.4071279983400325E-3</v>
      </c>
      <c r="W418" s="69">
        <f>(K419-Assets[[#This Row],[WFC]])/Assets[[#This Row],[WFC]]</f>
        <v>-1.1950882664134042E-2</v>
      </c>
      <c r="X418" s="69">
        <f>(L419-Assets[[#This Row],[DJI]])/Assets[[#This Row],[DJI]]</f>
        <v>-2.084000859489924E-3</v>
      </c>
    </row>
    <row r="419" spans="1:24" x14ac:dyDescent="0.25">
      <c r="A419" s="66">
        <v>40961</v>
      </c>
      <c r="B419" s="60">
        <v>67.463656999999998</v>
      </c>
      <c r="C419" s="62">
        <v>76.659932999999995</v>
      </c>
      <c r="D419" s="62">
        <v>26.887824999999999</v>
      </c>
      <c r="E419" s="62">
        <v>34.220001000000003</v>
      </c>
      <c r="F419" s="62">
        <v>303.666854</v>
      </c>
      <c r="G419" s="62">
        <v>38.883477999999997</v>
      </c>
      <c r="H419" s="62">
        <v>47.002726000000003</v>
      </c>
      <c r="I419" s="62">
        <v>133.71000699999999</v>
      </c>
      <c r="J419" s="62">
        <v>27.757994</v>
      </c>
      <c r="K419" s="62">
        <v>27.112959</v>
      </c>
      <c r="L419" s="62">
        <v>12938.66992</v>
      </c>
      <c r="N419" s="69">
        <f>(B420-Assets[[#This Row],[AAPL]])/Assets[[#This Row],[AAPL]]</f>
        <v>6.5296638158824517E-3</v>
      </c>
      <c r="O419" s="69">
        <f>(C420-Assets[[#This Row],[XOM]])/Assets[[#This Row],[XOM]]</f>
        <v>1.1504706115513944E-3</v>
      </c>
      <c r="P419" s="69">
        <f>(D420-Assets[[#This Row],[TTM]])/Assets[[#This Row],[TTM]]</f>
        <v>-1.7708684134919744E-2</v>
      </c>
      <c r="Q419" s="69">
        <f>(E420-Assets[[#This Row],[TSLA]])/Assets[[#This Row],[TSLA]]</f>
        <v>9.0589710970491524E-3</v>
      </c>
      <c r="R419" s="69">
        <f>(F420-Assets[[#This Row],[GOOG]])/Assets[[#This Row],[GOOG]]</f>
        <v>-3.0101902395971566E-3</v>
      </c>
      <c r="S419" s="69">
        <f>(G420-Assets[[#This Row],[DIS]])/Assets[[#This Row],[DIS]]</f>
        <v>5.0884079865490461E-3</v>
      </c>
      <c r="T419" s="69">
        <f>(H420-Assets[[#This Row],[COP]])/Assets[[#This Row],[COP]]</f>
        <v>9.1729998809004041E-3</v>
      </c>
      <c r="U419" s="69">
        <f>(I420-Assets[[#This Row],[BIDU]])/Assets[[#This Row],[BIDU]]</f>
        <v>-6.4318372221757701E-3</v>
      </c>
      <c r="V419" s="69">
        <f>(J420-Assets[[#This Row],[MSFT]])/Assets[[#This Row],[MSFT]]</f>
        <v>3.197961639446972E-3</v>
      </c>
      <c r="W419" s="69">
        <f>(K420-Assets[[#This Row],[WFC]])/Assets[[#This Row],[WFC]]</f>
        <v>1.9614236867322786E-3</v>
      </c>
      <c r="X419" s="69">
        <f>(L420-Assets[[#This Row],[DJI]])/Assets[[#This Row],[DJI]]</f>
        <v>3.5568192313851286E-3</v>
      </c>
    </row>
    <row r="420" spans="1:24" x14ac:dyDescent="0.25">
      <c r="A420" s="66">
        <v>40962</v>
      </c>
      <c r="B420" s="60">
        <v>67.904172000000003</v>
      </c>
      <c r="C420" s="62">
        <v>76.748127999999994</v>
      </c>
      <c r="D420" s="62">
        <v>26.411677000000001</v>
      </c>
      <c r="E420" s="62">
        <v>34.529998999999997</v>
      </c>
      <c r="F420" s="62">
        <v>302.75275900000003</v>
      </c>
      <c r="G420" s="62">
        <v>39.081333000000001</v>
      </c>
      <c r="H420" s="62">
        <v>47.433881999999997</v>
      </c>
      <c r="I420" s="62">
        <v>132.85000600000001</v>
      </c>
      <c r="J420" s="62">
        <v>27.846762999999999</v>
      </c>
      <c r="K420" s="62">
        <v>27.166139000000001</v>
      </c>
      <c r="L420" s="62">
        <v>12984.690430000001</v>
      </c>
      <c r="N420" s="69">
        <f>(B421-Assets[[#This Row],[AAPL]])/Assets[[#This Row],[AAPL]]</f>
        <v>1.1657869858128889E-2</v>
      </c>
      <c r="O420" s="69">
        <f>(C421-Assets[[#This Row],[XOM]])/Assets[[#This Row],[XOM]]</f>
        <v>3.6773144486339266E-3</v>
      </c>
      <c r="P420" s="69">
        <f>(D421-Assets[[#This Row],[TTM]])/Assets[[#This Row],[TTM]]</f>
        <v>6.6225253322611454E-3</v>
      </c>
      <c r="Q420" s="69">
        <f>(E421-Assets[[#This Row],[TSLA]])/Assets[[#This Row],[TSLA]]</f>
        <v>-2.2589024691254598E-2</v>
      </c>
      <c r="R420" s="69">
        <f>(F421-Assets[[#This Row],[GOOG]])/Assets[[#This Row],[GOOG]]</f>
        <v>6.2530429326326797E-3</v>
      </c>
      <c r="S420" s="69">
        <f>(G421-Assets[[#This Row],[DIS]])/Assets[[#This Row],[DIS]]</f>
        <v>-4.0982993082656948E-3</v>
      </c>
      <c r="T420" s="69">
        <f>(H421-Assets[[#This Row],[COP]])/Assets[[#This Row],[COP]]</f>
        <v>1.5238622046578486E-2</v>
      </c>
      <c r="U420" s="69">
        <f>(I421-Assets[[#This Row],[BIDU]])/Assets[[#This Row],[BIDU]]</f>
        <v>1.5355610898504447E-2</v>
      </c>
      <c r="V420" s="69">
        <f>(J421-Assets[[#This Row],[MSFT]])/Assets[[#This Row],[MSFT]]</f>
        <v>3.5065116904252026E-3</v>
      </c>
      <c r="W420" s="69">
        <f>(K421-Assets[[#This Row],[WFC]])/Assets[[#This Row],[WFC]]</f>
        <v>-1.5334420544634634E-2</v>
      </c>
      <c r="X420" s="69">
        <f>(L421-Assets[[#This Row],[DJI]])/Assets[[#This Row],[DJI]]</f>
        <v>-1.3402167802018574E-4</v>
      </c>
    </row>
    <row r="421" spans="1:24" x14ac:dyDescent="0.25">
      <c r="A421" s="66">
        <v>40963</v>
      </c>
      <c r="B421" s="60">
        <v>68.695790000000002</v>
      </c>
      <c r="C421" s="62">
        <v>77.030355</v>
      </c>
      <c r="D421" s="62">
        <v>26.586589</v>
      </c>
      <c r="E421" s="62">
        <v>33.75</v>
      </c>
      <c r="F421" s="62">
        <v>304.64588500000002</v>
      </c>
      <c r="G421" s="62">
        <v>38.921165999999999</v>
      </c>
      <c r="H421" s="62">
        <v>48.156708999999999</v>
      </c>
      <c r="I421" s="62">
        <v>134.88999899999999</v>
      </c>
      <c r="J421" s="62">
        <v>27.944407999999999</v>
      </c>
      <c r="K421" s="62">
        <v>26.749562000000001</v>
      </c>
      <c r="L421" s="62">
        <v>12982.950199999999</v>
      </c>
      <c r="N421" s="69">
        <f>(B422-Assets[[#This Row],[AAPL]])/Assets[[#This Row],[AAPL]]</f>
        <v>6.4126637163645526E-3</v>
      </c>
      <c r="O421" s="69">
        <f>(C422-Assets[[#This Row],[XOM]])/Assets[[#This Row],[XOM]]</f>
        <v>-1.2593606767098489E-3</v>
      </c>
      <c r="P421" s="69">
        <f>(D422-Assets[[#This Row],[TTM]])/Assets[[#This Row],[TTM]]</f>
        <v>-2.8508809460288401E-2</v>
      </c>
      <c r="Q421" s="69">
        <f>(E422-Assets[[#This Row],[TSLA]])/Assets[[#This Row],[TSLA]]</f>
        <v>-3.8518814814814824E-3</v>
      </c>
      <c r="R421" s="69">
        <f>(F422-Assets[[#This Row],[GOOG]])/Assets[[#This Row],[GOOG]]</f>
        <v>-9.6742485131560421E-4</v>
      </c>
      <c r="S421" s="69">
        <f>(G422-Assets[[#This Row],[DIS]])/Assets[[#This Row],[DIS]]</f>
        <v>7.9883269684161411E-3</v>
      </c>
      <c r="T421" s="69">
        <f>(H422-Assets[[#This Row],[COP]])/Assets[[#This Row],[COP]]</f>
        <v>6.3199086133564992E-3</v>
      </c>
      <c r="U421" s="69">
        <f>(I422-Assets[[#This Row],[BIDU]])/Assets[[#This Row],[BIDU]]</f>
        <v>-2.5947512980556788E-3</v>
      </c>
      <c r="V421" s="69">
        <f>(J422-Assets[[#This Row],[MSFT]])/Assets[[#This Row],[MSFT]]</f>
        <v>-4.1295918668235888E-3</v>
      </c>
      <c r="W421" s="69">
        <f>(K422-Assets[[#This Row],[WFC]])/Assets[[#This Row],[WFC]]</f>
        <v>2.816438639256964E-2</v>
      </c>
      <c r="X421" s="69">
        <f>(L422-Assets[[#This Row],[DJI]])/Assets[[#This Row],[DJI]]</f>
        <v>-1.1094781831626694E-4</v>
      </c>
    </row>
    <row r="422" spans="1:24" x14ac:dyDescent="0.25">
      <c r="A422" s="66">
        <v>40966</v>
      </c>
      <c r="B422" s="60">
        <v>69.136313000000001</v>
      </c>
      <c r="C422" s="62">
        <v>76.933346</v>
      </c>
      <c r="D422" s="62">
        <v>25.828637000000001</v>
      </c>
      <c r="E422" s="62">
        <v>33.619999</v>
      </c>
      <c r="F422" s="62">
        <v>304.35116299999999</v>
      </c>
      <c r="G422" s="62">
        <v>39.232081000000001</v>
      </c>
      <c r="H422" s="62">
        <v>48.461055000000002</v>
      </c>
      <c r="I422" s="62">
        <v>134.53999300000001</v>
      </c>
      <c r="J422" s="62">
        <v>27.829008999999999</v>
      </c>
      <c r="K422" s="62">
        <v>27.502946999999999</v>
      </c>
      <c r="L422" s="62">
        <v>12981.509770000001</v>
      </c>
      <c r="N422" s="69">
        <f>(B423-Assets[[#This Row],[AAPL]])/Assets[[#This Row],[AAPL]]</f>
        <v>1.8354363212860311E-2</v>
      </c>
      <c r="O422" s="69">
        <f>(C423-Assets[[#This Row],[XOM]])/Assets[[#This Row],[XOM]]</f>
        <v>-1.0318022564623727E-3</v>
      </c>
      <c r="P422" s="69">
        <f>(D423-Assets[[#This Row],[TTM]])/Assets[[#This Row],[TTM]]</f>
        <v>4.251312215971751E-2</v>
      </c>
      <c r="Q422" s="69">
        <f>(E423-Assets[[#This Row],[TSLA]])/Assets[[#This Row],[TSLA]]</f>
        <v>5.6514576338922489E-3</v>
      </c>
      <c r="R422" s="69">
        <f>(F423-Assets[[#This Row],[GOOG]])/Assets[[#This Row],[GOOG]]</f>
        <v>1.4902082040015212E-2</v>
      </c>
      <c r="S422" s="69">
        <f>(G423-Assets[[#This Row],[DIS]])/Assets[[#This Row],[DIS]]</f>
        <v>6.9644788916499905E-3</v>
      </c>
      <c r="T422" s="69">
        <f>(H423-Assets[[#This Row],[COP]])/Assets[[#This Row],[COP]]</f>
        <v>1.0990515992687329E-2</v>
      </c>
      <c r="U422" s="69">
        <f>(I423-Assets[[#This Row],[BIDU]])/Assets[[#This Row],[BIDU]]</f>
        <v>2.7872753048233025E-2</v>
      </c>
      <c r="V422" s="69">
        <f>(J423-Assets[[#This Row],[MSFT]])/Assets[[#This Row],[MSFT]]</f>
        <v>1.6586936315267361E-2</v>
      </c>
      <c r="W422" s="69">
        <f>(K423-Assets[[#This Row],[WFC]])/Assets[[#This Row],[WFC]]</f>
        <v>1.095711670462087E-2</v>
      </c>
      <c r="X422" s="69">
        <f>(L423-Assets[[#This Row],[DJI]])/Assets[[#This Row],[DJI]]</f>
        <v>1.8187676486260515E-3</v>
      </c>
    </row>
    <row r="423" spans="1:24" x14ac:dyDescent="0.25">
      <c r="A423" s="66">
        <v>40967</v>
      </c>
      <c r="B423" s="60">
        <v>70.405265999999997</v>
      </c>
      <c r="C423" s="62">
        <v>76.853966</v>
      </c>
      <c r="D423" s="62">
        <v>26.926693</v>
      </c>
      <c r="E423" s="62">
        <v>33.810001</v>
      </c>
      <c r="F423" s="62">
        <v>308.88662900000003</v>
      </c>
      <c r="G423" s="62">
        <v>39.505312000000004</v>
      </c>
      <c r="H423" s="62">
        <v>48.993667000000002</v>
      </c>
      <c r="I423" s="62">
        <v>138.28999300000001</v>
      </c>
      <c r="J423" s="62">
        <v>28.290607000000001</v>
      </c>
      <c r="K423" s="62">
        <v>27.804300000000001</v>
      </c>
      <c r="L423" s="62">
        <v>13005.12012</v>
      </c>
      <c r="N423" s="69">
        <f>(B424-Assets[[#This Row],[AAPL]])/Assets[[#This Row],[AAPL]]</f>
        <v>1.313015421318053E-2</v>
      </c>
      <c r="O423" s="69">
        <f>(C424-Assets[[#This Row],[XOM]])/Assets[[#This Row],[XOM]]</f>
        <v>-7.3445006078150582E-3</v>
      </c>
      <c r="P423" s="69">
        <f>(D424-Assets[[#This Row],[TTM]])/Assets[[#This Row],[TTM]]</f>
        <v>-1.4796098429168481E-2</v>
      </c>
      <c r="Q423" s="69">
        <f>(E424-Assets[[#This Row],[TSLA]])/Assets[[#This Row],[TSLA]]</f>
        <v>-1.1830848511362161E-2</v>
      </c>
      <c r="R423" s="69">
        <f>(F424-Assets[[#This Row],[GOOG]])/Assets[[#This Row],[GOOG]]</f>
        <v>-2.2637431806740499E-4</v>
      </c>
      <c r="S423" s="69">
        <f>(G424-Assets[[#This Row],[DIS]])/Assets[[#This Row],[DIS]]</f>
        <v>1.4309974314339585E-3</v>
      </c>
      <c r="T423" s="69">
        <f>(H424-Assets[[#This Row],[COP]])/Assets[[#This Row],[COP]]</f>
        <v>-9.3180002223553545E-3</v>
      </c>
      <c r="U423" s="69">
        <f>(I424-Assets[[#This Row],[BIDU]])/Assets[[#This Row],[BIDU]]</f>
        <v>-1.1497549211677329E-2</v>
      </c>
      <c r="V423" s="69">
        <f>(J424-Assets[[#This Row],[MSFT]])/Assets[[#This Row],[MSFT]]</f>
        <v>-4.0790923998202319E-3</v>
      </c>
      <c r="W423" s="69">
        <f>(K424-Assets[[#This Row],[WFC]])/Assets[[#This Row],[WFC]]</f>
        <v>-2.5501810870980674E-3</v>
      </c>
      <c r="X423" s="69">
        <f>(L424-Assets[[#This Row],[DJI]])/Assets[[#This Row],[DJI]]</f>
        <v>-4.0791480209719459E-3</v>
      </c>
    </row>
    <row r="424" spans="1:24" x14ac:dyDescent="0.25">
      <c r="A424" s="66">
        <v>40968</v>
      </c>
      <c r="B424" s="60">
        <v>71.329697999999993</v>
      </c>
      <c r="C424" s="62">
        <v>76.289512000000002</v>
      </c>
      <c r="D424" s="62">
        <v>26.528282999999998</v>
      </c>
      <c r="E424" s="62">
        <v>33.409999999999997</v>
      </c>
      <c r="F424" s="62">
        <v>308.81670500000001</v>
      </c>
      <c r="G424" s="62">
        <v>39.561844000000001</v>
      </c>
      <c r="H424" s="62">
        <v>48.537143999999998</v>
      </c>
      <c r="I424" s="62">
        <v>136.699997</v>
      </c>
      <c r="J424" s="62">
        <v>28.175207</v>
      </c>
      <c r="K424" s="62">
        <v>27.733394000000001</v>
      </c>
      <c r="L424" s="62">
        <v>12952.070309999999</v>
      </c>
      <c r="N424" s="69">
        <f>(B425-Assets[[#This Row],[AAPL]])/Assets[[#This Row],[AAPL]]</f>
        <v>3.7422561357263314E-3</v>
      </c>
      <c r="O424" s="69">
        <f>(C425-Assets[[#This Row],[XOM]])/Assets[[#This Row],[XOM]]</f>
        <v>3.8150460314912427E-3</v>
      </c>
      <c r="P424" s="69">
        <f>(D425-Assets[[#This Row],[TTM]])/Assets[[#This Row],[TTM]]</f>
        <v>1.648357716931783E-2</v>
      </c>
      <c r="Q424" s="69">
        <f>(E425-Assets[[#This Row],[TSLA]])/Assets[[#This Row],[TSLA]]</f>
        <v>2.9931158335827601E-2</v>
      </c>
      <c r="R424" s="69">
        <f>(F425-Assets[[#This Row],[GOOG]])/Assets[[#This Row],[GOOG]]</f>
        <v>6.7125254768842894E-3</v>
      </c>
      <c r="S424" s="69">
        <f>(G425-Assets[[#This Row],[DIS]])/Assets[[#This Row],[DIS]]</f>
        <v>9.5260220934089215E-3</v>
      </c>
      <c r="T424" s="69">
        <f>(H425-Assets[[#This Row],[COP]])/Assets[[#This Row],[COP]]</f>
        <v>2.1815787101111782E-2</v>
      </c>
      <c r="U424" s="69">
        <f>(I425-Assets[[#This Row],[BIDU]])/Assets[[#This Row],[BIDU]]</f>
        <v>1.5874162747786986E-2</v>
      </c>
      <c r="V424" s="69">
        <f>(J425-Assets[[#This Row],[MSFT]])/Assets[[#This Row],[MSFT]]</f>
        <v>1.7328319894863612E-2</v>
      </c>
      <c r="W424" s="69">
        <f>(K425-Assets[[#This Row],[WFC]])/Assets[[#This Row],[WFC]]</f>
        <v>7.9897541570281283E-3</v>
      </c>
      <c r="X424" s="69">
        <f>(L425-Assets[[#This Row],[DJI]])/Assets[[#This Row],[DJI]]</f>
        <v>2.1795357286013128E-3</v>
      </c>
    </row>
    <row r="425" spans="1:24" x14ac:dyDescent="0.25">
      <c r="A425" s="66">
        <v>40969</v>
      </c>
      <c r="B425" s="60">
        <v>71.596632</v>
      </c>
      <c r="C425" s="62">
        <v>76.580560000000006</v>
      </c>
      <c r="D425" s="62">
        <v>26.965564000000001</v>
      </c>
      <c r="E425" s="62">
        <v>34.409999999999997</v>
      </c>
      <c r="F425" s="62">
        <v>310.88964499999997</v>
      </c>
      <c r="G425" s="62">
        <v>39.938710999999998</v>
      </c>
      <c r="H425" s="62">
        <v>49.596020000000003</v>
      </c>
      <c r="I425" s="62">
        <v>138.86999499999999</v>
      </c>
      <c r="J425" s="62">
        <v>28.663436000000001</v>
      </c>
      <c r="K425" s="62">
        <v>27.954977</v>
      </c>
      <c r="L425" s="62">
        <v>12980.29981</v>
      </c>
      <c r="N425" s="69">
        <f>(B426-Assets[[#This Row],[AAPL]])/Assets[[#This Row],[AAPL]]</f>
        <v>1.3040836892997721E-3</v>
      </c>
      <c r="O425" s="69">
        <f>(C426-Assets[[#This Row],[XOM]])/Assets[[#This Row],[XOM]]</f>
        <v>-5.7583673976789752E-3</v>
      </c>
      <c r="P425" s="69">
        <f>(D426-Assets[[#This Row],[TTM]])/Assets[[#This Row],[TTM]]</f>
        <v>-1.2973027376694184E-2</v>
      </c>
      <c r="Q425" s="69">
        <f>(E426-Assets[[#This Row],[TSLA]])/Assets[[#This Row],[TSLA]]</f>
        <v>-1.0752659110723628E-2</v>
      </c>
      <c r="R425" s="69">
        <f>(F426-Assets[[#This Row],[GOOG]])/Assets[[#This Row],[GOOG]]</f>
        <v>-1.8476620538454332E-3</v>
      </c>
      <c r="S425" s="69">
        <f>(G426-Assets[[#This Row],[DIS]])/Assets[[#This Row],[DIS]]</f>
        <v>-7.0768433162502582E-4</v>
      </c>
      <c r="T425" s="69">
        <f>(H426-Assets[[#This Row],[COP]])/Assets[[#This Row],[COP]]</f>
        <v>-7.2871573162524624E-3</v>
      </c>
      <c r="U425" s="69">
        <f>(I426-Assets[[#This Row],[BIDU]])/Assets[[#This Row],[BIDU]]</f>
        <v>1.8434493354738058E-2</v>
      </c>
      <c r="V425" s="69">
        <f>(J426-Assets[[#This Row],[MSFT]])/Assets[[#This Row],[MSFT]]</f>
        <v>-6.5035468880981044E-3</v>
      </c>
      <c r="W425" s="69">
        <f>(K426-Assets[[#This Row],[WFC]])/Assets[[#This Row],[WFC]]</f>
        <v>-8.2435052620504056E-3</v>
      </c>
      <c r="X425" s="69">
        <f>(L426-Assets[[#This Row],[DJI]])/Assets[[#This Row],[DJI]]</f>
        <v>-2.102801969102808E-4</v>
      </c>
    </row>
    <row r="426" spans="1:24" x14ac:dyDescent="0.25">
      <c r="A426" s="66">
        <v>40970</v>
      </c>
      <c r="B426" s="60">
        <v>71.69</v>
      </c>
      <c r="C426" s="62">
        <v>76.139581000000007</v>
      </c>
      <c r="D426" s="62">
        <v>26.615739000000001</v>
      </c>
      <c r="E426" s="62">
        <v>34.040000999999997</v>
      </c>
      <c r="F426" s="62">
        <v>310.315226</v>
      </c>
      <c r="G426" s="62">
        <v>39.910446999999998</v>
      </c>
      <c r="H426" s="62">
        <v>49.234605999999999</v>
      </c>
      <c r="I426" s="62">
        <v>141.429993</v>
      </c>
      <c r="J426" s="62">
        <v>28.477022000000002</v>
      </c>
      <c r="K426" s="62">
        <v>27.724530000000001</v>
      </c>
      <c r="L426" s="62">
        <v>12977.570309999999</v>
      </c>
      <c r="N426" s="69">
        <f>(B427-Assets[[#This Row],[AAPL]])/Assets[[#This Row],[AAPL]]</f>
        <v>-2.2047733296136129E-2</v>
      </c>
      <c r="O426" s="69">
        <f>(C427-Assets[[#This Row],[XOM]])/Assets[[#This Row],[XOM]]</f>
        <v>7.8767441601758845E-3</v>
      </c>
      <c r="P426" s="69">
        <f>(D427-Assets[[#This Row],[TTM]])/Assets[[#This Row],[TTM]]</f>
        <v>-2.190545977325755E-3</v>
      </c>
      <c r="Q426" s="69">
        <f>(E427-Assets[[#This Row],[TSLA]])/Assets[[#This Row],[TSLA]]</f>
        <v>-7.9318740325534515E-3</v>
      </c>
      <c r="R426" s="69">
        <f>(F427-Assets[[#This Row],[GOOG]])/Assets[[#This Row],[GOOG]]</f>
        <v>-1.1267632739361556E-2</v>
      </c>
      <c r="S426" s="69">
        <f>(G427-Assets[[#This Row],[DIS]])/Assets[[#This Row],[DIS]]</f>
        <v>8.0264197491949803E-3</v>
      </c>
      <c r="T426" s="69">
        <f>(H427-Assets[[#This Row],[COP]])/Assets[[#This Row],[COP]]</f>
        <v>-1.1590221723313252E-3</v>
      </c>
      <c r="U426" s="69">
        <f>(I427-Assets[[#This Row],[BIDU]])/Assets[[#This Row],[BIDU]]</f>
        <v>-3.3726855943491486E-2</v>
      </c>
      <c r="V426" s="69">
        <f>(J427-Assets[[#This Row],[MSFT]])/Assets[[#This Row],[MSFT]]</f>
        <v>-8.7282300796762431E-3</v>
      </c>
      <c r="W426" s="69">
        <f>(K427-Assets[[#This Row],[WFC]])/Assets[[#This Row],[WFC]]</f>
        <v>-9.9105377079431872E-3</v>
      </c>
      <c r="X426" s="69">
        <f>(L427-Assets[[#This Row],[DJI]])/Assets[[#This Row],[DJI]]</f>
        <v>-1.1374039706512455E-3</v>
      </c>
    </row>
    <row r="427" spans="1:24" x14ac:dyDescent="0.25">
      <c r="A427" s="66">
        <v>40973</v>
      </c>
      <c r="B427" s="60">
        <v>70.109397999999999</v>
      </c>
      <c r="C427" s="62">
        <v>76.739312999999996</v>
      </c>
      <c r="D427" s="62">
        <v>26.557435999999999</v>
      </c>
      <c r="E427" s="62">
        <v>33.770000000000003</v>
      </c>
      <c r="F427" s="62">
        <v>306.81870800000002</v>
      </c>
      <c r="G427" s="62">
        <v>40.230784999999997</v>
      </c>
      <c r="H427" s="62">
        <v>49.177542000000003</v>
      </c>
      <c r="I427" s="62">
        <v>136.66000399999999</v>
      </c>
      <c r="J427" s="62">
        <v>28.228467999999999</v>
      </c>
      <c r="K427" s="62">
        <v>27.449764999999999</v>
      </c>
      <c r="L427" s="62">
        <v>12962.809569999999</v>
      </c>
      <c r="N427" s="69">
        <f>(B428-Assets[[#This Row],[AAPL]])/Assets[[#This Row],[AAPL]]</f>
        <v>-5.4393420979024837E-3</v>
      </c>
      <c r="O427" s="69">
        <f>(C428-Assets[[#This Row],[XOM]])/Assets[[#This Row],[XOM]]</f>
        <v>-1.3216889236420341E-2</v>
      </c>
      <c r="P427" s="69">
        <f>(D428-Assets[[#This Row],[TTM]])/Assets[[#This Row],[TTM]]</f>
        <v>-4.0248840287142117E-2</v>
      </c>
      <c r="Q427" s="69">
        <f>(E428-Assets[[#This Row],[TSLA]])/Assets[[#This Row],[TSLA]]</f>
        <v>-1.9543944329286533E-2</v>
      </c>
      <c r="R427" s="69">
        <f>(F428-Assets[[#This Row],[GOOG]])/Assets[[#This Row],[GOOG]]</f>
        <v>-1.5124136433036617E-2</v>
      </c>
      <c r="S427" s="69">
        <f>(G428-Assets[[#This Row],[DIS]])/Assets[[#This Row],[DIS]]</f>
        <v>-1.6393440993010652E-2</v>
      </c>
      <c r="T427" s="69">
        <f>(H428-Assets[[#This Row],[COP]])/Assets[[#This Row],[COP]]</f>
        <v>-1.4311512356595672E-2</v>
      </c>
      <c r="U427" s="69">
        <f>(I428-Assets[[#This Row],[BIDU]])/Assets[[#This Row],[BIDU]]</f>
        <v>-2.4806087375791288E-2</v>
      </c>
      <c r="V427" s="69">
        <f>(J428-Assets[[#This Row],[MSFT]])/Assets[[#This Row],[MSFT]]</f>
        <v>-7.5471683408395041E-3</v>
      </c>
      <c r="W427" s="69">
        <f>(K428-Assets[[#This Row],[WFC]])/Assets[[#This Row],[WFC]]</f>
        <v>-2.7768762319094448E-2</v>
      </c>
      <c r="X427" s="69">
        <f>(L428-Assets[[#This Row],[DJI]])/Assets[[#This Row],[DJI]]</f>
        <v>-1.5711036939964763E-2</v>
      </c>
    </row>
    <row r="428" spans="1:24" x14ac:dyDescent="0.25">
      <c r="A428" s="66">
        <v>40974</v>
      </c>
      <c r="B428" s="60">
        <v>69.728048999999999</v>
      </c>
      <c r="C428" s="62">
        <v>75.725058000000004</v>
      </c>
      <c r="D428" s="62">
        <v>25.488530000000001</v>
      </c>
      <c r="E428" s="62">
        <v>33.110000999999997</v>
      </c>
      <c r="F428" s="62">
        <v>302.17833999999999</v>
      </c>
      <c r="G428" s="62">
        <v>39.571263999999999</v>
      </c>
      <c r="H428" s="62">
        <v>48.473737</v>
      </c>
      <c r="I428" s="62">
        <v>133.270004</v>
      </c>
      <c r="J428" s="62">
        <v>28.015422999999998</v>
      </c>
      <c r="K428" s="62">
        <v>26.687519000000002</v>
      </c>
      <c r="L428" s="62">
        <v>12759.150390000001</v>
      </c>
      <c r="N428" s="69">
        <f>(B429-Assets[[#This Row],[AAPL]])/Assets[[#This Row],[AAPL]]</f>
        <v>8.1096489592007365E-4</v>
      </c>
      <c r="O428" s="69">
        <f>(C429-Assets[[#This Row],[XOM]])/Assets[[#This Row],[XOM]]</f>
        <v>-3.4938236693074205E-4</v>
      </c>
      <c r="P428" s="69">
        <f>(D429-Assets[[#This Row],[TTM]])/Assets[[#This Row],[TTM]]</f>
        <v>3.1261904864658741E-2</v>
      </c>
      <c r="Q428" s="69">
        <f>(E429-Assets[[#This Row],[TSLA]])/Assets[[#This Row],[TSLA]]</f>
        <v>3.0196314400603798E-4</v>
      </c>
      <c r="R428" s="69">
        <f>(F429-Assets[[#This Row],[GOOG]])/Assets[[#This Row],[GOOG]]</f>
        <v>3.0415250808512634E-3</v>
      </c>
      <c r="S428" s="69">
        <f>(G429-Assets[[#This Row],[DIS]])/Assets[[#This Row],[DIS]]</f>
        <v>-5.9524002063719092E-3</v>
      </c>
      <c r="T428" s="69">
        <f>(H429-Assets[[#This Row],[COP]])/Assets[[#This Row],[COP]]</f>
        <v>7.4558518151798129E-3</v>
      </c>
      <c r="U428" s="69">
        <f>(I429-Assets[[#This Row],[BIDU]])/Assets[[#This Row],[BIDU]]</f>
        <v>1.2530936819060893E-2</v>
      </c>
      <c r="V428" s="69">
        <f>(J429-Assets[[#This Row],[MSFT]])/Assets[[#This Row],[MSFT]]</f>
        <v>8.8720059661423333E-3</v>
      </c>
      <c r="W428" s="69">
        <f>(K429-Assets[[#This Row],[WFC]])/Assets[[#This Row],[WFC]]</f>
        <v>9.9634589487317439E-3</v>
      </c>
      <c r="X428" s="69">
        <f>(L429-Assets[[#This Row],[DJI]])/Assets[[#This Row],[DJI]]</f>
        <v>6.127342935096404E-3</v>
      </c>
    </row>
    <row r="429" spans="1:24" x14ac:dyDescent="0.25">
      <c r="A429" s="66">
        <v>40975</v>
      </c>
      <c r="B429" s="60">
        <v>69.784595999999993</v>
      </c>
      <c r="C429" s="62">
        <v>75.698600999999996</v>
      </c>
      <c r="D429" s="62">
        <v>26.285350000000001</v>
      </c>
      <c r="E429" s="62">
        <v>33.119999</v>
      </c>
      <c r="F429" s="62">
        <v>303.09742299999999</v>
      </c>
      <c r="G429" s="62">
        <v>39.335720000000002</v>
      </c>
      <c r="H429" s="62">
        <v>48.835149999999999</v>
      </c>
      <c r="I429" s="62">
        <v>134.94000199999999</v>
      </c>
      <c r="J429" s="62">
        <v>28.263976</v>
      </c>
      <c r="K429" s="62">
        <v>26.953419</v>
      </c>
      <c r="L429" s="62">
        <v>12837.33008</v>
      </c>
      <c r="N429" s="69">
        <f>(B430-Assets[[#This Row],[AAPL]])/Assets[[#This Row],[AAPL]]</f>
        <v>2.1292965570797386E-2</v>
      </c>
      <c r="O429" s="69">
        <f>(C430-Assets[[#This Row],[XOM]])/Assets[[#This Row],[XOM]]</f>
        <v>-1.1650941871435542E-2</v>
      </c>
      <c r="P429" s="69">
        <f>(D430-Assets[[#This Row],[TTM]])/Assets[[#This Row],[TTM]]</f>
        <v>1.5157112231718367E-2</v>
      </c>
      <c r="Q429" s="69">
        <f>(E430-Assets[[#This Row],[TSLA]])/Assets[[#This Row],[TSLA]]</f>
        <v>-1.5096316880927347E-3</v>
      </c>
      <c r="R429" s="69">
        <f>(F430-Assets[[#This Row],[GOOG]])/Assets[[#This Row],[GOOG]]</f>
        <v>5.6034128670248392E-4</v>
      </c>
      <c r="S429" s="69">
        <f>(G430-Assets[[#This Row],[DIS]])/Assets[[#This Row],[DIS]]</f>
        <v>6.4670991150028194E-3</v>
      </c>
      <c r="T429" s="69">
        <f>(H430-Assets[[#This Row],[COP]])/Assets[[#This Row],[COP]]</f>
        <v>2.5967156853209943E-3</v>
      </c>
      <c r="U429" s="69">
        <f>(I430-Assets[[#This Row],[BIDU]])/Assets[[#This Row],[BIDU]]</f>
        <v>1.6674077120585787E-2</v>
      </c>
      <c r="V429" s="69">
        <f>(J430-Assets[[#This Row],[MSFT]])/Assets[[#This Row],[MSFT]]</f>
        <v>5.3391285076098858E-3</v>
      </c>
      <c r="W429" s="69">
        <f>(K430-Assets[[#This Row],[WFC]])/Assets[[#This Row],[WFC]]</f>
        <v>3.2555053590789314E-2</v>
      </c>
      <c r="X429" s="69">
        <f>(L430-Assets[[#This Row],[DJI]])/Assets[[#This Row],[DJI]]</f>
        <v>5.5003921812378015E-3</v>
      </c>
    </row>
    <row r="430" spans="1:24" x14ac:dyDescent="0.25">
      <c r="A430" s="66">
        <v>40976</v>
      </c>
      <c r="B430" s="60">
        <v>71.270516999999998</v>
      </c>
      <c r="C430" s="62">
        <v>74.816641000000004</v>
      </c>
      <c r="D430" s="62">
        <v>26.683759999999999</v>
      </c>
      <c r="E430" s="62">
        <v>33.07</v>
      </c>
      <c r="F430" s="62">
        <v>303.26726100000002</v>
      </c>
      <c r="G430" s="62">
        <v>39.590108000000001</v>
      </c>
      <c r="H430" s="62">
        <v>48.961961000000002</v>
      </c>
      <c r="I430" s="62">
        <v>137.19000199999999</v>
      </c>
      <c r="J430" s="62">
        <v>28.414881000000001</v>
      </c>
      <c r="K430" s="62">
        <v>27.830888999999999</v>
      </c>
      <c r="L430" s="62">
        <v>12907.940430000001</v>
      </c>
      <c r="N430" s="69">
        <f>(B431-Assets[[#This Row],[AAPL]])/Assets[[#This Row],[AAPL]]</f>
        <v>5.8673490470120488E-3</v>
      </c>
      <c r="O430" s="69">
        <f>(C431-Assets[[#This Row],[XOM]])/Assets[[#This Row],[XOM]]</f>
        <v>-6.2477811587398225E-3</v>
      </c>
      <c r="P430" s="69">
        <f>(D431-Assets[[#This Row],[TTM]])/Assets[[#This Row],[TTM]]</f>
        <v>1.9300840661136166E-2</v>
      </c>
      <c r="Q430" s="69">
        <f>(E431-Assets[[#This Row],[TSLA]])/Assets[[#This Row],[TSLA]]</f>
        <v>5.0499002116722001E-2</v>
      </c>
      <c r="R430" s="69">
        <f>(F431-Assets[[#This Row],[GOOG]])/Assets[[#This Row],[GOOG]]</f>
        <v>-1.1348267493997788E-2</v>
      </c>
      <c r="S430" s="69">
        <f>(G431-Assets[[#This Row],[DIS]])/Assets[[#This Row],[DIS]]</f>
        <v>5.2356260306236036E-3</v>
      </c>
      <c r="T430" s="69">
        <f>(H431-Assets[[#This Row],[COP]])/Assets[[#This Row],[COP]]</f>
        <v>-7.7686839381295946E-4</v>
      </c>
      <c r="U430" s="69">
        <f>(I431-Assets[[#This Row],[BIDU]])/Assets[[#This Row],[BIDU]]</f>
        <v>9.7674537536635575E-3</v>
      </c>
      <c r="V430" s="69">
        <f>(J431-Assets[[#This Row],[MSFT]])/Assets[[#This Row],[MSFT]]</f>
        <v>-6.2474307036519152E-4</v>
      </c>
      <c r="W430" s="69">
        <f>(K431-Assets[[#This Row],[WFC]])/Assets[[#This Row],[WFC]]</f>
        <v>8.2802601095495598E-3</v>
      </c>
      <c r="X430" s="69">
        <f>(L431-Assets[[#This Row],[DJI]])/Assets[[#This Row],[DJI]]</f>
        <v>1.0907317148192801E-3</v>
      </c>
    </row>
    <row r="431" spans="1:24" x14ac:dyDescent="0.25">
      <c r="A431" s="66">
        <v>40977</v>
      </c>
      <c r="B431" s="60">
        <v>71.688686000000004</v>
      </c>
      <c r="C431" s="62">
        <v>74.349203000000003</v>
      </c>
      <c r="D431" s="62">
        <v>27.198778999999998</v>
      </c>
      <c r="E431" s="62">
        <v>34.740001999999997</v>
      </c>
      <c r="F431" s="62">
        <v>299.82570299999998</v>
      </c>
      <c r="G431" s="62">
        <v>39.797387000000001</v>
      </c>
      <c r="H431" s="62">
        <v>48.923924</v>
      </c>
      <c r="I431" s="62">
        <v>138.529999</v>
      </c>
      <c r="J431" s="62">
        <v>28.397129</v>
      </c>
      <c r="K431" s="62">
        <v>28.061336000000001</v>
      </c>
      <c r="L431" s="62">
        <v>12922.01953</v>
      </c>
      <c r="N431" s="69">
        <f>(B432-Assets[[#This Row],[AAPL]])/Assets[[#This Row],[AAPL]]</f>
        <v>1.2528127520707984E-2</v>
      </c>
      <c r="O431" s="69">
        <f>(C432-Assets[[#This Row],[XOM]])/Assets[[#This Row],[XOM]]</f>
        <v>1.4828000240970847E-2</v>
      </c>
      <c r="P431" s="69">
        <f>(D432-Assets[[#This Row],[TTM]])/Assets[[#This Row],[TTM]]</f>
        <v>-7.8599116526517562E-3</v>
      </c>
      <c r="Q431" s="69">
        <f>(E432-Assets[[#This Row],[TSLA]])/Assets[[#This Row],[TSLA]]</f>
        <v>3.6557165425609536E-2</v>
      </c>
      <c r="R431" s="69">
        <f>(F432-Assets[[#This Row],[GOOG]])/Assets[[#This Row],[GOOG]]</f>
        <v>8.1631827275329485E-3</v>
      </c>
      <c r="S431" s="69">
        <f>(G432-Assets[[#This Row],[DIS]])/Assets[[#This Row],[DIS]]</f>
        <v>2.3673916078963417E-3</v>
      </c>
      <c r="T431" s="69">
        <f>(H432-Assets[[#This Row],[COP]])/Assets[[#This Row],[COP]]</f>
        <v>1.9438547079747663E-3</v>
      </c>
      <c r="U431" s="69">
        <f>(I432-Assets[[#This Row],[BIDU]])/Assets[[#This Row],[BIDU]]</f>
        <v>-5.2695878529530624E-3</v>
      </c>
      <c r="V431" s="69">
        <f>(J432-Assets[[#This Row],[MSFT]])/Assets[[#This Row],[MSFT]]</f>
        <v>1.5630101197906976E-3</v>
      </c>
      <c r="W431" s="69">
        <f>(K432-Assets[[#This Row],[WFC]])/Assets[[#This Row],[WFC]]</f>
        <v>-4.7378357181568622E-3</v>
      </c>
      <c r="X431" s="69">
        <f>(L432-Assets[[#This Row],[DJI]])/Assets[[#This Row],[DJI]]</f>
        <v>2.9167600244294446E-3</v>
      </c>
    </row>
    <row r="432" spans="1:24" x14ac:dyDescent="0.25">
      <c r="A432" s="66">
        <v>40980</v>
      </c>
      <c r="B432" s="60">
        <v>72.586810999999997</v>
      </c>
      <c r="C432" s="62">
        <v>75.451652999999993</v>
      </c>
      <c r="D432" s="62">
        <v>26.984998999999998</v>
      </c>
      <c r="E432" s="62">
        <v>36.009998000000003</v>
      </c>
      <c r="F432" s="62">
        <v>302.273235</v>
      </c>
      <c r="G432" s="62">
        <v>39.891603000000003</v>
      </c>
      <c r="H432" s="62">
        <v>49.019024999999999</v>
      </c>
      <c r="I432" s="62">
        <v>137.800003</v>
      </c>
      <c r="J432" s="62">
        <v>28.441514000000002</v>
      </c>
      <c r="K432" s="62">
        <v>27.928386</v>
      </c>
      <c r="L432" s="62">
        <v>12959.70996</v>
      </c>
      <c r="N432" s="69">
        <f>(B433-Assets[[#This Row],[AAPL]])/Assets[[#This Row],[AAPL]]</f>
        <v>2.9166703576494153E-2</v>
      </c>
      <c r="O432" s="69">
        <f>(C433-Assets[[#This Row],[XOM]])/Assets[[#This Row],[XOM]]</f>
        <v>1.5312653256251436E-2</v>
      </c>
      <c r="P432" s="69">
        <f>(D433-Assets[[#This Row],[TTM]])/Assets[[#This Row],[TTM]]</f>
        <v>3.0248472493921597E-2</v>
      </c>
      <c r="Q432" s="69">
        <f>(E433-Assets[[#This Row],[TSLA]])/Assets[[#This Row],[TSLA]]</f>
        <v>2.2216607732108273E-3</v>
      </c>
      <c r="R432" s="69">
        <f>(F433-Assets[[#This Row],[GOOG]])/Assets[[#This Row],[GOOG]]</f>
        <v>2.0870941484448586E-2</v>
      </c>
      <c r="S432" s="69">
        <f>(G433-Assets[[#This Row],[DIS]])/Assets[[#This Row],[DIS]]</f>
        <v>3.9442561383156126E-2</v>
      </c>
      <c r="T432" s="69">
        <f>(H433-Assets[[#This Row],[COP]])/Assets[[#This Row],[COP]]</f>
        <v>5.8208828102965914E-3</v>
      </c>
      <c r="U432" s="69">
        <f>(I433-Assets[[#This Row],[BIDU]])/Assets[[#This Row],[BIDU]]</f>
        <v>1.7271334892496281E-2</v>
      </c>
      <c r="V432" s="69">
        <f>(J433-Assets[[#This Row],[MSFT]])/Assets[[#This Row],[MSFT]]</f>
        <v>1.9662842139838269E-2</v>
      </c>
      <c r="W432" s="69">
        <f>(K433-Assets[[#This Row],[WFC]])/Assets[[#This Row],[WFC]]</f>
        <v>5.7759513922501705E-2</v>
      </c>
      <c r="X432" s="69">
        <f>(L433-Assets[[#This Row],[DJI]])/Assets[[#This Row],[DJI]]</f>
        <v>1.6819028409799437E-2</v>
      </c>
    </row>
    <row r="433" spans="1:24" x14ac:dyDescent="0.25">
      <c r="A433" s="66">
        <v>40981</v>
      </c>
      <c r="B433" s="60">
        <v>74.703929000000002</v>
      </c>
      <c r="C433" s="62">
        <v>76.607017999999997</v>
      </c>
      <c r="D433" s="62">
        <v>27.801254</v>
      </c>
      <c r="E433" s="62">
        <v>36.090000000000003</v>
      </c>
      <c r="F433" s="62">
        <v>308.58196199999998</v>
      </c>
      <c r="G433" s="62">
        <v>41.465029999999999</v>
      </c>
      <c r="H433" s="62">
        <v>49.304358999999998</v>
      </c>
      <c r="I433" s="62">
        <v>140.179993</v>
      </c>
      <c r="J433" s="62">
        <v>29.000755000000002</v>
      </c>
      <c r="K433" s="62">
        <v>29.541516000000001</v>
      </c>
      <c r="L433" s="62">
        <v>13177.679690000001</v>
      </c>
      <c r="N433" s="69">
        <f>(B434-Assets[[#This Row],[AAPL]])/Assets[[#This Row],[AAPL]]</f>
        <v>3.7810260287648265E-2</v>
      </c>
      <c r="O433" s="69">
        <f>(C434-Assets[[#This Row],[XOM]])/Assets[[#This Row],[XOM]]</f>
        <v>-9.6707849925707166E-3</v>
      </c>
      <c r="P433" s="69">
        <f>(D434-Assets[[#This Row],[TTM]])/Assets[[#This Row],[TTM]]</f>
        <v>1.7476190102791852E-3</v>
      </c>
      <c r="Q433" s="69">
        <f>(E434-Assets[[#This Row],[TSLA]])/Assets[[#This Row],[TSLA]]</f>
        <v>-2.2166777500692899E-2</v>
      </c>
      <c r="R433" s="69">
        <f>(F434-Assets[[#This Row],[GOOG]])/Assets[[#This Row],[GOOG]]</f>
        <v>-2.8974895169016639E-3</v>
      </c>
      <c r="S433" s="69">
        <f>(G434-Assets[[#This Row],[DIS]])/Assets[[#This Row],[DIS]]</f>
        <v>-1.2042702006968215E-2</v>
      </c>
      <c r="T433" s="69">
        <f>(H434-Assets[[#This Row],[COP]])/Assets[[#This Row],[COP]]</f>
        <v>-3.2150706999354004E-3</v>
      </c>
      <c r="U433" s="69">
        <f>(I434-Assets[[#This Row],[BIDU]])/Assets[[#This Row],[BIDU]]</f>
        <v>-2.6180611950808078E-2</v>
      </c>
      <c r="V433" s="69">
        <f>(J434-Assets[[#This Row],[MSFT]])/Assets[[#This Row],[MSFT]]</f>
        <v>3.0609892742446778E-3</v>
      </c>
      <c r="W433" s="69">
        <f>(K434-Assets[[#This Row],[WFC]])/Assets[[#This Row],[WFC]]</f>
        <v>1.2000399708667064E-3</v>
      </c>
      <c r="X433" s="69">
        <f>(L434-Assets[[#This Row],[DJI]])/Assets[[#This Row],[DJI]]</f>
        <v>1.2460403034730658E-3</v>
      </c>
    </row>
    <row r="434" spans="1:24" x14ac:dyDescent="0.25">
      <c r="A434" s="66">
        <v>40982</v>
      </c>
      <c r="B434" s="60">
        <v>77.528503999999998</v>
      </c>
      <c r="C434" s="62">
        <v>75.866168000000002</v>
      </c>
      <c r="D434" s="62">
        <v>27.84984</v>
      </c>
      <c r="E434" s="62">
        <v>35.290000999999997</v>
      </c>
      <c r="F434" s="62">
        <v>307.68784900000003</v>
      </c>
      <c r="G434" s="62">
        <v>40.965679000000002</v>
      </c>
      <c r="H434" s="62">
        <v>49.145842000000002</v>
      </c>
      <c r="I434" s="62">
        <v>136.509995</v>
      </c>
      <c r="J434" s="62">
        <v>29.089525999999999</v>
      </c>
      <c r="K434" s="62">
        <v>29.576967</v>
      </c>
      <c r="L434" s="62">
        <v>13194.099609999999</v>
      </c>
      <c r="N434" s="69">
        <f>(B435-Assets[[#This Row],[AAPL]])/Assets[[#This Row],[AAPL]]</f>
        <v>-6.8184212609080988E-3</v>
      </c>
      <c r="O434" s="69">
        <f>(C435-Assets[[#This Row],[XOM]])/Assets[[#This Row],[XOM]]</f>
        <v>8.1376193931389433E-4</v>
      </c>
      <c r="P434" s="69">
        <f>(D435-Assets[[#This Row],[TTM]])/Assets[[#This Row],[TTM]]</f>
        <v>7.3272952376027623E-3</v>
      </c>
      <c r="Q434" s="69">
        <f>(E435-Assets[[#This Row],[TSLA]])/Assets[[#This Row],[TSLA]]</f>
        <v>-8.2176534934072874E-3</v>
      </c>
      <c r="R434" s="69">
        <f>(F435-Assets[[#This Row],[GOOG]])/Assets[[#This Row],[GOOG]]</f>
        <v>8.3442651646602629E-3</v>
      </c>
      <c r="S434" s="69">
        <f>(G435-Assets[[#This Row],[DIS]])/Assets[[#This Row],[DIS]]</f>
        <v>-2.2994858696223858E-4</v>
      </c>
      <c r="T434" s="69">
        <f>(H435-Assets[[#This Row],[COP]])/Assets[[#This Row],[COP]]</f>
        <v>-1.1353351113610069E-2</v>
      </c>
      <c r="U434" s="69">
        <f>(I435-Assets[[#This Row],[BIDU]])/Assets[[#This Row],[BIDU]]</f>
        <v>-1.2453227325954412E-3</v>
      </c>
      <c r="V434" s="69">
        <f>(J435-Assets[[#This Row],[MSFT]])/Assets[[#This Row],[MSFT]]</f>
        <v>2.4411879382290609E-3</v>
      </c>
      <c r="W434" s="69">
        <f>(K435-Assets[[#This Row],[WFC]])/Assets[[#This Row],[WFC]]</f>
        <v>2.0976931136989115E-2</v>
      </c>
      <c r="X434" s="69">
        <f>(L435-Assets[[#This Row],[DJI]])/Assets[[#This Row],[DJI]]</f>
        <v>4.445938846447838E-3</v>
      </c>
    </row>
    <row r="435" spans="1:24" x14ac:dyDescent="0.25">
      <c r="A435" s="66">
        <v>40983</v>
      </c>
      <c r="B435" s="60">
        <v>76.999881999999999</v>
      </c>
      <c r="C435" s="62">
        <v>75.927904999999996</v>
      </c>
      <c r="D435" s="62">
        <v>28.053903999999999</v>
      </c>
      <c r="E435" s="62">
        <v>35</v>
      </c>
      <c r="F435" s="62">
        <v>310.25527799999998</v>
      </c>
      <c r="G435" s="62">
        <v>40.956259000000003</v>
      </c>
      <c r="H435" s="62">
        <v>48.587871999999997</v>
      </c>
      <c r="I435" s="62">
        <v>136.33999600000001</v>
      </c>
      <c r="J435" s="62">
        <v>29.160539</v>
      </c>
      <c r="K435" s="62">
        <v>30.197400999999999</v>
      </c>
      <c r="L435" s="62">
        <v>13252.759770000001</v>
      </c>
      <c r="N435" s="69">
        <f>(B436-Assets[[#This Row],[AAPL]])/Assets[[#This Row],[AAPL]]</f>
        <v>1.70519741834945E-5</v>
      </c>
      <c r="O435" s="69">
        <f>(C436-Assets[[#This Row],[XOM]])/Assets[[#This Row],[XOM]]</f>
        <v>4.0655935390290004E-3</v>
      </c>
      <c r="P435" s="69">
        <f>(D436-Assets[[#This Row],[TTM]])/Assets[[#This Row],[TTM]]</f>
        <v>-3.1174270789548412E-3</v>
      </c>
      <c r="Q435" s="69">
        <f>(E436-Assets[[#This Row],[TSLA]])/Assets[[#This Row],[TSLA]]</f>
        <v>9.1428571428571505E-3</v>
      </c>
      <c r="R435" s="69">
        <f>(F436-Assets[[#This Row],[GOOG]])/Assets[[#This Row],[GOOG]]</f>
        <v>6.294954956415074E-3</v>
      </c>
      <c r="S435" s="69">
        <f>(G436-Assets[[#This Row],[DIS]])/Assets[[#This Row],[DIS]]</f>
        <v>-6.4412865442618674E-3</v>
      </c>
      <c r="T435" s="69">
        <f>(H436-Assets[[#This Row],[COP]])/Assets[[#This Row],[COP]]</f>
        <v>7.1772643181409815E-3</v>
      </c>
      <c r="U435" s="69">
        <f>(I436-Assets[[#This Row],[BIDU]])/Assets[[#This Row],[BIDU]]</f>
        <v>-1.8336512199985688E-3</v>
      </c>
      <c r="V435" s="69">
        <f>(J436-Assets[[#This Row],[MSFT]])/Assets[[#This Row],[MSFT]]</f>
        <v>-7.6103531556806709E-3</v>
      </c>
      <c r="W435" s="69">
        <f>(K436-Assets[[#This Row],[WFC]])/Assets[[#This Row],[WFC]]</f>
        <v>-5.283236130155698E-3</v>
      </c>
      <c r="X435" s="69">
        <f>(L436-Assets[[#This Row],[DJI]])/Assets[[#This Row],[DJI]]</f>
        <v>-1.5196570638510098E-3</v>
      </c>
    </row>
    <row r="436" spans="1:24" x14ac:dyDescent="0.25">
      <c r="A436" s="66">
        <v>40984</v>
      </c>
      <c r="B436" s="60">
        <v>77.001194999999996</v>
      </c>
      <c r="C436" s="62">
        <v>76.236597000000003</v>
      </c>
      <c r="D436" s="62">
        <v>27.966448</v>
      </c>
      <c r="E436" s="62">
        <v>35.32</v>
      </c>
      <c r="F436" s="62">
        <v>312.20832100000001</v>
      </c>
      <c r="G436" s="62">
        <v>40.692447999999999</v>
      </c>
      <c r="H436" s="62">
        <v>48.936599999999999</v>
      </c>
      <c r="I436" s="62">
        <v>136.08999600000001</v>
      </c>
      <c r="J436" s="62">
        <v>28.938617000000001</v>
      </c>
      <c r="K436" s="62">
        <v>30.037860999999999</v>
      </c>
      <c r="L436" s="62">
        <v>13232.62012</v>
      </c>
      <c r="N436" s="69">
        <f>(B437-Assets[[#This Row],[AAPL]])/Assets[[#This Row],[AAPL]]</f>
        <v>2.6521198794382344E-2</v>
      </c>
      <c r="O436" s="69">
        <f>(C437-Assets[[#This Row],[XOM]])/Assets[[#This Row],[XOM]]</f>
        <v>6.3627315369283845E-3</v>
      </c>
      <c r="P436" s="69">
        <f>(D437-Assets[[#This Row],[TTM]])/Assets[[#This Row],[TTM]]</f>
        <v>-1.3203643165553221E-2</v>
      </c>
      <c r="Q436" s="69">
        <f>(E437-Assets[[#This Row],[TSLA]])/Assets[[#This Row],[TSLA]]</f>
        <v>-9.62627406568526E-3</v>
      </c>
      <c r="R436" s="69">
        <f>(F437-Assets[[#This Row],[GOOG]])/Assets[[#This Row],[GOOG]]</f>
        <v>1.4303087713027253E-2</v>
      </c>
      <c r="S436" s="69">
        <f>(G437-Assets[[#This Row],[DIS]])/Assets[[#This Row],[DIS]]</f>
        <v>5.7883713459558842E-3</v>
      </c>
      <c r="T436" s="69">
        <f>(H437-Assets[[#This Row],[COP]])/Assets[[#This Row],[COP]]</f>
        <v>1.1531430463089007E-2</v>
      </c>
      <c r="U436" s="69">
        <f>(I437-Assets[[#This Row],[BIDU]])/Assets[[#This Row],[BIDU]]</f>
        <v>1.359398967136408E-2</v>
      </c>
      <c r="V436" s="69">
        <f>(J437-Assets[[#This Row],[MSFT]])/Assets[[#This Row],[MSFT]]</f>
        <v>-1.2269867630509117E-2</v>
      </c>
      <c r="W436" s="69">
        <f>(K437-Assets[[#This Row],[WFC]])/Assets[[#This Row],[WFC]]</f>
        <v>1.0622627223689484E-2</v>
      </c>
      <c r="X436" s="69">
        <f>(L437-Assets[[#This Row],[DJI]])/Assets[[#This Row],[DJI]]</f>
        <v>4.9194792421811205E-4</v>
      </c>
    </row>
    <row r="437" spans="1:24" x14ac:dyDescent="0.25">
      <c r="A437" s="66">
        <v>40987</v>
      </c>
      <c r="B437" s="60">
        <v>79.043358999999995</v>
      </c>
      <c r="C437" s="62">
        <v>76.721670000000003</v>
      </c>
      <c r="D437" s="62">
        <v>27.597189</v>
      </c>
      <c r="E437" s="62">
        <v>34.979999999999997</v>
      </c>
      <c r="F437" s="62">
        <v>316.67386399999998</v>
      </c>
      <c r="G437" s="62">
        <v>40.927990999999999</v>
      </c>
      <c r="H437" s="62">
        <v>49.500909</v>
      </c>
      <c r="I437" s="62">
        <v>137.94000199999999</v>
      </c>
      <c r="J437" s="62">
        <v>28.583544</v>
      </c>
      <c r="K437" s="62">
        <v>30.356942</v>
      </c>
      <c r="L437" s="62">
        <v>13239.12988</v>
      </c>
      <c r="N437" s="69">
        <f>(B438-Assets[[#This Row],[AAPL]])/Assets[[#This Row],[AAPL]]</f>
        <v>8.0851447621298634E-3</v>
      </c>
      <c r="O437" s="69">
        <f>(C438-Assets[[#This Row],[XOM]])/Assets[[#This Row],[XOM]]</f>
        <v>-4.4832574681964331E-3</v>
      </c>
      <c r="P437" s="69">
        <f>(D438-Assets[[#This Row],[TTM]])/Assets[[#This Row],[TTM]]</f>
        <v>-4.014082738644139E-2</v>
      </c>
      <c r="Q437" s="69">
        <f>(E438-Assets[[#This Row],[TSLA]])/Assets[[#This Row],[TSLA]]</f>
        <v>-5.7178387650067171E-4</v>
      </c>
      <c r="R437" s="69">
        <f>(F438-Assets[[#This Row],[GOOG]])/Assets[[#This Row],[GOOG]]</f>
        <v>-7.7288032838734031E-4</v>
      </c>
      <c r="S437" s="69">
        <f>(G438-Assets[[#This Row],[DIS]])/Assets[[#This Row],[DIS]]</f>
        <v>-4.6039640694800132E-3</v>
      </c>
      <c r="T437" s="69">
        <f>(H438-Assets[[#This Row],[COP]])/Assets[[#This Row],[COP]]</f>
        <v>-6.4043470393644062E-3</v>
      </c>
      <c r="U437" s="69">
        <f>(I438-Assets[[#This Row],[BIDU]])/Assets[[#This Row],[BIDU]]</f>
        <v>-4.2771929204407661E-3</v>
      </c>
      <c r="V437" s="69">
        <f>(J438-Assets[[#This Row],[MSFT]])/Assets[[#This Row],[MSFT]]</f>
        <v>-6.5217595130960745E-3</v>
      </c>
      <c r="W437" s="69">
        <f>(K438-Assets[[#This Row],[WFC]])/Assets[[#This Row],[WFC]]</f>
        <v>2.0437829343943532E-3</v>
      </c>
      <c r="X437" s="69">
        <f>(L438-Assets[[#This Row],[DJI]])/Assets[[#This Row],[DJI]]</f>
        <v>-5.2072493150886624E-3</v>
      </c>
    </row>
    <row r="438" spans="1:24" x14ac:dyDescent="0.25">
      <c r="A438" s="66">
        <v>40988</v>
      </c>
      <c r="B438" s="60">
        <v>79.682435999999996</v>
      </c>
      <c r="C438" s="62">
        <v>76.377707000000001</v>
      </c>
      <c r="D438" s="62">
        <v>26.489415000000001</v>
      </c>
      <c r="E438" s="62">
        <v>34.959999000000003</v>
      </c>
      <c r="F438" s="62">
        <v>316.42911299999997</v>
      </c>
      <c r="G438" s="62">
        <v>40.739559999999997</v>
      </c>
      <c r="H438" s="62">
        <v>49.183888000000003</v>
      </c>
      <c r="I438" s="62">
        <v>137.35000600000001</v>
      </c>
      <c r="J438" s="62">
        <v>28.397129</v>
      </c>
      <c r="K438" s="62">
        <v>30.418984999999999</v>
      </c>
      <c r="L438" s="62">
        <v>13170.190430000001</v>
      </c>
      <c r="N438" s="69">
        <f>(B439-Assets[[#This Row],[AAPL]])/Assets[[#This Row],[AAPL]]</f>
        <v>-5.7099534457003623E-3</v>
      </c>
      <c r="O438" s="69">
        <f>(C439-Assets[[#This Row],[XOM]])/Assets[[#This Row],[XOM]]</f>
        <v>-6.8128910966127861E-3</v>
      </c>
      <c r="P438" s="69">
        <f>(D439-Assets[[#This Row],[TTM]])/Assets[[#This Row],[TTM]]</f>
        <v>1.0638249278060612E-2</v>
      </c>
      <c r="Q438" s="69">
        <f>(E439-Assets[[#This Row],[TSLA]])/Assets[[#This Row],[TSLA]]</f>
        <v>5.4348685765121798E-3</v>
      </c>
      <c r="R438" s="69">
        <f>(F439-Assets[[#This Row],[GOOG]])/Assets[[#This Row],[GOOG]]</f>
        <v>1.02448253552449E-2</v>
      </c>
      <c r="S438" s="69">
        <f>(G439-Assets[[#This Row],[DIS]])/Assets[[#This Row],[DIS]]</f>
        <v>6.9377283407086549E-4</v>
      </c>
      <c r="T438" s="69">
        <f>(H439-Assets[[#This Row],[COP]])/Assets[[#This Row],[COP]]</f>
        <v>-3.6096983630086949E-3</v>
      </c>
      <c r="U438" s="69">
        <f>(I439-Assets[[#This Row],[BIDU]])/Assets[[#This Row],[BIDU]]</f>
        <v>2.3734946178305981E-2</v>
      </c>
      <c r="V438" s="69">
        <f>(J439-Assets[[#This Row],[MSFT]])/Assets[[#This Row],[MSFT]]</f>
        <v>-2.5007809768374531E-3</v>
      </c>
      <c r="W438" s="69">
        <f>(K439-Assets[[#This Row],[WFC]])/Assets[[#This Row],[WFC]]</f>
        <v>-8.7412515572100283E-3</v>
      </c>
      <c r="X438" s="69">
        <f>(L439-Assets[[#This Row],[DJI]])/Assets[[#This Row],[DJI]]</f>
        <v>-3.4601101815656108E-3</v>
      </c>
    </row>
    <row r="439" spans="1:24" x14ac:dyDescent="0.25">
      <c r="A439" s="66">
        <v>40989</v>
      </c>
      <c r="B439" s="60">
        <v>79.227452999999997</v>
      </c>
      <c r="C439" s="62">
        <v>75.857354000000001</v>
      </c>
      <c r="D439" s="62">
        <v>26.771215999999999</v>
      </c>
      <c r="E439" s="62">
        <v>35.150002000000001</v>
      </c>
      <c r="F439" s="62">
        <v>319.67087400000003</v>
      </c>
      <c r="G439" s="62">
        <v>40.767823999999997</v>
      </c>
      <c r="H439" s="62">
        <v>49.006349</v>
      </c>
      <c r="I439" s="62">
        <v>140.61000100000001</v>
      </c>
      <c r="J439" s="62">
        <v>28.326114</v>
      </c>
      <c r="K439" s="62">
        <v>30.153085000000001</v>
      </c>
      <c r="L439" s="62">
        <v>13124.62012</v>
      </c>
      <c r="N439" s="69">
        <f>(B440-Assets[[#This Row],[AAPL]])/Assets[[#This Row],[AAPL]]</f>
        <v>-5.2447476760359166E-3</v>
      </c>
      <c r="O439" s="69">
        <f>(C440-Assets[[#This Row],[XOM]])/Assets[[#This Row],[XOM]]</f>
        <v>-7.9060627398103087E-3</v>
      </c>
      <c r="P439" s="69">
        <f>(D440-Assets[[#This Row],[TTM]])/Assets[[#This Row],[TTM]]</f>
        <v>-3.4119705283465557E-2</v>
      </c>
      <c r="Q439" s="69">
        <f>(E440-Assets[[#This Row],[TSLA]])/Assets[[#This Row],[TSLA]]</f>
        <v>-2.1337125386223305E-2</v>
      </c>
      <c r="R439" s="69">
        <f>(F440-Assets[[#This Row],[GOOG]])/Assets[[#This Row],[GOOG]]</f>
        <v>9.4847208382204777E-3</v>
      </c>
      <c r="S439" s="69">
        <f>(G440-Assets[[#This Row],[DIS]])/Assets[[#This Row],[DIS]]</f>
        <v>4.6222727021195481E-4</v>
      </c>
      <c r="T439" s="69">
        <f>(H440-Assets[[#This Row],[COP]])/Assets[[#This Row],[COP]]</f>
        <v>-1.8113693799144313E-2</v>
      </c>
      <c r="U439" s="69">
        <f>(I440-Assets[[#This Row],[BIDU]])/Assets[[#This Row],[BIDU]]</f>
        <v>2.2117914642501034E-2</v>
      </c>
      <c r="V439" s="69">
        <f>(J440-Assets[[#This Row],[MSFT]])/Assets[[#This Row],[MSFT]]</f>
        <v>2.8204362942266265E-3</v>
      </c>
      <c r="W439" s="69">
        <f>(K440-Assets[[#This Row],[WFC]])/Assets[[#This Row],[WFC]]</f>
        <v>-1.6509421838594662E-2</v>
      </c>
      <c r="X439" s="69">
        <f>(L440-Assets[[#This Row],[DJI]])/Assets[[#This Row],[DJI]]</f>
        <v>-5.9796374510228817E-3</v>
      </c>
    </row>
    <row r="440" spans="1:24" x14ac:dyDescent="0.25">
      <c r="A440" s="66">
        <v>40990</v>
      </c>
      <c r="B440" s="60">
        <v>78.811925000000002</v>
      </c>
      <c r="C440" s="62">
        <v>75.257621</v>
      </c>
      <c r="D440" s="62">
        <v>25.857790000000001</v>
      </c>
      <c r="E440" s="62">
        <v>34.400002000000001</v>
      </c>
      <c r="F440" s="62">
        <v>322.70286299999998</v>
      </c>
      <c r="G440" s="62">
        <v>40.786667999999999</v>
      </c>
      <c r="H440" s="62">
        <v>48.118662999999998</v>
      </c>
      <c r="I440" s="62">
        <v>143.720001</v>
      </c>
      <c r="J440" s="62">
        <v>28.406006000000001</v>
      </c>
      <c r="K440" s="62">
        <v>29.655275</v>
      </c>
      <c r="L440" s="62">
        <v>13046.139649999999</v>
      </c>
      <c r="N440" s="69">
        <f>(B441-Assets[[#This Row],[AAPL]])/Assets[[#This Row],[AAPL]]</f>
        <v>-5.4893850137527501E-3</v>
      </c>
      <c r="O440" s="69">
        <f>(C441-Assets[[#This Row],[XOM]])/Assets[[#This Row],[XOM]]</f>
        <v>2.5782372259680235E-3</v>
      </c>
      <c r="P440" s="69">
        <f>(D441-Assets[[#This Row],[TTM]])/Assets[[#This Row],[TTM]]</f>
        <v>1.1273198521605206E-3</v>
      </c>
      <c r="Q440" s="69">
        <f>(E441-Assets[[#This Row],[TSLA]])/Assets[[#This Row],[TSLA]]</f>
        <v>-9.3023250405625049E-3</v>
      </c>
      <c r="R440" s="69">
        <f>(F441-Assets[[#This Row],[GOOG]])/Assets[[#This Row],[GOOG]]</f>
        <v>-5.3556264854086348E-3</v>
      </c>
      <c r="S440" s="69">
        <f>(G441-Assets[[#This Row],[DIS]])/Assets[[#This Row],[DIS]]</f>
        <v>8.3160016895717243E-3</v>
      </c>
      <c r="T440" s="69">
        <f>(H441-Assets[[#This Row],[COP]])/Assets[[#This Row],[COP]]</f>
        <v>8.1698030554174638E-3</v>
      </c>
      <c r="U440" s="69">
        <f>(I441-Assets[[#This Row],[BIDU]])/Assets[[#This Row],[BIDU]]</f>
        <v>4.1748260216057723E-3</v>
      </c>
      <c r="V440" s="69">
        <f>(J441-Assets[[#This Row],[MSFT]])/Assets[[#This Row],[MSFT]]</f>
        <v>3.1243392682518424E-4</v>
      </c>
      <c r="W440" s="69">
        <f>(K441-Assets[[#This Row],[WFC]])/Assets[[#This Row],[WFC]]</f>
        <v>5.0958556277087745E-3</v>
      </c>
      <c r="X440" s="69">
        <f>(L441-Assets[[#This Row],[DJI]])/Assets[[#This Row],[DJI]]</f>
        <v>2.6514218709901101E-3</v>
      </c>
    </row>
    <row r="441" spans="1:24" x14ac:dyDescent="0.25">
      <c r="A441" s="66">
        <v>40991</v>
      </c>
      <c r="B441" s="60">
        <v>78.379295999999997</v>
      </c>
      <c r="C441" s="62">
        <v>75.451652999999993</v>
      </c>
      <c r="D441" s="62">
        <v>25.886939999999999</v>
      </c>
      <c r="E441" s="62">
        <v>34.080002</v>
      </c>
      <c r="F441" s="62">
        <v>320.97458699999999</v>
      </c>
      <c r="G441" s="62">
        <v>41.12585</v>
      </c>
      <c r="H441" s="62">
        <v>48.511783000000001</v>
      </c>
      <c r="I441" s="62">
        <v>144.320007</v>
      </c>
      <c r="J441" s="62">
        <v>28.414881000000001</v>
      </c>
      <c r="K441" s="62">
        <v>29.806394000000001</v>
      </c>
      <c r="L441" s="62">
        <v>13080.73047</v>
      </c>
      <c r="N441" s="69">
        <f>(B442-Assets[[#This Row],[AAPL]])/Assets[[#This Row],[AAPL]]</f>
        <v>1.8337329796889294E-2</v>
      </c>
      <c r="O441" s="69">
        <f>(C442-Assets[[#This Row],[XOM]])/Assets[[#This Row],[XOM]]</f>
        <v>1.7299780032652302E-2</v>
      </c>
      <c r="P441" s="69">
        <f>(D442-Assets[[#This Row],[TTM]])/Assets[[#This Row],[TTM]]</f>
        <v>4.5045493982680228E-3</v>
      </c>
      <c r="Q441" s="69">
        <f>(E442-Assets[[#This Row],[TSLA]])/Assets[[#This Row],[TSLA]]</f>
        <v>9.7417834658577784E-2</v>
      </c>
      <c r="R441" s="69">
        <f>(F442-Assets[[#This Row],[GOOG]])/Assets[[#This Row],[GOOG]]</f>
        <v>1.0488724454687209E-2</v>
      </c>
      <c r="S441" s="69">
        <f>(G442-Assets[[#This Row],[DIS]])/Assets[[#This Row],[DIS]]</f>
        <v>1.6723933973401224E-2</v>
      </c>
      <c r="T441" s="69">
        <f>(H442-Assets[[#This Row],[COP]])/Assets[[#This Row],[COP]]</f>
        <v>1.1109651442825804E-2</v>
      </c>
      <c r="U441" s="69">
        <f>(I442-Assets[[#This Row],[BIDU]])/Assets[[#This Row],[BIDU]]</f>
        <v>4.490019183549513E-2</v>
      </c>
      <c r="V441" s="69">
        <f>(J442-Assets[[#This Row],[MSFT]])/Assets[[#This Row],[MSFT]]</f>
        <v>1.8119414260436274E-2</v>
      </c>
      <c r="W441" s="69">
        <f>(K442-Assets[[#This Row],[WFC]])/Assets[[#This Row],[WFC]]</f>
        <v>2.5648691351258395E-2</v>
      </c>
      <c r="X441" s="69">
        <f>(L442-Assets[[#This Row],[DJI]])/Assets[[#This Row],[DJI]]</f>
        <v>1.2300491197262623E-2</v>
      </c>
    </row>
    <row r="442" spans="1:24" x14ac:dyDescent="0.25">
      <c r="A442" s="66">
        <v>40994</v>
      </c>
      <c r="B442" s="60">
        <v>79.816563000000002</v>
      </c>
      <c r="C442" s="62">
        <v>76.756950000000003</v>
      </c>
      <c r="D442" s="62">
        <v>26.003549</v>
      </c>
      <c r="E442" s="62">
        <v>37.400002000000001</v>
      </c>
      <c r="F442" s="62">
        <v>324.34120100000001</v>
      </c>
      <c r="G442" s="62">
        <v>41.813636000000002</v>
      </c>
      <c r="H442" s="62">
        <v>49.050732000000004</v>
      </c>
      <c r="I442" s="62">
        <v>150.800003</v>
      </c>
      <c r="J442" s="62">
        <v>28.929742000000001</v>
      </c>
      <c r="K442" s="62">
        <v>30.570889000000001</v>
      </c>
      <c r="L442" s="62">
        <v>13241.62988</v>
      </c>
      <c r="N442" s="69">
        <f>(B443-Assets[[#This Row],[AAPL]])/Assets[[#This Row],[AAPL]]</f>
        <v>1.2356320078578146E-2</v>
      </c>
      <c r="O442" s="69">
        <f>(C443-Assets[[#This Row],[XOM]])/Assets[[#This Row],[XOM]]</f>
        <v>-4.7109740551182647E-3</v>
      </c>
      <c r="P442" s="69">
        <f>(D443-Assets[[#This Row],[TTM]])/Assets[[#This Row],[TTM]]</f>
        <v>-5.9790684725381602E-3</v>
      </c>
      <c r="Q442" s="69">
        <f>(E443-Assets[[#This Row],[TSLA]])/Assets[[#This Row],[TSLA]]</f>
        <v>1.4438421687784926E-2</v>
      </c>
      <c r="R442" s="69">
        <f>(F443-Assets[[#This Row],[GOOG]])/Assets[[#This Row],[GOOG]]</f>
        <v>-3.5574450499738937E-3</v>
      </c>
      <c r="S442" s="69">
        <f>(G443-Assets[[#This Row],[DIS]])/Assets[[#This Row],[DIS]]</f>
        <v>-5.1824959685401557E-3</v>
      </c>
      <c r="T442" s="69">
        <f>(H443-Assets[[#This Row],[COP]])/Assets[[#This Row],[COP]]</f>
        <v>-6.7218772596503804E-3</v>
      </c>
      <c r="U442" s="69">
        <f>(I443-Assets[[#This Row],[BIDU]])/Assets[[#This Row],[BIDU]]</f>
        <v>-5.172407058904393E-3</v>
      </c>
      <c r="V442" s="69">
        <f>(J443-Assets[[#This Row],[MSFT]])/Assets[[#This Row],[MSFT]]</f>
        <v>-2.1478933341334641E-3</v>
      </c>
      <c r="W442" s="69">
        <f>(K443-Assets[[#This Row],[WFC]])/Assets[[#This Row],[WFC]]</f>
        <v>-1.1340494546952866E-2</v>
      </c>
      <c r="X442" s="69">
        <f>(L443-Assets[[#This Row],[DJI]])/Assets[[#This Row],[DJI]]</f>
        <v>-3.3152572906682081E-3</v>
      </c>
    </row>
    <row r="443" spans="1:24" x14ac:dyDescent="0.25">
      <c r="A443" s="66">
        <v>40995</v>
      </c>
      <c r="B443" s="60">
        <v>80.802802</v>
      </c>
      <c r="C443" s="62">
        <v>76.395349999999993</v>
      </c>
      <c r="D443" s="62">
        <v>25.848071999999998</v>
      </c>
      <c r="E443" s="62">
        <v>37.939999</v>
      </c>
      <c r="F443" s="62">
        <v>323.18737499999997</v>
      </c>
      <c r="G443" s="62">
        <v>41.596936999999997</v>
      </c>
      <c r="H443" s="62">
        <v>48.721018999999998</v>
      </c>
      <c r="I443" s="62">
        <v>150.020004</v>
      </c>
      <c r="J443" s="62">
        <v>28.867604</v>
      </c>
      <c r="K443" s="62">
        <v>30.2242</v>
      </c>
      <c r="L443" s="62">
        <v>13197.73047</v>
      </c>
      <c r="N443" s="69">
        <f>(B444-Assets[[#This Row],[AAPL]])/Assets[[#This Row],[AAPL]]</f>
        <v>5.1099960617702654E-3</v>
      </c>
      <c r="O443" s="69">
        <f>(C444-Assets[[#This Row],[XOM]])/Assets[[#This Row],[XOM]]</f>
        <v>-8.7739895163774922E-3</v>
      </c>
      <c r="P443" s="69">
        <f>(D444-Assets[[#This Row],[TTM]])/Assets[[#This Row],[TTM]]</f>
        <v>-1.4285746341158426E-2</v>
      </c>
      <c r="Q443" s="69">
        <f>(E444-Assets[[#This Row],[TSLA]])/Assets[[#This Row],[TSLA]]</f>
        <v>-2.3721929987399549E-3</v>
      </c>
      <c r="R443" s="69">
        <f>(F444-Assets[[#This Row],[GOOG]])/Assets[[#This Row],[GOOG]]</f>
        <v>1.3508043128231766E-2</v>
      </c>
      <c r="S443" s="69">
        <f>(G444-Assets[[#This Row],[DIS]])/Assets[[#This Row],[DIS]]</f>
        <v>-1.4496115423113857E-2</v>
      </c>
      <c r="T443" s="69">
        <f>(H444-Assets[[#This Row],[COP]])/Assets[[#This Row],[COP]]</f>
        <v>-1.1192068868674458E-2</v>
      </c>
      <c r="U443" s="69">
        <f>(I444-Assets[[#This Row],[BIDU]])/Assets[[#This Row],[BIDU]]</f>
        <v>-1.2865004323023392E-2</v>
      </c>
      <c r="V443" s="69">
        <f>(J444-Assets[[#This Row],[MSFT]])/Assets[[#This Row],[MSFT]]</f>
        <v>-1.0147672803049415E-2</v>
      </c>
      <c r="W443" s="69">
        <f>(K444-Assets[[#This Row],[WFC]])/Assets[[#This Row],[WFC]]</f>
        <v>1.3823591691426071E-2</v>
      </c>
      <c r="X443" s="69">
        <f>(L444-Assets[[#This Row],[DJI]])/Assets[[#This Row],[DJI]]</f>
        <v>-5.4191521915510285E-3</v>
      </c>
    </row>
    <row r="444" spans="1:24" x14ac:dyDescent="0.25">
      <c r="A444" s="66">
        <v>40996</v>
      </c>
      <c r="B444" s="60">
        <v>81.215704000000002</v>
      </c>
      <c r="C444" s="62">
        <v>75.725058000000004</v>
      </c>
      <c r="D444" s="62">
        <v>25.478812999999999</v>
      </c>
      <c r="E444" s="62">
        <v>37.849997999999999</v>
      </c>
      <c r="F444" s="62">
        <v>327.55300399999999</v>
      </c>
      <c r="G444" s="62">
        <v>40.993943000000002</v>
      </c>
      <c r="H444" s="62">
        <v>48.175730000000001</v>
      </c>
      <c r="I444" s="62">
        <v>148.08999600000001</v>
      </c>
      <c r="J444" s="62">
        <v>28.574665</v>
      </c>
      <c r="K444" s="62">
        <v>30.642007</v>
      </c>
      <c r="L444" s="62">
        <v>13126.20996</v>
      </c>
      <c r="N444" s="69">
        <f>(B445-Assets[[#This Row],[AAPL]])/Assets[[#This Row],[AAPL]]</f>
        <v>-1.2564380406035795E-2</v>
      </c>
      <c r="O444" s="69">
        <f>(C445-Assets[[#This Row],[XOM]])/Assets[[#This Row],[XOM]]</f>
        <v>2.5623354425161398E-3</v>
      </c>
      <c r="P444" s="69">
        <f>(D445-Assets[[#This Row],[TTM]])/Assets[[#This Row],[TTM]]</f>
        <v>5.7208709055637822E-3</v>
      </c>
      <c r="Q444" s="69">
        <f>(E445-Assets[[#This Row],[TSLA]])/Assets[[#This Row],[TSLA]]</f>
        <v>-1.3738336260942445E-2</v>
      </c>
      <c r="R444" s="69">
        <f>(F445-Assets[[#This Row],[GOOG]])/Assets[[#This Row],[GOOG]]</f>
        <v>-1.1208396672191645E-2</v>
      </c>
      <c r="S444" s="69">
        <f>(G445-Assets[[#This Row],[DIS]])/Assets[[#This Row],[DIS]]</f>
        <v>-1.149160011272884E-2</v>
      </c>
      <c r="T444" s="69">
        <f>(H445-Assets[[#This Row],[COP]])/Assets[[#This Row],[COP]]</f>
        <v>-2.368931410068957E-3</v>
      </c>
      <c r="U444" s="69">
        <f>(I445-Assets[[#This Row],[BIDU]])/Assets[[#This Row],[BIDU]]</f>
        <v>-1.1344398982899743E-2</v>
      </c>
      <c r="V444" s="69">
        <f>(J445-Assets[[#This Row],[MSFT]])/Assets[[#This Row],[MSFT]]</f>
        <v>-2.174583674034356E-3</v>
      </c>
      <c r="W444" s="69">
        <f>(K445-Assets[[#This Row],[WFC]])/Assets[[#This Row],[WFC]]</f>
        <v>-1.5375787884912366E-2</v>
      </c>
      <c r="X444" s="69">
        <f>(L445-Assets[[#This Row],[DJI]])/Assets[[#This Row],[DJI]]</f>
        <v>1.493984178202115E-3</v>
      </c>
    </row>
    <row r="445" spans="1:24" x14ac:dyDescent="0.25">
      <c r="A445" s="66">
        <v>40997</v>
      </c>
      <c r="B445" s="60">
        <v>80.195278999999999</v>
      </c>
      <c r="C445" s="62">
        <v>75.919090999999995</v>
      </c>
      <c r="D445" s="62">
        <v>25.624573999999999</v>
      </c>
      <c r="E445" s="62">
        <v>37.330002</v>
      </c>
      <c r="F445" s="62">
        <v>323.88166000000001</v>
      </c>
      <c r="G445" s="62">
        <v>40.522857000000002</v>
      </c>
      <c r="H445" s="62">
        <v>48.061605</v>
      </c>
      <c r="I445" s="62">
        <v>146.41000399999999</v>
      </c>
      <c r="J445" s="62">
        <v>28.512526999999999</v>
      </c>
      <c r="K445" s="62">
        <v>30.170862</v>
      </c>
      <c r="L445" s="62">
        <v>13145.820309999999</v>
      </c>
      <c r="N445" s="69">
        <f>(B446-Assets[[#This Row],[AAPL]])/Assets[[#This Row],[AAPL]]</f>
        <v>-1.6905496394619374E-2</v>
      </c>
      <c r="O445" s="69">
        <f>(C446-Assets[[#This Row],[XOM]])/Assets[[#This Row],[XOM]]</f>
        <v>7.55113097969007E-3</v>
      </c>
      <c r="P445" s="69">
        <f>(D446-Assets[[#This Row],[TTM]])/Assets[[#This Row],[TTM]]</f>
        <v>2.2753080695117195E-2</v>
      </c>
      <c r="Q445" s="69">
        <f>(E446-Assets[[#This Row],[TSLA]])/Assets[[#This Row],[TSLA]]</f>
        <v>-2.4109294181126326E-3</v>
      </c>
      <c r="R445" s="69">
        <f>(F446-Assets[[#This Row],[GOOG]])/Assets[[#This Row],[GOOG]]</f>
        <v>-1.1057761035311526E-2</v>
      </c>
      <c r="S445" s="69">
        <f>(G446-Assets[[#This Row],[DIS]])/Assets[[#This Row],[DIS]]</f>
        <v>1.7902809764869267E-2</v>
      </c>
      <c r="T445" s="69">
        <f>(H446-Assets[[#This Row],[COP]])/Assets[[#This Row],[COP]]</f>
        <v>2.7703402747369966E-3</v>
      </c>
      <c r="U445" s="69">
        <f>(I446-Assets[[#This Row],[BIDU]])/Assets[[#This Row],[BIDU]]</f>
        <v>-4.3712859949104734E-3</v>
      </c>
      <c r="V445" s="69">
        <f>(J446-Assets[[#This Row],[MSFT]])/Assets[[#This Row],[MSFT]]</f>
        <v>4.3586455876044178E-3</v>
      </c>
      <c r="W445" s="69">
        <f>(K446-Assets[[#This Row],[WFC]])/Assets[[#This Row],[WFC]]</f>
        <v>5.8927716417251077E-3</v>
      </c>
      <c r="X445" s="69">
        <f>(L446-Assets[[#This Row],[DJI]])/Assets[[#This Row],[DJI]]</f>
        <v>5.0373220109837871E-3</v>
      </c>
    </row>
    <row r="446" spans="1:24" x14ac:dyDescent="0.25">
      <c r="A446" s="66">
        <v>40998</v>
      </c>
      <c r="B446" s="60">
        <v>78.839538000000005</v>
      </c>
      <c r="C446" s="62">
        <v>76.492366000000004</v>
      </c>
      <c r="D446" s="62">
        <v>26.207612000000001</v>
      </c>
      <c r="E446" s="62">
        <v>37.240001999999997</v>
      </c>
      <c r="F446" s="62">
        <v>320.300254</v>
      </c>
      <c r="G446" s="62">
        <v>41.248330000000003</v>
      </c>
      <c r="H446" s="62">
        <v>48.194752000000001</v>
      </c>
      <c r="I446" s="62">
        <v>145.770004</v>
      </c>
      <c r="J446" s="62">
        <v>28.636803</v>
      </c>
      <c r="K446" s="62">
        <v>30.348652000000001</v>
      </c>
      <c r="L446" s="62">
        <v>13212.04004</v>
      </c>
      <c r="N446" s="69">
        <f>(B447-Assets[[#This Row],[AAPL]])/Assets[[#This Row],[AAPL]]</f>
        <v>3.1823880043538484E-2</v>
      </c>
      <c r="O446" s="69">
        <f>(C447-Assets[[#This Row],[XOM]])/Assets[[#This Row],[XOM]]</f>
        <v>3.9201689747706582E-3</v>
      </c>
      <c r="P446" s="69">
        <f>(D447-Assets[[#This Row],[TTM]])/Assets[[#This Row],[TTM]]</f>
        <v>3.0774913792221845E-2</v>
      </c>
      <c r="Q446" s="69">
        <f>(E447-Assets[[#This Row],[TSLA]])/Assets[[#This Row],[TSLA]]</f>
        <v>-1.7722877673314749E-2</v>
      </c>
      <c r="R446" s="69">
        <f>(F447-Assets[[#This Row],[GOOG]])/Assets[[#This Row],[GOOG]]</f>
        <v>8.8577794259258099E-3</v>
      </c>
      <c r="S446" s="69">
        <f>(G447-Assets[[#This Row],[DIS]])/Assets[[#This Row],[DIS]]</f>
        <v>1.3705282128997013E-3</v>
      </c>
      <c r="T446" s="69">
        <f>(H447-Assets[[#This Row],[COP]])/Assets[[#This Row],[COP]]</f>
        <v>1.1314260938618365E-2</v>
      </c>
      <c r="U446" s="69">
        <f>(I447-Assets[[#This Row],[BIDU]])/Assets[[#This Row],[BIDU]]</f>
        <v>6.3798653665399921E-3</v>
      </c>
      <c r="V446" s="69">
        <f>(J447-Assets[[#This Row],[MSFT]])/Assets[[#This Row],[MSFT]]</f>
        <v>9.300270005698733E-4</v>
      </c>
      <c r="W446" s="69">
        <f>(K447-Assets[[#This Row],[WFC]])/Assets[[#This Row],[WFC]]</f>
        <v>1.0837713648698481E-2</v>
      </c>
      <c r="X446" s="69">
        <f>(L447-Assets[[#This Row],[DJI]])/Assets[[#This Row],[DJI]]</f>
        <v>3.9698782202600381E-3</v>
      </c>
    </row>
    <row r="447" spans="1:24" x14ac:dyDescent="0.25">
      <c r="A447" s="66">
        <v>41001</v>
      </c>
      <c r="B447" s="60">
        <v>81.348517999999999</v>
      </c>
      <c r="C447" s="62">
        <v>76.792229000000006</v>
      </c>
      <c r="D447" s="62">
        <v>27.014149</v>
      </c>
      <c r="E447" s="62">
        <v>36.580002</v>
      </c>
      <c r="F447" s="62">
        <v>323.13740300000001</v>
      </c>
      <c r="G447" s="62">
        <v>41.304862</v>
      </c>
      <c r="H447" s="62">
        <v>48.74004</v>
      </c>
      <c r="I447" s="62">
        <v>146.699997</v>
      </c>
      <c r="J447" s="62">
        <v>28.663436000000001</v>
      </c>
      <c r="K447" s="62">
        <v>30.677562000000002</v>
      </c>
      <c r="L447" s="62">
        <v>13264.490229999999</v>
      </c>
      <c r="N447" s="69">
        <f>(B448-Assets[[#This Row],[AAPL]])/Assets[[#This Row],[AAPL]]</f>
        <v>1.7280068949750309E-2</v>
      </c>
      <c r="O447" s="69">
        <f>(C448-Assets[[#This Row],[XOM]])/Assets[[#This Row],[XOM]]</f>
        <v>-1.4241388930122207E-2</v>
      </c>
      <c r="P447" s="69">
        <f>(D448-Assets[[#This Row],[TTM]])/Assets[[#This Row],[TTM]]</f>
        <v>7.1947482039870655E-4</v>
      </c>
      <c r="Q447" s="69">
        <f>(E448-Assets[[#This Row],[TSLA]])/Assets[[#This Row],[TSLA]]</f>
        <v>3.9092288731968981E-2</v>
      </c>
      <c r="R447" s="69">
        <f>(F448-Assets[[#This Row],[GOOG]])/Assets[[#This Row],[GOOG]]</f>
        <v>-6.646869041031441E-3</v>
      </c>
      <c r="S447" s="69">
        <f>(G448-Assets[[#This Row],[DIS]])/Assets[[#This Row],[DIS]]</f>
        <v>-1.2545593300856474E-2</v>
      </c>
      <c r="T447" s="69">
        <f>(H448-Assets[[#This Row],[COP]])/Assets[[#This Row],[COP]]</f>
        <v>-7.2849345220070156E-3</v>
      </c>
      <c r="U447" s="69">
        <f>(I448-Assets[[#This Row],[BIDU]])/Assets[[#This Row],[BIDU]]</f>
        <v>2.4539945968779478E-3</v>
      </c>
      <c r="V447" s="69">
        <f>(J448-Assets[[#This Row],[MSFT]])/Assets[[#This Row],[MSFT]]</f>
        <v>-1.0839279701149647E-2</v>
      </c>
      <c r="W447" s="69">
        <f>(K448-Assets[[#This Row],[WFC]])/Assets[[#This Row],[WFC]]</f>
        <v>-8.6926725141989202E-4</v>
      </c>
      <c r="X447" s="69">
        <f>(L448-Assets[[#This Row],[DJI]])/Assets[[#This Row],[DJI]]</f>
        <v>-4.8958097050065827E-3</v>
      </c>
    </row>
    <row r="448" spans="1:24" x14ac:dyDescent="0.25">
      <c r="A448" s="66">
        <v>41002</v>
      </c>
      <c r="B448" s="60">
        <v>82.754226000000003</v>
      </c>
      <c r="C448" s="62">
        <v>75.698600999999996</v>
      </c>
      <c r="D448" s="62">
        <v>27.033584999999999</v>
      </c>
      <c r="E448" s="62">
        <v>38.009998000000003</v>
      </c>
      <c r="F448" s="62">
        <v>320.98955100000001</v>
      </c>
      <c r="G448" s="62">
        <v>40.786667999999999</v>
      </c>
      <c r="H448" s="62">
        <v>48.384971999999998</v>
      </c>
      <c r="I448" s="62">
        <v>147.05999800000001</v>
      </c>
      <c r="J448" s="62">
        <v>28.352744999999999</v>
      </c>
      <c r="K448" s="62">
        <v>30.650894999999998</v>
      </c>
      <c r="L448" s="62">
        <v>13199.54981</v>
      </c>
      <c r="N448" s="69">
        <f>(B449-Assets[[#This Row],[AAPL]])/Assets[[#This Row],[AAPL]]</f>
        <v>-7.9609710808001936E-3</v>
      </c>
      <c r="O448" s="69">
        <f>(C449-Assets[[#This Row],[XOM]])/Assets[[#This Row],[XOM]]</f>
        <v>-9.9032873804364395E-3</v>
      </c>
      <c r="P448" s="69">
        <f>(D449-Assets[[#This Row],[TTM]])/Assets[[#This Row],[TTM]]</f>
        <v>-1.4737593996504659E-2</v>
      </c>
      <c r="Q448" s="69">
        <f>(E449-Assets[[#This Row],[TSLA]])/Assets[[#This Row],[TSLA]]</f>
        <v>-7.9189638473540644E-2</v>
      </c>
      <c r="R448" s="69">
        <f>(F449-Assets[[#This Row],[GOOG]])/Assets[[#This Row],[GOOG]]</f>
        <v>-1.1624247544431797E-2</v>
      </c>
      <c r="S448" s="69">
        <f>(G449-Assets[[#This Row],[DIS]])/Assets[[#This Row],[DIS]]</f>
        <v>-8.3160262073871411E-3</v>
      </c>
      <c r="T448" s="69">
        <f>(H449-Assets[[#This Row],[COP]])/Assets[[#This Row],[COP]]</f>
        <v>-1.7035248051812584E-3</v>
      </c>
      <c r="U448" s="69">
        <f>(I449-Assets[[#This Row],[BIDU]])/Assets[[#This Row],[BIDU]]</f>
        <v>-1.6115844092422837E-2</v>
      </c>
      <c r="V448" s="69">
        <f>(J449-Assets[[#This Row],[MSFT]])/Assets[[#This Row],[MSFT]]</f>
        <v>-2.2855388428880481E-2</v>
      </c>
      <c r="W448" s="69">
        <f>(K449-Assets[[#This Row],[WFC]])/Assets[[#This Row],[WFC]]</f>
        <v>-1.7401351575541218E-2</v>
      </c>
      <c r="X448" s="69">
        <f>(L449-Assets[[#This Row],[DJI]])/Assets[[#This Row],[DJI]]</f>
        <v>-9.4548535212505419E-3</v>
      </c>
    </row>
    <row r="449" spans="1:24" x14ac:dyDescent="0.25">
      <c r="A449" s="66">
        <v>41003</v>
      </c>
      <c r="B449" s="60">
        <v>82.095421999999999</v>
      </c>
      <c r="C449" s="62">
        <v>74.948936000000003</v>
      </c>
      <c r="D449" s="62">
        <v>26.635175</v>
      </c>
      <c r="E449" s="62">
        <v>35</v>
      </c>
      <c r="F449" s="62">
        <v>317.25828899999999</v>
      </c>
      <c r="G449" s="62">
        <v>40.447485</v>
      </c>
      <c r="H449" s="62">
        <v>48.302546999999997</v>
      </c>
      <c r="I449" s="62">
        <v>144.69000199999999</v>
      </c>
      <c r="J449" s="62">
        <v>27.704732</v>
      </c>
      <c r="K449" s="62">
        <v>30.117528</v>
      </c>
      <c r="L449" s="62">
        <v>13074.75</v>
      </c>
      <c r="N449" s="69">
        <f>(B450-Assets[[#This Row],[AAPL]])/Assets[[#This Row],[AAPL]]</f>
        <v>1.5008559186162684E-2</v>
      </c>
      <c r="O449" s="69">
        <f>(C450-Assets[[#This Row],[XOM]])/Assets[[#This Row],[XOM]]</f>
        <v>-1.8828285967928441E-3</v>
      </c>
      <c r="P449" s="69">
        <f>(D450-Assets[[#This Row],[TTM]])/Assets[[#This Row],[TTM]]</f>
        <v>9.4855768734389452E-3</v>
      </c>
      <c r="Q449" s="69">
        <f>(E450-Assets[[#This Row],[TSLA]])/Assets[[#This Row],[TSLA]]</f>
        <v>-1.4857142857142947E-2</v>
      </c>
      <c r="R449" s="69">
        <f>(F450-Assets[[#This Row],[GOOG]])/Assets[[#This Row],[GOOG]]</f>
        <v>-4.4556786978069201E-3</v>
      </c>
      <c r="S449" s="69">
        <f>(G450-Assets[[#This Row],[DIS]])/Assets[[#This Row],[DIS]]</f>
        <v>3.494086220688304E-3</v>
      </c>
      <c r="T449" s="69">
        <f>(H450-Assets[[#This Row],[COP]])/Assets[[#This Row],[COP]]</f>
        <v>-1.0763966546111857E-2</v>
      </c>
      <c r="U449" s="69">
        <f>(I450-Assets[[#This Row],[BIDU]])/Assets[[#This Row],[BIDU]]</f>
        <v>2.4604312328366736E-2</v>
      </c>
      <c r="V449" s="69">
        <f>(J450-Assets[[#This Row],[MSFT]])/Assets[[#This Row],[MSFT]]</f>
        <v>9.9327436193932302E-3</v>
      </c>
      <c r="W449" s="69">
        <f>(K450-Assets[[#This Row],[WFC]])/Assets[[#This Row],[WFC]]</f>
        <v>-4.4274550022830898E-3</v>
      </c>
      <c r="X449" s="69">
        <f>(L450-Assets[[#This Row],[DJI]])/Assets[[#This Row],[DJI]]</f>
        <v>-1.117447752347145E-3</v>
      </c>
    </row>
    <row r="450" spans="1:24" x14ac:dyDescent="0.25">
      <c r="A450" s="66">
        <v>41004</v>
      </c>
      <c r="B450" s="60">
        <v>83.327556000000001</v>
      </c>
      <c r="C450" s="62">
        <v>74.807820000000007</v>
      </c>
      <c r="D450" s="62">
        <v>26.887824999999999</v>
      </c>
      <c r="E450" s="62">
        <v>34.479999999999997</v>
      </c>
      <c r="F450" s="62">
        <v>315.84468800000002</v>
      </c>
      <c r="G450" s="62">
        <v>40.588811999999997</v>
      </c>
      <c r="H450" s="62">
        <v>47.782620000000001</v>
      </c>
      <c r="I450" s="62">
        <v>148.25</v>
      </c>
      <c r="J450" s="62">
        <v>27.979915999999999</v>
      </c>
      <c r="K450" s="62">
        <v>29.984183999999999</v>
      </c>
      <c r="L450" s="62">
        <v>13060.139649999999</v>
      </c>
      <c r="N450" s="69">
        <f>(B451-Assets[[#This Row],[AAPL]])/Assets[[#This Row],[AAPL]]</f>
        <v>4.0241309849528449E-3</v>
      </c>
      <c r="O450" s="69">
        <f>(C451-Assets[[#This Row],[XOM]])/Assets[[#This Row],[XOM]]</f>
        <v>-1.1082330697512743E-2</v>
      </c>
      <c r="P450" s="69">
        <f>(D451-Assets[[#This Row],[TTM]])/Assets[[#This Row],[TTM]]</f>
        <v>-2.4213933257896506E-2</v>
      </c>
      <c r="Q450" s="69">
        <f>(E451-Assets[[#This Row],[TSLA]])/Assets[[#This Row],[TSLA]]</f>
        <v>-3.857302784222727E-2</v>
      </c>
      <c r="R450" s="69">
        <f>(F451-Assets[[#This Row],[GOOG]])/Assets[[#This Row],[GOOG]]</f>
        <v>-2.3405142720019333E-3</v>
      </c>
      <c r="S450" s="69">
        <f>(G451-Assets[[#This Row],[DIS]])/Assets[[#This Row],[DIS]]</f>
        <v>-2.2516278623774373E-2</v>
      </c>
      <c r="T450" s="69">
        <f>(H451-Assets[[#This Row],[COP]])/Assets[[#This Row],[COP]]</f>
        <v>-4.1136296000511916E-3</v>
      </c>
      <c r="U450" s="69">
        <f>(I451-Assets[[#This Row],[BIDU]])/Assets[[#This Row],[BIDU]]</f>
        <v>3.7099696458684911E-3</v>
      </c>
      <c r="V450" s="69">
        <f>(J451-Assets[[#This Row],[MSFT]])/Assets[[#This Row],[MSFT]]</f>
        <v>-1.3324879174047535E-2</v>
      </c>
      <c r="W450" s="69">
        <f>(K451-Assets[[#This Row],[WFC]])/Assets[[#This Row],[WFC]]</f>
        <v>-9.1906786591224206E-3</v>
      </c>
      <c r="X450" s="69">
        <f>(L451-Assets[[#This Row],[DJI]])/Assets[[#This Row],[DJI]]</f>
        <v>-9.9960500805210475E-3</v>
      </c>
    </row>
    <row r="451" spans="1:24" x14ac:dyDescent="0.25">
      <c r="A451" s="66">
        <v>41008</v>
      </c>
      <c r="B451" s="60">
        <v>83.662876999999995</v>
      </c>
      <c r="C451" s="62">
        <v>73.978774999999999</v>
      </c>
      <c r="D451" s="62">
        <v>26.236764999999998</v>
      </c>
      <c r="E451" s="62">
        <v>33.150002000000001</v>
      </c>
      <c r="F451" s="62">
        <v>315.10544900000002</v>
      </c>
      <c r="G451" s="62">
        <v>39.674903</v>
      </c>
      <c r="H451" s="62">
        <v>47.586060000000003</v>
      </c>
      <c r="I451" s="62">
        <v>148.800003</v>
      </c>
      <c r="J451" s="62">
        <v>27.607087</v>
      </c>
      <c r="K451" s="62">
        <v>29.708608999999999</v>
      </c>
      <c r="L451" s="62">
        <v>12929.589840000001</v>
      </c>
      <c r="N451" s="69">
        <f>(B452-Assets[[#This Row],[AAPL]])/Assets[[#This Row],[AAPL]]</f>
        <v>-1.2243960962518525E-2</v>
      </c>
      <c r="O451" s="69">
        <f>(C452-Assets[[#This Row],[XOM]])/Assets[[#This Row],[XOM]]</f>
        <v>-2.0386252678555445E-2</v>
      </c>
      <c r="P451" s="69">
        <f>(D452-Assets[[#This Row],[TTM]])/Assets[[#This Row],[TTM]]</f>
        <v>4.8147704185329378E-3</v>
      </c>
      <c r="Q451" s="69">
        <f>(E452-Assets[[#This Row],[TSLA]])/Assets[[#This Row],[TSLA]]</f>
        <v>-2.0814568879965595E-2</v>
      </c>
      <c r="R451" s="69">
        <f>(F452-Assets[[#This Row],[GOOG]])/Assets[[#This Row],[GOOG]]</f>
        <v>-6.3090657629345003E-3</v>
      </c>
      <c r="S451" s="69">
        <f>(G452-Assets[[#This Row],[DIS]])/Assets[[#This Row],[DIS]]</f>
        <v>-2.6596964836939959E-2</v>
      </c>
      <c r="T451" s="69">
        <f>(H452-Assets[[#This Row],[COP]])/Assets[[#This Row],[COP]]</f>
        <v>-1.8121252316329748E-2</v>
      </c>
      <c r="U451" s="69">
        <f>(I452-Assets[[#This Row],[BIDU]])/Assets[[#This Row],[BIDU]]</f>
        <v>-2.9435516879660353E-2</v>
      </c>
      <c r="V451" s="69">
        <f>(J452-Assets[[#This Row],[MSFT]])/Assets[[#This Row],[MSFT]]</f>
        <v>-2.0257262202274352E-2</v>
      </c>
      <c r="W451" s="69">
        <f>(K452-Assets[[#This Row],[WFC]])/Assets[[#This Row],[WFC]]</f>
        <v>-1.4961084175970628E-2</v>
      </c>
      <c r="X451" s="69">
        <f>(L452-Assets[[#This Row],[DJI]])/Assets[[#This Row],[DJI]]</f>
        <v>-1.6524897745712225E-2</v>
      </c>
    </row>
    <row r="452" spans="1:24" x14ac:dyDescent="0.25">
      <c r="A452" s="66">
        <v>41009</v>
      </c>
      <c r="B452" s="60">
        <v>82.638512000000006</v>
      </c>
      <c r="C452" s="62">
        <v>72.470624999999998</v>
      </c>
      <c r="D452" s="62">
        <v>26.363088999999999</v>
      </c>
      <c r="E452" s="62">
        <v>32.459999000000003</v>
      </c>
      <c r="F452" s="62">
        <v>313.11742800000002</v>
      </c>
      <c r="G452" s="62">
        <v>38.619670999999997</v>
      </c>
      <c r="H452" s="62">
        <v>46.723740999999997</v>
      </c>
      <c r="I452" s="62">
        <v>144.41999799999999</v>
      </c>
      <c r="J452" s="62">
        <v>27.047843</v>
      </c>
      <c r="K452" s="62">
        <v>29.264136000000001</v>
      </c>
      <c r="L452" s="62">
        <v>12715.929690000001</v>
      </c>
      <c r="N452" s="69">
        <f>(B453-Assets[[#This Row],[AAPL]])/Assets[[#This Row],[AAPL]]</f>
        <v>-3.5643792811758585E-3</v>
      </c>
      <c r="O452" s="69">
        <f>(C453-Assets[[#This Row],[XOM]])/Assets[[#This Row],[XOM]]</f>
        <v>6.450034065526568E-3</v>
      </c>
      <c r="P452" s="69">
        <f>(D453-Assets[[#This Row],[TTM]])/Assets[[#This Row],[TTM]]</f>
        <v>2.1378526621064837E-2</v>
      </c>
      <c r="Q452" s="69">
        <f>(E453-Assets[[#This Row],[TSLA]])/Assets[[#This Row],[TSLA]]</f>
        <v>1.9408534177712079E-2</v>
      </c>
      <c r="R452" s="69">
        <f>(F453-Assets[[#This Row],[GOOG]])/Assets[[#This Row],[GOOG]]</f>
        <v>1.4516735874567727E-2</v>
      </c>
      <c r="S452" s="69">
        <f>(G453-Assets[[#This Row],[DIS]])/Assets[[#This Row],[DIS]]</f>
        <v>9.2704829101211885E-3</v>
      </c>
      <c r="T452" s="69">
        <f>(H453-Assets[[#This Row],[COP]])/Assets[[#This Row],[COP]]</f>
        <v>-1.8999762882855142E-3</v>
      </c>
      <c r="U452" s="69">
        <f>(I453-Assets[[#This Row],[BIDU]])/Assets[[#This Row],[BIDU]]</f>
        <v>1.2048234483426554E-2</v>
      </c>
      <c r="V452" s="69">
        <f>(J453-Assets[[#This Row],[MSFT]])/Assets[[#This Row],[MSFT]]</f>
        <v>-3.9382438000694084E-3</v>
      </c>
      <c r="W452" s="69">
        <f>(K453-Assets[[#This Row],[WFC]])/Assets[[#This Row],[WFC]]</f>
        <v>2.1263706538269152E-2</v>
      </c>
      <c r="X452" s="69">
        <f>(L453-Assets[[#This Row],[DJI]])/Assets[[#This Row],[DJI]]</f>
        <v>7.0352669589193294E-3</v>
      </c>
    </row>
    <row r="453" spans="1:24" x14ac:dyDescent="0.25">
      <c r="A453" s="66">
        <v>41010</v>
      </c>
      <c r="B453" s="60">
        <v>82.343957000000003</v>
      </c>
      <c r="C453" s="62">
        <v>72.938063</v>
      </c>
      <c r="D453" s="62">
        <v>26.926693</v>
      </c>
      <c r="E453" s="62">
        <v>33.090000000000003</v>
      </c>
      <c r="F453" s="62">
        <v>317.662871</v>
      </c>
      <c r="G453" s="62">
        <v>38.977694</v>
      </c>
      <c r="H453" s="62">
        <v>46.634967000000003</v>
      </c>
      <c r="I453" s="62">
        <v>146.16000399999999</v>
      </c>
      <c r="J453" s="62">
        <v>26.941322</v>
      </c>
      <c r="K453" s="62">
        <v>29.886399999999998</v>
      </c>
      <c r="L453" s="62">
        <v>12805.389649999999</v>
      </c>
      <c r="N453" s="69">
        <f>(B454-Assets[[#This Row],[AAPL]])/Assets[[#This Row],[AAPL]]</f>
        <v>-5.4775482795901892E-3</v>
      </c>
      <c r="O453" s="69">
        <f>(C454-Assets[[#This Row],[XOM]])/Assets[[#This Row],[XOM]]</f>
        <v>1.0882726622449426E-2</v>
      </c>
      <c r="P453" s="69">
        <f>(D454-Assets[[#This Row],[TTM]])/Assets[[#This Row],[TTM]]</f>
        <v>2.4539886869880401E-2</v>
      </c>
      <c r="Q453" s="69">
        <f>(E454-Assets[[#This Row],[TSLA]])/Assets[[#This Row],[TSLA]]</f>
        <v>1.0577183439105374E-2</v>
      </c>
      <c r="R453" s="69">
        <f>(F454-Assets[[#This Row],[GOOG]])/Assets[[#This Row],[GOOG]]</f>
        <v>2.3665066604526181E-2</v>
      </c>
      <c r="S453" s="69">
        <f>(G454-Assets[[#This Row],[DIS]])/Assets[[#This Row],[DIS]]</f>
        <v>1.8854296511230339E-2</v>
      </c>
      <c r="T453" s="69">
        <f>(H454-Assets[[#This Row],[COP]])/Assets[[#This Row],[COP]]</f>
        <v>1.3324272321239027E-2</v>
      </c>
      <c r="U453" s="69">
        <f>(I454-Assets[[#This Row],[BIDU]])/Assets[[#This Row],[BIDU]]</f>
        <v>3.5303796242370233E-2</v>
      </c>
      <c r="V453" s="69">
        <f>(J454-Assets[[#This Row],[MSFT]])/Assets[[#This Row],[MSFT]]</f>
        <v>2.0757778701431247E-2</v>
      </c>
      <c r="W453" s="69">
        <f>(K454-Assets[[#This Row],[WFC]])/Assets[[#This Row],[WFC]]</f>
        <v>1.1897719363991761E-2</v>
      </c>
      <c r="X453" s="69">
        <f>(L454-Assets[[#This Row],[DJI]])/Assets[[#This Row],[DJI]]</f>
        <v>1.4149544445920127E-2</v>
      </c>
    </row>
    <row r="454" spans="1:24" x14ac:dyDescent="0.25">
      <c r="A454" s="66">
        <v>41011</v>
      </c>
      <c r="B454" s="60">
        <v>81.892914000000005</v>
      </c>
      <c r="C454" s="62">
        <v>73.731827999999993</v>
      </c>
      <c r="D454" s="62">
        <v>27.587471000000001</v>
      </c>
      <c r="E454" s="62">
        <v>33.439999</v>
      </c>
      <c r="F454" s="62">
        <v>325.180384</v>
      </c>
      <c r="G454" s="62">
        <v>39.712591000000003</v>
      </c>
      <c r="H454" s="62">
        <v>47.256343999999999</v>
      </c>
      <c r="I454" s="62">
        <v>151.320007</v>
      </c>
      <c r="J454" s="62">
        <v>27.500564000000001</v>
      </c>
      <c r="K454" s="62">
        <v>30.241980000000002</v>
      </c>
      <c r="L454" s="62">
        <v>12986.58008</v>
      </c>
      <c r="N454" s="69">
        <f>(B455-Assets[[#This Row],[AAPL]])/Assets[[#This Row],[AAPL]]</f>
        <v>-2.8164488077686421E-2</v>
      </c>
      <c r="O454" s="69">
        <f>(C455-Assets[[#This Row],[XOM]])/Assets[[#This Row],[XOM]]</f>
        <v>-7.7751496951898825E-3</v>
      </c>
      <c r="P454" s="69">
        <f>(D455-Assets[[#This Row],[TTM]])/Assets[[#This Row],[TTM]]</f>
        <v>-1.6555087633803062E-2</v>
      </c>
      <c r="Q454" s="69">
        <f>(E455-Assets[[#This Row],[TSLA]])/Assets[[#This Row],[TSLA]]</f>
        <v>4.4856759714616964E-3</v>
      </c>
      <c r="R454" s="69">
        <f>(F455-Assets[[#This Row],[GOOG]])/Assets[[#This Row],[GOOG]]</f>
        <v>-4.0567766842910205E-2</v>
      </c>
      <c r="S454" s="69">
        <f>(G455-Assets[[#This Row],[DIS]])/Assets[[#This Row],[DIS]]</f>
        <v>-7.1175159535676082E-3</v>
      </c>
      <c r="T454" s="69">
        <f>(H455-Assets[[#This Row],[COP]])/Assets[[#This Row],[COP]]</f>
        <v>-1.2075542703853612E-2</v>
      </c>
      <c r="U454" s="69">
        <f>(I455-Assets[[#This Row],[BIDU]])/Assets[[#This Row],[BIDU]]</f>
        <v>3.96497470423771E-4</v>
      </c>
      <c r="V454" s="69">
        <f>(J455-Assets[[#This Row],[MSFT]])/Assets[[#This Row],[MSFT]]</f>
        <v>-5.4874147308397068E-3</v>
      </c>
      <c r="W454" s="69">
        <f>(K455-Assets[[#This Row],[WFC]])/Assets[[#This Row],[WFC]]</f>
        <v>-3.4685493476287015E-2</v>
      </c>
      <c r="X454" s="69">
        <f>(L455-Assets[[#This Row],[DJI]])/Assets[[#This Row],[DJI]]</f>
        <v>-1.0548600105348072E-2</v>
      </c>
    </row>
    <row r="455" spans="1:24" x14ac:dyDescent="0.25">
      <c r="A455" s="66">
        <v>41012</v>
      </c>
      <c r="B455" s="60">
        <v>79.586442000000005</v>
      </c>
      <c r="C455" s="62">
        <v>73.158552</v>
      </c>
      <c r="D455" s="62">
        <v>27.130758</v>
      </c>
      <c r="E455" s="62">
        <v>33.590000000000003</v>
      </c>
      <c r="F455" s="62">
        <v>311.988542</v>
      </c>
      <c r="G455" s="62">
        <v>39.429935999999998</v>
      </c>
      <c r="H455" s="62">
        <v>46.685698000000002</v>
      </c>
      <c r="I455" s="62">
        <v>151.38000500000001</v>
      </c>
      <c r="J455" s="62">
        <v>27.349657000000001</v>
      </c>
      <c r="K455" s="62">
        <v>29.193021999999999</v>
      </c>
      <c r="L455" s="62">
        <v>12849.589840000001</v>
      </c>
      <c r="N455" s="69">
        <f>(B456-Assets[[#This Row],[AAPL]])/Assets[[#This Row],[AAPL]]</f>
        <v>-4.1471774803050136E-2</v>
      </c>
      <c r="O455" s="69">
        <f>(C456-Assets[[#This Row],[XOM]])/Assets[[#This Row],[XOM]]</f>
        <v>1.2778847782553183E-2</v>
      </c>
      <c r="P455" s="69">
        <f>(D456-Assets[[#This Row],[TTM]])/Assets[[#This Row],[TTM]]</f>
        <v>3.3309463745907916E-2</v>
      </c>
      <c r="Q455" s="69">
        <f>(E456-Assets[[#This Row],[TSLA]])/Assets[[#This Row],[TSLA]]</f>
        <v>-3.9892825245608908E-2</v>
      </c>
      <c r="R455" s="69">
        <f>(F456-Assets[[#This Row],[GOOG]])/Assets[[#This Row],[GOOG]]</f>
        <v>-2.9667006168450874E-2</v>
      </c>
      <c r="S455" s="69">
        <f>(G456-Assets[[#This Row],[DIS]])/Assets[[#This Row],[DIS]]</f>
        <v>-4.5399769352908815E-3</v>
      </c>
      <c r="T455" s="69">
        <f>(H456-Assets[[#This Row],[COP]])/Assets[[#This Row],[COP]]</f>
        <v>2.7161851580327543E-3</v>
      </c>
      <c r="U455" s="69">
        <f>(I456-Assets[[#This Row],[BIDU]])/Assets[[#This Row],[BIDU]]</f>
        <v>-2.4573925730812497E-2</v>
      </c>
      <c r="V455" s="69">
        <f>(J456-Assets[[#This Row],[MSFT]])/Assets[[#This Row],[MSFT]]</f>
        <v>8.7634005793929826E-3</v>
      </c>
      <c r="W455" s="69">
        <f>(K456-Assets[[#This Row],[WFC]])/Assets[[#This Row],[WFC]]</f>
        <v>9.4397558430230309E-3</v>
      </c>
      <c r="X455" s="69">
        <f>(L456-Assets[[#This Row],[DJI]])/Assets[[#This Row],[DJI]]</f>
        <v>5.5893083665928822E-3</v>
      </c>
    </row>
    <row r="456" spans="1:24" x14ac:dyDescent="0.25">
      <c r="A456" s="66">
        <v>41015</v>
      </c>
      <c r="B456" s="60">
        <v>76.285850999999994</v>
      </c>
      <c r="C456" s="62">
        <v>74.093434000000002</v>
      </c>
      <c r="D456" s="62">
        <v>28.034469000000001</v>
      </c>
      <c r="E456" s="62">
        <v>32.25</v>
      </c>
      <c r="F456" s="62">
        <v>302.732776</v>
      </c>
      <c r="G456" s="62">
        <v>39.250925000000002</v>
      </c>
      <c r="H456" s="62">
        <v>46.812505000000002</v>
      </c>
      <c r="I456" s="62">
        <v>147.66000399999999</v>
      </c>
      <c r="J456" s="62">
        <v>27.589333</v>
      </c>
      <c r="K456" s="62">
        <v>29.468596999999999</v>
      </c>
      <c r="L456" s="62">
        <v>12921.410159999999</v>
      </c>
      <c r="N456" s="69">
        <f>(B457-Assets[[#This Row],[AAPL]])/Assets[[#This Row],[AAPL]]</f>
        <v>5.0971286929734932E-2</v>
      </c>
      <c r="O456" s="69">
        <f>(C457-Assets[[#This Row],[XOM]])/Assets[[#This Row],[XOM]]</f>
        <v>1.7140763107294947E-2</v>
      </c>
      <c r="P456" s="69">
        <f>(D457-Assets[[#This Row],[TTM]])/Assets[[#This Row],[TTM]]</f>
        <v>1.5944514590235277E-2</v>
      </c>
      <c r="Q456" s="69">
        <f>(E457-Assets[[#This Row],[TSLA]])/Assets[[#This Row],[TSLA]]</f>
        <v>-3.1001550387606389E-4</v>
      </c>
      <c r="R456" s="69">
        <f>(F457-Assets[[#This Row],[GOOG]])/Assets[[#This Row],[GOOG]]</f>
        <v>5.7749247474942018E-3</v>
      </c>
      <c r="S456" s="69">
        <f>(G457-Assets[[#This Row],[DIS]])/Assets[[#This Row],[DIS]]</f>
        <v>2.4483932544264835E-2</v>
      </c>
      <c r="T456" s="69">
        <f>(H457-Assets[[#This Row],[COP]])/Assets[[#This Row],[COP]]</f>
        <v>5.824277081519163E-3</v>
      </c>
      <c r="U456" s="69">
        <f>(I457-Assets[[#This Row],[BIDU]])/Assets[[#This Row],[BIDU]]</f>
        <v>-1.1512867086200947E-3</v>
      </c>
      <c r="V456" s="69">
        <f>(J457-Assets[[#This Row],[MSFT]])/Assets[[#This Row],[MSFT]]</f>
        <v>1.1583027396856614E-2</v>
      </c>
      <c r="W456" s="69">
        <f>(K457-Assets[[#This Row],[WFC]])/Assets[[#This Row],[WFC]]</f>
        <v>1.5987900611623938E-2</v>
      </c>
      <c r="X456" s="69">
        <f>(L457-Assets[[#This Row],[DJI]])/Assets[[#This Row],[DJI]]</f>
        <v>1.5023892717294597E-2</v>
      </c>
    </row>
    <row r="457" spans="1:24" x14ac:dyDescent="0.25">
      <c r="A457" s="66">
        <v>41016</v>
      </c>
      <c r="B457" s="60">
        <v>80.174239</v>
      </c>
      <c r="C457" s="62">
        <v>75.363451999999995</v>
      </c>
      <c r="D457" s="62">
        <v>28.481465</v>
      </c>
      <c r="E457" s="62">
        <v>32.240001999999997</v>
      </c>
      <c r="F457" s="62">
        <v>304.48103500000002</v>
      </c>
      <c r="G457" s="62">
        <v>40.211942000000001</v>
      </c>
      <c r="H457" s="62">
        <v>47.085154000000003</v>
      </c>
      <c r="I457" s="62">
        <v>147.490005</v>
      </c>
      <c r="J457" s="62">
        <v>27.908901</v>
      </c>
      <c r="K457" s="62">
        <v>29.939737999999998</v>
      </c>
      <c r="L457" s="62">
        <v>13115.54004</v>
      </c>
      <c r="N457" s="69">
        <f>(B458-Assets[[#This Row],[AAPL]])/Assets[[#This Row],[AAPL]]</f>
        <v>-2.2305793261100555E-3</v>
      </c>
      <c r="O457" s="69">
        <f>(C458-Assets[[#This Row],[XOM]])/Assets[[#This Row],[XOM]]</f>
        <v>3.5108529795052162E-3</v>
      </c>
      <c r="P457" s="69">
        <f>(D458-Assets[[#This Row],[TTM]])/Assets[[#This Row],[TTM]]</f>
        <v>1.6376720790169975E-2</v>
      </c>
      <c r="Q457" s="69">
        <f>(E458-Assets[[#This Row],[TSLA]])/Assets[[#This Row],[TSLA]]</f>
        <v>1.3027232442479367E-2</v>
      </c>
      <c r="R457" s="69">
        <f>(F458-Assets[[#This Row],[GOOG]])/Assets[[#This Row],[GOOG]]</f>
        <v>-3.477822518568454E-3</v>
      </c>
      <c r="S457" s="69">
        <f>(G458-Assets[[#This Row],[DIS]])/Assets[[#This Row],[DIS]]</f>
        <v>-4.451712379372281E-3</v>
      </c>
      <c r="T457" s="69">
        <f>(H458-Assets[[#This Row],[COP]])/Assets[[#This Row],[COP]]</f>
        <v>-1.3062312592202736E-2</v>
      </c>
      <c r="U457" s="69">
        <f>(I458-Assets[[#This Row],[BIDU]])/Assets[[#This Row],[BIDU]]</f>
        <v>2.9154043353649358E-3</v>
      </c>
      <c r="V457" s="69">
        <f>(J458-Assets[[#This Row],[MSFT]])/Assets[[#This Row],[MSFT]]</f>
        <v>-9.54200955458623E-3</v>
      </c>
      <c r="W457" s="69">
        <f>(K458-Assets[[#This Row],[WFC]])/Assets[[#This Row],[WFC]]</f>
        <v>-3.2660606448860121E-3</v>
      </c>
      <c r="X457" s="69">
        <f>(L458-Assets[[#This Row],[DJI]])/Assets[[#This Row],[DJI]]</f>
        <v>-6.3123622624387081E-3</v>
      </c>
    </row>
    <row r="458" spans="1:24" x14ac:dyDescent="0.25">
      <c r="A458" s="66">
        <v>41017</v>
      </c>
      <c r="B458" s="60">
        <v>79.995403999999994</v>
      </c>
      <c r="C458" s="62">
        <v>75.628041999999994</v>
      </c>
      <c r="D458" s="62">
        <v>28.947897999999999</v>
      </c>
      <c r="E458" s="62">
        <v>32.659999999999997</v>
      </c>
      <c r="F458" s="62">
        <v>303.42210399999999</v>
      </c>
      <c r="G458" s="62">
        <v>40.03293</v>
      </c>
      <c r="H458" s="62">
        <v>46.470112999999998</v>
      </c>
      <c r="I458" s="62">
        <v>147.91999799999999</v>
      </c>
      <c r="J458" s="62">
        <v>27.642593999999999</v>
      </c>
      <c r="K458" s="62">
        <v>29.841953</v>
      </c>
      <c r="L458" s="62">
        <v>13032.75</v>
      </c>
      <c r="N458" s="69">
        <f>(B459-Assets[[#This Row],[AAPL]])/Assets[[#This Row],[AAPL]]</f>
        <v>-3.4355823742073917E-2</v>
      </c>
      <c r="O458" s="69">
        <f>(C459-Assets[[#This Row],[XOM]])/Assets[[#This Row],[XOM]]</f>
        <v>-5.481062170034641E-3</v>
      </c>
      <c r="P458" s="69">
        <f>(D459-Assets[[#This Row],[TTM]])/Assets[[#This Row],[TTM]]</f>
        <v>1.6448448174026385E-2</v>
      </c>
      <c r="Q458" s="69">
        <f>(E459-Assets[[#This Row],[TSLA]])/Assets[[#This Row],[TSLA]]</f>
        <v>1.5309246785058177E-2</v>
      </c>
      <c r="R458" s="69">
        <f>(F459-Assets[[#This Row],[GOOG]])/Assets[[#This Row],[GOOG]]</f>
        <v>-1.3416745010772238E-2</v>
      </c>
      <c r="S458" s="69">
        <f>(G459-Assets[[#This Row],[DIS]])/Assets[[#This Row],[DIS]]</f>
        <v>-9.649331188099396E-3</v>
      </c>
      <c r="T458" s="69">
        <f>(H459-Assets[[#This Row],[COP]])/Assets[[#This Row],[COP]]</f>
        <v>-5.457787460082031E-3</v>
      </c>
      <c r="U458" s="69">
        <f>(I459-Assets[[#This Row],[BIDU]])/Assets[[#This Row],[BIDU]]</f>
        <v>-2.1498060052704951E-2</v>
      </c>
      <c r="V458" s="69">
        <f>(J459-Assets[[#This Row],[MSFT]])/Assets[[#This Row],[MSFT]]</f>
        <v>-4.1746805672434372E-3</v>
      </c>
      <c r="W458" s="69">
        <f>(K459-Assets[[#This Row],[WFC]])/Assets[[#This Row],[WFC]]</f>
        <v>-1.3404853227937242E-2</v>
      </c>
      <c r="X458" s="69">
        <f>(L459-Assets[[#This Row],[DJI]])/Assets[[#This Row],[DJI]]</f>
        <v>-5.2675291093591684E-3</v>
      </c>
    </row>
    <row r="459" spans="1:24" x14ac:dyDescent="0.25">
      <c r="A459" s="66">
        <v>41018</v>
      </c>
      <c r="B459" s="60">
        <v>77.247095999999999</v>
      </c>
      <c r="C459" s="62">
        <v>75.213520000000003</v>
      </c>
      <c r="D459" s="62">
        <v>29.424046000000001</v>
      </c>
      <c r="E459" s="62">
        <v>33.159999999999997</v>
      </c>
      <c r="F459" s="62">
        <v>299.35116699999998</v>
      </c>
      <c r="G459" s="62">
        <v>39.646639</v>
      </c>
      <c r="H459" s="62">
        <v>46.216489000000003</v>
      </c>
      <c r="I459" s="62">
        <v>144.740005</v>
      </c>
      <c r="J459" s="62">
        <v>27.527194999999999</v>
      </c>
      <c r="K459" s="62">
        <v>29.441925999999999</v>
      </c>
      <c r="L459" s="62">
        <v>12964.099609999999</v>
      </c>
      <c r="N459" s="69">
        <f>(B460-Assets[[#This Row],[AAPL]])/Assets[[#This Row],[AAPL]]</f>
        <v>-2.4615255439505369E-2</v>
      </c>
      <c r="O459" s="69">
        <f>(C460-Assets[[#This Row],[XOM]])/Assets[[#This Row],[XOM]]</f>
        <v>2.3457218861705348E-4</v>
      </c>
      <c r="P459" s="69">
        <f>(D460-Assets[[#This Row],[TTM]])/Assets[[#This Row],[TTM]]</f>
        <v>-1.0568091145588914E-2</v>
      </c>
      <c r="Q459" s="69">
        <f>(E460-Assets[[#This Row],[TSLA]])/Assets[[#This Row],[TSLA]]</f>
        <v>0</v>
      </c>
      <c r="R459" s="69">
        <f>(F460-Assets[[#This Row],[GOOG]])/Assets[[#This Row],[GOOG]]</f>
        <v>-5.4063159874034646E-3</v>
      </c>
      <c r="S459" s="69">
        <f>(G460-Assets[[#This Row],[DIS]])/Assets[[#This Row],[DIS]]</f>
        <v>6.4162815919907292E-3</v>
      </c>
      <c r="T459" s="69">
        <f>(H460-Assets[[#This Row],[COP]])/Assets[[#This Row],[COP]]</f>
        <v>-1.3715883956490272E-4</v>
      </c>
      <c r="U459" s="69">
        <f>(I460-Assets[[#This Row],[BIDU]])/Assets[[#This Row],[BIDU]]</f>
        <v>1.1745128791448502E-3</v>
      </c>
      <c r="V459" s="69">
        <f>(J460-Assets[[#This Row],[MSFT]])/Assets[[#This Row],[MSFT]]</f>
        <v>4.546914424081349E-2</v>
      </c>
      <c r="W459" s="69">
        <f>(K460-Assets[[#This Row],[WFC]])/Assets[[#This Row],[WFC]]</f>
        <v>-3.6231665007240739E-3</v>
      </c>
      <c r="X459" s="69">
        <f>(L460-Assets[[#This Row],[DJI]])/Assets[[#This Row],[DJI]]</f>
        <v>5.0262001959425918E-3</v>
      </c>
    </row>
    <row r="460" spans="1:24" x14ac:dyDescent="0.25">
      <c r="A460" s="66">
        <v>41019</v>
      </c>
      <c r="B460" s="60">
        <v>75.345639000000006</v>
      </c>
      <c r="C460" s="62">
        <v>75.231162999999995</v>
      </c>
      <c r="D460" s="62">
        <v>29.11309</v>
      </c>
      <c r="E460" s="62">
        <v>33.159999999999997</v>
      </c>
      <c r="F460" s="62">
        <v>297.73277999999999</v>
      </c>
      <c r="G460" s="62">
        <v>39.901023000000002</v>
      </c>
      <c r="H460" s="62">
        <v>46.210149999999999</v>
      </c>
      <c r="I460" s="62">
        <v>144.91000399999999</v>
      </c>
      <c r="J460" s="62">
        <v>28.778832999999999</v>
      </c>
      <c r="K460" s="62">
        <v>29.335253000000002</v>
      </c>
      <c r="L460" s="62">
        <v>13029.259770000001</v>
      </c>
      <c r="N460" s="69">
        <f>(B461-Assets[[#This Row],[AAPL]])/Assets[[#This Row],[AAPL]]</f>
        <v>-2.2339846371202178E-3</v>
      </c>
      <c r="O460" s="69">
        <f>(C461-Assets[[#This Row],[XOM]])/Assets[[#This Row],[XOM]]</f>
        <v>4.5720946783715114E-3</v>
      </c>
      <c r="P460" s="69">
        <f>(D461-Assets[[#This Row],[TTM]])/Assets[[#This Row],[TTM]]</f>
        <v>-9.6795290365948097E-3</v>
      </c>
      <c r="Q460" s="69">
        <f>(E461-Assets[[#This Row],[TSLA]])/Assets[[#This Row],[TSLA]]</f>
        <v>-3.6791284680337696E-2</v>
      </c>
      <c r="R460" s="69">
        <f>(F461-Assets[[#This Row],[GOOG]])/Assets[[#This Row],[GOOG]]</f>
        <v>2.5836187738548584E-3</v>
      </c>
      <c r="S460" s="69">
        <f>(G461-Assets[[#This Row],[DIS]])/Assets[[#This Row],[DIS]]</f>
        <v>-8.0283405265074055E-3</v>
      </c>
      <c r="T460" s="69">
        <f>(H461-Assets[[#This Row],[COP]])/Assets[[#This Row],[COP]]</f>
        <v>-7.5465671502906026E-3</v>
      </c>
      <c r="U460" s="69">
        <f>(I461-Assets[[#This Row],[BIDU]])/Assets[[#This Row],[BIDU]]</f>
        <v>-3.6229382755382442E-2</v>
      </c>
      <c r="V460" s="69">
        <f>(J461-Assets[[#This Row],[MSFT]])/Assets[[#This Row],[MSFT]]</f>
        <v>-9.2535371396053542E-3</v>
      </c>
      <c r="W460" s="69">
        <f>(K461-Assets[[#This Row],[WFC]])/Assets[[#This Row],[WFC]]</f>
        <v>-9.393987500295289E-3</v>
      </c>
      <c r="X460" s="69">
        <f>(L461-Assets[[#This Row],[DJI]])/Assets[[#This Row],[DJI]]</f>
        <v>-7.8354297789858477E-3</v>
      </c>
    </row>
    <row r="461" spans="1:24" x14ac:dyDescent="0.25">
      <c r="A461" s="66">
        <v>41022</v>
      </c>
      <c r="B461" s="60">
        <v>75.177318</v>
      </c>
      <c r="C461" s="62">
        <v>75.575126999999995</v>
      </c>
      <c r="D461" s="62">
        <v>28.831289000000002</v>
      </c>
      <c r="E461" s="62">
        <v>31.940000999999999</v>
      </c>
      <c r="F461" s="62">
        <v>298.50200799999999</v>
      </c>
      <c r="G461" s="62">
        <v>39.580683999999998</v>
      </c>
      <c r="H461" s="62">
        <v>45.861421999999997</v>
      </c>
      <c r="I461" s="62">
        <v>139.66000399999999</v>
      </c>
      <c r="J461" s="62">
        <v>28.512526999999999</v>
      </c>
      <c r="K461" s="62">
        <v>29.059678000000002</v>
      </c>
      <c r="L461" s="62">
        <v>12927.16992</v>
      </c>
      <c r="N461" s="69">
        <f>(B462-Assets[[#This Row],[AAPL]])/Assets[[#This Row],[AAPL]]</f>
        <v>-1.9975453234444957E-2</v>
      </c>
      <c r="O461" s="69">
        <f>(C462-Assets[[#This Row],[XOM]])/Assets[[#This Row],[XOM]]</f>
        <v>7.2353302165142942E-3</v>
      </c>
      <c r="P461" s="69">
        <f>(D462-Assets[[#This Row],[TTM]])/Assets[[#This Row],[TTM]]</f>
        <v>1.3481187053411741E-3</v>
      </c>
      <c r="Q461" s="69">
        <f>(E462-Assets[[#This Row],[TSLA]])/Assets[[#This Row],[TSLA]]</f>
        <v>-3.7570756494340273E-3</v>
      </c>
      <c r="R461" s="69">
        <f>(F462-Assets[[#This Row],[GOOG]])/Assets[[#This Row],[GOOG]]</f>
        <v>6.1412585204453042E-3</v>
      </c>
      <c r="S461" s="69">
        <f>(G462-Assets[[#This Row],[DIS]])/Assets[[#This Row],[DIS]]</f>
        <v>4.0466961106585576E-3</v>
      </c>
      <c r="T461" s="69">
        <f>(H462-Assets[[#This Row],[COP]])/Assets[[#This Row],[COP]]</f>
        <v>-6.2215907740496871E-3</v>
      </c>
      <c r="U461" s="69">
        <f>(I462-Assets[[#This Row],[BIDU]])/Assets[[#This Row],[BIDU]]</f>
        <v>-2.742375691182122E-2</v>
      </c>
      <c r="V461" s="69">
        <f>(J462-Assets[[#This Row],[MSFT]])/Assets[[#This Row],[MSFT]]</f>
        <v>-6.2265964710879508E-3</v>
      </c>
      <c r="W461" s="69">
        <f>(K462-Assets[[#This Row],[WFC]])/Assets[[#This Row],[WFC]]</f>
        <v>1.1624388955720669E-2</v>
      </c>
      <c r="X461" s="69">
        <f>(L462-Assets[[#This Row],[DJI]])/Assets[[#This Row],[DJI]]</f>
        <v>5.7545193929035288E-3</v>
      </c>
    </row>
    <row r="462" spans="1:24" x14ac:dyDescent="0.25">
      <c r="A462" s="66">
        <v>41023</v>
      </c>
      <c r="B462" s="60">
        <v>73.675617000000003</v>
      </c>
      <c r="C462" s="62">
        <v>76.121938</v>
      </c>
      <c r="D462" s="62">
        <v>28.870156999999999</v>
      </c>
      <c r="E462" s="62">
        <v>31.82</v>
      </c>
      <c r="F462" s="62">
        <v>300.33518600000002</v>
      </c>
      <c r="G462" s="62">
        <v>39.740855000000003</v>
      </c>
      <c r="H462" s="62">
        <v>45.576090999999998</v>
      </c>
      <c r="I462" s="62">
        <v>135.83000200000001</v>
      </c>
      <c r="J462" s="62">
        <v>28.334990999999999</v>
      </c>
      <c r="K462" s="62">
        <v>29.397479000000001</v>
      </c>
      <c r="L462" s="62">
        <v>13001.559569999999</v>
      </c>
      <c r="N462" s="69">
        <f>(B463-Assets[[#This Row],[AAPL]])/Assets[[#This Row],[AAPL]]</f>
        <v>8.8741367445894503E-2</v>
      </c>
      <c r="O462" s="69">
        <f>(C463-Assets[[#This Row],[XOM]])/Assets[[#This Row],[XOM]]</f>
        <v>6.2565275203581771E-3</v>
      </c>
      <c r="P462" s="69">
        <f>(D463-Assets[[#This Row],[TTM]])/Assets[[#This Row],[TTM]]</f>
        <v>6.7322113973964368E-4</v>
      </c>
      <c r="Q462" s="69">
        <f>(E463-Assets[[#This Row],[TSLA]])/Assets[[#This Row],[TSLA]]</f>
        <v>3.4255185417976002E-2</v>
      </c>
      <c r="R462" s="69">
        <f>(F463-Assets[[#This Row],[GOOG]])/Assets[[#This Row],[GOOG]]</f>
        <v>1.4053604761447964E-2</v>
      </c>
      <c r="S462" s="69">
        <f>(G463-Assets[[#This Row],[DIS]])/Assets[[#This Row],[DIS]]</f>
        <v>1.2328119261651364E-2</v>
      </c>
      <c r="T462" s="69">
        <f>(H463-Assets[[#This Row],[COP]])/Assets[[#This Row],[COP]]</f>
        <v>-1.1964343322028196E-2</v>
      </c>
      <c r="U462" s="69">
        <f>(I463-Assets[[#This Row],[BIDU]])/Assets[[#This Row],[BIDU]]</f>
        <v>-7.4357283746488015E-3</v>
      </c>
      <c r="V462" s="69">
        <f>(J463-Assets[[#This Row],[MSFT]])/Assets[[#This Row],[MSFT]]</f>
        <v>8.7719456131114051E-3</v>
      </c>
      <c r="W462" s="69">
        <f>(K463-Assets[[#This Row],[WFC]])/Assets[[#This Row],[WFC]]</f>
        <v>8.4668484668362059E-3</v>
      </c>
      <c r="X462" s="69">
        <f>(L463-Assets[[#This Row],[DJI]])/Assets[[#This Row],[DJI]]</f>
        <v>6.8576511548453624E-3</v>
      </c>
    </row>
    <row r="463" spans="1:24" x14ac:dyDescent="0.25">
      <c r="A463" s="66">
        <v>41024</v>
      </c>
      <c r="B463" s="60">
        <v>80.213691999999995</v>
      </c>
      <c r="C463" s="62">
        <v>76.598196999999999</v>
      </c>
      <c r="D463" s="62">
        <v>28.889593000000001</v>
      </c>
      <c r="E463" s="62">
        <v>32.909999999999997</v>
      </c>
      <c r="F463" s="62">
        <v>304.55597799999998</v>
      </c>
      <c r="G463" s="62">
        <v>40.230784999999997</v>
      </c>
      <c r="H463" s="62">
        <v>45.030802999999999</v>
      </c>
      <c r="I463" s="62">
        <v>134.820007</v>
      </c>
      <c r="J463" s="62">
        <v>28.583544</v>
      </c>
      <c r="K463" s="62">
        <v>29.646383</v>
      </c>
      <c r="L463" s="62">
        <v>13090.719730000001</v>
      </c>
      <c r="N463" s="69">
        <f>(B464-Assets[[#This Row],[AAPL]])/Assets[[#This Row],[AAPL]]</f>
        <v>-3.7705283531893571E-3</v>
      </c>
      <c r="O463" s="69">
        <f>(C464-Assets[[#This Row],[XOM]])/Assets[[#This Row],[XOM]]</f>
        <v>-8.9809946832038277E-3</v>
      </c>
      <c r="P463" s="69">
        <f>(D464-Assets[[#This Row],[TTM]])/Assets[[#This Row],[TTM]]</f>
        <v>3.6999828969552255E-3</v>
      </c>
      <c r="Q463" s="69">
        <f>(E464-Assets[[#This Row],[TSLA]])/Assets[[#This Row],[TSLA]]</f>
        <v>1.7623883318140396E-2</v>
      </c>
      <c r="R463" s="69">
        <f>(F464-Assets[[#This Row],[GOOG]])/Assets[[#This Row],[GOOG]]</f>
        <v>9.4305389073664307E-3</v>
      </c>
      <c r="S463" s="69">
        <f>(G464-Assets[[#This Row],[DIS]])/Assets[[#This Row],[DIS]]</f>
        <v>1.5456670805702644E-2</v>
      </c>
      <c r="T463" s="69">
        <f>(H464-Assets[[#This Row],[COP]])/Assets[[#This Row],[COP]]</f>
        <v>1.6474234314675769E-2</v>
      </c>
      <c r="U463" s="69">
        <f>(I464-Assets[[#This Row],[BIDU]])/Assets[[#This Row],[BIDU]]</f>
        <v>-1.1941847770412989E-2</v>
      </c>
      <c r="V463" s="69">
        <f>(J464-Assets[[#This Row],[MSFT]])/Assets[[#This Row],[MSFT]]</f>
        <v>-2.7950347934462207E-3</v>
      </c>
      <c r="W463" s="69">
        <f>(K464-Assets[[#This Row],[WFC]])/Assets[[#This Row],[WFC]]</f>
        <v>1.4692719850512648E-2</v>
      </c>
      <c r="X463" s="69">
        <f>(L464-Assets[[#This Row],[DJI]])/Assets[[#This Row],[DJI]]</f>
        <v>8.7008500945118684E-3</v>
      </c>
    </row>
    <row r="464" spans="1:24" x14ac:dyDescent="0.25">
      <c r="A464" s="66">
        <v>41025</v>
      </c>
      <c r="B464" s="60">
        <v>79.911243999999996</v>
      </c>
      <c r="C464" s="62">
        <v>75.910269</v>
      </c>
      <c r="D464" s="62">
        <v>28.996483999999999</v>
      </c>
      <c r="E464" s="62">
        <v>33.490001999999997</v>
      </c>
      <c r="F464" s="62">
        <v>307.42810500000002</v>
      </c>
      <c r="G464" s="62">
        <v>40.852618999999997</v>
      </c>
      <c r="H464" s="62">
        <v>45.772651000000003</v>
      </c>
      <c r="I464" s="62">
        <v>133.21000699999999</v>
      </c>
      <c r="J464" s="62">
        <v>28.503651999999999</v>
      </c>
      <c r="K464" s="62">
        <v>30.081969000000001</v>
      </c>
      <c r="L464" s="62">
        <v>13204.62012</v>
      </c>
      <c r="N464" s="69">
        <f>(B465-Assets[[#This Row],[AAPL]])/Assets[[#This Row],[AAPL]]</f>
        <v>-7.7340430340441342E-3</v>
      </c>
      <c r="O464" s="69">
        <f>(C465-Assets[[#This Row],[XOM]])/Assets[[#This Row],[XOM]]</f>
        <v>1.1621616042481684E-4</v>
      </c>
      <c r="P464" s="69">
        <f>(D465-Assets[[#This Row],[TTM]])/Assets[[#This Row],[TTM]]</f>
        <v>-3.3514408160656477E-4</v>
      </c>
      <c r="Q464" s="69">
        <f>(E465-Assets[[#This Row],[TSLA]])/Assets[[#This Row],[TSLA]]</f>
        <v>-4.4790083918177593E-3</v>
      </c>
      <c r="R464" s="69">
        <f>(F465-Assets[[#This Row],[GOOG]])/Assets[[#This Row],[GOOG]]</f>
        <v>-7.9612434913850158E-4</v>
      </c>
      <c r="S464" s="69">
        <f>(G465-Assets[[#This Row],[DIS]])/Assets[[#This Row],[DIS]]</f>
        <v>-2.3065840650260839E-4</v>
      </c>
      <c r="T464" s="69">
        <f>(H465-Assets[[#This Row],[COP]])/Assets[[#This Row],[COP]]</f>
        <v>-2.9088767438879824E-3</v>
      </c>
      <c r="U464" s="69">
        <f>(I465-Assets[[#This Row],[BIDU]])/Assets[[#This Row],[BIDU]]</f>
        <v>9.2335030055212177E-3</v>
      </c>
      <c r="V464" s="69">
        <f>(J465-Assets[[#This Row],[MSFT]])/Assets[[#This Row],[MSFT]]</f>
        <v>-4.0486040174780944E-3</v>
      </c>
      <c r="W464" s="69">
        <f>(K465-Assets[[#This Row],[WFC]])/Assets[[#This Row],[WFC]]</f>
        <v>-2.068548106010034E-3</v>
      </c>
      <c r="X464" s="69">
        <f>(L465-Assets[[#This Row],[DJI]])/Assets[[#This Row],[DJI]]</f>
        <v>1.7940273771389534E-3</v>
      </c>
    </row>
    <row r="465" spans="1:24" x14ac:dyDescent="0.25">
      <c r="A465" s="66">
        <v>41026</v>
      </c>
      <c r="B465" s="60">
        <v>79.293206999999995</v>
      </c>
      <c r="C465" s="62">
        <v>75.919090999999995</v>
      </c>
      <c r="D465" s="62">
        <v>28.986765999999999</v>
      </c>
      <c r="E465" s="62">
        <v>33.340000000000003</v>
      </c>
      <c r="F465" s="62">
        <v>307.18335400000001</v>
      </c>
      <c r="G465" s="62">
        <v>40.843195999999999</v>
      </c>
      <c r="H465" s="62">
        <v>45.639504000000002</v>
      </c>
      <c r="I465" s="62">
        <v>134.44000199999999</v>
      </c>
      <c r="J465" s="62">
        <v>28.388252000000001</v>
      </c>
      <c r="K465" s="62">
        <v>30.019742999999998</v>
      </c>
      <c r="L465" s="62">
        <v>13228.309569999999</v>
      </c>
      <c r="N465" s="69">
        <f>(B466-Assets[[#This Row],[AAPL]])/Assets[[#This Row],[AAPL]]</f>
        <v>-3.1542336281088962E-2</v>
      </c>
      <c r="O465" s="69">
        <f>(C466-Assets[[#This Row],[XOM]])/Assets[[#This Row],[XOM]]</f>
        <v>3.0203733603712283E-3</v>
      </c>
      <c r="P465" s="69">
        <f>(D466-Assets[[#This Row],[TTM]])/Assets[[#This Row],[TTM]]</f>
        <v>-2.681844535537358E-3</v>
      </c>
      <c r="Q465" s="69">
        <f>(E466-Assets[[#This Row],[TSLA]])/Assets[[#This Row],[TSLA]]</f>
        <v>-6.2987102579485114E-3</v>
      </c>
      <c r="R465" s="69">
        <f>(F466-Assets[[#This Row],[GOOG]])/Assets[[#This Row],[GOOG]]</f>
        <v>-1.6472064433543588E-2</v>
      </c>
      <c r="S465" s="69">
        <f>(G466-Assets[[#This Row],[DIS]])/Assets[[#This Row],[DIS]]</f>
        <v>-5.5362954456355876E-3</v>
      </c>
      <c r="T465" s="69">
        <f>(H466-Assets[[#This Row],[COP]])/Assets[[#This Row],[COP]]</f>
        <v>-4.8624761566208475E-3</v>
      </c>
      <c r="U465" s="69">
        <f>(I466-Assets[[#This Row],[BIDU]])/Assets[[#This Row],[BIDU]]</f>
        <v>-1.2942613612873917E-2</v>
      </c>
      <c r="V465" s="69">
        <f>(J466-Assets[[#This Row],[MSFT]])/Assets[[#This Row],[MSFT]]</f>
        <v>1.2507990981621584E-3</v>
      </c>
      <c r="W465" s="69">
        <f>(K466-Assets[[#This Row],[WFC]])/Assets[[#This Row],[WFC]]</f>
        <v>-1.0364312579224917E-2</v>
      </c>
      <c r="X465" s="69">
        <f>(L466-Assets[[#This Row],[DJI]])/Assets[[#This Row],[DJI]]</f>
        <v>-1.1097177551159341E-3</v>
      </c>
    </row>
    <row r="466" spans="1:24" x14ac:dyDescent="0.25">
      <c r="A466" s="66">
        <v>41029</v>
      </c>
      <c r="B466" s="60">
        <v>76.792113999999998</v>
      </c>
      <c r="C466" s="62">
        <v>76.148394999999994</v>
      </c>
      <c r="D466" s="62">
        <v>28.909027999999999</v>
      </c>
      <c r="E466" s="62">
        <v>33.130001</v>
      </c>
      <c r="F466" s="62">
        <v>302.12340999999998</v>
      </c>
      <c r="G466" s="62">
        <v>40.617075999999997</v>
      </c>
      <c r="H466" s="62">
        <v>45.417583</v>
      </c>
      <c r="I466" s="62">
        <v>132.699997</v>
      </c>
      <c r="J466" s="62">
        <v>28.423760000000001</v>
      </c>
      <c r="K466" s="62">
        <v>29.708608999999999</v>
      </c>
      <c r="L466" s="62">
        <v>13213.62988</v>
      </c>
      <c r="N466" s="69">
        <f>(B467-Assets[[#This Row],[AAPL]])/Assets[[#This Row],[AAPL]]</f>
        <v>-3.1678773682412295E-3</v>
      </c>
      <c r="O466" s="69">
        <f>(C467-Assets[[#This Row],[XOM]])/Assets[[#This Row],[XOM]]</f>
        <v>8.1075379198735226E-3</v>
      </c>
      <c r="P466" s="69">
        <f>(D467-Assets[[#This Row],[TTM]])/Assets[[#This Row],[TTM]]</f>
        <v>4.3697076221310633E-3</v>
      </c>
      <c r="Q466" s="69">
        <f>(E467-Assets[[#This Row],[TSLA]])/Assets[[#This Row],[TSLA]]</f>
        <v>1.9619619087847189E-2</v>
      </c>
      <c r="R466" s="69">
        <f>(F467-Assets[[#This Row],[GOOG]])/Assets[[#This Row],[GOOG]]</f>
        <v>-6.9442814775579737E-4</v>
      </c>
      <c r="S466" s="69">
        <f>(G467-Assets[[#This Row],[DIS]])/Assets[[#This Row],[DIS]]</f>
        <v>1.5773612064049151E-2</v>
      </c>
      <c r="T466" s="69">
        <f>(H467-Assets[[#This Row],[COP]])/Assets[[#This Row],[COP]]</f>
        <v>3.4892609763051495E-2</v>
      </c>
      <c r="U466" s="69">
        <f>(I467-Assets[[#This Row],[BIDU]])/Assets[[#This Row],[BIDU]]</f>
        <v>5.8779127176619584E-3</v>
      </c>
      <c r="V466" s="69">
        <f>(J467-Assets[[#This Row],[MSFT]])/Assets[[#This Row],[MSFT]]</f>
        <v>-3.1237950221928076E-4</v>
      </c>
      <c r="W466" s="69">
        <f>(K467-Assets[[#This Row],[WFC]])/Assets[[#This Row],[WFC]]</f>
        <v>2.0047959835480737E-2</v>
      </c>
      <c r="X466" s="69">
        <f>(L467-Assets[[#This Row],[DJI]])/Assets[[#This Row],[DJI]]</f>
        <v>4.9714144104661979E-3</v>
      </c>
    </row>
    <row r="467" spans="1:24" x14ac:dyDescent="0.25">
      <c r="A467" s="66">
        <v>41030</v>
      </c>
      <c r="B467" s="60">
        <v>76.548845999999998</v>
      </c>
      <c r="C467" s="62">
        <v>76.765771000000001</v>
      </c>
      <c r="D467" s="62">
        <v>29.035352</v>
      </c>
      <c r="E467" s="62">
        <v>33.779998999999997</v>
      </c>
      <c r="F467" s="62">
        <v>301.91360700000001</v>
      </c>
      <c r="G467" s="62">
        <v>41.257753999999998</v>
      </c>
      <c r="H467" s="62">
        <v>47.002321000000002</v>
      </c>
      <c r="I467" s="62">
        <v>133.479996</v>
      </c>
      <c r="J467" s="62">
        <v>28.414881000000001</v>
      </c>
      <c r="K467" s="62">
        <v>30.304206000000001</v>
      </c>
      <c r="L467" s="62">
        <v>13279.320309999999</v>
      </c>
      <c r="N467" s="69">
        <f>(B468-Assets[[#This Row],[AAPL]])/Assets[[#This Row],[AAPL]]</f>
        <v>6.6135810852067795E-3</v>
      </c>
      <c r="O467" s="69">
        <f>(C468-Assets[[#This Row],[XOM]])/Assets[[#This Row],[XOM]]</f>
        <v>-9.6507856346547301E-3</v>
      </c>
      <c r="P467" s="69">
        <f>(D468-Assets[[#This Row],[TTM]])/Assets[[#This Row],[TTM]]</f>
        <v>-4.0829951019708641E-2</v>
      </c>
      <c r="Q467" s="69">
        <f>(E468-Assets[[#This Row],[TSLA]])/Assets[[#This Row],[TSLA]]</f>
        <v>4.736530631632159E-3</v>
      </c>
      <c r="R467" s="69">
        <f>(F468-Assets[[#This Row],[GOOG]])/Assets[[#This Row],[GOOG]]</f>
        <v>4.682140742334839E-3</v>
      </c>
      <c r="S467" s="69">
        <f>(G468-Assets[[#This Row],[DIS]])/Assets[[#This Row],[DIS]]</f>
        <v>-5.7090601684231246E-3</v>
      </c>
      <c r="T467" s="69">
        <f>(H468-Assets[[#This Row],[COP]])/Assets[[#This Row],[COP]]</f>
        <v>-3.3976258321371029E-2</v>
      </c>
      <c r="U467" s="69">
        <f>(I468-Assets[[#This Row],[BIDU]])/Assets[[#This Row],[BIDU]]</f>
        <v>4.6449656771042139E-3</v>
      </c>
      <c r="V467" s="69">
        <f>(J468-Assets[[#This Row],[MSFT]])/Assets[[#This Row],[MSFT]]</f>
        <v>-6.5604005168982309E-3</v>
      </c>
      <c r="W467" s="69">
        <f>(K468-Assets[[#This Row],[WFC]])/Assets[[#This Row],[WFC]]</f>
        <v>-8.8574173499216396E-3</v>
      </c>
      <c r="X467" s="69">
        <f>(L468-Assets[[#This Row],[DJI]])/Assets[[#This Row],[DJI]]</f>
        <v>-8.0952938471592602E-4</v>
      </c>
    </row>
    <row r="468" spans="1:24" x14ac:dyDescent="0.25">
      <c r="A468" s="66">
        <v>41031</v>
      </c>
      <c r="B468" s="60">
        <v>77.055108000000004</v>
      </c>
      <c r="C468" s="62">
        <v>76.024921000000006</v>
      </c>
      <c r="D468" s="62">
        <v>27.84984</v>
      </c>
      <c r="E468" s="62">
        <v>33.939999</v>
      </c>
      <c r="F468" s="62">
        <v>303.32720899999998</v>
      </c>
      <c r="G468" s="62">
        <v>41.022210999999999</v>
      </c>
      <c r="H468" s="62">
        <v>45.405358</v>
      </c>
      <c r="I468" s="62">
        <v>134.10000600000001</v>
      </c>
      <c r="J468" s="62">
        <v>28.228467999999999</v>
      </c>
      <c r="K468" s="62">
        <v>30.035789000000001</v>
      </c>
      <c r="L468" s="62">
        <v>13268.570309999999</v>
      </c>
      <c r="N468" s="69">
        <f>(B469-Assets[[#This Row],[AAPL]])/Assets[[#This Row],[AAPL]]</f>
        <v>-7.0991919185942748E-3</v>
      </c>
      <c r="O468" s="69">
        <f>(C469-Assets[[#This Row],[XOM]])/Assets[[#This Row],[XOM]]</f>
        <v>-6.3804472746508984E-3</v>
      </c>
      <c r="P468" s="69">
        <f>(D469-Assets[[#This Row],[TTM]])/Assets[[#This Row],[TTM]]</f>
        <v>-1.5701382844569258E-2</v>
      </c>
      <c r="Q468" s="69">
        <f>(E469-Assets[[#This Row],[TSLA]])/Assets[[#This Row],[TSLA]]</f>
        <v>-4.3606365456875733E-2</v>
      </c>
      <c r="R468" s="69">
        <f>(F469-Assets[[#This Row],[GOOG]])/Assets[[#This Row],[GOOG]]</f>
        <v>6.1916634719044201E-3</v>
      </c>
      <c r="S468" s="69">
        <f>(G469-Assets[[#This Row],[DIS]])/Assets[[#This Row],[DIS]]</f>
        <v>6.2012015880860555E-3</v>
      </c>
      <c r="T468" s="69">
        <f>(H469-Assets[[#This Row],[COP]])/Assets[[#This Row],[COP]]</f>
        <v>-6.0451015494690508E-3</v>
      </c>
      <c r="U468" s="69">
        <f>(I469-Assets[[#This Row],[BIDU]])/Assets[[#This Row],[BIDU]]</f>
        <v>-7.3825872908610934E-3</v>
      </c>
      <c r="V468" s="69">
        <f>(J469-Assets[[#This Row],[MSFT]])/Assets[[#This Row],[MSFT]]</f>
        <v>-1.2578436775243726E-3</v>
      </c>
      <c r="W468" s="69">
        <f>(K469-Assets[[#This Row],[WFC]])/Assets[[#This Row],[WFC]]</f>
        <v>-5.3619367215557235E-3</v>
      </c>
      <c r="X468" s="69">
        <f>(L469-Assets[[#This Row],[DJI]])/Assets[[#This Row],[DJI]]</f>
        <v>-4.6712244463358926E-3</v>
      </c>
    </row>
    <row r="469" spans="1:24" x14ac:dyDescent="0.25">
      <c r="A469" s="66">
        <v>41032</v>
      </c>
      <c r="B469" s="60">
        <v>76.508078999999995</v>
      </c>
      <c r="C469" s="62">
        <v>75.539848000000006</v>
      </c>
      <c r="D469" s="62">
        <v>27.412559000000002</v>
      </c>
      <c r="E469" s="62">
        <v>32.459999000000003</v>
      </c>
      <c r="F469" s="62">
        <v>305.205309</v>
      </c>
      <c r="G469" s="62">
        <v>41.276598</v>
      </c>
      <c r="H469" s="62">
        <v>45.130878000000003</v>
      </c>
      <c r="I469" s="62">
        <v>133.11000100000001</v>
      </c>
      <c r="J469" s="62">
        <v>28.192961</v>
      </c>
      <c r="K469" s="62">
        <v>29.874739000000002</v>
      </c>
      <c r="L469" s="62">
        <v>13206.589840000001</v>
      </c>
      <c r="N469" s="69">
        <f>(B470-Assets[[#This Row],[AAPL]])/Assets[[#This Row],[AAPL]]</f>
        <v>-2.8479580568216804E-2</v>
      </c>
      <c r="O469" s="69">
        <f>(C470-Assets[[#This Row],[XOM]])/Assets[[#This Row],[XOM]]</f>
        <v>-1.2609477318514221E-2</v>
      </c>
      <c r="P469" s="69">
        <f>(D470-Assets[[#This Row],[TTM]])/Assets[[#This Row],[TTM]]</f>
        <v>-1.0634468675470974E-2</v>
      </c>
      <c r="Q469" s="69">
        <f>(E470-Assets[[#This Row],[TSLA]])/Assets[[#This Row],[TSLA]]</f>
        <v>-1.940847256341582E-2</v>
      </c>
      <c r="R469" s="69">
        <f>(F470-Assets[[#This Row],[GOOG]])/Assets[[#This Row],[GOOG]]</f>
        <v>-2.299427563365216E-2</v>
      </c>
      <c r="S469" s="69">
        <f>(G470-Assets[[#This Row],[DIS]])/Assets[[#This Row],[DIS]]</f>
        <v>-2.0086757149898826E-2</v>
      </c>
      <c r="T469" s="69">
        <f>(H470-Assets[[#This Row],[COP]])/Assets[[#This Row],[COP]]</f>
        <v>-2.008846360135073E-2</v>
      </c>
      <c r="U469" s="69">
        <f>(I470-Assets[[#This Row],[BIDU]])/Assets[[#This Row],[BIDU]]</f>
        <v>-2.3213860542304485E-2</v>
      </c>
      <c r="V469" s="69">
        <f>(J470-Assets[[#This Row],[MSFT]])/Assets[[#This Row],[MSFT]]</f>
        <v>-2.4559215330379795E-2</v>
      </c>
      <c r="W469" s="69">
        <f>(K470-Assets[[#This Row],[WFC]])/Assets[[#This Row],[WFC]]</f>
        <v>-1.0781684151282543E-2</v>
      </c>
      <c r="X469" s="69">
        <f>(L470-Assets[[#This Row],[DJI]])/Assets[[#This Row],[DJI]]</f>
        <v>-1.2745175858357768E-2</v>
      </c>
    </row>
    <row r="470" spans="1:24" x14ac:dyDescent="0.25">
      <c r="A470" s="66">
        <v>41033</v>
      </c>
      <c r="B470" s="60">
        <v>74.329160999999999</v>
      </c>
      <c r="C470" s="62">
        <v>74.587329999999994</v>
      </c>
      <c r="D470" s="62">
        <v>27.121041000000002</v>
      </c>
      <c r="E470" s="62">
        <v>31.83</v>
      </c>
      <c r="F470" s="62">
        <v>298.18733400000002</v>
      </c>
      <c r="G470" s="62">
        <v>40.447485</v>
      </c>
      <c r="H470" s="62">
        <v>44.224268000000002</v>
      </c>
      <c r="I470" s="62">
        <v>130.020004</v>
      </c>
      <c r="J470" s="62">
        <v>27.500564000000001</v>
      </c>
      <c r="K470" s="62">
        <v>29.552638999999999</v>
      </c>
      <c r="L470" s="62">
        <v>13038.26953</v>
      </c>
      <c r="N470" s="69">
        <f>(B471-Assets[[#This Row],[AAPL]])/Assets[[#This Row],[AAPL]]</f>
        <v>7.4834155601460157E-3</v>
      </c>
      <c r="O470" s="69">
        <f>(C471-Assets[[#This Row],[XOM]])/Assets[[#This Row],[XOM]]</f>
        <v>-1.0641753767027375E-3</v>
      </c>
      <c r="P470" s="69">
        <f>(D471-Assets[[#This Row],[TTM]])/Assets[[#This Row],[TTM]]</f>
        <v>2.9380140681178009E-2</v>
      </c>
      <c r="Q470" s="69">
        <f>(E471-Assets[[#This Row],[TSLA]])/Assets[[#This Row],[TSLA]]</f>
        <v>2.0106848884700133E-2</v>
      </c>
      <c r="R470" s="69">
        <f>(F471-Assets[[#This Row],[GOOG]])/Assets[[#This Row],[GOOG]]</f>
        <v>1.7722788319372271E-2</v>
      </c>
      <c r="S470" s="69">
        <f>(G471-Assets[[#This Row],[DIS]])/Assets[[#This Row],[DIS]]</f>
        <v>2.0731400234155428E-2</v>
      </c>
      <c r="T470" s="69">
        <f>(H471-Assets[[#This Row],[COP]])/Assets[[#This Row],[COP]]</f>
        <v>3.3853810762904646E-3</v>
      </c>
      <c r="U470" s="69">
        <f>(I471-Assets[[#This Row],[BIDU]])/Assets[[#This Row],[BIDU]]</f>
        <v>-1.576682769522145E-2</v>
      </c>
      <c r="V470" s="69">
        <f>(J471-Assets[[#This Row],[MSFT]])/Assets[[#This Row],[MSFT]]</f>
        <v>-1.0652036081878247E-2</v>
      </c>
      <c r="W470" s="69">
        <f>(K471-Assets[[#This Row],[WFC]])/Assets[[#This Row],[WFC]]</f>
        <v>1.4229524476646563E-2</v>
      </c>
      <c r="X470" s="69">
        <f>(L471-Assets[[#This Row],[DJI]])/Assets[[#This Row],[DJI]]</f>
        <v>-2.2809207871928605E-3</v>
      </c>
    </row>
    <row r="471" spans="1:24" x14ac:dyDescent="0.25">
      <c r="A471" s="66">
        <v>41036</v>
      </c>
      <c r="B471" s="60">
        <v>74.885396999999998</v>
      </c>
      <c r="C471" s="62">
        <v>74.507955999999993</v>
      </c>
      <c r="D471" s="62">
        <v>27.917860999999998</v>
      </c>
      <c r="E471" s="62">
        <v>32.470001000000003</v>
      </c>
      <c r="F471" s="62">
        <v>303.47204499999998</v>
      </c>
      <c r="G471" s="62">
        <v>41.286017999999999</v>
      </c>
      <c r="H471" s="62">
        <v>44.373984</v>
      </c>
      <c r="I471" s="62">
        <v>127.970001</v>
      </c>
      <c r="J471" s="62">
        <v>27.207626999999999</v>
      </c>
      <c r="K471" s="62">
        <v>29.973158999999999</v>
      </c>
      <c r="L471" s="62">
        <v>13008.530269999999</v>
      </c>
      <c r="N471" s="69">
        <f>(B472-Assets[[#This Row],[AAPL]])/Assets[[#This Row],[AAPL]]</f>
        <v>-2.2827948685375291E-3</v>
      </c>
      <c r="O471" s="69">
        <f>(C472-Assets[[#This Row],[XOM]])/Assets[[#This Row],[XOM]]</f>
        <v>-5.4451500454527641E-3</v>
      </c>
      <c r="P471" s="69">
        <f>(D472-Assets[[#This Row],[TTM]])/Assets[[#This Row],[TTM]]</f>
        <v>-3.0629997047409901E-2</v>
      </c>
      <c r="Q471" s="69">
        <f>(E472-Assets[[#This Row],[TSLA]])/Assets[[#This Row],[TSLA]]</f>
        <v>-7.0218661219012726E-2</v>
      </c>
      <c r="R471" s="69">
        <f>(F472-Assets[[#This Row],[GOOG]])/Assets[[#This Row],[GOOG]]</f>
        <v>8.6248504372125265E-3</v>
      </c>
      <c r="S471" s="69">
        <f>(G472-Assets[[#This Row],[DIS]])/Assets[[#This Row],[DIS]]</f>
        <v>1.0953902117661308E-2</v>
      </c>
      <c r="T471" s="69">
        <f>(H472-Assets[[#This Row],[COP]])/Assets[[#This Row],[COP]]</f>
        <v>1.799444016566102E-2</v>
      </c>
      <c r="U471" s="69">
        <f>(I472-Assets[[#This Row],[BIDU]])/Assets[[#This Row],[BIDU]]</f>
        <v>-5.1574821820936237E-3</v>
      </c>
      <c r="V471" s="69">
        <f>(J472-Assets[[#This Row],[MSFT]])/Assets[[#This Row],[MSFT]]</f>
        <v>-4.8939585947719768E-3</v>
      </c>
      <c r="W471" s="69">
        <f>(K472-Assets[[#This Row],[WFC]])/Assets[[#This Row],[WFC]]</f>
        <v>-1.0447714236594073E-2</v>
      </c>
      <c r="X471" s="69">
        <f>(L472-Assets[[#This Row],[DJI]])/Assets[[#This Row],[DJI]]</f>
        <v>-5.8761772785572916E-3</v>
      </c>
    </row>
    <row r="472" spans="1:24" x14ac:dyDescent="0.25">
      <c r="A472" s="66">
        <v>41037</v>
      </c>
      <c r="B472" s="60">
        <v>74.714449000000002</v>
      </c>
      <c r="C472" s="62">
        <v>74.102249</v>
      </c>
      <c r="D472" s="62">
        <v>27.062736999999998</v>
      </c>
      <c r="E472" s="62">
        <v>30.190000999999999</v>
      </c>
      <c r="F472" s="62">
        <v>306.08944600000001</v>
      </c>
      <c r="G472" s="62">
        <v>41.738261000000001</v>
      </c>
      <c r="H472" s="62">
        <v>45.172469</v>
      </c>
      <c r="I472" s="62">
        <v>127.30999799999999</v>
      </c>
      <c r="J472" s="62">
        <v>27.074473999999999</v>
      </c>
      <c r="K472" s="62">
        <v>29.660008000000001</v>
      </c>
      <c r="L472" s="62">
        <v>12932.089840000001</v>
      </c>
      <c r="N472" s="69">
        <f>(B473-Assets[[#This Row],[AAPL]])/Assets[[#This Row],[AAPL]]</f>
        <v>1.7600477787101138E-3</v>
      </c>
      <c r="O472" s="69">
        <f>(C473-Assets[[#This Row],[XOM]])/Assets[[#This Row],[XOM]]</f>
        <v>-8.4503508118895822E-3</v>
      </c>
      <c r="P472" s="69">
        <f>(D473-Assets[[#This Row],[TTM]])/Assets[[#This Row],[TTM]]</f>
        <v>-2.4775579794460517E-2</v>
      </c>
      <c r="Q472" s="69">
        <f>(E473-Assets[[#This Row],[TSLA]])/Assets[[#This Row],[TSLA]]</f>
        <v>-4.3061277142719375E-3</v>
      </c>
      <c r="R472" s="69">
        <f>(F473-Assets[[#This Row],[GOOG]])/Assets[[#This Row],[GOOG]]</f>
        <v>-5.9400414609526607E-3</v>
      </c>
      <c r="S472" s="69">
        <f>(G473-Assets[[#This Row],[DIS]])/Assets[[#This Row],[DIS]]</f>
        <v>1.6252833341571165E-2</v>
      </c>
      <c r="T472" s="69">
        <f>(H473-Assets[[#This Row],[COP]])/Assets[[#This Row],[COP]]</f>
        <v>-1.5466765830311422E-2</v>
      </c>
      <c r="U472" s="69">
        <f>(I473-Assets[[#This Row],[BIDU]])/Assets[[#This Row],[BIDU]]</f>
        <v>-2.8355989762877832E-2</v>
      </c>
      <c r="V472" s="69">
        <f>(J473-Assets[[#This Row],[MSFT]])/Assets[[#This Row],[MSFT]]</f>
        <v>8.5245977447244627E-3</v>
      </c>
      <c r="W472" s="69">
        <f>(K473-Assets[[#This Row],[WFC]])/Assets[[#This Row],[WFC]]</f>
        <v>-1.5686307299714826E-2</v>
      </c>
      <c r="X472" s="69">
        <f>(L473-Assets[[#This Row],[DJI]])/Assets[[#This Row],[DJI]]</f>
        <v>-7.5030618562421858E-3</v>
      </c>
    </row>
    <row r="473" spans="1:24" x14ac:dyDescent="0.25">
      <c r="A473" s="66">
        <v>41038</v>
      </c>
      <c r="B473" s="60">
        <v>74.845950000000002</v>
      </c>
      <c r="C473" s="62">
        <v>73.476059000000006</v>
      </c>
      <c r="D473" s="62">
        <v>26.392242</v>
      </c>
      <c r="E473" s="62">
        <v>30.059999000000001</v>
      </c>
      <c r="F473" s="62">
        <v>304.27126199999998</v>
      </c>
      <c r="G473" s="62">
        <v>42.416626000000001</v>
      </c>
      <c r="H473" s="62">
        <v>44.473796999999998</v>
      </c>
      <c r="I473" s="62">
        <v>123.699997</v>
      </c>
      <c r="J473" s="62">
        <v>27.305273</v>
      </c>
      <c r="K473" s="62">
        <v>29.194752000000001</v>
      </c>
      <c r="L473" s="62">
        <v>12835.059569999999</v>
      </c>
      <c r="N473" s="69">
        <f>(B474-Assets[[#This Row],[AAPL]])/Assets[[#This Row],[AAPL]]</f>
        <v>2.3541821568166593E-3</v>
      </c>
      <c r="O473" s="69">
        <f>(C474-Assets[[#This Row],[XOM]])/Assets[[#This Row],[XOM]]</f>
        <v>1.2085841457553806E-3</v>
      </c>
      <c r="P473" s="69">
        <f>(D474-Assets[[#This Row],[TTM]])/Assets[[#This Row],[TTM]]</f>
        <v>0</v>
      </c>
      <c r="Q473" s="69">
        <f>(E474-Assets[[#This Row],[TSLA]])/Assets[[#This Row],[TSLA]]</f>
        <v>9.6473722437582315E-2</v>
      </c>
      <c r="R473" s="69">
        <f>(F474-Assets[[#This Row],[GOOG]])/Assets[[#This Row],[GOOG]]</f>
        <v>7.4037685491311327E-3</v>
      </c>
      <c r="S473" s="69">
        <f>(G474-Assets[[#This Row],[DIS]])/Assets[[#This Row],[DIS]]</f>
        <v>5.7751882481175175E-3</v>
      </c>
      <c r="T473" s="69">
        <f>(H474-Assets[[#This Row],[COP]])/Assets[[#This Row],[COP]]</f>
        <v>1.4026551409586255E-2</v>
      </c>
      <c r="U473" s="69">
        <f>(I474-Assets[[#This Row],[BIDU]])/Assets[[#This Row],[BIDU]]</f>
        <v>-3.233063942596175E-4</v>
      </c>
      <c r="V473" s="69">
        <f>(J474-Assets[[#This Row],[MSFT]])/Assets[[#This Row],[MSFT]]</f>
        <v>-6.5020408329189924E-4</v>
      </c>
      <c r="W473" s="69">
        <f>(K474-Assets[[#This Row],[WFC]])/Assets[[#This Row],[WFC]]</f>
        <v>1.7162057071079016E-2</v>
      </c>
      <c r="X473" s="69">
        <f>(L474-Assets[[#This Row],[DJI]])/Assets[[#This Row],[DJI]]</f>
        <v>1.5567103441188332E-3</v>
      </c>
    </row>
    <row r="474" spans="1:24" x14ac:dyDescent="0.25">
      <c r="A474" s="66">
        <v>41039</v>
      </c>
      <c r="B474" s="60">
        <v>75.022150999999994</v>
      </c>
      <c r="C474" s="62">
        <v>73.564860999999993</v>
      </c>
      <c r="D474" s="62">
        <v>26.392242</v>
      </c>
      <c r="E474" s="62">
        <v>32.959999000000003</v>
      </c>
      <c r="F474" s="62">
        <v>306.52401600000002</v>
      </c>
      <c r="G474" s="62">
        <v>42.661589999999997</v>
      </c>
      <c r="H474" s="62">
        <v>45.097611000000001</v>
      </c>
      <c r="I474" s="62">
        <v>123.660004</v>
      </c>
      <c r="J474" s="62">
        <v>27.287519</v>
      </c>
      <c r="K474" s="62">
        <v>29.695793999999999</v>
      </c>
      <c r="L474" s="62">
        <v>12855.04004</v>
      </c>
      <c r="N474" s="69">
        <f>(B475-Assets[[#This Row],[AAPL]])/Assets[[#This Row],[AAPL]]</f>
        <v>-6.6780676549782906E-3</v>
      </c>
      <c r="O474" s="69">
        <f>(C475-Assets[[#This Row],[XOM]])/Assets[[#This Row],[XOM]]</f>
        <v>3.1386044486646928E-3</v>
      </c>
      <c r="P474" s="69">
        <f>(D475-Assets[[#This Row],[TTM]])/Assets[[#This Row],[TTM]]</f>
        <v>1.4359295432347107E-2</v>
      </c>
      <c r="Q474" s="69">
        <f>(E475-Assets[[#This Row],[TSLA]])/Assets[[#This Row],[TSLA]]</f>
        <v>-2.1541232449673414E-2</v>
      </c>
      <c r="R474" s="69">
        <f>(F475-Assets[[#This Row],[GOOG]])/Assets[[#This Row],[GOOG]]</f>
        <v>-1.3737311858787673E-2</v>
      </c>
      <c r="S474" s="69">
        <f>(G475-Assets[[#This Row],[DIS]])/Assets[[#This Row],[DIS]]</f>
        <v>6.1838060888026918E-3</v>
      </c>
      <c r="T474" s="69">
        <f>(H475-Assets[[#This Row],[COP]])/Assets[[#This Row],[COP]]</f>
        <v>-1.3279262176437715E-2</v>
      </c>
      <c r="U474" s="69">
        <f>(I475-Assets[[#This Row],[BIDU]])/Assets[[#This Row],[BIDU]]</f>
        <v>-1.156397342506963E-2</v>
      </c>
      <c r="V474" s="69">
        <f>(J475-Assets[[#This Row],[MSFT]])/Assets[[#This Row],[MSFT]]</f>
        <v>1.3662986363839065E-2</v>
      </c>
      <c r="W474" s="69">
        <f>(K475-Assets[[#This Row],[WFC]])/Assets[[#This Row],[WFC]]</f>
        <v>3.6156298767428831E-3</v>
      </c>
      <c r="X474" s="69">
        <f>(L475-Assets[[#This Row],[DJI]])/Assets[[#This Row],[DJI]]</f>
        <v>-2.679138290727608E-3</v>
      </c>
    </row>
    <row r="475" spans="1:24" x14ac:dyDescent="0.25">
      <c r="A475" s="66">
        <v>41040</v>
      </c>
      <c r="B475" s="60">
        <v>74.521147999999997</v>
      </c>
      <c r="C475" s="62">
        <v>73.795751999999993</v>
      </c>
      <c r="D475" s="62">
        <v>26.771215999999999</v>
      </c>
      <c r="E475" s="62">
        <v>32.25</v>
      </c>
      <c r="F475" s="62">
        <v>302.31319999999999</v>
      </c>
      <c r="G475" s="62">
        <v>42.925401000000001</v>
      </c>
      <c r="H475" s="62">
        <v>44.498747999999999</v>
      </c>
      <c r="I475" s="62">
        <v>122.230003</v>
      </c>
      <c r="J475" s="62">
        <v>27.660347999999999</v>
      </c>
      <c r="K475" s="62">
        <v>29.803163000000001</v>
      </c>
      <c r="L475" s="62">
        <v>12820.599609999999</v>
      </c>
      <c r="N475" s="69">
        <f>(B476-Assets[[#This Row],[AAPL]])/Assets[[#This Row],[AAPL]]</f>
        <v>-1.4981237272404788E-2</v>
      </c>
      <c r="O475" s="69">
        <f>(C476-Assets[[#This Row],[XOM]])/Assets[[#This Row],[XOM]]</f>
        <v>-1.1792968787688325E-2</v>
      </c>
      <c r="P475" s="69">
        <f>(D476-Assets[[#This Row],[TTM]])/Assets[[#This Row],[TTM]]</f>
        <v>-2.7586120854577491E-2</v>
      </c>
      <c r="Q475" s="69">
        <f>(E476-Assets[[#This Row],[TSLA]])/Assets[[#This Row],[TSLA]]</f>
        <v>-6.7907007751937948E-2</v>
      </c>
      <c r="R475" s="69">
        <f>(F476-Assets[[#This Row],[GOOG]])/Assets[[#This Row],[GOOG]]</f>
        <v>-2.0322764603066383E-3</v>
      </c>
      <c r="S475" s="69">
        <f>(G476-Assets[[#This Row],[DIS]])/Assets[[#This Row],[DIS]]</f>
        <v>-8.5602228852795729E-3</v>
      </c>
      <c r="T475" s="69">
        <f>(H476-Assets[[#This Row],[COP]])/Assets[[#This Row],[COP]]</f>
        <v>-1.0654187394216079E-2</v>
      </c>
      <c r="U475" s="69">
        <f>(I476-Assets[[#This Row],[BIDU]])/Assets[[#This Row],[BIDU]]</f>
        <v>-3.2725271224938379E-3</v>
      </c>
      <c r="V475" s="69">
        <f>(J476-Assets[[#This Row],[MSFT]])/Assets[[#This Row],[MSFT]]</f>
        <v>-1.540436150694845E-2</v>
      </c>
      <c r="W475" s="69">
        <f>(K476-Assets[[#This Row],[WFC]])/Assets[[#This Row],[WFC]]</f>
        <v>-2.7018977817891407E-2</v>
      </c>
      <c r="X475" s="69">
        <f>(L476-Assets[[#This Row],[DJI]])/Assets[[#This Row],[DJI]]</f>
        <v>-9.7694338650358963E-3</v>
      </c>
    </row>
    <row r="476" spans="1:24" x14ac:dyDescent="0.25">
      <c r="A476" s="66">
        <v>41043</v>
      </c>
      <c r="B476" s="60">
        <v>73.404729000000003</v>
      </c>
      <c r="C476" s="62">
        <v>72.925481000000005</v>
      </c>
      <c r="D476" s="62">
        <v>26.032702</v>
      </c>
      <c r="E476" s="62">
        <v>30.059999000000001</v>
      </c>
      <c r="F476" s="62">
        <v>301.69881600000002</v>
      </c>
      <c r="G476" s="62">
        <v>42.557949999999998</v>
      </c>
      <c r="H476" s="62">
        <v>44.024650000000001</v>
      </c>
      <c r="I476" s="62">
        <v>121.83000199999999</v>
      </c>
      <c r="J476" s="62">
        <v>27.234258000000001</v>
      </c>
      <c r="K476" s="62">
        <v>28.997911999999999</v>
      </c>
      <c r="L476" s="62">
        <v>12695.349609999999</v>
      </c>
      <c r="N476" s="69">
        <f>(B477-Assets[[#This Row],[AAPL]])/Assets[[#This Row],[AAPL]]</f>
        <v>-9.0466106073356142E-3</v>
      </c>
      <c r="O476" s="69">
        <f>(C477-Assets[[#This Row],[XOM]])/Assets[[#This Row],[XOM]]</f>
        <v>-4.0185405153515255E-3</v>
      </c>
      <c r="P476" s="69">
        <f>(D477-Assets[[#This Row],[TTM]])/Assets[[#This Row],[TTM]]</f>
        <v>-2.239644582417916E-2</v>
      </c>
      <c r="Q476" s="69">
        <f>(E477-Assets[[#This Row],[TSLA]])/Assets[[#This Row],[TSLA]]</f>
        <v>-2.095805126274294E-2</v>
      </c>
      <c r="R476" s="69">
        <f>(F477-Assets[[#This Row],[GOOG]])/Assets[[#This Row],[GOOG]]</f>
        <v>1.1771497969683764E-2</v>
      </c>
      <c r="S476" s="69">
        <f>(G477-Assets[[#This Row],[DIS]])/Assets[[#This Row],[DIS]]</f>
        <v>-3.5421583981370235E-3</v>
      </c>
      <c r="T476" s="69">
        <f>(H477-Assets[[#This Row],[COP]])/Assets[[#This Row],[COP]]</f>
        <v>-7.5571980697178099E-3</v>
      </c>
      <c r="U476" s="69">
        <f>(I477-Assets[[#This Row],[BIDU]])/Assets[[#This Row],[BIDU]]</f>
        <v>1.6744652109584663E-2</v>
      </c>
      <c r="V476" s="69">
        <f>(J477-Assets[[#This Row],[MSFT]])/Assets[[#This Row],[MSFT]]</f>
        <v>-8.858328359818023E-3</v>
      </c>
      <c r="W476" s="69">
        <f>(K477-Assets[[#This Row],[WFC]])/Assets[[#This Row],[WFC]]</f>
        <v>-5.2452397262257458E-3</v>
      </c>
      <c r="X476" s="69">
        <f>(L477-Assets[[#This Row],[DJI]])/Assets[[#This Row],[DJI]]</f>
        <v>-4.9899854628737009E-3</v>
      </c>
    </row>
    <row r="477" spans="1:24" x14ac:dyDescent="0.25">
      <c r="A477" s="66">
        <v>41044</v>
      </c>
      <c r="B477" s="60">
        <v>72.740665000000007</v>
      </c>
      <c r="C477" s="62">
        <v>72.632427000000007</v>
      </c>
      <c r="D477" s="62">
        <v>25.449662</v>
      </c>
      <c r="E477" s="62">
        <v>29.43</v>
      </c>
      <c r="F477" s="62">
        <v>305.25026300000002</v>
      </c>
      <c r="G477" s="62">
        <v>42.407203000000003</v>
      </c>
      <c r="H477" s="62">
        <v>43.691946999999999</v>
      </c>
      <c r="I477" s="62">
        <v>123.870003</v>
      </c>
      <c r="J477" s="62">
        <v>26.993008</v>
      </c>
      <c r="K477" s="62">
        <v>28.845811000000001</v>
      </c>
      <c r="L477" s="62">
        <v>12632</v>
      </c>
      <c r="N477" s="69">
        <f>(B478-Assets[[#This Row],[AAPL]])/Assets[[#This Row],[AAPL]]</f>
        <v>-1.2817012327286385E-2</v>
      </c>
      <c r="O477" s="69">
        <f>(C478-Assets[[#This Row],[XOM]])/Assets[[#This Row],[XOM]]</f>
        <v>4.6460102455338197E-3</v>
      </c>
      <c r="P477" s="69">
        <f>(D478-Assets[[#This Row],[TTM]])/Assets[[#This Row],[TTM]]</f>
        <v>-6.9110387399251072E-2</v>
      </c>
      <c r="Q477" s="69">
        <f>(E478-Assets[[#This Row],[TSLA]])/Assets[[#This Row],[TSLA]]</f>
        <v>-8.4947332653754672E-3</v>
      </c>
      <c r="R477" s="69">
        <f>(F478-Assets[[#This Row],[GOOG]])/Assets[[#This Row],[GOOG]]</f>
        <v>2.9160092812106689E-2</v>
      </c>
      <c r="S477" s="69">
        <f>(G478-Assets[[#This Row],[DIS]])/Assets[[#This Row],[DIS]]</f>
        <v>1.555278238934912E-3</v>
      </c>
      <c r="T477" s="69">
        <f>(H478-Assets[[#This Row],[COP]])/Assets[[#This Row],[COP]]</f>
        <v>-3.9976932133511806E-3</v>
      </c>
      <c r="U477" s="69">
        <f>(I478-Assets[[#This Row],[BIDU]])/Assets[[#This Row],[BIDU]]</f>
        <v>-1.2997505134475512E-2</v>
      </c>
      <c r="V477" s="69">
        <f>(J478-Assets[[#This Row],[MSFT]])/Assets[[#This Row],[MSFT]]</f>
        <v>-1.0261509202679464E-2</v>
      </c>
      <c r="W477" s="69">
        <f>(K478-Assets[[#This Row],[WFC]])/Assets[[#This Row],[WFC]]</f>
        <v>-8.3747342031743194E-3</v>
      </c>
      <c r="X477" s="69">
        <f>(L478-Assets[[#This Row],[DJI]])/Assets[[#This Row],[DJI]]</f>
        <v>-2.6480517732741897E-3</v>
      </c>
    </row>
    <row r="478" spans="1:24" x14ac:dyDescent="0.25">
      <c r="A478" s="66">
        <v>41045</v>
      </c>
      <c r="B478" s="60">
        <v>71.808346999999998</v>
      </c>
      <c r="C478" s="62">
        <v>72.969877999999994</v>
      </c>
      <c r="D478" s="62">
        <v>23.690826000000001</v>
      </c>
      <c r="E478" s="62">
        <v>29.18</v>
      </c>
      <c r="F478" s="62">
        <v>314.15138899999999</v>
      </c>
      <c r="G478" s="62">
        <v>42.473157999999998</v>
      </c>
      <c r="H478" s="62">
        <v>43.51728</v>
      </c>
      <c r="I478" s="62">
        <v>122.260002</v>
      </c>
      <c r="J478" s="62">
        <v>26.716018999999999</v>
      </c>
      <c r="K478" s="62">
        <v>28.604234999999999</v>
      </c>
      <c r="L478" s="62">
        <v>12598.54981</v>
      </c>
      <c r="N478" s="69">
        <f>(B479-Assets[[#This Row],[AAPL]])/Assets[[#This Row],[AAPL]]</f>
        <v>-2.9226476972099017E-2</v>
      </c>
      <c r="O478" s="69">
        <f>(C479-Assets[[#This Row],[XOM]])/Assets[[#This Row],[XOM]]</f>
        <v>-3.1641001236152404E-3</v>
      </c>
      <c r="P478" s="69">
        <f>(D479-Assets[[#This Row],[TTM]])/Assets[[#This Row],[TTM]]</f>
        <v>-1.0664423435468298E-2</v>
      </c>
      <c r="Q478" s="69">
        <f>(E479-Assets[[#This Row],[TSLA]])/Assets[[#This Row],[TSLA]]</f>
        <v>-2.0904729266620955E-2</v>
      </c>
      <c r="R478" s="69">
        <f>(F479-Assets[[#This Row],[GOOG]])/Assets[[#This Row],[GOOG]]</f>
        <v>-9.3491962882900591E-3</v>
      </c>
      <c r="S478" s="69">
        <f>(G479-Assets[[#This Row],[DIS]])/Assets[[#This Row],[DIS]]</f>
        <v>-1.6637095833561447E-2</v>
      </c>
      <c r="T478" s="69">
        <f>(H479-Assets[[#This Row],[COP]])/Assets[[#This Row],[COP]]</f>
        <v>-9.0979950952816153E-3</v>
      </c>
      <c r="U478" s="69">
        <f>(I479-Assets[[#This Row],[BIDU]])/Assets[[#This Row],[BIDU]]</f>
        <v>-3.9751348932580581E-2</v>
      </c>
      <c r="V478" s="69">
        <f>(J479-Assets[[#This Row],[MSFT]])/Assets[[#This Row],[MSFT]]</f>
        <v>-6.0200586022939725E-3</v>
      </c>
      <c r="W478" s="69">
        <f>(K479-Assets[[#This Row],[WFC]])/Assets[[#This Row],[WFC]]</f>
        <v>-1.6578034686122466E-2</v>
      </c>
      <c r="X478" s="69">
        <f>(L479-Assets[[#This Row],[DJI]])/Assets[[#This Row],[DJI]]</f>
        <v>-1.2387106639537983E-2</v>
      </c>
    </row>
    <row r="479" spans="1:24" x14ac:dyDescent="0.25">
      <c r="A479" s="66">
        <v>41046</v>
      </c>
      <c r="B479" s="60">
        <v>69.709642000000002</v>
      </c>
      <c r="C479" s="62">
        <v>72.738994000000005</v>
      </c>
      <c r="D479" s="62">
        <v>23.438177</v>
      </c>
      <c r="E479" s="62">
        <v>28.57</v>
      </c>
      <c r="F479" s="62">
        <v>311.21432600000003</v>
      </c>
      <c r="G479" s="62">
        <v>41.766528000000001</v>
      </c>
      <c r="H479" s="62">
        <v>43.121360000000003</v>
      </c>
      <c r="I479" s="62">
        <v>117.400002</v>
      </c>
      <c r="J479" s="62">
        <v>26.555187</v>
      </c>
      <c r="K479" s="62">
        <v>28.130033000000001</v>
      </c>
      <c r="L479" s="62">
        <v>12442.490229999999</v>
      </c>
      <c r="N479" s="69">
        <f>(B480-Assets[[#This Row],[AAPL]])/Assets[[#This Row],[AAPL]]</f>
        <v>4.9041996227728224E-4</v>
      </c>
      <c r="O479" s="69">
        <f>(C480-Assets[[#This Row],[XOM]])/Assets[[#This Row],[XOM]]</f>
        <v>-5.371781743365861E-3</v>
      </c>
      <c r="P479" s="69">
        <f>(D480-Assets[[#This Row],[TTM]])/Assets[[#This Row],[TTM]]</f>
        <v>-2.8606960345081402E-2</v>
      </c>
      <c r="Q479" s="69">
        <f>(E480-Assets[[#This Row],[TSLA]])/Assets[[#This Row],[TSLA]]</f>
        <v>-3.5351802590129475E-2</v>
      </c>
      <c r="R479" s="69">
        <f>(F480-Assets[[#This Row],[GOOG]])/Assets[[#This Row],[GOOG]]</f>
        <v>-3.6353438948051549E-2</v>
      </c>
      <c r="S479" s="69">
        <f>(G480-Assets[[#This Row],[DIS]])/Assets[[#This Row],[DIS]]</f>
        <v>-1.1730206542425578E-2</v>
      </c>
      <c r="T479" s="69">
        <f>(H480-Assets[[#This Row],[COP]])/Assets[[#This Row],[COP]]</f>
        <v>-7.2279492112494858E-3</v>
      </c>
      <c r="U479" s="69">
        <f>(I480-Assets[[#This Row],[BIDU]])/Assets[[#This Row],[BIDU]]</f>
        <v>-1.7291302942226555E-2</v>
      </c>
      <c r="V479" s="69">
        <f>(J480-Assets[[#This Row],[MSFT]])/Assets[[#This Row],[MSFT]]</f>
        <v>-1.5141298007052315E-2</v>
      </c>
      <c r="W479" s="69">
        <f>(K480-Assets[[#This Row],[WFC]])/Assets[[#This Row],[WFC]]</f>
        <v>-1.5903287422378769E-2</v>
      </c>
      <c r="X479" s="69">
        <f>(L480-Assets[[#This Row],[DJI]])/Assets[[#This Row],[DJI]]</f>
        <v>-5.8758615557296702E-3</v>
      </c>
    </row>
    <row r="480" spans="1:24" x14ac:dyDescent="0.25">
      <c r="A480" s="66">
        <v>41047</v>
      </c>
      <c r="B480" s="60">
        <v>69.743829000000005</v>
      </c>
      <c r="C480" s="62">
        <v>72.348256000000006</v>
      </c>
      <c r="D480" s="62">
        <v>22.767682000000001</v>
      </c>
      <c r="E480" s="62">
        <v>27.559999000000001</v>
      </c>
      <c r="F480" s="62">
        <v>299.90061500000002</v>
      </c>
      <c r="G480" s="62">
        <v>41.276598</v>
      </c>
      <c r="H480" s="62">
        <v>42.809680999999998</v>
      </c>
      <c r="I480" s="62">
        <v>115.370003</v>
      </c>
      <c r="J480" s="62">
        <v>26.153106999999999</v>
      </c>
      <c r="K480" s="62">
        <v>27.682673000000001</v>
      </c>
      <c r="L480" s="62">
        <v>12369.37988</v>
      </c>
      <c r="N480" s="69">
        <f>(B481-Assets[[#This Row],[AAPL]])/Assets[[#This Row],[AAPL]]</f>
        <v>5.8260093520245367E-2</v>
      </c>
      <c r="O480" s="69">
        <f>(C481-Assets[[#This Row],[XOM]])/Assets[[#This Row],[XOM]]</f>
        <v>6.9964367904044632E-3</v>
      </c>
      <c r="P480" s="69">
        <f>(D481-Assets[[#This Row],[TTM]])/Assets[[#This Row],[TTM]]</f>
        <v>4.5667890126012828E-2</v>
      </c>
      <c r="Q480" s="69">
        <f>(E481-Assets[[#This Row],[TSLA]])/Assets[[#This Row],[TSLA]]</f>
        <v>4.3904246876061148E-2</v>
      </c>
      <c r="R480" s="69">
        <f>(F481-Assets[[#This Row],[GOOG]])/Assets[[#This Row],[GOOG]]</f>
        <v>2.2834794786932944E-2</v>
      </c>
      <c r="S480" s="69">
        <f>(G481-Assets[[#This Row],[DIS]])/Assets[[#This Row],[DIS]]</f>
        <v>1.3238930204470853E-2</v>
      </c>
      <c r="T480" s="69">
        <f>(H481-Assets[[#This Row],[COP]])/Assets[[#This Row],[COP]]</f>
        <v>1.8693435253582049E-2</v>
      </c>
      <c r="U480" s="69">
        <f>(I481-Assets[[#This Row],[BIDU]])/Assets[[#This Row],[BIDU]]</f>
        <v>5.5300310601534813E-2</v>
      </c>
      <c r="V480" s="69">
        <f>(J481-Assets[[#This Row],[MSFT]])/Assets[[#This Row],[MSFT]]</f>
        <v>1.6399045818915593E-2</v>
      </c>
      <c r="W480" s="69">
        <f>(K481-Assets[[#This Row],[WFC]])/Assets[[#This Row],[WFC]]</f>
        <v>1.4867458789113268E-2</v>
      </c>
      <c r="X480" s="69">
        <f>(L481-Assets[[#This Row],[DJI]])/Assets[[#This Row],[DJI]]</f>
        <v>1.092217971399226E-2</v>
      </c>
    </row>
    <row r="481" spans="1:24" x14ac:dyDescent="0.25">
      <c r="A481" s="66">
        <v>41050</v>
      </c>
      <c r="B481" s="60">
        <v>73.807111000000006</v>
      </c>
      <c r="C481" s="62">
        <v>72.854436000000007</v>
      </c>
      <c r="D481" s="62">
        <v>23.807434000000001</v>
      </c>
      <c r="E481" s="62">
        <v>28.77</v>
      </c>
      <c r="F481" s="62">
        <v>306.748784</v>
      </c>
      <c r="G481" s="62">
        <v>41.823056000000001</v>
      </c>
      <c r="H481" s="62">
        <v>43.609940999999999</v>
      </c>
      <c r="I481" s="62">
        <v>121.75</v>
      </c>
      <c r="J481" s="62">
        <v>26.581993000000001</v>
      </c>
      <c r="K481" s="62">
        <v>28.094244</v>
      </c>
      <c r="L481" s="62">
        <v>12504.48047</v>
      </c>
      <c r="N481" s="69">
        <f>(B482-Assets[[#This Row],[AAPL]])/Assets[[#This Row],[AAPL]]</f>
        <v>-7.6787994045724554E-3</v>
      </c>
      <c r="O481" s="69">
        <f>(C482-Assets[[#This Row],[XOM]])/Assets[[#This Row],[XOM]]</f>
        <v>-1.0970780145770679E-3</v>
      </c>
      <c r="P481" s="69">
        <f>(D482-Assets[[#This Row],[TTM]])/Assets[[#This Row],[TTM]]</f>
        <v>-1.5918305181482368E-2</v>
      </c>
      <c r="Q481" s="69">
        <f>(E482-Assets[[#This Row],[TSLA]])/Assets[[#This Row],[TSLA]]</f>
        <v>7.0559575947167191E-2</v>
      </c>
      <c r="R481" s="69">
        <f>(F482-Assets[[#This Row],[GOOG]])/Assets[[#This Row],[GOOG]]</f>
        <v>-2.1673670269545371E-2</v>
      </c>
      <c r="S481" s="69">
        <f>(G482-Assets[[#This Row],[DIS]])/Assets[[#This Row],[DIS]]</f>
        <v>0</v>
      </c>
      <c r="T481" s="69">
        <f>(H482-Assets[[#This Row],[COP]])/Assets[[#This Row],[COP]]</f>
        <v>-1.9316467316476448E-3</v>
      </c>
      <c r="U481" s="69">
        <f>(I482-Assets[[#This Row],[BIDU]])/Assets[[#This Row],[BIDU]]</f>
        <v>-1.9794694045174543E-2</v>
      </c>
      <c r="V481" s="69">
        <f>(J482-Assets[[#This Row],[MSFT]])/Assets[[#This Row],[MSFT]]</f>
        <v>3.3612980035022301E-4</v>
      </c>
      <c r="W481" s="69">
        <f>(K482-Assets[[#This Row],[WFC]])/Assets[[#This Row],[WFC]]</f>
        <v>8.5987364529190036E-3</v>
      </c>
      <c r="X481" s="69">
        <f>(L482-Assets[[#This Row],[DJI]])/Assets[[#This Row],[DJI]]</f>
        <v>-1.3362410409690405E-4</v>
      </c>
    </row>
    <row r="482" spans="1:24" x14ac:dyDescent="0.25">
      <c r="A482" s="66">
        <v>41051</v>
      </c>
      <c r="B482" s="60">
        <v>73.240360999999993</v>
      </c>
      <c r="C482" s="62">
        <v>72.774508999999995</v>
      </c>
      <c r="D482" s="62">
        <v>23.428460000000001</v>
      </c>
      <c r="E482" s="62">
        <v>30.799999</v>
      </c>
      <c r="F482" s="62">
        <v>300.10041200000001</v>
      </c>
      <c r="G482" s="62">
        <v>41.823056000000001</v>
      </c>
      <c r="H482" s="62">
        <v>43.525702000000003</v>
      </c>
      <c r="I482" s="62">
        <v>119.339996</v>
      </c>
      <c r="J482" s="62">
        <v>26.590928000000002</v>
      </c>
      <c r="K482" s="62">
        <v>28.335819000000001</v>
      </c>
      <c r="L482" s="62">
        <v>12502.809569999999</v>
      </c>
      <c r="N482" s="69">
        <f>(B483-Assets[[#This Row],[AAPL]])/Assets[[#This Row],[AAPL]]</f>
        <v>2.4399797810936621E-2</v>
      </c>
      <c r="O482" s="69">
        <f>(C483-Assets[[#This Row],[XOM]])/Assets[[#This Row],[XOM]]</f>
        <v>1.0982829166186758E-3</v>
      </c>
      <c r="P482" s="69">
        <f>(D483-Assets[[#This Row],[TTM]])/Assets[[#This Row],[TTM]]</f>
        <v>-1.1198687408391424E-2</v>
      </c>
      <c r="Q482" s="69">
        <f>(E483-Assets[[#This Row],[TSLA]])/Assets[[#This Row],[TSLA]]</f>
        <v>7.1428898423016151E-3</v>
      </c>
      <c r="R482" s="69">
        <f>(F483-Assets[[#This Row],[GOOG]])/Assets[[#This Row],[GOOG]]</f>
        <v>1.441415548606444E-2</v>
      </c>
      <c r="S482" s="69">
        <f>(G483-Assets[[#This Row],[DIS]])/Assets[[#This Row],[DIS]]</f>
        <v>-4.0549643239844559E-3</v>
      </c>
      <c r="T482" s="69">
        <f>(H483-Assets[[#This Row],[COP]])/Assets[[#This Row],[COP]]</f>
        <v>8.1285305863648023E-3</v>
      </c>
      <c r="U482" s="69">
        <f>(I483-Assets[[#This Row],[BIDU]])/Assets[[#This Row],[BIDU]]</f>
        <v>2.4719332150807214E-2</v>
      </c>
      <c r="V482" s="69">
        <f>(J483-Assets[[#This Row],[MSFT]])/Assets[[#This Row],[MSFT]]</f>
        <v>-2.184135882734152E-2</v>
      </c>
      <c r="W482" s="69">
        <f>(K483-Assets[[#This Row],[WFC]])/Assets[[#This Row],[WFC]]</f>
        <v>2.2102766819620998E-3</v>
      </c>
      <c r="X482" s="69">
        <f>(L483-Assets[[#This Row],[DJI]])/Assets[[#This Row],[DJI]]</f>
        <v>-5.3261468654031033E-4</v>
      </c>
    </row>
    <row r="483" spans="1:24" x14ac:dyDescent="0.25">
      <c r="A483" s="66">
        <v>41052</v>
      </c>
      <c r="B483" s="60">
        <v>75.027411000000001</v>
      </c>
      <c r="C483" s="62">
        <v>72.854436000000007</v>
      </c>
      <c r="D483" s="62">
        <v>23.166091999999999</v>
      </c>
      <c r="E483" s="62">
        <v>31.02</v>
      </c>
      <c r="F483" s="62">
        <v>304.426106</v>
      </c>
      <c r="G483" s="62">
        <v>41.653464999999997</v>
      </c>
      <c r="H483" s="62">
        <v>43.879502000000002</v>
      </c>
      <c r="I483" s="62">
        <v>122.290001</v>
      </c>
      <c r="J483" s="62">
        <v>26.010145999999999</v>
      </c>
      <c r="K483" s="62">
        <v>28.398448999999999</v>
      </c>
      <c r="L483" s="62">
        <v>12496.150390000001</v>
      </c>
      <c r="N483" s="69">
        <f>(B484-Assets[[#This Row],[AAPL]])/Assets[[#This Row],[AAPL]]</f>
        <v>-9.1838968027298119E-3</v>
      </c>
      <c r="O483" s="69">
        <f>(C484-Assets[[#This Row],[XOM]])/Assets[[#This Row],[XOM]]</f>
        <v>6.9478267596496971E-3</v>
      </c>
      <c r="P483" s="69">
        <f>(D484-Assets[[#This Row],[TTM]])/Assets[[#This Row],[TTM]]</f>
        <v>-8.3898484042966334E-4</v>
      </c>
      <c r="Q483" s="69">
        <f>(E484-Assets[[#This Row],[TSLA]])/Assets[[#This Row],[TSLA]]</f>
        <v>-2.385554480980016E-2</v>
      </c>
      <c r="R483" s="69">
        <f>(F484-Assets[[#This Row],[GOOG]])/Assets[[#This Row],[GOOG]]</f>
        <v>-9.5166871135552653E-3</v>
      </c>
      <c r="S483" s="69">
        <f>(G484-Assets[[#This Row],[DIS]])/Assets[[#This Row],[DIS]]</f>
        <v>5.2024243361267911E-3</v>
      </c>
      <c r="T483" s="69">
        <f>(H484-Assets[[#This Row],[COP]])/Assets[[#This Row],[COP]]</f>
        <v>9.598787151230561E-4</v>
      </c>
      <c r="U483" s="69">
        <f>(I484-Assets[[#This Row],[BIDU]])/Assets[[#This Row],[BIDU]]</f>
        <v>-3.2954444084107935E-2</v>
      </c>
      <c r="V483" s="69">
        <f>(J484-Assets[[#This Row],[MSFT]])/Assets[[#This Row],[MSFT]]</f>
        <v>-1.3741560697121443E-3</v>
      </c>
      <c r="W483" s="69">
        <f>(K484-Assets[[#This Row],[WFC]])/Assets[[#This Row],[WFC]]</f>
        <v>2.2054021330531882E-3</v>
      </c>
      <c r="X483" s="69">
        <f>(L484-Assets[[#This Row],[DJI]])/Assets[[#This Row],[DJI]]</f>
        <v>2.6887968655440694E-3</v>
      </c>
    </row>
    <row r="484" spans="1:24" x14ac:dyDescent="0.25">
      <c r="A484" s="66">
        <v>41053</v>
      </c>
      <c r="B484" s="60">
        <v>74.338367000000005</v>
      </c>
      <c r="C484" s="62">
        <v>73.360615999999993</v>
      </c>
      <c r="D484" s="62">
        <v>23.146656</v>
      </c>
      <c r="E484" s="62">
        <v>30.280000999999999</v>
      </c>
      <c r="F484" s="62">
        <v>301.528978</v>
      </c>
      <c r="G484" s="62">
        <v>41.870164000000003</v>
      </c>
      <c r="H484" s="62">
        <v>43.921621000000002</v>
      </c>
      <c r="I484" s="62">
        <v>118.260002</v>
      </c>
      <c r="J484" s="62">
        <v>25.974404</v>
      </c>
      <c r="K484" s="62">
        <v>28.461079000000002</v>
      </c>
      <c r="L484" s="62">
        <v>12529.75</v>
      </c>
      <c r="N484" s="69">
        <f>(B485-Assets[[#This Row],[AAPL]])/Assets[[#This Row],[AAPL]]</f>
        <v>-5.3598433228968139E-3</v>
      </c>
      <c r="O484" s="69">
        <f>(C485-Assets[[#This Row],[XOM]])/Assets[[#This Row],[XOM]]</f>
        <v>-6.4156767713073768E-3</v>
      </c>
      <c r="P484" s="69">
        <f>(D485-Assets[[#This Row],[TTM]])/Assets[[#This Row],[TTM]]</f>
        <v>8.3968932704572526E-4</v>
      </c>
      <c r="Q484" s="69">
        <f>(E485-Assets[[#This Row],[TSLA]])/Assets[[#This Row],[TSLA]]</f>
        <v>-1.5521862102976727E-2</v>
      </c>
      <c r="R484" s="69">
        <f>(F485-Assets[[#This Row],[GOOG]])/Assets[[#This Row],[GOOG]]</f>
        <v>-2.0094015640513267E-2</v>
      </c>
      <c r="S484" s="69">
        <f>(G485-Assets[[#This Row],[DIS]])/Assets[[#This Row],[DIS]]</f>
        <v>1.3501738373892479E-3</v>
      </c>
      <c r="T484" s="69">
        <f>(H485-Assets[[#This Row],[COP]])/Assets[[#This Row],[COP]]</f>
        <v>-5.7536583178484227E-4</v>
      </c>
      <c r="U484" s="69">
        <f>(I485-Assets[[#This Row],[BIDU]])/Assets[[#This Row],[BIDU]]</f>
        <v>-5.6655334742849129E-3</v>
      </c>
      <c r="V484" s="69">
        <f>(J485-Assets[[#This Row],[MSFT]])/Assets[[#This Row],[MSFT]]</f>
        <v>-3.4399249353328861E-4</v>
      </c>
      <c r="W484" s="69">
        <f>(K485-Assets[[#This Row],[WFC]])/Assets[[#This Row],[WFC]]</f>
        <v>1.5718659155542838E-3</v>
      </c>
      <c r="X484" s="69">
        <f>(L485-Assets[[#This Row],[DJI]])/Assets[[#This Row],[DJI]]</f>
        <v>-5.9793627167341948E-3</v>
      </c>
    </row>
    <row r="485" spans="1:24" x14ac:dyDescent="0.25">
      <c r="A485" s="66">
        <v>41054</v>
      </c>
      <c r="B485" s="60">
        <v>73.939925000000002</v>
      </c>
      <c r="C485" s="62">
        <v>72.889957999999993</v>
      </c>
      <c r="D485" s="62">
        <v>23.166091999999999</v>
      </c>
      <c r="E485" s="62">
        <v>29.809999000000001</v>
      </c>
      <c r="F485" s="62">
        <v>295.47005000000001</v>
      </c>
      <c r="G485" s="62">
        <v>41.926696</v>
      </c>
      <c r="H485" s="62">
        <v>43.896349999999998</v>
      </c>
      <c r="I485" s="62">
        <v>117.589996</v>
      </c>
      <c r="J485" s="62">
        <v>25.965468999999999</v>
      </c>
      <c r="K485" s="62">
        <v>28.505815999999999</v>
      </c>
      <c r="L485" s="62">
        <v>12454.83008</v>
      </c>
      <c r="N485" s="69">
        <f>(B486-Assets[[#This Row],[AAPL]])/Assets[[#This Row],[AAPL]]</f>
        <v>1.7748827849095095E-2</v>
      </c>
      <c r="O485" s="69">
        <f>(C486-Assets[[#This Row],[XOM]])/Assets[[#This Row],[XOM]]</f>
        <v>-1.8274945363528274E-3</v>
      </c>
      <c r="P485" s="69">
        <f>(D486-Assets[[#This Row],[TTM]])/Assets[[#This Row],[TTM]]</f>
        <v>-2.936248375427325E-2</v>
      </c>
      <c r="Q485" s="69">
        <f>(E486-Assets[[#This Row],[TSLA]])/Assets[[#This Row],[TSLA]]</f>
        <v>6.3066154413490505E-2</v>
      </c>
      <c r="R485" s="69">
        <f>(F486-Assets[[#This Row],[GOOG]])/Assets[[#This Row],[GOOG]]</f>
        <v>4.7503799454462325E-3</v>
      </c>
      <c r="S485" s="69">
        <f>(G486-Assets[[#This Row],[DIS]])/Assets[[#This Row],[DIS]]</f>
        <v>2.2022460343643642E-2</v>
      </c>
      <c r="T485" s="69">
        <f>(H486-Assets[[#This Row],[COP]])/Assets[[#This Row],[COP]]</f>
        <v>2.2260597976824961E-2</v>
      </c>
      <c r="U485" s="69">
        <f>(I486-Assets[[#This Row],[BIDU]])/Assets[[#This Row],[BIDU]]</f>
        <v>3.4016499158652916E-2</v>
      </c>
      <c r="V485" s="69">
        <f>(J486-Assets[[#This Row],[MSFT]])/Assets[[#This Row],[MSFT]]</f>
        <v>1.7205774330515677E-2</v>
      </c>
      <c r="W485" s="69">
        <f>(K486-Assets[[#This Row],[WFC]])/Assets[[#This Row],[WFC]]</f>
        <v>1.2241045827279596E-2</v>
      </c>
      <c r="X485" s="69">
        <f>(L486-Assets[[#This Row],[DJI]])/Assets[[#This Row],[DJI]]</f>
        <v>1.0105344608603512E-2</v>
      </c>
    </row>
    <row r="486" spans="1:24" x14ac:dyDescent="0.25">
      <c r="A486" s="66">
        <v>41058</v>
      </c>
      <c r="B486" s="60">
        <v>75.252272000000005</v>
      </c>
      <c r="C486" s="62">
        <v>72.756752000000006</v>
      </c>
      <c r="D486" s="62">
        <v>22.485878</v>
      </c>
      <c r="E486" s="62">
        <v>31.690000999999999</v>
      </c>
      <c r="F486" s="62">
        <v>296.87364500000001</v>
      </c>
      <c r="G486" s="62">
        <v>42.850025000000002</v>
      </c>
      <c r="H486" s="62">
        <v>44.873508999999999</v>
      </c>
      <c r="I486" s="62">
        <v>121.589996</v>
      </c>
      <c r="J486" s="62">
        <v>26.412224999999999</v>
      </c>
      <c r="K486" s="62">
        <v>28.854756999999999</v>
      </c>
      <c r="L486" s="62">
        <v>12580.690430000001</v>
      </c>
      <c r="N486" s="69">
        <f>(B487-Assets[[#This Row],[AAPL]])/Assets[[#This Row],[AAPL]]</f>
        <v>1.2057283798687111E-2</v>
      </c>
      <c r="O486" s="69">
        <f>(C487-Assets[[#This Row],[XOM]])/Assets[[#This Row],[XOM]]</f>
        <v>-2.6119857576929775E-2</v>
      </c>
      <c r="P486" s="69">
        <f>(D487-Assets[[#This Row],[TTM]])/Assets[[#This Row],[TTM]]</f>
        <v>-9.9394962473780199E-2</v>
      </c>
      <c r="Q486" s="69">
        <f>(E487-Assets[[#This Row],[TSLA]])/Assets[[#This Row],[TSLA]]</f>
        <v>-4.039132090907787E-2</v>
      </c>
      <c r="R486" s="69">
        <f>(F487-Assets[[#This Row],[GOOG]])/Assets[[#This Row],[GOOG]]</f>
        <v>-1.0280370290195471E-2</v>
      </c>
      <c r="S486" s="69">
        <f>(G487-Assets[[#This Row],[DIS]])/Assets[[#This Row],[DIS]]</f>
        <v>-6.1565191618908012E-3</v>
      </c>
      <c r="T486" s="69">
        <f>(H487-Assets[[#This Row],[COP]])/Assets[[#This Row],[COP]]</f>
        <v>-2.308990366677138E-2</v>
      </c>
      <c r="U486" s="69">
        <f>(I487-Assets[[#This Row],[BIDU]])/Assets[[#This Row],[BIDU]]</f>
        <v>-2.8209491840101703E-2</v>
      </c>
      <c r="V486" s="69">
        <f>(J487-Assets[[#This Row],[MSFT]])/Assets[[#This Row],[MSFT]]</f>
        <v>-7.4424627232275867E-3</v>
      </c>
      <c r="W486" s="69">
        <f>(K487-Assets[[#This Row],[WFC]])/Assets[[#This Row],[WFC]]</f>
        <v>-1.705424169747817E-2</v>
      </c>
      <c r="X486" s="69">
        <f>(L487-Assets[[#This Row],[DJI]])/Assets[[#This Row],[DJI]]</f>
        <v>-1.2783883435879101E-2</v>
      </c>
    </row>
    <row r="487" spans="1:24" x14ac:dyDescent="0.25">
      <c r="A487" s="66">
        <v>41059</v>
      </c>
      <c r="B487" s="60">
        <v>76.159610000000001</v>
      </c>
      <c r="C487" s="62">
        <v>70.856356000000005</v>
      </c>
      <c r="D487" s="62">
        <v>20.250895</v>
      </c>
      <c r="E487" s="62">
        <v>30.41</v>
      </c>
      <c r="F487" s="62">
        <v>293.82167399999997</v>
      </c>
      <c r="G487" s="62">
        <v>42.586218000000002</v>
      </c>
      <c r="H487" s="62">
        <v>43.837384</v>
      </c>
      <c r="I487" s="62">
        <v>118.160004</v>
      </c>
      <c r="J487" s="62">
        <v>26.215653</v>
      </c>
      <c r="K487" s="62">
        <v>28.362660999999999</v>
      </c>
      <c r="L487" s="62">
        <v>12419.860350000001</v>
      </c>
      <c r="N487" s="69">
        <f>(B488-Assets[[#This Row],[AAPL]])/Assets[[#This Row],[AAPL]]</f>
        <v>-2.4862784880331514E-3</v>
      </c>
      <c r="O487" s="69">
        <f>(C488-Assets[[#This Row],[XOM]])/Assets[[#This Row],[XOM]]</f>
        <v>-1.4538201766966404E-2</v>
      </c>
      <c r="P487" s="69">
        <f>(D488-Assets[[#This Row],[TTM]])/Assets[[#This Row],[TTM]]</f>
        <v>-2.3991532226106159E-3</v>
      </c>
      <c r="Q487" s="69">
        <f>(E488-Assets[[#This Row],[TSLA]])/Assets[[#This Row],[TSLA]]</f>
        <v>-2.9924366984544561E-2</v>
      </c>
      <c r="R487" s="69">
        <f>(F488-Assets[[#This Row],[GOOG]])/Assets[[#This Row],[GOOG]]</f>
        <v>-1.2529096134684644E-2</v>
      </c>
      <c r="S487" s="69">
        <f>(G488-Assets[[#This Row],[DIS]])/Assets[[#This Row],[DIS]]</f>
        <v>1.1283133900267882E-2</v>
      </c>
      <c r="T487" s="69">
        <f>(H488-Assets[[#This Row],[COP]])/Assets[[#This Row],[COP]]</f>
        <v>2.305885770921006E-3</v>
      </c>
      <c r="U487" s="69">
        <f>(I488-Assets[[#This Row],[BIDU]])/Assets[[#This Row],[BIDU]]</f>
        <v>-3.3006684732339473E-3</v>
      </c>
      <c r="V487" s="69">
        <f>(J488-Assets[[#This Row],[MSFT]])/Assets[[#This Row],[MSFT]]</f>
        <v>-5.1124417919324247E-3</v>
      </c>
      <c r="W487" s="69">
        <f>(K488-Assets[[#This Row],[WFC]])/Assets[[#This Row],[WFC]]</f>
        <v>1.104095980274916E-2</v>
      </c>
      <c r="X487" s="69">
        <f>(L488-Assets[[#This Row],[DJI]])/Assets[[#This Row],[DJI]]</f>
        <v>-2.126445004673625E-3</v>
      </c>
    </row>
    <row r="488" spans="1:24" x14ac:dyDescent="0.25">
      <c r="A488" s="66">
        <v>41060</v>
      </c>
      <c r="B488" s="60">
        <v>75.970256000000006</v>
      </c>
      <c r="C488" s="62">
        <v>69.826232000000005</v>
      </c>
      <c r="D488" s="62">
        <v>20.202310000000001</v>
      </c>
      <c r="E488" s="62">
        <v>29.5</v>
      </c>
      <c r="F488" s="62">
        <v>290.140354</v>
      </c>
      <c r="G488" s="62">
        <v>43.066724000000001</v>
      </c>
      <c r="H488" s="62">
        <v>43.938468</v>
      </c>
      <c r="I488" s="62">
        <v>117.769997</v>
      </c>
      <c r="J488" s="62">
        <v>26.081627000000001</v>
      </c>
      <c r="K488" s="62">
        <v>28.675812000000001</v>
      </c>
      <c r="L488" s="62">
        <v>12393.450199999999</v>
      </c>
      <c r="N488" s="69">
        <f>(B489-Assets[[#This Row],[AAPL]])/Assets[[#This Row],[AAPL]]</f>
        <v>-2.8975537478773263E-2</v>
      </c>
      <c r="O488" s="69">
        <f>(C489-Assets[[#This Row],[XOM]])/Assets[[#This Row],[XOM]]</f>
        <v>-9.0296294378307482E-3</v>
      </c>
      <c r="P488" s="69">
        <f>(D489-Assets[[#This Row],[TTM]])/Assets[[#This Row],[TTM]]</f>
        <v>-3.270804180314036E-2</v>
      </c>
      <c r="Q488" s="69">
        <f>(E489-Assets[[#This Row],[TSLA]])/Assets[[#This Row],[TSLA]]</f>
        <v>-4.5762711864406828E-2</v>
      </c>
      <c r="R488" s="69">
        <f>(F489-Assets[[#This Row],[GOOG]])/Assets[[#This Row],[GOOG]]</f>
        <v>-1.700921272054429E-2</v>
      </c>
      <c r="S488" s="69">
        <f>(G489-Assets[[#This Row],[DIS]])/Assets[[#This Row],[DIS]]</f>
        <v>-2.8658878255982598E-2</v>
      </c>
      <c r="T488" s="69">
        <f>(H489-Assets[[#This Row],[COP]])/Assets[[#This Row],[COP]]</f>
        <v>-1.859664292346282E-2</v>
      </c>
      <c r="U488" s="69">
        <f>(I489-Assets[[#This Row],[BIDU]])/Assets[[#This Row],[BIDU]]</f>
        <v>-3.7530772799459308E-2</v>
      </c>
      <c r="V488" s="69">
        <f>(J489-Assets[[#This Row],[MSFT]])/Assets[[#This Row],[MSFT]]</f>
        <v>-2.5351140862492967E-2</v>
      </c>
      <c r="W488" s="69">
        <f>(K489-Assets[[#This Row],[WFC]])/Assets[[#This Row],[WFC]]</f>
        <v>-5.8970326629286043E-2</v>
      </c>
      <c r="X488" s="69">
        <f>(L489-Assets[[#This Row],[DJI]])/Assets[[#This Row],[DJI]]</f>
        <v>-2.2179448463834565E-2</v>
      </c>
    </row>
    <row r="489" spans="1:24" x14ac:dyDescent="0.25">
      <c r="A489" s="66">
        <v>41061</v>
      </c>
      <c r="B489" s="60">
        <v>73.768977000000007</v>
      </c>
      <c r="C489" s="62">
        <v>69.195727000000005</v>
      </c>
      <c r="D489" s="62">
        <v>19.541532</v>
      </c>
      <c r="E489" s="62">
        <v>28.15</v>
      </c>
      <c r="F489" s="62">
        <v>285.20529499999998</v>
      </c>
      <c r="G489" s="62">
        <v>41.832479999999997</v>
      </c>
      <c r="H489" s="62">
        <v>43.121360000000003</v>
      </c>
      <c r="I489" s="62">
        <v>113.349998</v>
      </c>
      <c r="J489" s="62">
        <v>25.420428000000001</v>
      </c>
      <c r="K489" s="62">
        <v>26.98479</v>
      </c>
      <c r="L489" s="62">
        <v>12118.570309999999</v>
      </c>
      <c r="N489" s="69">
        <f>(B490-Assets[[#This Row],[AAPL]])/Assets[[#This Row],[AAPL]]</f>
        <v>5.8824592348623635E-3</v>
      </c>
      <c r="O489" s="69">
        <f>(C490-Assets[[#This Row],[XOM]])/Assets[[#This Row],[XOM]]</f>
        <v>-1.1549846134285332E-3</v>
      </c>
      <c r="P489" s="69">
        <f>(D490-Assets[[#This Row],[TTM]])/Assets[[#This Row],[TTM]]</f>
        <v>3.4807915776511604E-3</v>
      </c>
      <c r="Q489" s="69">
        <f>(E490-Assets[[#This Row],[TSLA]])/Assets[[#This Row],[TSLA]]</f>
        <v>-9.5915097690940348E-3</v>
      </c>
      <c r="R489" s="69">
        <f>(F490-Assets[[#This Row],[GOOG]])/Assets[[#This Row],[GOOG]]</f>
        <v>1.3327890704133078E-2</v>
      </c>
      <c r="S489" s="69">
        <f>(G490-Assets[[#This Row],[DIS]])/Assets[[#This Row],[DIS]]</f>
        <v>2.2518387626088048E-4</v>
      </c>
      <c r="T489" s="69">
        <f>(H490-Assets[[#This Row],[COP]])/Assets[[#This Row],[COP]]</f>
        <v>2.1488654346708252E-3</v>
      </c>
      <c r="U489" s="69">
        <f>(I490-Assets[[#This Row],[BIDU]])/Assets[[#This Row],[BIDU]]</f>
        <v>2.0555818624716761E-2</v>
      </c>
      <c r="V489" s="69">
        <f>(J490-Assets[[#This Row],[MSFT]])/Assets[[#This Row],[MSFT]]</f>
        <v>3.5148503400492929E-3</v>
      </c>
      <c r="W489" s="69">
        <f>(K490-Assets[[#This Row],[WFC]])/Assets[[#This Row],[WFC]]</f>
        <v>-3.6472397969374909E-3</v>
      </c>
      <c r="X489" s="69">
        <f>(L490-Assets[[#This Row],[DJI]])/Assets[[#This Row],[DJI]]</f>
        <v>-1.4119116003213597E-3</v>
      </c>
    </row>
    <row r="490" spans="1:24" x14ac:dyDescent="0.25">
      <c r="A490" s="66">
        <v>41064</v>
      </c>
      <c r="B490" s="60">
        <v>74.202920000000006</v>
      </c>
      <c r="C490" s="62">
        <v>69.115807000000004</v>
      </c>
      <c r="D490" s="62">
        <v>19.609552000000001</v>
      </c>
      <c r="E490" s="62">
        <v>27.879999000000002</v>
      </c>
      <c r="F490" s="62">
        <v>289.00648000000001</v>
      </c>
      <c r="G490" s="62">
        <v>41.841900000000003</v>
      </c>
      <c r="H490" s="62">
        <v>43.214022</v>
      </c>
      <c r="I490" s="62">
        <v>115.68</v>
      </c>
      <c r="J490" s="62">
        <v>25.509777</v>
      </c>
      <c r="K490" s="62">
        <v>26.886369999999999</v>
      </c>
      <c r="L490" s="62">
        <v>12101.45996</v>
      </c>
      <c r="N490" s="69">
        <f>(B491-Assets[[#This Row],[AAPL]])/Assets[[#This Row],[AAPL]]</f>
        <v>-2.5872431974376829E-3</v>
      </c>
      <c r="O490" s="69">
        <f>(C491-Assets[[#This Row],[XOM]])/Assets[[#This Row],[XOM]]</f>
        <v>-2.9551995247628273E-3</v>
      </c>
      <c r="P490" s="69">
        <f>(D491-Assets[[#This Row],[TTM]])/Assets[[#This Row],[TTM]]</f>
        <v>-5.4509659374166707E-3</v>
      </c>
      <c r="Q490" s="69">
        <f>(E491-Assets[[#This Row],[TSLA]])/Assets[[#This Row],[TSLA]]</f>
        <v>1.0760760787688196E-3</v>
      </c>
      <c r="R490" s="69">
        <f>(F491-Assets[[#This Row],[GOOG]])/Assets[[#This Row],[GOOG]]</f>
        <v>-1.4137748745287771E-2</v>
      </c>
      <c r="S490" s="69">
        <f>(G491-Assets[[#This Row],[DIS]])/Assets[[#This Row],[DIS]]</f>
        <v>9.6825191972638482E-3</v>
      </c>
      <c r="T490" s="69">
        <f>(H491-Assets[[#This Row],[COP]])/Assets[[#This Row],[COP]]</f>
        <v>1.1111115739238548E-2</v>
      </c>
      <c r="U490" s="69">
        <f>(I491-Assets[[#This Row],[BIDU]])/Assets[[#This Row],[BIDU]]</f>
        <v>1.3831249999999972E-2</v>
      </c>
      <c r="V490" s="69">
        <f>(J491-Assets[[#This Row],[MSFT]])/Assets[[#This Row],[MSFT]]</f>
        <v>-1.4009922548519152E-3</v>
      </c>
      <c r="W490" s="69">
        <f>(K491-Assets[[#This Row],[WFC]])/Assets[[#This Row],[WFC]]</f>
        <v>1.5640638732562252E-2</v>
      </c>
      <c r="X490" s="69">
        <f>(L491-Assets[[#This Row],[DJI]])/Assets[[#This Row],[DJI]]</f>
        <v>2.1890119115841934E-3</v>
      </c>
    </row>
    <row r="491" spans="1:24" x14ac:dyDescent="0.25">
      <c r="A491" s="66">
        <v>41065</v>
      </c>
      <c r="B491" s="60">
        <v>74.010938999999993</v>
      </c>
      <c r="C491" s="62">
        <v>68.911556000000004</v>
      </c>
      <c r="D491" s="62">
        <v>19.502661</v>
      </c>
      <c r="E491" s="62">
        <v>27.91</v>
      </c>
      <c r="F491" s="62">
        <v>284.92057899999998</v>
      </c>
      <c r="G491" s="62">
        <v>42.247034999999997</v>
      </c>
      <c r="H491" s="62">
        <v>43.694178000000001</v>
      </c>
      <c r="I491" s="62">
        <v>117.279999</v>
      </c>
      <c r="J491" s="62">
        <v>25.474038</v>
      </c>
      <c r="K491" s="62">
        <v>27.306889999999999</v>
      </c>
      <c r="L491" s="62">
        <v>12127.950199999999</v>
      </c>
      <c r="N491" s="69">
        <f>(B492-Assets[[#This Row],[AAPL]])/Assets[[#This Row],[AAPL]]</f>
        <v>1.5333219863620485E-2</v>
      </c>
      <c r="O491" s="69">
        <f>(C492-Assets[[#This Row],[XOM]])/Assets[[#This Row],[XOM]]</f>
        <v>3.3247457073817918E-2</v>
      </c>
      <c r="P491" s="69">
        <f>(D492-Assets[[#This Row],[TTM]])/Assets[[#This Row],[TTM]]</f>
        <v>7.972101858305386E-2</v>
      </c>
      <c r="Q491" s="69">
        <f>(E492-Assets[[#This Row],[TSLA]])/Assets[[#This Row],[TSLA]]</f>
        <v>4.6936546040845621E-2</v>
      </c>
      <c r="R491" s="69">
        <f>(F492-Assets[[#This Row],[GOOG]])/Assets[[#This Row],[GOOG]]</f>
        <v>1.781165831478972E-2</v>
      </c>
      <c r="S491" s="69">
        <f>(G492-Assets[[#This Row],[DIS]])/Assets[[#This Row],[DIS]]</f>
        <v>1.5388014803879134E-2</v>
      </c>
      <c r="T491" s="69">
        <f>(H492-Assets[[#This Row],[COP]])/Assets[[#This Row],[COP]]</f>
        <v>3.2967092320629027E-2</v>
      </c>
      <c r="U491" s="69">
        <f>(I492-Assets[[#This Row],[BIDU]])/Assets[[#This Row],[BIDU]]</f>
        <v>1.5688983762695917E-2</v>
      </c>
      <c r="V491" s="69">
        <f>(J492-Assets[[#This Row],[MSFT]])/Assets[[#This Row],[MSFT]]</f>
        <v>2.9463330470026011E-2</v>
      </c>
      <c r="W491" s="69">
        <f>(K492-Assets[[#This Row],[WFC]])/Assets[[#This Row],[WFC]]</f>
        <v>1.4744374038933103E-2</v>
      </c>
      <c r="X491" s="69">
        <f>(L492-Assets[[#This Row],[DJI]])/Assets[[#This Row],[DJI]]</f>
        <v>2.3651139332679694E-2</v>
      </c>
    </row>
    <row r="492" spans="1:24" x14ac:dyDescent="0.25">
      <c r="A492" s="66">
        <v>41066</v>
      </c>
      <c r="B492" s="60">
        <v>75.145764999999997</v>
      </c>
      <c r="C492" s="62">
        <v>71.202690000000004</v>
      </c>
      <c r="D492" s="62">
        <v>21.057433</v>
      </c>
      <c r="E492" s="62">
        <v>29.219999000000001</v>
      </c>
      <c r="F492" s="62">
        <v>289.99548700000003</v>
      </c>
      <c r="G492" s="62">
        <v>42.897132999999997</v>
      </c>
      <c r="H492" s="62">
        <v>45.134647999999999</v>
      </c>
      <c r="I492" s="62">
        <v>119.120003</v>
      </c>
      <c r="J492" s="62">
        <v>26.224588000000001</v>
      </c>
      <c r="K492" s="62">
        <v>27.709513000000001</v>
      </c>
      <c r="L492" s="62">
        <v>12414.79004</v>
      </c>
      <c r="N492" s="69">
        <f>(B493-Assets[[#This Row],[AAPL]])/Assets[[#This Row],[AAPL]]</f>
        <v>4.5494247080993662E-4</v>
      </c>
      <c r="O492" s="69">
        <f>(C493-Assets[[#This Row],[XOM]])/Assets[[#This Row],[XOM]]</f>
        <v>6.360714742659296E-3</v>
      </c>
      <c r="P492" s="69">
        <f>(D493-Assets[[#This Row],[TTM]])/Assets[[#This Row],[TTM]]</f>
        <v>-6.4605215649979645E-3</v>
      </c>
      <c r="Q492" s="69">
        <f>(E493-Assets[[#This Row],[TSLA]])/Assets[[#This Row],[TSLA]]</f>
        <v>-9.9246752198725828E-3</v>
      </c>
      <c r="R492" s="69">
        <f>(F493-Assets[[#This Row],[GOOG]])/Assets[[#This Row],[GOOG]]</f>
        <v>-4.0304799639866006E-3</v>
      </c>
      <c r="S492" s="69">
        <f>(G493-Assets[[#This Row],[DIS]])/Assets[[#This Row],[DIS]]</f>
        <v>2.1963938708911505E-3</v>
      </c>
      <c r="T492" s="69">
        <f>(H493-Assets[[#This Row],[COP]])/Assets[[#This Row],[COP]]</f>
        <v>4.2926445333084659E-3</v>
      </c>
      <c r="U492" s="69">
        <f>(I493-Assets[[#This Row],[BIDU]])/Assets[[#This Row],[BIDU]]</f>
        <v>2.8038918031256257E-2</v>
      </c>
      <c r="V492" s="69">
        <f>(J493-Assets[[#This Row],[MSFT]])/Assets[[#This Row],[MSFT]]</f>
        <v>-4.0886057008788909E-3</v>
      </c>
      <c r="W492" s="69">
        <f>(K493-Assets[[#This Row],[WFC]])/Assets[[#This Row],[WFC]]</f>
        <v>6.780812062629862E-3</v>
      </c>
      <c r="X492" s="69">
        <f>(L493-Assets[[#This Row],[DJI]])/Assets[[#This Row],[DJI]]</f>
        <v>3.7189448916367077E-3</v>
      </c>
    </row>
    <row r="493" spans="1:24" x14ac:dyDescent="0.25">
      <c r="A493" s="66">
        <v>41067</v>
      </c>
      <c r="B493" s="60">
        <v>75.179952</v>
      </c>
      <c r="C493" s="62">
        <v>71.655590000000004</v>
      </c>
      <c r="D493" s="62">
        <v>20.921391</v>
      </c>
      <c r="E493" s="62">
        <v>28.93</v>
      </c>
      <c r="F493" s="62">
        <v>288.82666599999999</v>
      </c>
      <c r="G493" s="62">
        <v>42.991351999999999</v>
      </c>
      <c r="H493" s="62">
        <v>45.328395</v>
      </c>
      <c r="I493" s="62">
        <v>122.459999</v>
      </c>
      <c r="J493" s="62">
        <v>26.117366000000001</v>
      </c>
      <c r="K493" s="62">
        <v>27.897406</v>
      </c>
      <c r="L493" s="62">
        <v>12460.95996</v>
      </c>
      <c r="N493" s="69">
        <f>(B494-Assets[[#This Row],[AAPL]])/Assets[[#This Row],[AAPL]]</f>
        <v>1.5042294786248241E-2</v>
      </c>
      <c r="O493" s="69">
        <f>(C494-Assets[[#This Row],[XOM]])/Assets[[#This Row],[XOM]]</f>
        <v>1.8588780023999596E-3</v>
      </c>
      <c r="P493" s="69">
        <f>(D494-Assets[[#This Row],[TTM]])/Assets[[#This Row],[TTM]]</f>
        <v>6.5025313087451872E-3</v>
      </c>
      <c r="Q493" s="69">
        <f>(E494-Assets[[#This Row],[TSLA]])/Assets[[#This Row],[TSLA]]</f>
        <v>3.9751123401313468E-2</v>
      </c>
      <c r="R493" s="69">
        <f>(F494-Assets[[#This Row],[GOOG]])/Assets[[#This Row],[GOOG]]</f>
        <v>3.8393407899532223E-3</v>
      </c>
      <c r="S493" s="69">
        <f>(G494-Assets[[#This Row],[DIS]])/Assets[[#This Row],[DIS]]</f>
        <v>1.3368432795507406E-2</v>
      </c>
      <c r="T493" s="69">
        <f>(H494-Assets[[#This Row],[COP]])/Assets[[#This Row],[COP]]</f>
        <v>2.9734121404474886E-3</v>
      </c>
      <c r="U493" s="69">
        <f>(I494-Assets[[#This Row],[BIDU]])/Assets[[#This Row],[BIDU]]</f>
        <v>-9.3908297353489534E-3</v>
      </c>
      <c r="V493" s="69">
        <f>(J494-Assets[[#This Row],[MSFT]])/Assets[[#This Row],[MSFT]]</f>
        <v>1.4368792013712196E-2</v>
      </c>
      <c r="W493" s="69">
        <f>(K494-Assets[[#This Row],[WFC]])/Assets[[#This Row],[WFC]]</f>
        <v>8.0179497692365407E-3</v>
      </c>
      <c r="X493" s="69">
        <f>(L494-Assets[[#This Row],[DJI]])/Assets[[#This Row],[DJI]]</f>
        <v>7.4825888454262534E-3</v>
      </c>
    </row>
    <row r="494" spans="1:24" x14ac:dyDescent="0.25">
      <c r="A494" s="66">
        <v>41068</v>
      </c>
      <c r="B494" s="60">
        <v>76.310830999999993</v>
      </c>
      <c r="C494" s="62">
        <v>71.788788999999994</v>
      </c>
      <c r="D494" s="62">
        <v>21.057433</v>
      </c>
      <c r="E494" s="62">
        <v>30.08</v>
      </c>
      <c r="F494" s="62">
        <v>289.93556999999998</v>
      </c>
      <c r="G494" s="62">
        <v>43.566079000000002</v>
      </c>
      <c r="H494" s="62">
        <v>45.463175</v>
      </c>
      <c r="I494" s="62">
        <v>121.30999799999999</v>
      </c>
      <c r="J494" s="62">
        <v>26.492640999999999</v>
      </c>
      <c r="K494" s="62">
        <v>28.121085999999998</v>
      </c>
      <c r="L494" s="62">
        <v>12554.200199999999</v>
      </c>
      <c r="N494" s="69">
        <f>(B495-Assets[[#This Row],[AAPL]])/Assets[[#This Row],[AAPL]]</f>
        <v>-1.5767172028306107E-2</v>
      </c>
      <c r="O494" s="69">
        <f>(C495-Assets[[#This Row],[XOM]])/Assets[[#This Row],[XOM]]</f>
        <v>-7.0509616759240855E-3</v>
      </c>
      <c r="P494" s="69">
        <f>(D495-Assets[[#This Row],[TTM]])/Assets[[#This Row],[TTM]]</f>
        <v>-3.5533011074996658E-2</v>
      </c>
      <c r="Q494" s="69">
        <f>(E495-Assets[[#This Row],[TSLA]])/Assets[[#This Row],[TSLA]]</f>
        <v>-3.1914860372340419E-2</v>
      </c>
      <c r="R494" s="69">
        <f>(F495-Assets[[#This Row],[GOOG]])/Assets[[#This Row],[GOOG]]</f>
        <v>-2.0587508459206916E-2</v>
      </c>
      <c r="S494" s="69">
        <f>(G495-Assets[[#This Row],[DIS]])/Assets[[#This Row],[DIS]]</f>
        <v>-9.5156371543099871E-3</v>
      </c>
      <c r="T494" s="69">
        <f>(H495-Assets[[#This Row],[COP]])/Assets[[#This Row],[COP]]</f>
        <v>-1.6675914077712601E-3</v>
      </c>
      <c r="U494" s="69">
        <f>(I495-Assets[[#This Row],[BIDU]])/Assets[[#This Row],[BIDU]]</f>
        <v>-4.2040640376565614E-3</v>
      </c>
      <c r="V494" s="69">
        <f>(J495-Assets[[#This Row],[MSFT]])/Assets[[#This Row],[MSFT]]</f>
        <v>-2.52950998732062E-2</v>
      </c>
      <c r="W494" s="69">
        <f>(K495-Assets[[#This Row],[WFC]])/Assets[[#This Row],[WFC]]</f>
        <v>-1.3999388217083714E-2</v>
      </c>
      <c r="X494" s="69">
        <f>(L495-Assets[[#This Row],[DJI]])/Assets[[#This Row],[DJI]]</f>
        <v>-1.1388198986981178E-2</v>
      </c>
    </row>
    <row r="495" spans="1:24" x14ac:dyDescent="0.25">
      <c r="A495" s="66">
        <v>41071</v>
      </c>
      <c r="B495" s="60">
        <v>75.107624999999999</v>
      </c>
      <c r="C495" s="62">
        <v>71.282608999999994</v>
      </c>
      <c r="D495" s="62">
        <v>20.309199</v>
      </c>
      <c r="E495" s="62">
        <v>29.120000999999998</v>
      </c>
      <c r="F495" s="62">
        <v>283.96651900000001</v>
      </c>
      <c r="G495" s="62">
        <v>43.151519999999998</v>
      </c>
      <c r="H495" s="62">
        <v>45.387360999999999</v>
      </c>
      <c r="I495" s="62">
        <v>120.800003</v>
      </c>
      <c r="J495" s="62">
        <v>25.822507000000002</v>
      </c>
      <c r="K495" s="62">
        <v>27.727408</v>
      </c>
      <c r="L495" s="62">
        <v>12411.23047</v>
      </c>
      <c r="N495" s="69">
        <f>(B496-Assets[[#This Row],[AAPL]])/Assets[[#This Row],[AAPL]]</f>
        <v>8.7364898037982103E-3</v>
      </c>
      <c r="O495" s="69">
        <f>(C496-Assets[[#This Row],[XOM]])/Assets[[#This Row],[XOM]]</f>
        <v>1.233345709891189E-2</v>
      </c>
      <c r="P495" s="69">
        <f>(D496-Assets[[#This Row],[TTM]])/Assets[[#This Row],[TTM]]</f>
        <v>4.7846889480968671E-2</v>
      </c>
      <c r="Q495" s="69">
        <f>(E496-Assets[[#This Row],[TSLA]])/Assets[[#This Row],[TSLA]]</f>
        <v>1.8543921066486287E-2</v>
      </c>
      <c r="R495" s="69">
        <f>(F496-Assets[[#This Row],[GOOG]])/Assets[[#This Row],[GOOG]]</f>
        <v>-5.980698027291129E-3</v>
      </c>
      <c r="S495" s="69">
        <f>(G496-Assets[[#This Row],[DIS]])/Assets[[#This Row],[DIS]]</f>
        <v>1.2663794925416425E-2</v>
      </c>
      <c r="T495" s="69">
        <f>(H496-Assets[[#This Row],[COP]])/Assets[[#This Row],[COP]]</f>
        <v>1.5404552822535868E-2</v>
      </c>
      <c r="U495" s="69">
        <f>(I496-Assets[[#This Row],[BIDU]])/Assets[[#This Row],[BIDU]]</f>
        <v>-2.3675504378919566E-2</v>
      </c>
      <c r="V495" s="69">
        <f>(J496-Assets[[#This Row],[MSFT]])/Assets[[#This Row],[MSFT]]</f>
        <v>1.3494855476271144E-2</v>
      </c>
      <c r="W495" s="69">
        <f>(K496-Assets[[#This Row],[WFC]])/Assets[[#This Row],[WFC]]</f>
        <v>1.0003206935174076E-2</v>
      </c>
      <c r="X495" s="69">
        <f>(L496-Assets[[#This Row],[DJI]])/Assets[[#This Row],[DJI]]</f>
        <v>1.309856749441218E-2</v>
      </c>
    </row>
    <row r="496" spans="1:24" x14ac:dyDescent="0.25">
      <c r="A496" s="66">
        <v>41072</v>
      </c>
      <c r="B496" s="60">
        <v>75.763801999999998</v>
      </c>
      <c r="C496" s="62">
        <v>72.161770000000004</v>
      </c>
      <c r="D496" s="62">
        <v>21.280930999999999</v>
      </c>
      <c r="E496" s="62">
        <v>29.66</v>
      </c>
      <c r="F496" s="62">
        <v>282.26820099999998</v>
      </c>
      <c r="G496" s="62">
        <v>43.697982000000003</v>
      </c>
      <c r="H496" s="62">
        <v>46.086533000000003</v>
      </c>
      <c r="I496" s="62">
        <v>117.94000200000001</v>
      </c>
      <c r="J496" s="62">
        <v>26.170978000000002</v>
      </c>
      <c r="K496" s="62">
        <v>28.004771000000002</v>
      </c>
      <c r="L496" s="62">
        <v>12573.79981</v>
      </c>
      <c r="N496" s="69">
        <f>(B497-Assets[[#This Row],[AAPL]])/Assets[[#This Row],[AAPL]]</f>
        <v>-6.9424974211298564E-3</v>
      </c>
      <c r="O496" s="69">
        <f>(C497-Assets[[#This Row],[XOM]])/Assets[[#This Row],[XOM]]</f>
        <v>-7.7529556162494063E-3</v>
      </c>
      <c r="P496" s="69">
        <f>(D497-Assets[[#This Row],[TTM]])/Assets[[#This Row],[TTM]]</f>
        <v>-3.3789969057274806E-2</v>
      </c>
      <c r="Q496" s="69">
        <f>(E497-Assets[[#This Row],[TSLA]])/Assets[[#This Row],[TSLA]]</f>
        <v>3.7086985839514305E-3</v>
      </c>
      <c r="R496" s="69">
        <f>(F497-Assets[[#This Row],[GOOG]])/Assets[[#This Row],[GOOG]]</f>
        <v>-7.0960348806699877E-3</v>
      </c>
      <c r="S496" s="69">
        <f>(G497-Assets[[#This Row],[DIS]])/Assets[[#This Row],[DIS]]</f>
        <v>-3.2341768093548111E-3</v>
      </c>
      <c r="T496" s="69">
        <f>(H497-Assets[[#This Row],[COP]])/Assets[[#This Row],[COP]]</f>
        <v>-1.1149699631343553E-2</v>
      </c>
      <c r="U496" s="69">
        <f>(I497-Assets[[#This Row],[BIDU]])/Assets[[#This Row],[BIDU]]</f>
        <v>-1.0344251138812178E-2</v>
      </c>
      <c r="V496" s="69">
        <f>(J497-Assets[[#This Row],[MSFT]])/Assets[[#This Row],[MSFT]]</f>
        <v>-5.4626540895797524E-3</v>
      </c>
      <c r="W496" s="69">
        <f>(K497-Assets[[#This Row],[WFC]])/Assets[[#This Row],[WFC]]</f>
        <v>8.945725712236589E-3</v>
      </c>
      <c r="X496" s="69">
        <f>(L497-Assets[[#This Row],[DJI]])/Assets[[#This Row],[DJI]]</f>
        <v>-6.1572421360190253E-3</v>
      </c>
    </row>
    <row r="497" spans="1:24" x14ac:dyDescent="0.25">
      <c r="A497" s="66">
        <v>41073</v>
      </c>
      <c r="B497" s="60">
        <v>75.237812000000005</v>
      </c>
      <c r="C497" s="62">
        <v>71.602303000000006</v>
      </c>
      <c r="D497" s="62">
        <v>20.561848999999999</v>
      </c>
      <c r="E497" s="62">
        <v>29.77</v>
      </c>
      <c r="F497" s="62">
        <v>280.26521600000001</v>
      </c>
      <c r="G497" s="62">
        <v>43.556654999999999</v>
      </c>
      <c r="H497" s="62">
        <v>45.572682</v>
      </c>
      <c r="I497" s="62">
        <v>116.720001</v>
      </c>
      <c r="J497" s="62">
        <v>26.028015</v>
      </c>
      <c r="K497" s="62">
        <v>28.255293999999999</v>
      </c>
      <c r="L497" s="62">
        <v>12496.37988</v>
      </c>
      <c r="N497" s="69">
        <f>(B498-Assets[[#This Row],[AAPL]])/Assets[[#This Row],[AAPL]]</f>
        <v>-1.101135157944266E-3</v>
      </c>
      <c r="O497" s="69">
        <f>(C498-Assets[[#This Row],[XOM]])/Assets[[#This Row],[XOM]]</f>
        <v>1.860349380103022E-2</v>
      </c>
      <c r="P497" s="69">
        <f>(D498-Assets[[#This Row],[TTM]])/Assets[[#This Row],[TTM]]</f>
        <v>-2.2211669777362778E-2</v>
      </c>
      <c r="Q497" s="69">
        <f>(E498-Assets[[#This Row],[TSLA]])/Assets[[#This Row],[TSLA]]</f>
        <v>-1.276456163923413E-2</v>
      </c>
      <c r="R497" s="69">
        <f>(F498-Assets[[#This Row],[GOOG]])/Assets[[#This Row],[GOOG]]</f>
        <v>-3.6358275726946277E-3</v>
      </c>
      <c r="S497" s="69">
        <f>(G498-Assets[[#This Row],[DIS]])/Assets[[#This Row],[DIS]]</f>
        <v>2.054944301852386E-2</v>
      </c>
      <c r="T497" s="69">
        <f>(H498-Assets[[#This Row],[COP]])/Assets[[#This Row],[COP]]</f>
        <v>1.0720918290479291E-2</v>
      </c>
      <c r="U497" s="69">
        <f>(I498-Assets[[#This Row],[BIDU]])/Assets[[#This Row],[BIDU]]</f>
        <v>7.8820938324015849E-3</v>
      </c>
      <c r="V497" s="69">
        <f>(J498-Assets[[#This Row],[MSFT]])/Assets[[#This Row],[MSFT]]</f>
        <v>7.2090783719004218E-3</v>
      </c>
      <c r="W497" s="69">
        <f>(K498-Assets[[#This Row],[WFC]])/Assets[[#This Row],[WFC]]</f>
        <v>1.4249471267225249E-2</v>
      </c>
      <c r="X497" s="69">
        <f>(L498-Assets[[#This Row],[DJI]])/Assets[[#This Row],[DJI]]</f>
        <v>1.2446026888868797E-2</v>
      </c>
    </row>
    <row r="498" spans="1:24" x14ac:dyDescent="0.25">
      <c r="A498" s="66">
        <v>41074</v>
      </c>
      <c r="B498" s="60">
        <v>75.154965000000004</v>
      </c>
      <c r="C498" s="62">
        <v>72.934355999999994</v>
      </c>
      <c r="D498" s="62">
        <v>20.105136000000002</v>
      </c>
      <c r="E498" s="62">
        <v>29.389999</v>
      </c>
      <c r="F498" s="62">
        <v>279.24621999999999</v>
      </c>
      <c r="G498" s="62">
        <v>44.451720000000002</v>
      </c>
      <c r="H498" s="62">
        <v>46.061262999999997</v>
      </c>
      <c r="I498" s="62">
        <v>117.639999</v>
      </c>
      <c r="J498" s="62">
        <v>26.215653</v>
      </c>
      <c r="K498" s="62">
        <v>28.657917000000001</v>
      </c>
      <c r="L498" s="62">
        <v>12651.910159999999</v>
      </c>
      <c r="N498" s="69">
        <f>(B499-Assets[[#This Row],[AAPL]])/Assets[[#This Row],[AAPL]]</f>
        <v>4.5492004420465615E-3</v>
      </c>
      <c r="O498" s="69">
        <f>(C499-Assets[[#This Row],[XOM]])/Assets[[#This Row],[XOM]]</f>
        <v>1.3271687762623146E-2</v>
      </c>
      <c r="P498" s="69">
        <f>(D499-Assets[[#This Row],[TTM]])/Assets[[#This Row],[TTM]]</f>
        <v>3.2382819991866679E-2</v>
      </c>
      <c r="Q498" s="69">
        <f>(E499-Assets[[#This Row],[TSLA]])/Assets[[#This Row],[TSLA]]</f>
        <v>1.7693127515928143E-2</v>
      </c>
      <c r="R498" s="69">
        <f>(F499-Assets[[#This Row],[GOOG]])/Assets[[#This Row],[GOOG]]</f>
        <v>9.7666138506726508E-3</v>
      </c>
      <c r="S498" s="69">
        <f>(G499-Assets[[#This Row],[DIS]])/Assets[[#This Row],[DIS]]</f>
        <v>-1.9075977262523094E-3</v>
      </c>
      <c r="T498" s="69">
        <f>(H499-Assets[[#This Row],[COP]])/Assets[[#This Row],[COP]]</f>
        <v>1.4264784706402911E-2</v>
      </c>
      <c r="U498" s="69">
        <f>(I499-Assets[[#This Row],[BIDU]])/Assets[[#This Row],[BIDU]]</f>
        <v>1.4790870577957076E-2</v>
      </c>
      <c r="V498" s="69">
        <f>(J499-Assets[[#This Row],[MSFT]])/Assets[[#This Row],[MSFT]]</f>
        <v>2.3176573171761194E-2</v>
      </c>
      <c r="W498" s="69">
        <f>(K499-Assets[[#This Row],[WFC]])/Assets[[#This Row],[WFC]]</f>
        <v>1.3112781365093648E-2</v>
      </c>
      <c r="X498" s="69">
        <f>(L499-Assets[[#This Row],[DJI]])/Assets[[#This Row],[DJI]]</f>
        <v>9.1100678508138268E-3</v>
      </c>
    </row>
    <row r="499" spans="1:24" x14ac:dyDescent="0.25">
      <c r="A499" s="66">
        <v>41075</v>
      </c>
      <c r="B499" s="60">
        <v>75.496859999999998</v>
      </c>
      <c r="C499" s="62">
        <v>73.902317999999994</v>
      </c>
      <c r="D499" s="62">
        <v>20.756197</v>
      </c>
      <c r="E499" s="62">
        <v>29.91</v>
      </c>
      <c r="F499" s="62">
        <v>281.97350999999998</v>
      </c>
      <c r="G499" s="62">
        <v>44.366923999999997</v>
      </c>
      <c r="H499" s="62">
        <v>46.718316999999999</v>
      </c>
      <c r="I499" s="62">
        <v>119.379997</v>
      </c>
      <c r="J499" s="62">
        <v>26.823242</v>
      </c>
      <c r="K499" s="62">
        <v>29.033702000000002</v>
      </c>
      <c r="L499" s="62">
        <v>12767.16992</v>
      </c>
      <c r="N499" s="69">
        <f>(B500-Assets[[#This Row],[AAPL]])/Assets[[#This Row],[AAPL]]</f>
        <v>2.029154590005465E-2</v>
      </c>
      <c r="O499" s="69">
        <f>(C500-Assets[[#This Row],[XOM]])/Assets[[#This Row],[XOM]]</f>
        <v>-1.3217988642792097E-3</v>
      </c>
      <c r="P499" s="69">
        <f>(D500-Assets[[#This Row],[TTM]])/Assets[[#This Row],[TTM]]</f>
        <v>9.3632277627736151E-3</v>
      </c>
      <c r="Q499" s="69">
        <f>(E500-Assets[[#This Row],[TSLA]])/Assets[[#This Row],[TSLA]]</f>
        <v>6.4526914075560007E-2</v>
      </c>
      <c r="R499" s="69">
        <f>(F500-Assets[[#This Row],[GOOG]])/Assets[[#This Row],[GOOG]]</f>
        <v>1.1231012445105272E-2</v>
      </c>
      <c r="S499" s="69">
        <f>(G500-Assets[[#This Row],[DIS]])/Assets[[#This Row],[DIS]]</f>
        <v>2.1232033124509055E-4</v>
      </c>
      <c r="T499" s="69">
        <f>(H500-Assets[[#This Row],[COP]])/Assets[[#This Row],[COP]]</f>
        <v>-7.0320812284398243E-3</v>
      </c>
      <c r="U499" s="69">
        <f>(I500-Assets[[#This Row],[BIDU]])/Assets[[#This Row],[BIDU]]</f>
        <v>1.6669509549409638E-2</v>
      </c>
      <c r="V499" s="69">
        <f>(J500-Assets[[#This Row],[MSFT]])/Assets[[#This Row],[MSFT]]</f>
        <v>-5.9960313522131378E-3</v>
      </c>
      <c r="W499" s="69">
        <f>(K500-Assets[[#This Row],[WFC]])/Assets[[#This Row],[WFC]]</f>
        <v>3.0812467524803149E-4</v>
      </c>
      <c r="X499" s="69">
        <f>(L500-Assets[[#This Row],[DJI]])/Assets[[#This Row],[DJI]]</f>
        <v>-1.9855308701022694E-3</v>
      </c>
    </row>
    <row r="500" spans="1:24" x14ac:dyDescent="0.25">
      <c r="A500" s="66">
        <v>41078</v>
      </c>
      <c r="B500" s="60">
        <v>77.028807999999998</v>
      </c>
      <c r="C500" s="62">
        <v>73.804633999999993</v>
      </c>
      <c r="D500" s="62">
        <v>20.950541999999999</v>
      </c>
      <c r="E500" s="62">
        <v>31.84</v>
      </c>
      <c r="F500" s="62">
        <v>285.14035799999999</v>
      </c>
      <c r="G500" s="62">
        <v>44.376344000000003</v>
      </c>
      <c r="H500" s="62">
        <v>46.389789999999998</v>
      </c>
      <c r="I500" s="62">
        <v>121.370003</v>
      </c>
      <c r="J500" s="62">
        <v>26.662409</v>
      </c>
      <c r="K500" s="62">
        <v>29.042648</v>
      </c>
      <c r="L500" s="62">
        <v>12741.820309999999</v>
      </c>
      <c r="N500" s="69">
        <f>(B501-Assets[[#This Row],[AAPL]])/Assets[[#This Row],[AAPL]]</f>
        <v>2.7826991688616174E-3</v>
      </c>
      <c r="O500" s="69">
        <f>(C501-Assets[[#This Row],[XOM]])/Assets[[#This Row],[XOM]]</f>
        <v>1.6484208837076551E-2</v>
      </c>
      <c r="P500" s="69">
        <f>(D501-Assets[[#This Row],[TTM]])/Assets[[#This Row],[TTM]]</f>
        <v>1.3450869194696732E-2</v>
      </c>
      <c r="Q500" s="69">
        <f>(E501-Assets[[#This Row],[TSLA]])/Assets[[#This Row],[TSLA]]</f>
        <v>7.8517587939699613E-3</v>
      </c>
      <c r="R500" s="69">
        <f>(F501-Assets[[#This Row],[GOOG]])/Assets[[#This Row],[GOOG]]</f>
        <v>1.8708870387263807E-2</v>
      </c>
      <c r="S500" s="69">
        <f>(G501-Assets[[#This Row],[DIS]])/Assets[[#This Row],[DIS]]</f>
        <v>8.7048856480831296E-3</v>
      </c>
      <c r="T500" s="69">
        <f>(H501-Assets[[#This Row],[COP]])/Assets[[#This Row],[COP]]</f>
        <v>1.0350467204098164E-2</v>
      </c>
      <c r="U500" s="69">
        <f>(I501-Assets[[#This Row],[BIDU]])/Assets[[#This Row],[BIDU]]</f>
        <v>2.8837273737234675E-3</v>
      </c>
      <c r="V500" s="69">
        <f>(J501-Assets[[#This Row],[MSFT]])/Assets[[#This Row],[MSFT]]</f>
        <v>2.8820389035364359E-2</v>
      </c>
      <c r="W500" s="69">
        <f>(K501-Assets[[#This Row],[WFC]])/Assets[[#This Row],[WFC]]</f>
        <v>1.540355411118159E-2</v>
      </c>
      <c r="X500" s="69">
        <f>(L501-Assets[[#This Row],[DJI]])/Assets[[#This Row],[DJI]]</f>
        <v>7.4957712223459047E-3</v>
      </c>
    </row>
    <row r="501" spans="1:24" x14ac:dyDescent="0.25">
      <c r="A501" s="66">
        <v>41079</v>
      </c>
      <c r="B501" s="60">
        <v>77.243155999999999</v>
      </c>
      <c r="C501" s="62">
        <v>75.021244999999993</v>
      </c>
      <c r="D501" s="62">
        <v>21.232344999999999</v>
      </c>
      <c r="E501" s="62">
        <v>32.090000000000003</v>
      </c>
      <c r="F501" s="62">
        <v>290.47501199999999</v>
      </c>
      <c r="G501" s="62">
        <v>44.762635000000003</v>
      </c>
      <c r="H501" s="62">
        <v>46.869945999999999</v>
      </c>
      <c r="I501" s="62">
        <v>121.720001</v>
      </c>
      <c r="J501" s="62">
        <v>27.43083</v>
      </c>
      <c r="K501" s="62">
        <v>29.490008</v>
      </c>
      <c r="L501" s="62">
        <v>12837.33008</v>
      </c>
      <c r="N501" s="69">
        <f>(B502-Assets[[#This Row],[AAPL]])/Assets[[#This Row],[AAPL]]</f>
        <v>-2.8430738899378194E-3</v>
      </c>
      <c r="O501" s="69">
        <f>(C502-Assets[[#This Row],[XOM]])/Assets[[#This Row],[XOM]]</f>
        <v>5.8001703384154713E-3</v>
      </c>
      <c r="P501" s="69">
        <f>(D502-Assets[[#This Row],[TTM]])/Assets[[#This Row],[TTM]]</f>
        <v>1.8306597787479551E-2</v>
      </c>
      <c r="Q501" s="69">
        <f>(E502-Assets[[#This Row],[TSLA]])/Assets[[#This Row],[TSLA]]</f>
        <v>5.2664350264879804E-2</v>
      </c>
      <c r="R501" s="69">
        <f>(F502-Assets[[#This Row],[GOOG]])/Assets[[#This Row],[GOOG]]</f>
        <v>-6.9127254223161549E-3</v>
      </c>
      <c r="S501" s="69">
        <f>(G502-Assets[[#This Row],[DIS]])/Assets[[#This Row],[DIS]]</f>
        <v>4.6306255205932302E-3</v>
      </c>
      <c r="T501" s="69">
        <f>(H502-Assets[[#This Row],[COP]])/Assets[[#This Row],[COP]]</f>
        <v>-2.1567232016866403E-2</v>
      </c>
      <c r="U501" s="69">
        <f>(I502-Assets[[#This Row],[BIDU]])/Assets[[#This Row],[BIDU]]</f>
        <v>-3.5655635592707506E-2</v>
      </c>
      <c r="V501" s="69">
        <f>(J502-Assets[[#This Row],[MSFT]])/Assets[[#This Row],[MSFT]]</f>
        <v>7.4918622586337431E-3</v>
      </c>
      <c r="W501" s="69">
        <f>(K502-Assets[[#This Row],[WFC]])/Assets[[#This Row],[WFC]]</f>
        <v>-4.5508973751380109E-3</v>
      </c>
      <c r="X501" s="69">
        <f>(L502-Assets[[#This Row],[DJI]])/Assets[[#This Row],[DJI]]</f>
        <v>-1.008031258786528E-3</v>
      </c>
    </row>
    <row r="502" spans="1:24" x14ac:dyDescent="0.25">
      <c r="A502" s="66">
        <v>41080</v>
      </c>
      <c r="B502" s="60">
        <v>77.023548000000005</v>
      </c>
      <c r="C502" s="62">
        <v>75.456380999999993</v>
      </c>
      <c r="D502" s="62">
        <v>21.621037000000001</v>
      </c>
      <c r="E502" s="62">
        <v>33.779998999999997</v>
      </c>
      <c r="F502" s="62">
        <v>288.467038</v>
      </c>
      <c r="G502" s="62">
        <v>44.969914000000003</v>
      </c>
      <c r="H502" s="62">
        <v>45.859090999999999</v>
      </c>
      <c r="I502" s="62">
        <v>117.379997</v>
      </c>
      <c r="J502" s="62">
        <v>27.636337999999999</v>
      </c>
      <c r="K502" s="62">
        <v>29.355802000000001</v>
      </c>
      <c r="L502" s="62">
        <v>12824.389649999999</v>
      </c>
      <c r="N502" s="69">
        <f>(B503-Assets[[#This Row],[AAPL]])/Assets[[#This Row],[AAPL]]</f>
        <v>-1.3777409994148917E-2</v>
      </c>
      <c r="O502" s="69">
        <f>(C503-Assets[[#This Row],[XOM]])/Assets[[#This Row],[XOM]]</f>
        <v>-3.3658955894001863E-2</v>
      </c>
      <c r="P502" s="69">
        <f>(D503-Assets[[#This Row],[TTM]])/Assets[[#This Row],[TTM]]</f>
        <v>-4.5393243626566167E-2</v>
      </c>
      <c r="Q502" s="69">
        <f>(E503-Assets[[#This Row],[TSLA]])/Assets[[#This Row],[TSLA]]</f>
        <v>-4.7069273151843387E-2</v>
      </c>
      <c r="R502" s="69">
        <f>(F503-Assets[[#This Row],[GOOG]])/Assets[[#This Row],[GOOG]]</f>
        <v>-2.1298367545202774E-2</v>
      </c>
      <c r="S502" s="69">
        <f>(G503-Assets[[#This Row],[DIS]])/Assets[[#This Row],[DIS]]</f>
        <v>-6.9138446651243624E-3</v>
      </c>
      <c r="T502" s="69">
        <f>(H503-Assets[[#This Row],[COP]])/Assets[[#This Row],[COP]]</f>
        <v>-3.0859682761701472E-2</v>
      </c>
      <c r="U502" s="69">
        <f>(I503-Assets[[#This Row],[BIDU]])/Assets[[#This Row],[BIDU]]</f>
        <v>-3.6633115606571447E-2</v>
      </c>
      <c r="V502" s="69">
        <f>(J503-Assets[[#This Row],[MSFT]])/Assets[[#This Row],[MSFT]]</f>
        <v>-2.5541589482658663E-2</v>
      </c>
      <c r="W502" s="69">
        <f>(K503-Assets[[#This Row],[WFC]])/Assets[[#This Row],[WFC]]</f>
        <v>-1.4324936515105252E-2</v>
      </c>
      <c r="X502" s="69">
        <f>(L503-Assets[[#This Row],[DJI]])/Assets[[#This Row],[DJI]]</f>
        <v>-1.9557994325289395E-2</v>
      </c>
    </row>
    <row r="503" spans="1:24" x14ac:dyDescent="0.25">
      <c r="A503" s="66">
        <v>41081</v>
      </c>
      <c r="B503" s="60">
        <v>75.962362999999996</v>
      </c>
      <c r="C503" s="62">
        <v>72.916597999999993</v>
      </c>
      <c r="D503" s="62">
        <v>20.639588</v>
      </c>
      <c r="E503" s="62">
        <v>32.189999</v>
      </c>
      <c r="F503" s="62">
        <v>282.32316100000003</v>
      </c>
      <c r="G503" s="62">
        <v>44.658999000000001</v>
      </c>
      <c r="H503" s="62">
        <v>44.443894</v>
      </c>
      <c r="I503" s="62">
        <v>113.08000199999999</v>
      </c>
      <c r="J503" s="62">
        <v>26.930461999999999</v>
      </c>
      <c r="K503" s="62">
        <v>28.935282000000001</v>
      </c>
      <c r="L503" s="62">
        <v>12573.570309999999</v>
      </c>
      <c r="N503" s="69">
        <f>(B504-Assets[[#This Row],[AAPL]])/Assets[[#This Row],[AAPL]]</f>
        <v>7.6687451126290608E-3</v>
      </c>
      <c r="O503" s="69">
        <f>(C504-Assets[[#This Row],[XOM]])/Assets[[#This Row],[XOM]]</f>
        <v>0</v>
      </c>
      <c r="P503" s="69">
        <f>(D504-Assets[[#This Row],[TTM]])/Assets[[#This Row],[TTM]]</f>
        <v>2.6836146147878513E-2</v>
      </c>
      <c r="Q503" s="69">
        <f>(E504-Assets[[#This Row],[TSLA]])/Assets[[#This Row],[TSLA]]</f>
        <v>4.9704940966291931E-2</v>
      </c>
      <c r="R503" s="69">
        <f>(F504-Assets[[#This Row],[GOOG]])/Assets[[#This Row],[GOOG]]</f>
        <v>1.1093216684407933E-2</v>
      </c>
      <c r="S503" s="69">
        <f>(G504-Assets[[#This Row],[DIS]])/Assets[[#This Row],[DIS]]</f>
        <v>1.476790825517513E-3</v>
      </c>
      <c r="T503" s="69">
        <f>(H504-Assets[[#This Row],[COP]])/Assets[[#This Row],[COP]]</f>
        <v>1.2319982582984269E-2</v>
      </c>
      <c r="U503" s="69">
        <f>(I504-Assets[[#This Row],[BIDU]])/Assets[[#This Row],[BIDU]]</f>
        <v>1.3530234992390642E-2</v>
      </c>
      <c r="V503" s="69">
        <f>(J504-Assets[[#This Row],[MSFT]])/Assets[[#This Row],[MSFT]]</f>
        <v>1.8580000595608114E-2</v>
      </c>
      <c r="W503" s="69">
        <f>(K504-Assets[[#This Row],[WFC]])/Assets[[#This Row],[WFC]]</f>
        <v>1.4533122573334511E-2</v>
      </c>
      <c r="X503" s="69">
        <f>(L504-Assets[[#This Row],[DJI]])/Assets[[#This Row],[DJI]]</f>
        <v>5.3453361569503277E-3</v>
      </c>
    </row>
    <row r="504" spans="1:24" x14ac:dyDescent="0.25">
      <c r="A504" s="66">
        <v>41082</v>
      </c>
      <c r="B504" s="60">
        <v>76.544899000000001</v>
      </c>
      <c r="C504" s="62">
        <v>72.916597999999993</v>
      </c>
      <c r="D504" s="62">
        <v>21.193474999999999</v>
      </c>
      <c r="E504" s="62">
        <v>33.790000999999997</v>
      </c>
      <c r="F504" s="62">
        <v>285.45503300000001</v>
      </c>
      <c r="G504" s="62">
        <v>44.724950999999997</v>
      </c>
      <c r="H504" s="62">
        <v>44.991441999999999</v>
      </c>
      <c r="I504" s="62">
        <v>114.610001</v>
      </c>
      <c r="J504" s="62">
        <v>27.43083</v>
      </c>
      <c r="K504" s="62">
        <v>29.355802000000001</v>
      </c>
      <c r="L504" s="62">
        <v>12640.780269999999</v>
      </c>
      <c r="N504" s="69">
        <f>(B505-Assets[[#This Row],[AAPL]])/Assets[[#This Row],[AAPL]]</f>
        <v>-1.9463974993291208E-2</v>
      </c>
      <c r="O504" s="69">
        <f>(C505-Assets[[#This Row],[XOM]])/Assets[[#This Row],[XOM]]</f>
        <v>-1.0595571120857647E-2</v>
      </c>
      <c r="P504" s="69">
        <f>(D505-Assets[[#This Row],[TTM]])/Assets[[#This Row],[TTM]]</f>
        <v>-1.6964655395115671E-2</v>
      </c>
      <c r="Q504" s="69">
        <f>(E505-Assets[[#This Row],[TSLA]])/Assets[[#This Row],[TSLA]]</f>
        <v>-2.0124296533758603E-2</v>
      </c>
      <c r="R504" s="69">
        <f>(F505-Assets[[#This Row],[GOOG]])/Assets[[#This Row],[GOOG]]</f>
        <v>-1.8863307272638019E-2</v>
      </c>
      <c r="S504" s="69">
        <f>(G505-Assets[[#This Row],[DIS]])/Assets[[#This Row],[DIS]]</f>
        <v>-1.6220789151898646E-2</v>
      </c>
      <c r="T504" s="69">
        <f>(H505-Assets[[#This Row],[COP]])/Assets[[#This Row],[COP]]</f>
        <v>-8.4254023242908323E-3</v>
      </c>
      <c r="U504" s="69">
        <f>(I505-Assets[[#This Row],[BIDU]])/Assets[[#This Row],[BIDU]]</f>
        <v>-3.1323653858095622E-2</v>
      </c>
      <c r="V504" s="69">
        <f>(J505-Assets[[#This Row],[MSFT]])/Assets[[#This Row],[MSFT]]</f>
        <v>-2.7035820644143813E-2</v>
      </c>
      <c r="W504" s="69">
        <f>(K505-Assets[[#This Row],[WFC]])/Assets[[#This Row],[WFC]]</f>
        <v>-1.7982305508124127E-2</v>
      </c>
      <c r="X504" s="69">
        <f>(L505-Assets[[#This Row],[DJI]])/Assets[[#This Row],[DJI]]</f>
        <v>-1.0926549394090516E-2</v>
      </c>
    </row>
    <row r="505" spans="1:24" x14ac:dyDescent="0.25">
      <c r="A505" s="66">
        <v>41085</v>
      </c>
      <c r="B505" s="60">
        <v>75.055031</v>
      </c>
      <c r="C505" s="62">
        <v>72.144005000000007</v>
      </c>
      <c r="D505" s="62">
        <v>20.833935</v>
      </c>
      <c r="E505" s="62">
        <v>33.110000999999997</v>
      </c>
      <c r="F505" s="62">
        <v>280.07040699999999</v>
      </c>
      <c r="G505" s="62">
        <v>43.999476999999999</v>
      </c>
      <c r="H505" s="62">
        <v>44.612371000000003</v>
      </c>
      <c r="I505" s="62">
        <v>111.019997</v>
      </c>
      <c r="J505" s="62">
        <v>26.689215000000001</v>
      </c>
      <c r="K505" s="62">
        <v>28.827916999999999</v>
      </c>
      <c r="L505" s="62">
        <v>12502.660159999999</v>
      </c>
      <c r="N505" s="69">
        <f>(B506-Assets[[#This Row],[AAPL]])/Assets[[#This Row],[AAPL]]</f>
        <v>2.2075535482758372E-3</v>
      </c>
      <c r="O505" s="69">
        <f>(C506-Assets[[#This Row],[XOM]])/Assets[[#This Row],[XOM]]</f>
        <v>1.4278733208670603E-2</v>
      </c>
      <c r="P505" s="69">
        <f>(D506-Assets[[#This Row],[TTM]])/Assets[[#This Row],[TTM]]</f>
        <v>3.731364238200854E-3</v>
      </c>
      <c r="Q505" s="69">
        <f>(E506-Assets[[#This Row],[TSLA]])/Assets[[#This Row],[TSLA]]</f>
        <v>-4.5303532307353192E-2</v>
      </c>
      <c r="R505" s="69">
        <f>(F506-Assets[[#This Row],[GOOG]])/Assets[[#This Row],[GOOG]]</f>
        <v>7.098293680131657E-3</v>
      </c>
      <c r="S505" s="69">
        <f>(G506-Assets[[#This Row],[DIS]])/Assets[[#This Row],[DIS]]</f>
        <v>1.2847948169929386E-2</v>
      </c>
      <c r="T505" s="69">
        <f>(H506-Assets[[#This Row],[COP]])/Assets[[#This Row],[COP]]</f>
        <v>1.2839869013014203E-2</v>
      </c>
      <c r="U505" s="69">
        <f>(I506-Assets[[#This Row],[BIDU]])/Assets[[#This Row],[BIDU]]</f>
        <v>-3.8731851163714614E-3</v>
      </c>
      <c r="V505" s="69">
        <f>(J506-Assets[[#This Row],[MSFT]])/Assets[[#This Row],[MSFT]]</f>
        <v>5.0217662827475315E-3</v>
      </c>
      <c r="W505" s="69">
        <f>(K506-Assets[[#This Row],[WFC]])/Assets[[#This Row],[WFC]]</f>
        <v>3.4140170446584749E-3</v>
      </c>
      <c r="X505" s="69">
        <f>(L506-Assets[[#This Row],[DJI]])/Assets[[#This Row],[DJI]]</f>
        <v>2.5602359490190948E-3</v>
      </c>
    </row>
    <row r="506" spans="1:24" x14ac:dyDescent="0.25">
      <c r="A506" s="66">
        <v>41086</v>
      </c>
      <c r="B506" s="60">
        <v>75.220719000000003</v>
      </c>
      <c r="C506" s="62">
        <v>73.174130000000005</v>
      </c>
      <c r="D506" s="62">
        <v>20.911674000000001</v>
      </c>
      <c r="E506" s="62">
        <v>31.610001</v>
      </c>
      <c r="F506" s="62">
        <v>282.05842899999999</v>
      </c>
      <c r="G506" s="62">
        <v>44.564779999999999</v>
      </c>
      <c r="H506" s="62">
        <v>45.185187999999997</v>
      </c>
      <c r="I506" s="62">
        <v>110.589996</v>
      </c>
      <c r="J506" s="62">
        <v>26.823242</v>
      </c>
      <c r="K506" s="62">
        <v>28.926335999999999</v>
      </c>
      <c r="L506" s="62">
        <v>12534.66992</v>
      </c>
      <c r="N506" s="69">
        <f>(B507-Assets[[#This Row],[AAPL]])/Assets[[#This Row],[AAPL]]</f>
        <v>4.3178927869593296E-3</v>
      </c>
      <c r="O506" s="69">
        <f>(C507-Assets[[#This Row],[XOM]])/Assets[[#This Row],[XOM]]</f>
        <v>9.7086770966732239E-3</v>
      </c>
      <c r="P506" s="69">
        <f>(D507-Assets[[#This Row],[TTM]])/Assets[[#This Row],[TTM]]</f>
        <v>-1.0687714431661608E-2</v>
      </c>
      <c r="Q506" s="69">
        <f>(E507-Assets[[#This Row],[TSLA]])/Assets[[#This Row],[TSLA]]</f>
        <v>1.1072381807264079E-2</v>
      </c>
      <c r="R506" s="69">
        <f>(F507-Assets[[#This Row],[GOOG]])/Assets[[#This Row],[GOOG]]</f>
        <v>8.1815778673290322E-3</v>
      </c>
      <c r="S506" s="69">
        <f>(G507-Assets[[#This Row],[DIS]])/Assets[[#This Row],[DIS]]</f>
        <v>1.2050727053965095E-2</v>
      </c>
      <c r="T506" s="69">
        <f>(H507-Assets[[#This Row],[COP]])/Assets[[#This Row],[COP]]</f>
        <v>1.5100700698644994E-2</v>
      </c>
      <c r="U506" s="69">
        <f>(I507-Assets[[#This Row],[BIDU]])/Assets[[#This Row],[BIDU]]</f>
        <v>7.3244057265360726E-3</v>
      </c>
      <c r="V506" s="69">
        <f>(J507-Assets[[#This Row],[MSFT]])/Assets[[#This Row],[MSFT]]</f>
        <v>4.9966368718590629E-3</v>
      </c>
      <c r="W506" s="69">
        <f>(K507-Assets[[#This Row],[WFC]])/Assets[[#This Row],[WFC]]</f>
        <v>1.2372358531685508E-2</v>
      </c>
      <c r="X506" s="69">
        <f>(L507-Assets[[#This Row],[DJI]])/Assets[[#This Row],[DJI]]</f>
        <v>7.3667556137768878E-3</v>
      </c>
    </row>
    <row r="507" spans="1:24" x14ac:dyDescent="0.25">
      <c r="A507" s="66">
        <v>41087</v>
      </c>
      <c r="B507" s="60">
        <v>75.545513999999997</v>
      </c>
      <c r="C507" s="62">
        <v>73.884553999999994</v>
      </c>
      <c r="D507" s="62">
        <v>20.688175999999999</v>
      </c>
      <c r="E507" s="62">
        <v>31.959999</v>
      </c>
      <c r="F507" s="62">
        <v>284.36611199999999</v>
      </c>
      <c r="G507" s="62">
        <v>45.101818000000002</v>
      </c>
      <c r="H507" s="62">
        <v>45.867516000000002</v>
      </c>
      <c r="I507" s="62">
        <v>111.400002</v>
      </c>
      <c r="J507" s="62">
        <v>26.957267999999999</v>
      </c>
      <c r="K507" s="62">
        <v>29.284223000000001</v>
      </c>
      <c r="L507" s="62">
        <v>12627.009770000001</v>
      </c>
      <c r="N507" s="69">
        <f>(B508-Assets[[#This Row],[AAPL]])/Assets[[#This Row],[AAPL]]</f>
        <v>-9.4865196098870199E-3</v>
      </c>
      <c r="O507" s="69">
        <f>(C508-Assets[[#This Row],[XOM]])/Assets[[#This Row],[XOM]]</f>
        <v>-1.2019020917416808E-3</v>
      </c>
      <c r="P507" s="69">
        <f>(D508-Assets[[#This Row],[TTM]])/Assets[[#This Row],[TTM]]</f>
        <v>1.1272864267976128E-2</v>
      </c>
      <c r="Q507" s="69">
        <f>(E508-Assets[[#This Row],[TSLA]])/Assets[[#This Row],[TSLA]]</f>
        <v>-1.7208980513422411E-2</v>
      </c>
      <c r="R507" s="69">
        <f>(F508-Assets[[#This Row],[GOOG]])/Assets[[#This Row],[GOOG]]</f>
        <v>-8.7651653794808236E-3</v>
      </c>
      <c r="S507" s="69">
        <f>(G508-Assets[[#This Row],[DIS]])/Assets[[#This Row],[DIS]]</f>
        <v>-1.0444811781201698E-3</v>
      </c>
      <c r="T507" s="69">
        <f>(H508-Assets[[#This Row],[COP]])/Assets[[#This Row],[COP]]</f>
        <v>1.4692097125991864E-3</v>
      </c>
      <c r="U507" s="69">
        <f>(I508-Assets[[#This Row],[BIDU]])/Assets[[#This Row],[BIDU]]</f>
        <v>-2.4955107271901159E-2</v>
      </c>
      <c r="V507" s="69">
        <f>(J508-Assets[[#This Row],[MSFT]])/Assets[[#This Row],[MSFT]]</f>
        <v>-8.6178243284889908E-3</v>
      </c>
      <c r="W507" s="69">
        <f>(K508-Assets[[#This Row],[WFC]])/Assets[[#This Row],[WFC]]</f>
        <v>-7.6382426127543715E-3</v>
      </c>
      <c r="X507" s="69">
        <f>(L508-Assets[[#This Row],[DJI]])/Assets[[#This Row],[DJI]]</f>
        <v>-1.9600840144119091E-3</v>
      </c>
    </row>
    <row r="508" spans="1:24" x14ac:dyDescent="0.25">
      <c r="A508" s="66">
        <v>41088</v>
      </c>
      <c r="B508" s="60">
        <v>74.828850000000003</v>
      </c>
      <c r="C508" s="62">
        <v>73.795751999999993</v>
      </c>
      <c r="D508" s="62">
        <v>20.921391</v>
      </c>
      <c r="E508" s="62">
        <v>31.41</v>
      </c>
      <c r="F508" s="62">
        <v>281.87359600000002</v>
      </c>
      <c r="G508" s="62">
        <v>45.05471</v>
      </c>
      <c r="H508" s="62">
        <v>45.934905000000001</v>
      </c>
      <c r="I508" s="62">
        <v>108.620003</v>
      </c>
      <c r="J508" s="62">
        <v>26.724955000000001</v>
      </c>
      <c r="K508" s="62">
        <v>29.060542999999999</v>
      </c>
      <c r="L508" s="62">
        <v>12602.259770000001</v>
      </c>
      <c r="N508" s="69">
        <f>(B509-Assets[[#This Row],[AAPL]])/Assets[[#This Row],[AAPL]]</f>
        <v>2.6271912504334867E-2</v>
      </c>
      <c r="O508" s="69">
        <f>(C509-Assets[[#This Row],[XOM]])/Assets[[#This Row],[XOM]]</f>
        <v>2.9723242064123166E-2</v>
      </c>
      <c r="P508" s="69">
        <f>(D509-Assets[[#This Row],[TTM]])/Assets[[#This Row],[TTM]]</f>
        <v>1.9972046791726292E-2</v>
      </c>
      <c r="Q508" s="69">
        <f>(E509-Assets[[#This Row],[TSLA]])/Assets[[#This Row],[TSLA]]</f>
        <v>-3.8204075135307215E-3</v>
      </c>
      <c r="R508" s="69">
        <f>(F509-Assets[[#This Row],[GOOG]])/Assets[[#This Row],[GOOG]]</f>
        <v>2.7927954628286532E-2</v>
      </c>
      <c r="S508" s="69">
        <f>(G509-Assets[[#This Row],[DIS]])/Assets[[#This Row],[DIS]]</f>
        <v>1.4220000528246684E-2</v>
      </c>
      <c r="T508" s="69">
        <f>(H509-Assets[[#This Row],[COP]])/Assets[[#This Row],[COP]]</f>
        <v>2.4757055663879195E-2</v>
      </c>
      <c r="U508" s="69">
        <f>(I509-Assets[[#This Row],[BIDU]])/Assets[[#This Row],[BIDU]]</f>
        <v>5.855275109870877E-2</v>
      </c>
      <c r="V508" s="69">
        <f>(J509-Assets[[#This Row],[MSFT]])/Assets[[#This Row],[MSFT]]</f>
        <v>2.2734855867858329E-2</v>
      </c>
      <c r="W508" s="69">
        <f>(K509-Assets[[#This Row],[WFC]])/Assets[[#This Row],[WFC]]</f>
        <v>2.9556605325647283E-2</v>
      </c>
      <c r="X508" s="69">
        <f>(L509-Assets[[#This Row],[DJI]])/Assets[[#This Row],[DJI]]</f>
        <v>2.2046051666176691E-2</v>
      </c>
    </row>
    <row r="509" spans="1:24" x14ac:dyDescent="0.25">
      <c r="A509" s="66">
        <v>41089</v>
      </c>
      <c r="B509" s="60">
        <v>76.794747000000001</v>
      </c>
      <c r="C509" s="62">
        <v>75.989200999999994</v>
      </c>
      <c r="D509" s="62">
        <v>21.339234000000001</v>
      </c>
      <c r="E509" s="62">
        <v>31.290001</v>
      </c>
      <c r="F509" s="62">
        <v>289.74574899999999</v>
      </c>
      <c r="G509" s="62">
        <v>45.695388000000001</v>
      </c>
      <c r="H509" s="62">
        <v>47.072118000000003</v>
      </c>
      <c r="I509" s="62">
        <v>114.980003</v>
      </c>
      <c r="J509" s="62">
        <v>27.332543000000001</v>
      </c>
      <c r="K509" s="62">
        <v>29.919474000000001</v>
      </c>
      <c r="L509" s="62">
        <v>12880.089840000001</v>
      </c>
      <c r="N509" s="69">
        <f>(B510-Assets[[#This Row],[AAPL]])/Assets[[#This Row],[AAPL]]</f>
        <v>1.4589005677692947E-2</v>
      </c>
      <c r="O509" s="69">
        <f>(C510-Assets[[#This Row],[XOM]])/Assets[[#This Row],[XOM]]</f>
        <v>-2.6879082463309068E-3</v>
      </c>
      <c r="P509" s="69">
        <f>(D510-Assets[[#This Row],[TTM]])/Assets[[#This Row],[TTM]]</f>
        <v>4.5540528774366731E-4</v>
      </c>
      <c r="Q509" s="69">
        <f>(E510-Assets[[#This Row],[TSLA]])/Assets[[#This Row],[TSLA]]</f>
        <v>-2.8443623252041493E-2</v>
      </c>
      <c r="R509" s="69">
        <f>(F510-Assets[[#This Row],[GOOG]])/Assets[[#This Row],[GOOG]]</f>
        <v>6.8955972845002661E-4</v>
      </c>
      <c r="S509" s="69">
        <f>(G510-Assets[[#This Row],[DIS]])/Assets[[#This Row],[DIS]]</f>
        <v>4.5361032934001953E-3</v>
      </c>
      <c r="T509" s="69">
        <f>(H510-Assets[[#This Row],[COP]])/Assets[[#This Row],[COP]]</f>
        <v>-2.6843491512322281E-3</v>
      </c>
      <c r="U509" s="69">
        <f>(I510-Assets[[#This Row],[BIDU]])/Assets[[#This Row],[BIDU]]</f>
        <v>-1.9916515396159708E-2</v>
      </c>
      <c r="V509" s="69">
        <f>(J510-Assets[[#This Row],[MSFT]])/Assets[[#This Row],[MSFT]]</f>
        <v>-9.8073567468641865E-4</v>
      </c>
      <c r="W509" s="69">
        <f>(K510-Assets[[#This Row],[WFC]])/Assets[[#This Row],[WFC]]</f>
        <v>3.2894963327228708E-3</v>
      </c>
      <c r="X509" s="69">
        <f>(L510-Assets[[#This Row],[DJI]])/Assets[[#This Row],[DJI]]</f>
        <v>-6.7547587851307905E-4</v>
      </c>
    </row>
    <row r="510" spans="1:24" x14ac:dyDescent="0.25">
      <c r="A510" s="66">
        <v>41092</v>
      </c>
      <c r="B510" s="60">
        <v>77.915105999999994</v>
      </c>
      <c r="C510" s="62">
        <v>75.784948999999997</v>
      </c>
      <c r="D510" s="62">
        <v>21.348952000000001</v>
      </c>
      <c r="E510" s="62">
        <v>30.4</v>
      </c>
      <c r="F510" s="62">
        <v>289.94554599999998</v>
      </c>
      <c r="G510" s="62">
        <v>45.902667000000001</v>
      </c>
      <c r="H510" s="62">
        <v>46.94576</v>
      </c>
      <c r="I510" s="62">
        <v>112.69000200000001</v>
      </c>
      <c r="J510" s="62">
        <v>27.305737000000001</v>
      </c>
      <c r="K510" s="62">
        <v>30.017893999999998</v>
      </c>
      <c r="L510" s="62">
        <v>12871.389649999999</v>
      </c>
      <c r="N510" s="69">
        <f>(B511-Assets[[#This Row],[AAPL]])/Assets[[#This Row],[AAPL]]</f>
        <v>1.1628284250810115E-2</v>
      </c>
      <c r="O510" s="69">
        <f>(C511-Assets[[#This Row],[XOM]])/Assets[[#This Row],[XOM]]</f>
        <v>1.1014799257831508E-2</v>
      </c>
      <c r="P510" s="69">
        <f>(D511-Assets[[#This Row],[TTM]])/Assets[[#This Row],[TTM]]</f>
        <v>2.0482504246578364E-2</v>
      </c>
      <c r="Q510" s="69">
        <f>(E511-Assets[[#This Row],[TSLA]])/Assets[[#This Row],[TSLA]]</f>
        <v>8.552631578947421E-3</v>
      </c>
      <c r="R510" s="69">
        <f>(F511-Assets[[#This Row],[GOOG]])/Assets[[#This Row],[GOOG]]</f>
        <v>1.2679387735792301E-2</v>
      </c>
      <c r="S510" s="69">
        <f>(G511-Assets[[#This Row],[DIS]])/Assets[[#This Row],[DIS]]</f>
        <v>-2.6683199039394066E-3</v>
      </c>
      <c r="T510" s="69">
        <f>(H511-Assets[[#This Row],[COP]])/Assets[[#This Row],[COP]]</f>
        <v>1.2201698300336346E-2</v>
      </c>
      <c r="U510" s="69">
        <f>(I511-Assets[[#This Row],[BIDU]])/Assets[[#This Row],[BIDU]]</f>
        <v>1.8014011571319249E-2</v>
      </c>
      <c r="V510" s="69">
        <f>(J511-Assets[[#This Row],[MSFT]])/Assets[[#This Row],[MSFT]]</f>
        <v>6.5445587496869156E-3</v>
      </c>
      <c r="W510" s="69">
        <f>(K511-Assets[[#This Row],[WFC]])/Assets[[#This Row],[WFC]]</f>
        <v>-2.0864221853804481E-3</v>
      </c>
      <c r="X510" s="69">
        <f>(L511-Assets[[#This Row],[DJI]])/Assets[[#This Row],[DJI]]</f>
        <v>5.6148179773269696E-3</v>
      </c>
    </row>
    <row r="511" spans="1:24" x14ac:dyDescent="0.25">
      <c r="A511" s="66">
        <v>41093</v>
      </c>
      <c r="B511" s="60">
        <v>78.821124999999995</v>
      </c>
      <c r="C511" s="62">
        <v>76.619704999999996</v>
      </c>
      <c r="D511" s="62">
        <v>21.786231999999998</v>
      </c>
      <c r="E511" s="62">
        <v>30.66</v>
      </c>
      <c r="F511" s="62">
        <v>293.62187799999998</v>
      </c>
      <c r="G511" s="62">
        <v>45.780183999999998</v>
      </c>
      <c r="H511" s="62">
        <v>47.518577999999998</v>
      </c>
      <c r="I511" s="62">
        <v>114.720001</v>
      </c>
      <c r="J511" s="62">
        <v>27.484441</v>
      </c>
      <c r="K511" s="62">
        <v>29.955264</v>
      </c>
      <c r="L511" s="62">
        <v>12943.660159999999</v>
      </c>
      <c r="N511" s="69">
        <f>(B512-Assets[[#This Row],[AAPL]])/Assets[[#This Row],[AAPL]]</f>
        <v>1.7567295569557072E-2</v>
      </c>
      <c r="O511" s="69">
        <f>(C512-Assets[[#This Row],[XOM]])/Assets[[#This Row],[XOM]]</f>
        <v>-8.2290058412519598E-3</v>
      </c>
      <c r="P511" s="69">
        <f>(D512-Assets[[#This Row],[TTM]])/Assets[[#This Row],[TTM]]</f>
        <v>-9.3666954432505799E-3</v>
      </c>
      <c r="Q511" s="69">
        <f>(E512-Assets[[#This Row],[TSLA]])/Assets[[#This Row],[TSLA]]</f>
        <v>1.8590998043052847E-2</v>
      </c>
      <c r="R511" s="69">
        <f>(F512-Assets[[#This Row],[GOOG]])/Assets[[#This Row],[GOOG]]</f>
        <v>1.3762523513319384E-2</v>
      </c>
      <c r="S511" s="69">
        <f>(G512-Assets[[#This Row],[DIS]])/Assets[[#This Row],[DIS]]</f>
        <v>-9.8785754115797292E-3</v>
      </c>
      <c r="T511" s="69">
        <f>(H512-Assets[[#This Row],[COP]])/Assets[[#This Row],[COP]]</f>
        <v>-2.0031933615521941E-2</v>
      </c>
      <c r="U511" s="69">
        <f>(I512-Assets[[#This Row],[BIDU]])/Assets[[#This Row],[BIDU]]</f>
        <v>2.170500329755053E-2</v>
      </c>
      <c r="V511" s="69">
        <f>(J512-Assets[[#This Row],[MSFT]])/Assets[[#This Row],[MSFT]]</f>
        <v>-1.9505945200049757E-3</v>
      </c>
      <c r="W511" s="69">
        <f>(K512-Assets[[#This Row],[WFC]])/Assets[[#This Row],[WFC]]</f>
        <v>-1.0453955605265281E-2</v>
      </c>
      <c r="X511" s="69">
        <f>(L512-Assets[[#This Row],[DJI]])/Assets[[#This Row],[DJI]]</f>
        <v>-3.6303672546358925E-3</v>
      </c>
    </row>
    <row r="512" spans="1:24" x14ac:dyDescent="0.25">
      <c r="A512" s="66">
        <v>41095</v>
      </c>
      <c r="B512" s="60">
        <v>80.205798999999999</v>
      </c>
      <c r="C512" s="62">
        <v>75.989200999999994</v>
      </c>
      <c r="D512" s="62">
        <v>21.582166999999998</v>
      </c>
      <c r="E512" s="62">
        <v>31.23</v>
      </c>
      <c r="F512" s="62">
        <v>297.66285599999998</v>
      </c>
      <c r="G512" s="62">
        <v>45.327941000000003</v>
      </c>
      <c r="H512" s="62">
        <v>46.566688999999997</v>
      </c>
      <c r="I512" s="62">
        <v>117.209999</v>
      </c>
      <c r="J512" s="62">
        <v>27.43083</v>
      </c>
      <c r="K512" s="62">
        <v>29.642112999999998</v>
      </c>
      <c r="L512" s="62">
        <v>12896.66992</v>
      </c>
      <c r="N512" s="69">
        <f>(B513-Assets[[#This Row],[AAPL]])/Assets[[#This Row],[AAPL]]</f>
        <v>-6.6564139582974916E-3</v>
      </c>
      <c r="O512" s="69">
        <f>(C513-Assets[[#This Row],[XOM]])/Assets[[#This Row],[XOM]]</f>
        <v>-8.9984496612880611E-3</v>
      </c>
      <c r="P512" s="69">
        <f>(D513-Assets[[#This Row],[TTM]])/Assets[[#This Row],[TTM]]</f>
        <v>-2.5664104999280176E-2</v>
      </c>
      <c r="Q512" s="69">
        <f>(E513-Assets[[#This Row],[TSLA]])/Assets[[#This Row],[TSLA]]</f>
        <v>-7.6849183477426192E-3</v>
      </c>
      <c r="R512" s="69">
        <f>(F513-Assets[[#This Row],[GOOG]])/Assets[[#This Row],[GOOG]]</f>
        <v>-1.668010939194901E-2</v>
      </c>
      <c r="S512" s="69">
        <f>(G513-Assets[[#This Row],[DIS]])/Assets[[#This Row],[DIS]]</f>
        <v>-1.4549965991175926E-3</v>
      </c>
      <c r="T512" s="69">
        <f>(H513-Assets[[#This Row],[COP]])/Assets[[#This Row],[COP]]</f>
        <v>-9.5875401405497128E-3</v>
      </c>
      <c r="U512" s="69">
        <f>(I513-Assets[[#This Row],[BIDU]])/Assets[[#This Row],[BIDU]]</f>
        <v>-1.1091161258349603E-2</v>
      </c>
      <c r="V512" s="69">
        <f>(J513-Assets[[#This Row],[MSFT]])/Assets[[#This Row],[MSFT]]</f>
        <v>-1.6612366450450156E-2</v>
      </c>
      <c r="W512" s="69">
        <f>(K513-Assets[[#This Row],[WFC]])/Assets[[#This Row],[WFC]]</f>
        <v>-2.4148076083509067E-3</v>
      </c>
      <c r="X512" s="69">
        <f>(L513-Assets[[#This Row],[DJI]])/Assets[[#This Row],[DJI]]</f>
        <v>-9.6304077541281737E-3</v>
      </c>
    </row>
    <row r="513" spans="1:24" x14ac:dyDescent="0.25">
      <c r="A513" s="66">
        <v>41096</v>
      </c>
      <c r="B513" s="60">
        <v>79.671915999999996</v>
      </c>
      <c r="C513" s="62">
        <v>75.305415999999994</v>
      </c>
      <c r="D513" s="62">
        <v>21.028279999999999</v>
      </c>
      <c r="E513" s="62">
        <v>30.99</v>
      </c>
      <c r="F513" s="62">
        <v>292.69780700000001</v>
      </c>
      <c r="G513" s="62">
        <v>45.261989</v>
      </c>
      <c r="H513" s="62">
        <v>46.120229000000002</v>
      </c>
      <c r="I513" s="62">
        <v>115.910004</v>
      </c>
      <c r="J513" s="62">
        <v>26.975138999999999</v>
      </c>
      <c r="K513" s="62">
        <v>29.570533000000001</v>
      </c>
      <c r="L513" s="62">
        <v>12772.469730000001</v>
      </c>
      <c r="N513" s="69">
        <f>(B514-Assets[[#This Row],[AAPL]])/Assets[[#This Row],[AAPL]]</f>
        <v>1.3220455247994912E-2</v>
      </c>
      <c r="O513" s="69">
        <f>(C514-Assets[[#This Row],[XOM]])/Assets[[#This Row],[XOM]]</f>
        <v>-1.3561335349372493E-2</v>
      </c>
      <c r="P513" s="69">
        <f>(D514-Assets[[#This Row],[TTM]])/Assets[[#This Row],[TTM]]</f>
        <v>1.1090588483699206E-2</v>
      </c>
      <c r="Q513" s="69">
        <f>(E514-Assets[[#This Row],[TSLA]])/Assets[[#This Row],[TSLA]]</f>
        <v>1.6134236850596968E-2</v>
      </c>
      <c r="R513" s="69">
        <f>(F514-Assets[[#This Row],[GOOG]])/Assets[[#This Row],[GOOG]]</f>
        <v>5.1226895594750752E-5</v>
      </c>
      <c r="S513" s="69">
        <f>(G514-Assets[[#This Row],[DIS]])/Assets[[#This Row],[DIS]]</f>
        <v>-8.3266336351243487E-4</v>
      </c>
      <c r="T513" s="69">
        <f>(H514-Assets[[#This Row],[COP]])/Assets[[#This Row],[COP]]</f>
        <v>-7.671189143488427E-3</v>
      </c>
      <c r="U513" s="69">
        <f>(I514-Assets[[#This Row],[BIDU]])/Assets[[#This Row],[BIDU]]</f>
        <v>-2.3639081230641609E-2</v>
      </c>
      <c r="V513" s="69">
        <f>(J514-Assets[[#This Row],[MSFT]])/Assets[[#This Row],[MSFT]]</f>
        <v>-6.293498617374973E-3</v>
      </c>
      <c r="W513" s="69">
        <f>(K514-Assets[[#This Row],[WFC]])/Assets[[#This Row],[WFC]]</f>
        <v>6.3539943632399346E-3</v>
      </c>
      <c r="X513" s="69">
        <f>(L514-Assets[[#This Row],[DJI]])/Assets[[#This Row],[DJI]]</f>
        <v>-2.8326307100201556E-3</v>
      </c>
    </row>
    <row r="514" spans="1:24" x14ac:dyDescent="0.25">
      <c r="A514" s="66">
        <v>41099</v>
      </c>
      <c r="B514" s="60">
        <v>80.725215000000006</v>
      </c>
      <c r="C514" s="62">
        <v>74.284173999999993</v>
      </c>
      <c r="D514" s="62">
        <v>21.261496000000001</v>
      </c>
      <c r="E514" s="62">
        <v>31.49</v>
      </c>
      <c r="F514" s="62">
        <v>292.71280100000001</v>
      </c>
      <c r="G514" s="62">
        <v>45.224300999999997</v>
      </c>
      <c r="H514" s="62">
        <v>45.766432000000002</v>
      </c>
      <c r="I514" s="62">
        <v>113.16999800000001</v>
      </c>
      <c r="J514" s="62">
        <v>26.805371000000001</v>
      </c>
      <c r="K514" s="62">
        <v>29.758424000000002</v>
      </c>
      <c r="L514" s="62">
        <v>12736.29004</v>
      </c>
      <c r="N514" s="69">
        <f>(B515-Assets[[#This Row],[AAPL]])/Assets[[#This Row],[AAPL]]</f>
        <v>-9.2524250322529415E-3</v>
      </c>
      <c r="O514" s="69">
        <f>(C515-Assets[[#This Row],[XOM]])/Assets[[#This Row],[XOM]]</f>
        <v>-6.4554800057411979E-3</v>
      </c>
      <c r="P514" s="69">
        <f>(D515-Assets[[#This Row],[TTM]])/Assets[[#This Row],[TTM]]</f>
        <v>9.1407961133120868E-3</v>
      </c>
      <c r="Q514" s="69">
        <f>(E515-Assets[[#This Row],[TSLA]])/Assets[[#This Row],[TSLA]]</f>
        <v>-6.9863448713877061E-3</v>
      </c>
      <c r="R514" s="69">
        <f>(F515-Assets[[#This Row],[GOOG]])/Assets[[#This Row],[GOOG]]</f>
        <v>-7.3548918689073815E-3</v>
      </c>
      <c r="S514" s="69">
        <f>(G515-Assets[[#This Row],[DIS]])/Assets[[#This Row],[DIS]]</f>
        <v>-1.3333318297169444E-2</v>
      </c>
      <c r="T514" s="69">
        <f>(H515-Assets[[#This Row],[COP]])/Assets[[#This Row],[COP]]</f>
        <v>-1.5645178544834003E-2</v>
      </c>
      <c r="U514" s="69">
        <f>(I515-Assets[[#This Row],[BIDU]])/Assets[[#This Row],[BIDU]]</f>
        <v>-3.4196298209707515E-2</v>
      </c>
      <c r="V514" s="69">
        <f>(J515-Assets[[#This Row],[MSFT]])/Assets[[#This Row],[MSFT]]</f>
        <v>-8.6666586334507856E-3</v>
      </c>
      <c r="W514" s="69">
        <f>(K515-Assets[[#This Row],[WFC]])/Assets[[#This Row],[WFC]]</f>
        <v>-8.7191109314122533E-3</v>
      </c>
      <c r="X514" s="69">
        <f>(L515-Assets[[#This Row],[DJI]])/Assets[[#This Row],[DJI]]</f>
        <v>-6.5301527947930023E-3</v>
      </c>
    </row>
    <row r="515" spans="1:24" x14ac:dyDescent="0.25">
      <c r="A515" s="66">
        <v>41100</v>
      </c>
      <c r="B515" s="60">
        <v>79.978311000000005</v>
      </c>
      <c r="C515" s="62">
        <v>73.804633999999993</v>
      </c>
      <c r="D515" s="62">
        <v>21.455843000000002</v>
      </c>
      <c r="E515" s="62">
        <v>31.27</v>
      </c>
      <c r="F515" s="62">
        <v>290.55993000000001</v>
      </c>
      <c r="G515" s="62">
        <v>44.621310999999999</v>
      </c>
      <c r="H515" s="62">
        <v>45.050407999999997</v>
      </c>
      <c r="I515" s="62">
        <v>109.300003</v>
      </c>
      <c r="J515" s="62">
        <v>26.573058</v>
      </c>
      <c r="K515" s="62">
        <v>29.498957000000001</v>
      </c>
      <c r="L515" s="62">
        <v>12653.12012</v>
      </c>
      <c r="N515" s="69">
        <f>(B516-Assets[[#This Row],[AAPL]])/Assets[[#This Row],[AAPL]]</f>
        <v>-6.2149724567203144E-3</v>
      </c>
      <c r="O515" s="69">
        <f>(C516-Assets[[#This Row],[XOM]])/Assets[[#This Row],[XOM]]</f>
        <v>1.5280910410042854E-2</v>
      </c>
      <c r="P515" s="69">
        <f>(D516-Assets[[#This Row],[TTM]])/Assets[[#This Row],[TTM]]</f>
        <v>-1.675730009769372E-2</v>
      </c>
      <c r="Q515" s="69">
        <f>(E516-Assets[[#This Row],[TSLA]])/Assets[[#This Row],[TSLA]]</f>
        <v>7.6750879437160859E-3</v>
      </c>
      <c r="R515" s="69">
        <f>(F516-Assets[[#This Row],[GOOG]])/Assets[[#This Row],[GOOG]]</f>
        <v>-1.8067749396828488E-2</v>
      </c>
      <c r="S515" s="69">
        <f>(G516-Assets[[#This Row],[DIS]])/Assets[[#This Row],[DIS]]</f>
        <v>-1.9003251607735087E-3</v>
      </c>
      <c r="T515" s="69">
        <f>(H516-Assets[[#This Row],[COP]])/Assets[[#This Row],[COP]]</f>
        <v>1.645476773484501E-2</v>
      </c>
      <c r="U515" s="69">
        <f>(I516-Assets[[#This Row],[BIDU]])/Assets[[#This Row],[BIDU]]</f>
        <v>-3.4767153666043086E-3</v>
      </c>
      <c r="V515" s="69">
        <f>(J516-Assets[[#This Row],[MSFT]])/Assets[[#This Row],[MSFT]]</f>
        <v>-1.479490994224293E-2</v>
      </c>
      <c r="W515" s="69">
        <f>(K516-Assets[[#This Row],[WFC]])/Assets[[#This Row],[WFC]]</f>
        <v>9.0991691672352489E-3</v>
      </c>
      <c r="X515" s="69">
        <f>(L516-Assets[[#This Row],[DJI]])/Assets[[#This Row],[DJI]]</f>
        <v>-3.8401476899912888E-3</v>
      </c>
    </row>
    <row r="516" spans="1:24" x14ac:dyDescent="0.25">
      <c r="A516" s="66">
        <v>41101</v>
      </c>
      <c r="B516" s="60">
        <v>79.481247999999994</v>
      </c>
      <c r="C516" s="62">
        <v>74.932435999999996</v>
      </c>
      <c r="D516" s="62">
        <v>21.096301</v>
      </c>
      <c r="E516" s="62">
        <v>31.51</v>
      </c>
      <c r="F516" s="62">
        <v>285.31016599999998</v>
      </c>
      <c r="G516" s="62">
        <v>44.536515999999999</v>
      </c>
      <c r="H516" s="62">
        <v>45.791702000000001</v>
      </c>
      <c r="I516" s="62">
        <v>108.91999800000001</v>
      </c>
      <c r="J516" s="62">
        <v>26.179912000000002</v>
      </c>
      <c r="K516" s="62">
        <v>29.767372999999999</v>
      </c>
      <c r="L516" s="62">
        <v>12604.530269999999</v>
      </c>
      <c r="N516" s="69">
        <f>(B517-Assets[[#This Row],[AAPL]])/Assets[[#This Row],[AAPL]]</f>
        <v>-9.1491265965022855E-3</v>
      </c>
      <c r="O516" s="69">
        <f>(C517-Assets[[#This Row],[XOM]])/Assets[[#This Row],[XOM]]</f>
        <v>-3.0812290688105883E-3</v>
      </c>
      <c r="P516" s="69">
        <f>(D517-Assets[[#This Row],[TTM]])/Assets[[#This Row],[TTM]]</f>
        <v>-2.8097579760546665E-2</v>
      </c>
      <c r="Q516" s="69">
        <f>(E517-Assets[[#This Row],[TSLA]])/Assets[[#This Row],[TSLA]]</f>
        <v>3.7765820374484248E-2</v>
      </c>
      <c r="R516" s="69">
        <f>(F517-Assets[[#This Row],[GOOG]])/Assets[[#This Row],[GOOG]]</f>
        <v>-1.2429981201579786E-3</v>
      </c>
      <c r="S516" s="69">
        <f>(G517-Assets[[#This Row],[DIS]])/Assets[[#This Row],[DIS]]</f>
        <v>2.9616820498487404E-3</v>
      </c>
      <c r="T516" s="69">
        <f>(H517-Assets[[#This Row],[COP]])/Assets[[#This Row],[COP]]</f>
        <v>-6.9904586643230269E-3</v>
      </c>
      <c r="U516" s="69">
        <f>(I517-Assets[[#This Row],[BIDU]])/Assets[[#This Row],[BIDU]]</f>
        <v>-6.518536660274364E-3</v>
      </c>
      <c r="V516" s="69">
        <f>(J517-Assets[[#This Row],[MSFT]])/Assets[[#This Row],[MSFT]]</f>
        <v>-2.2866921783388856E-2</v>
      </c>
      <c r="W516" s="69">
        <f>(K517-Assets[[#This Row],[WFC]])/Assets[[#This Row],[WFC]]</f>
        <v>-1.2624056546743326E-2</v>
      </c>
      <c r="X516" s="69">
        <f>(L517-Assets[[#This Row],[DJI]])/Assets[[#This Row],[DJI]]</f>
        <v>-2.480119395992352E-3</v>
      </c>
    </row>
    <row r="517" spans="1:24" x14ac:dyDescent="0.25">
      <c r="A517" s="66">
        <v>41102</v>
      </c>
      <c r="B517" s="60">
        <v>78.754064</v>
      </c>
      <c r="C517" s="62">
        <v>74.701552000000007</v>
      </c>
      <c r="D517" s="62">
        <v>20.503546</v>
      </c>
      <c r="E517" s="62">
        <v>32.700001</v>
      </c>
      <c r="F517" s="62">
        <v>284.95552600000002</v>
      </c>
      <c r="G517" s="62">
        <v>44.668419</v>
      </c>
      <c r="H517" s="62">
        <v>45.471597000000003</v>
      </c>
      <c r="I517" s="62">
        <v>108.209999</v>
      </c>
      <c r="J517" s="62">
        <v>25.581257999999998</v>
      </c>
      <c r="K517" s="62">
        <v>29.391587999999999</v>
      </c>
      <c r="L517" s="62">
        <v>12573.26953</v>
      </c>
      <c r="N517" s="69">
        <f>(B518-Assets[[#This Row],[AAPL]])/Assets[[#This Row],[AAPL]]</f>
        <v>1.013523568764658E-2</v>
      </c>
      <c r="O517" s="69">
        <f>(C518-Assets[[#This Row],[XOM]])/Assets[[#This Row],[XOM]]</f>
        <v>1.6048475137437426E-2</v>
      </c>
      <c r="P517" s="69">
        <f>(D518-Assets[[#This Row],[TTM]])/Assets[[#This Row],[TTM]]</f>
        <v>1.6113749299755283E-2</v>
      </c>
      <c r="Q517" s="69">
        <f>(E518-Assets[[#This Row],[TSLA]])/Assets[[#This Row],[TSLA]]</f>
        <v>4.7400579590196334E-2</v>
      </c>
      <c r="R517" s="69">
        <f>(F518-Assets[[#This Row],[GOOG]])/Assets[[#This Row],[GOOG]]</f>
        <v>1.0587592535404828E-2</v>
      </c>
      <c r="S517" s="69">
        <f>(G518-Assets[[#This Row],[DIS]])/Assets[[#This Row],[DIS]]</f>
        <v>1.6452205304154532E-2</v>
      </c>
      <c r="T517" s="69">
        <f>(H518-Assets[[#This Row],[COP]])/Assets[[#This Row],[COP]]</f>
        <v>1.8525388496911467E-2</v>
      </c>
      <c r="U517" s="69">
        <f>(I518-Assets[[#This Row],[BIDU]])/Assets[[#This Row],[BIDU]]</f>
        <v>1.3861935254245774E-2</v>
      </c>
      <c r="V517" s="69">
        <f>(J518-Assets[[#This Row],[MSFT]])/Assets[[#This Row],[MSFT]]</f>
        <v>2.6545606162136474E-2</v>
      </c>
      <c r="W517" s="69">
        <f>(K518-Assets[[#This Row],[WFC]])/Assets[[#This Row],[WFC]]</f>
        <v>3.22679400650282E-2</v>
      </c>
      <c r="X517" s="69">
        <f>(L518-Assets[[#This Row],[DJI]])/Assets[[#This Row],[DJI]]</f>
        <v>1.6210605325343803E-2</v>
      </c>
    </row>
    <row r="518" spans="1:24" x14ac:dyDescent="0.25">
      <c r="A518" s="66">
        <v>41103</v>
      </c>
      <c r="B518" s="60">
        <v>79.552255000000002</v>
      </c>
      <c r="C518" s="62">
        <v>75.900397999999996</v>
      </c>
      <c r="D518" s="62">
        <v>20.833935</v>
      </c>
      <c r="E518" s="62">
        <v>34.25</v>
      </c>
      <c r="F518" s="62">
        <v>287.97251899999998</v>
      </c>
      <c r="G518" s="62">
        <v>45.403312999999997</v>
      </c>
      <c r="H518" s="62">
        <v>46.313975999999997</v>
      </c>
      <c r="I518" s="62">
        <v>109.709999</v>
      </c>
      <c r="J518" s="62">
        <v>26.260328000000001</v>
      </c>
      <c r="K518" s="62">
        <v>30.339994000000001</v>
      </c>
      <c r="L518" s="62">
        <v>12777.089840000001</v>
      </c>
      <c r="N518" s="69">
        <f>(B519-Assets[[#This Row],[AAPL]])/Assets[[#This Row],[AAPL]]</f>
        <v>3.2068104166249525E-3</v>
      </c>
      <c r="O518" s="69">
        <f>(C519-Assets[[#This Row],[XOM]])/Assets[[#This Row],[XOM]]</f>
        <v>-4.913979502452699E-3</v>
      </c>
      <c r="P518" s="69">
        <f>(D519-Assets[[#This Row],[TTM]])/Assets[[#This Row],[TTM]]</f>
        <v>-1.8454411036609331E-2</v>
      </c>
      <c r="Q518" s="69">
        <f>(E519-Assets[[#This Row],[TSLA]])/Assets[[#This Row],[TSLA]]</f>
        <v>4.9926978102189878E-2</v>
      </c>
      <c r="R518" s="69">
        <f>(F519-Assets[[#This Row],[GOOG]])/Assets[[#This Row],[GOOG]]</f>
        <v>-2.775216200404051E-3</v>
      </c>
      <c r="S518" s="69">
        <f>(G519-Assets[[#This Row],[DIS]])/Assets[[#This Row],[DIS]]</f>
        <v>-6.8478483056950996E-3</v>
      </c>
      <c r="T518" s="69">
        <f>(H519-Assets[[#This Row],[COP]])/Assets[[#This Row],[COP]]</f>
        <v>8.7304316088085872E-3</v>
      </c>
      <c r="U518" s="69">
        <f>(I519-Assets[[#This Row],[BIDU]])/Assets[[#This Row],[BIDU]]</f>
        <v>-2.1511266261154526E-2</v>
      </c>
      <c r="V518" s="69">
        <f>(J519-Assets[[#This Row],[MSFT]])/Assets[[#This Row],[MSFT]]</f>
        <v>1.701311575392359E-3</v>
      </c>
      <c r="W518" s="69">
        <f>(K519-Assets[[#This Row],[WFC]])/Assets[[#This Row],[WFC]]</f>
        <v>3.2439030805345853E-3</v>
      </c>
      <c r="X518" s="69">
        <f>(L519-Assets[[#This Row],[DJI]])/Assets[[#This Row],[DJI]]</f>
        <v>-3.90385296062068E-3</v>
      </c>
    </row>
    <row r="519" spans="1:24" x14ac:dyDescent="0.25">
      <c r="A519" s="66">
        <v>41106</v>
      </c>
      <c r="B519" s="60">
        <v>79.807364000000007</v>
      </c>
      <c r="C519" s="62">
        <v>75.527424999999994</v>
      </c>
      <c r="D519" s="62">
        <v>20.449456999999999</v>
      </c>
      <c r="E519" s="62">
        <v>35.959999000000003</v>
      </c>
      <c r="F519" s="62">
        <v>287.17333300000001</v>
      </c>
      <c r="G519" s="62">
        <v>45.092398000000003</v>
      </c>
      <c r="H519" s="62">
        <v>46.718316999999999</v>
      </c>
      <c r="I519" s="62">
        <v>107.349998</v>
      </c>
      <c r="J519" s="62">
        <v>26.305005000000001</v>
      </c>
      <c r="K519" s="62">
        <v>30.438414000000002</v>
      </c>
      <c r="L519" s="62">
        <v>12727.20996</v>
      </c>
      <c r="N519" s="69">
        <f>(B520-Assets[[#This Row],[AAPL]])/Assets[[#This Row],[AAPL]]</f>
        <v>4.9356347617099195E-5</v>
      </c>
      <c r="O519" s="69">
        <f>(C520-Assets[[#This Row],[XOM]])/Assets[[#This Row],[XOM]]</f>
        <v>7.9952944245087337E-3</v>
      </c>
      <c r="P519" s="69">
        <f>(D520-Assets[[#This Row],[TTM]])/Assets[[#This Row],[TTM]]</f>
        <v>-1.739972851112867E-2</v>
      </c>
      <c r="Q519" s="69">
        <f>(E520-Assets[[#This Row],[TSLA]])/Assets[[#This Row],[TSLA]]</f>
        <v>-7.2580674988339228E-2</v>
      </c>
      <c r="R519" s="69">
        <f>(F520-Assets[[#This Row],[GOOG]])/Assets[[#This Row],[GOOG]]</f>
        <v>3.1482310371764273E-3</v>
      </c>
      <c r="S519" s="69">
        <f>(G520-Assets[[#This Row],[DIS]])/Assets[[#This Row],[DIS]]</f>
        <v>3.1132409502816719E-2</v>
      </c>
      <c r="T519" s="69">
        <f>(H520-Assets[[#This Row],[COP]])/Assets[[#This Row],[COP]]</f>
        <v>1.4785421315583807E-2</v>
      </c>
      <c r="U519" s="69">
        <f>(I520-Assets[[#This Row],[BIDU]])/Assets[[#This Row],[BIDU]]</f>
        <v>-2.2077271021467584E-2</v>
      </c>
      <c r="V519" s="69">
        <f>(J520-Assets[[#This Row],[MSFT]])/Assets[[#This Row],[MSFT]]</f>
        <v>7.4727984275235731E-3</v>
      </c>
      <c r="W519" s="69">
        <f>(K520-Assets[[#This Row],[WFC]])/Assets[[#This Row],[WFC]]</f>
        <v>2.9394107064842352E-3</v>
      </c>
      <c r="X519" s="69">
        <f>(L520-Assets[[#This Row],[DJI]])/Assets[[#This Row],[DJI]]</f>
        <v>6.1545366381305245E-3</v>
      </c>
    </row>
    <row r="520" spans="1:24" x14ac:dyDescent="0.25">
      <c r="A520" s="66">
        <v>41107</v>
      </c>
      <c r="B520" s="60">
        <v>79.811302999999995</v>
      </c>
      <c r="C520" s="62">
        <v>76.131288999999995</v>
      </c>
      <c r="D520" s="62">
        <v>20.093641999999999</v>
      </c>
      <c r="E520" s="62">
        <v>33.349997999999999</v>
      </c>
      <c r="F520" s="62">
        <v>288.07742100000002</v>
      </c>
      <c r="G520" s="62">
        <v>46.496232999999997</v>
      </c>
      <c r="H520" s="62">
        <v>47.409067</v>
      </c>
      <c r="I520" s="62">
        <v>104.980003</v>
      </c>
      <c r="J520" s="62">
        <v>26.501577000000001</v>
      </c>
      <c r="K520" s="62">
        <v>30.527885000000001</v>
      </c>
      <c r="L520" s="62">
        <v>12805.54004</v>
      </c>
      <c r="N520" s="69">
        <f>(B521-Assets[[#This Row],[AAPL]])/Assets[[#This Row],[AAPL]]</f>
        <v>-1.120304977353813E-3</v>
      </c>
      <c r="O520" s="69">
        <f>(C521-Assets[[#This Row],[XOM]])/Assets[[#This Row],[XOM]]</f>
        <v>5.5989331797600345E-3</v>
      </c>
      <c r="P520" s="69">
        <f>(D521-Assets[[#This Row],[TTM]])/Assets[[#This Row],[TTM]]</f>
        <v>3.9350755826147166E-3</v>
      </c>
      <c r="Q520" s="69">
        <f>(E521-Assets[[#This Row],[TSLA]])/Assets[[#This Row],[TSLA]]</f>
        <v>-3.5981891213306784E-2</v>
      </c>
      <c r="R520" s="69">
        <f>(F521-Assets[[#This Row],[GOOG]])/Assets[[#This Row],[GOOG]]</f>
        <v>6.9876771078146976E-3</v>
      </c>
      <c r="S520" s="69">
        <f>(G521-Assets[[#This Row],[DIS]])/Assets[[#This Row],[DIS]]</f>
        <v>0</v>
      </c>
      <c r="T520" s="69">
        <f>(H521-Assets[[#This Row],[COP]])/Assets[[#This Row],[COP]]</f>
        <v>8.706499117563363E-3</v>
      </c>
      <c r="U520" s="69">
        <f>(I521-Assets[[#This Row],[BIDU]])/Assets[[#This Row],[BIDU]]</f>
        <v>2.3528233276960374E-2</v>
      </c>
      <c r="V520" s="69">
        <f>(J521-Assets[[#This Row],[MSFT]])/Assets[[#This Row],[MSFT]]</f>
        <v>2.6635207406713907E-2</v>
      </c>
      <c r="W520" s="69">
        <f>(K521-Assets[[#This Row],[WFC]])/Assets[[#This Row],[WFC]]</f>
        <v>-4.689352046497855E-3</v>
      </c>
      <c r="X520" s="69">
        <f>(L521-Assets[[#This Row],[DJI]])/Assets[[#This Row],[DJI]]</f>
        <v>8.0559007802688074E-3</v>
      </c>
    </row>
    <row r="521" spans="1:24" x14ac:dyDescent="0.25">
      <c r="A521" s="66">
        <v>41108</v>
      </c>
      <c r="B521" s="60">
        <v>79.721890000000002</v>
      </c>
      <c r="C521" s="62">
        <v>76.557542999999995</v>
      </c>
      <c r="D521" s="62">
        <v>20.172712000000001</v>
      </c>
      <c r="E521" s="62">
        <v>32.150002000000001</v>
      </c>
      <c r="F521" s="62">
        <v>290.09041300000001</v>
      </c>
      <c r="G521" s="62">
        <v>46.496232999999997</v>
      </c>
      <c r="H521" s="62">
        <v>47.821834000000003</v>
      </c>
      <c r="I521" s="62">
        <v>107.449997</v>
      </c>
      <c r="J521" s="62">
        <v>27.207452</v>
      </c>
      <c r="K521" s="62">
        <v>30.384729</v>
      </c>
      <c r="L521" s="62">
        <v>12908.700199999999</v>
      </c>
      <c r="N521" s="69">
        <f>(B522-Assets[[#This Row],[AAPL]])/Assets[[#This Row],[AAPL]]</f>
        <v>1.3294617074432111E-2</v>
      </c>
      <c r="O521" s="69">
        <f>(C522-Assets[[#This Row],[XOM]])/Assets[[#This Row],[XOM]]</f>
        <v>0</v>
      </c>
      <c r="P521" s="69">
        <f>(D522-Assets[[#This Row],[TTM]])/Assets[[#This Row],[TTM]]</f>
        <v>0</v>
      </c>
      <c r="Q521" s="69">
        <f>(E522-Assets[[#This Row],[TSLA]])/Assets[[#This Row],[TSLA]]</f>
        <v>3.7324414474376234E-3</v>
      </c>
      <c r="R521" s="69">
        <f>(F522-Assets[[#This Row],[GOOG]])/Assets[[#This Row],[GOOG]]</f>
        <v>2.1179072884425162E-2</v>
      </c>
      <c r="S521" s="69">
        <f>(G522-Assets[[#This Row],[DIS]])/Assets[[#This Row],[DIS]]</f>
        <v>-7.2947629972517211E-3</v>
      </c>
      <c r="T521" s="69">
        <f>(H522-Assets[[#This Row],[COP]])/Assets[[#This Row],[COP]]</f>
        <v>4.633782970347773E-3</v>
      </c>
      <c r="U521" s="69">
        <f>(I522-Assets[[#This Row],[BIDU]])/Assets[[#This Row],[BIDU]]</f>
        <v>3.0618902669676238E-2</v>
      </c>
      <c r="V521" s="69">
        <f>(J522-Assets[[#This Row],[MSFT]])/Assets[[#This Row],[MSFT]]</f>
        <v>7.22493234574115E-3</v>
      </c>
      <c r="W521" s="69">
        <f>(K522-Assets[[#This Row],[WFC]])/Assets[[#This Row],[WFC]]</f>
        <v>5.594915788124954E-3</v>
      </c>
      <c r="X521" s="69">
        <f>(L522-Assets[[#This Row],[DJI]])/Assets[[#This Row],[DJI]]</f>
        <v>2.685022462602511E-3</v>
      </c>
    </row>
    <row r="522" spans="1:24" x14ac:dyDescent="0.25">
      <c r="A522" s="66">
        <v>41109</v>
      </c>
      <c r="B522" s="60">
        <v>80.781762000000001</v>
      </c>
      <c r="C522" s="62">
        <v>76.557542999999995</v>
      </c>
      <c r="D522" s="62">
        <v>20.172712000000001</v>
      </c>
      <c r="E522" s="62">
        <v>32.270000000000003</v>
      </c>
      <c r="F522" s="62">
        <v>296.23425900000001</v>
      </c>
      <c r="G522" s="62">
        <v>46.157054000000002</v>
      </c>
      <c r="H522" s="62">
        <v>48.043430000000001</v>
      </c>
      <c r="I522" s="62">
        <v>110.739998</v>
      </c>
      <c r="J522" s="62">
        <v>27.404024</v>
      </c>
      <c r="K522" s="62">
        <v>30.554728999999998</v>
      </c>
      <c r="L522" s="62">
        <v>12943.360350000001</v>
      </c>
      <c r="N522" s="69">
        <f>(B523-Assets[[#This Row],[AAPL]])/Assets[[#This Row],[AAPL]]</f>
        <v>-1.6310698942169587E-2</v>
      </c>
      <c r="O522" s="69">
        <f>(C523-Assets[[#This Row],[XOM]])/Assets[[#This Row],[XOM]]</f>
        <v>-3.0159144475156384E-3</v>
      </c>
      <c r="P522" s="69">
        <f>(D523-Assets[[#This Row],[TTM]])/Assets[[#This Row],[TTM]]</f>
        <v>-1.273889202403723E-2</v>
      </c>
      <c r="Q522" s="69">
        <f>(E523-Assets[[#This Row],[TSLA]])/Assets[[#This Row],[TSLA]]</f>
        <v>-1.487446544778441E-2</v>
      </c>
      <c r="R522" s="69">
        <f>(F523-Assets[[#This Row],[GOOG]])/Assets[[#This Row],[GOOG]]</f>
        <v>2.9946458690991624E-2</v>
      </c>
      <c r="S522" s="69">
        <f>(G523-Assets[[#This Row],[DIS]])/Assets[[#This Row],[DIS]]</f>
        <v>-8.164949175482555E-3</v>
      </c>
      <c r="T522" s="69">
        <f>(H523-Assets[[#This Row],[COP]])/Assets[[#This Row],[COP]]</f>
        <v>-6.7411090340552789E-3</v>
      </c>
      <c r="U522" s="69">
        <f>(I523-Assets[[#This Row],[BIDU]])/Assets[[#This Row],[BIDU]]</f>
        <v>-4.6053369081693815E-3</v>
      </c>
      <c r="V522" s="69">
        <f>(J523-Assets[[#This Row],[MSFT]])/Assets[[#This Row],[MSFT]]</f>
        <v>-1.79328043210004E-2</v>
      </c>
      <c r="W522" s="69">
        <f>(K523-Assets[[#This Row],[WFC]])/Assets[[#This Row],[WFC]]</f>
        <v>-9.9561020488840562E-3</v>
      </c>
      <c r="X522" s="69">
        <f>(L523-Assets[[#This Row],[DJI]])/Assets[[#This Row],[DJI]]</f>
        <v>-9.3322009689702935E-3</v>
      </c>
    </row>
    <row r="523" spans="1:24" x14ac:dyDescent="0.25">
      <c r="A523" s="66">
        <v>41110</v>
      </c>
      <c r="B523" s="60">
        <v>79.464155000000005</v>
      </c>
      <c r="C523" s="62">
        <v>76.326651999999996</v>
      </c>
      <c r="D523" s="62">
        <v>19.915734</v>
      </c>
      <c r="E523" s="62">
        <v>31.790001</v>
      </c>
      <c r="F523" s="62">
        <v>305.10542600000002</v>
      </c>
      <c r="G523" s="62">
        <v>45.780183999999998</v>
      </c>
      <c r="H523" s="62">
        <v>47.719563999999998</v>
      </c>
      <c r="I523" s="62">
        <v>110.230003</v>
      </c>
      <c r="J523" s="62">
        <v>26.912593000000001</v>
      </c>
      <c r="K523" s="62">
        <v>30.250523000000001</v>
      </c>
      <c r="L523" s="62">
        <v>12822.570309999999</v>
      </c>
      <c r="N523" s="69">
        <f>(B524-Assets[[#This Row],[AAPL]])/Assets[[#This Row],[AAPL]]</f>
        <v>-7.777972344889557E-4</v>
      </c>
      <c r="O523" s="69">
        <f>(C524-Assets[[#This Row],[XOM]])/Assets[[#This Row],[XOM]]</f>
        <v>-8.6096400507649669E-3</v>
      </c>
      <c r="P523" s="69">
        <f>(D524-Assets[[#This Row],[TTM]])/Assets[[#This Row],[TTM]]</f>
        <v>-4.1191050252026927E-2</v>
      </c>
      <c r="Q523" s="69">
        <f>(E524-Assets[[#This Row],[TSLA]])/Assets[[#This Row],[TSLA]]</f>
        <v>-3.5545799448071735E-2</v>
      </c>
      <c r="R523" s="69">
        <f>(F524-Assets[[#This Row],[GOOG]])/Assets[[#This Row],[GOOG]]</f>
        <v>7.6782016980581789E-3</v>
      </c>
      <c r="S523" s="69">
        <f>(G524-Assets[[#This Row],[DIS]])/Assets[[#This Row],[DIS]]</f>
        <v>-1.2554056139223814E-2</v>
      </c>
      <c r="T523" s="69">
        <f>(H524-Assets[[#This Row],[COP]])/Assets[[#This Row],[COP]]</f>
        <v>-1.6788753560279843E-2</v>
      </c>
      <c r="U523" s="69">
        <f>(I524-Assets[[#This Row],[BIDU]])/Assets[[#This Row],[BIDU]]</f>
        <v>-2.8395218314563569E-2</v>
      </c>
      <c r="V523" s="69">
        <f>(J524-Assets[[#This Row],[MSFT]])/Assets[[#This Row],[MSFT]]</f>
        <v>-2.7888431263386641E-2</v>
      </c>
      <c r="W523" s="69">
        <f>(K524-Assets[[#This Row],[WFC]])/Assets[[#This Row],[WFC]]</f>
        <v>-1.0943579388693548E-2</v>
      </c>
      <c r="X523" s="69">
        <f>(L524-Assets[[#This Row],[DJI]])/Assets[[#This Row],[DJI]]</f>
        <v>-7.8853418273827358E-3</v>
      </c>
    </row>
    <row r="524" spans="1:24" x14ac:dyDescent="0.25">
      <c r="A524" s="66">
        <v>41113</v>
      </c>
      <c r="B524" s="60">
        <v>79.402348000000003</v>
      </c>
      <c r="C524" s="62">
        <v>75.669506999999996</v>
      </c>
      <c r="D524" s="62">
        <v>19.095383999999999</v>
      </c>
      <c r="E524" s="62">
        <v>30.66</v>
      </c>
      <c r="F524" s="62">
        <v>307.44808699999999</v>
      </c>
      <c r="G524" s="62">
        <v>45.205457000000003</v>
      </c>
      <c r="H524" s="62">
        <v>46.918411999999996</v>
      </c>
      <c r="I524" s="62">
        <v>107.099998</v>
      </c>
      <c r="J524" s="62">
        <v>26.162043000000001</v>
      </c>
      <c r="K524" s="62">
        <v>29.919474000000001</v>
      </c>
      <c r="L524" s="62">
        <v>12721.45996</v>
      </c>
      <c r="N524" s="69">
        <f>(B525-Assets[[#This Row],[AAPL]])/Assets[[#This Row],[AAPL]]</f>
        <v>-4.8192781402385037E-3</v>
      </c>
      <c r="O524" s="69">
        <f>(C525-Assets[[#This Row],[XOM]])/Assets[[#This Row],[XOM]]</f>
        <v>-7.3934669615331504E-3</v>
      </c>
      <c r="P524" s="69">
        <f>(D525-Assets[[#This Row],[TTM]])/Assets[[#This Row],[TTM]]</f>
        <v>-7.7639706014814864E-3</v>
      </c>
      <c r="Q524" s="69">
        <f>(E525-Assets[[#This Row],[TSLA]])/Assets[[#This Row],[TSLA]]</f>
        <v>-2.674494455316374E-2</v>
      </c>
      <c r="R524" s="69">
        <f>(F525-Assets[[#This Row],[GOOG]])/Assets[[#This Row],[GOOG]]</f>
        <v>-1.2899852585519509E-2</v>
      </c>
      <c r="S524" s="69">
        <f>(G525-Assets[[#This Row],[DIS]])/Assets[[#This Row],[DIS]]</f>
        <v>3.7515824693464422E-3</v>
      </c>
      <c r="T524" s="69">
        <f>(H525-Assets[[#This Row],[COP]])/Assets[[#This Row],[COP]]</f>
        <v>-7.4477797756667312E-3</v>
      </c>
      <c r="U524" s="69">
        <f>(I525-Assets[[#This Row],[BIDU]])/Assets[[#This Row],[BIDU]]</f>
        <v>7.3295977092361825E-2</v>
      </c>
      <c r="V524" s="69">
        <f>(J525-Assets[[#This Row],[MSFT]])/Assets[[#This Row],[MSFT]]</f>
        <v>-4.4399437765621818E-3</v>
      </c>
      <c r="W524" s="69">
        <f>(K525-Assets[[#This Row],[WFC]])/Assets[[#This Row],[WFC]]</f>
        <v>-6.2798898135709358E-3</v>
      </c>
      <c r="X524" s="69">
        <f>(L525-Assets[[#This Row],[DJI]])/Assets[[#This Row],[DJI]]</f>
        <v>-8.1861398241590642E-3</v>
      </c>
    </row>
    <row r="525" spans="1:24" x14ac:dyDescent="0.25">
      <c r="A525" s="66">
        <v>41114</v>
      </c>
      <c r="B525" s="60">
        <v>79.019685999999993</v>
      </c>
      <c r="C525" s="62">
        <v>75.110046999999994</v>
      </c>
      <c r="D525" s="62">
        <v>18.947127999999999</v>
      </c>
      <c r="E525" s="62">
        <v>29.84</v>
      </c>
      <c r="F525" s="62">
        <v>303.48205200000001</v>
      </c>
      <c r="G525" s="62">
        <v>45.375048999999997</v>
      </c>
      <c r="H525" s="62">
        <v>46.568973999999997</v>
      </c>
      <c r="I525" s="62">
        <v>114.949997</v>
      </c>
      <c r="J525" s="62">
        <v>26.045884999999998</v>
      </c>
      <c r="K525" s="62">
        <v>29.731583000000001</v>
      </c>
      <c r="L525" s="62">
        <v>12617.320309999999</v>
      </c>
      <c r="N525" s="69">
        <f>(B526-Assets[[#This Row],[AAPL]])/Assets[[#This Row],[AAPL]]</f>
        <v>-4.3183732721995306E-2</v>
      </c>
      <c r="O525" s="69">
        <f>(C526-Assets[[#This Row],[XOM]])/Assets[[#This Row],[XOM]]</f>
        <v>7.8032170582984974E-3</v>
      </c>
      <c r="P525" s="69">
        <f>(D526-Assets[[#This Row],[TTM]])/Assets[[#This Row],[TTM]]</f>
        <v>-1.1997860572853071E-2</v>
      </c>
      <c r="Q525" s="69">
        <f>(E526-Assets[[#This Row],[TSLA]])/Assets[[#This Row],[TSLA]]</f>
        <v>-2.9825703753351192E-2</v>
      </c>
      <c r="R525" s="69">
        <f>(F526-Assets[[#This Row],[GOOG]])/Assets[[#This Row],[GOOG]]</f>
        <v>6.9122044818645224E-4</v>
      </c>
      <c r="S525" s="69">
        <f>(G526-Assets[[#This Row],[DIS]])/Assets[[#This Row],[DIS]]</f>
        <v>2.9069720674021931E-3</v>
      </c>
      <c r="T525" s="69">
        <f>(H526-Assets[[#This Row],[COP]])/Assets[[#This Row],[COP]]</f>
        <v>-2.5622209327609353E-2</v>
      </c>
      <c r="U525" s="69">
        <f>(I526-Assets[[#This Row],[BIDU]])/Assets[[#This Row],[BIDU]]</f>
        <v>-4.6976338764062389E-3</v>
      </c>
      <c r="V525" s="69">
        <f>(J526-Assets[[#This Row],[MSFT]])/Assets[[#This Row],[MSFT]]</f>
        <v>-1.0977664993913505E-2</v>
      </c>
      <c r="W525" s="69">
        <f>(K526-Assets[[#This Row],[WFC]])/Assets[[#This Row],[WFC]]</f>
        <v>-2.1065141401990666E-3</v>
      </c>
      <c r="X525" s="69">
        <f>(L526-Assets[[#This Row],[DJI]])/Assets[[#This Row],[DJI]]</f>
        <v>4.6546729857887938E-3</v>
      </c>
    </row>
    <row r="526" spans="1:24" x14ac:dyDescent="0.25">
      <c r="A526" s="66">
        <v>41115</v>
      </c>
      <c r="B526" s="60">
        <v>75.607320999999999</v>
      </c>
      <c r="C526" s="62">
        <v>75.696146999999996</v>
      </c>
      <c r="D526" s="62">
        <v>18.719802999999999</v>
      </c>
      <c r="E526" s="62">
        <v>28.950001</v>
      </c>
      <c r="F526" s="62">
        <v>303.69182499999999</v>
      </c>
      <c r="G526" s="62">
        <v>45.506953000000003</v>
      </c>
      <c r="H526" s="62">
        <v>45.375774</v>
      </c>
      <c r="I526" s="62">
        <v>114.410004</v>
      </c>
      <c r="J526" s="62">
        <v>25.759962000000002</v>
      </c>
      <c r="K526" s="62">
        <v>29.668952999999998</v>
      </c>
      <c r="L526" s="62">
        <v>12676.04981</v>
      </c>
      <c r="N526" s="69">
        <f>(B527-Assets[[#This Row],[AAPL]])/Assets[[#This Row],[AAPL]]</f>
        <v>-1.5651923442695767E-4</v>
      </c>
      <c r="O526" s="69">
        <f>(C527-Assets[[#This Row],[XOM]])/Assets[[#This Row],[XOM]]</f>
        <v>1.5016418206860649E-2</v>
      </c>
      <c r="P526" s="69">
        <f>(D527-Assets[[#This Row],[TTM]])/Assets[[#This Row],[TTM]]</f>
        <v>3.6958722268606125E-3</v>
      </c>
      <c r="Q526" s="69">
        <f>(E527-Assets[[#This Row],[TSLA]])/Assets[[#This Row],[TSLA]]</f>
        <v>-2.832476586097523E-2</v>
      </c>
      <c r="R526" s="69">
        <f>(F527-Assets[[#This Row],[GOOG]])/Assets[[#This Row],[GOOG]]</f>
        <v>8.8324274122295546E-3</v>
      </c>
      <c r="S526" s="69">
        <f>(G527-Assets[[#This Row],[DIS]])/Assets[[#This Row],[DIS]]</f>
        <v>2.9192528007752995E-2</v>
      </c>
      <c r="T526" s="69">
        <f>(H527-Assets[[#This Row],[COP]])/Assets[[#This Row],[COP]]</f>
        <v>2.1788124209187028E-2</v>
      </c>
      <c r="U526" s="69">
        <f>(I527-Assets[[#This Row],[BIDU]])/Assets[[#This Row],[BIDU]]</f>
        <v>3.6797472710515734E-2</v>
      </c>
      <c r="V526" s="69">
        <f>(J527-Assets[[#This Row],[MSFT]])/Assets[[#This Row],[MSFT]]</f>
        <v>1.1446406636779932E-2</v>
      </c>
      <c r="W526" s="69">
        <f>(K527-Assets[[#This Row],[WFC]])/Assets[[#This Row],[WFC]]</f>
        <v>1.8697188269501869E-2</v>
      </c>
      <c r="X526" s="69">
        <f>(L527-Assets[[#This Row],[DJI]])/Assets[[#This Row],[DJI]]</f>
        <v>1.6714976919138536E-2</v>
      </c>
    </row>
    <row r="527" spans="1:24" x14ac:dyDescent="0.25">
      <c r="A527" s="66">
        <v>41116</v>
      </c>
      <c r="B527" s="60">
        <v>75.595487000000006</v>
      </c>
      <c r="C527" s="62">
        <v>76.832831999999996</v>
      </c>
      <c r="D527" s="62">
        <v>18.788989000000001</v>
      </c>
      <c r="E527" s="62">
        <v>28.129999000000002</v>
      </c>
      <c r="F527" s="62">
        <v>306.37416100000002</v>
      </c>
      <c r="G527" s="62">
        <v>46.835416000000002</v>
      </c>
      <c r="H527" s="62">
        <v>46.364426999999999</v>
      </c>
      <c r="I527" s="62">
        <v>118.620003</v>
      </c>
      <c r="J527" s="62">
        <v>26.054821</v>
      </c>
      <c r="K527" s="62">
        <v>30.223679000000001</v>
      </c>
      <c r="L527" s="62">
        <v>12887.929690000001</v>
      </c>
      <c r="N527" s="69">
        <f>(B528-Assets[[#This Row],[AAPL]])/Assets[[#This Row],[AAPL]]</f>
        <v>1.788194049202961E-2</v>
      </c>
      <c r="O527" s="69">
        <f>(C528-Assets[[#This Row],[XOM]])/Assets[[#This Row],[XOM]]</f>
        <v>1.0748959507310644E-2</v>
      </c>
      <c r="P527" s="69">
        <f>(D528-Assets[[#This Row],[TTM]])/Assets[[#This Row],[TTM]]</f>
        <v>4.8921631706740493E-2</v>
      </c>
      <c r="Q527" s="69">
        <f>(E528-Assets[[#This Row],[TSLA]])/Assets[[#This Row],[TSLA]]</f>
        <v>4.9057982547386511E-2</v>
      </c>
      <c r="R527" s="69">
        <f>(F528-Assets[[#This Row],[GOOG]])/Assets[[#This Row],[GOOG]]</f>
        <v>3.5215871223552589E-2</v>
      </c>
      <c r="S527" s="69">
        <f>(G528-Assets[[#This Row],[DIS]])/Assets[[#This Row],[DIS]]</f>
        <v>4.626840508900271E-3</v>
      </c>
      <c r="T527" s="69">
        <f>(H528-Assets[[#This Row],[COP]])/Assets[[#This Row],[COP]]</f>
        <v>1.0477925242125912E-2</v>
      </c>
      <c r="U527" s="69">
        <f>(I528-Assets[[#This Row],[BIDU]])/Assets[[#This Row],[BIDU]]</f>
        <v>4.2825778717945233E-2</v>
      </c>
      <c r="V527" s="69">
        <f>(J528-Assets[[#This Row],[MSFT]])/Assets[[#This Row],[MSFT]]</f>
        <v>2.0576115260972288E-2</v>
      </c>
      <c r="W527" s="69">
        <f>(K528-Assets[[#This Row],[WFC]])/Assets[[#This Row],[WFC]]</f>
        <v>1.0953332319338014E-2</v>
      </c>
      <c r="X527" s="69">
        <f>(L528-Assets[[#This Row],[DJI]])/Assets[[#This Row],[DJI]]</f>
        <v>1.4566379124931321E-2</v>
      </c>
    </row>
    <row r="528" spans="1:24" x14ac:dyDescent="0.25">
      <c r="A528" s="66">
        <v>41117</v>
      </c>
      <c r="B528" s="60">
        <v>76.947281000000004</v>
      </c>
      <c r="C528" s="62">
        <v>77.658704999999998</v>
      </c>
      <c r="D528" s="62">
        <v>19.708176999999999</v>
      </c>
      <c r="E528" s="62">
        <v>29.51</v>
      </c>
      <c r="F528" s="62">
        <v>317.16339399999998</v>
      </c>
      <c r="G528" s="62">
        <v>47.052115999999998</v>
      </c>
      <c r="H528" s="62">
        <v>46.850230000000003</v>
      </c>
      <c r="I528" s="62">
        <v>123.699997</v>
      </c>
      <c r="J528" s="62">
        <v>26.590928000000002</v>
      </c>
      <c r="K528" s="62">
        <v>30.554728999999998</v>
      </c>
      <c r="L528" s="62">
        <v>13075.660159999999</v>
      </c>
      <c r="N528" s="69">
        <f>(B529-Assets[[#This Row],[AAPL]])/Assets[[#This Row],[AAPL]]</f>
        <v>1.6867223677468249E-2</v>
      </c>
      <c r="O528" s="69">
        <f>(C529-Assets[[#This Row],[XOM]])/Assets[[#This Row],[XOM]]</f>
        <v>1.2578628500179213E-3</v>
      </c>
      <c r="P528" s="69">
        <f>(D529-Assets[[#This Row],[TTM]])/Assets[[#This Row],[TTM]]</f>
        <v>1.4543557225003577E-2</v>
      </c>
      <c r="Q528" s="69">
        <f>(E529-Assets[[#This Row],[TSLA]])/Assets[[#This Row],[TSLA]]</f>
        <v>-7.3195526940020336E-2</v>
      </c>
      <c r="R528" s="69">
        <f>(F529-Assets[[#This Row],[GOOG]])/Assets[[#This Row],[GOOG]]</f>
        <v>-4.1892697112452882E-3</v>
      </c>
      <c r="S528" s="69">
        <f>(G529-Assets[[#This Row],[DIS]])/Assets[[#This Row],[DIS]]</f>
        <v>-2.8033595768572595E-3</v>
      </c>
      <c r="T528" s="69">
        <f>(H529-Assets[[#This Row],[COP]])/Assets[[#This Row],[COP]]</f>
        <v>-2.0011001013229188E-3</v>
      </c>
      <c r="U528" s="69">
        <f>(I529-Assets[[#This Row],[BIDU]])/Assets[[#This Row],[BIDU]]</f>
        <v>-1.9482587376295511E-2</v>
      </c>
      <c r="V528" s="69">
        <f>(J529-Assets[[#This Row],[MSFT]])/Assets[[#This Row],[MSFT]]</f>
        <v>-4.0322774744830318E-3</v>
      </c>
      <c r="W528" s="69">
        <f>(K529-Assets[[#This Row],[WFC]])/Assets[[#This Row],[WFC]]</f>
        <v>-5.5637868691291014E-3</v>
      </c>
      <c r="X528" s="69">
        <f>(L529-Assets[[#This Row],[DJI]])/Assets[[#This Row],[DJI]]</f>
        <v>-2.0269645796597998E-4</v>
      </c>
    </row>
    <row r="529" spans="1:24" x14ac:dyDescent="0.25">
      <c r="A529" s="66">
        <v>41120</v>
      </c>
      <c r="B529" s="60">
        <v>78.245168000000007</v>
      </c>
      <c r="C529" s="62">
        <v>77.756388999999999</v>
      </c>
      <c r="D529" s="62">
        <v>19.994803999999998</v>
      </c>
      <c r="E529" s="62">
        <v>27.35</v>
      </c>
      <c r="F529" s="62">
        <v>315.83471100000003</v>
      </c>
      <c r="G529" s="62">
        <v>46.920211999999999</v>
      </c>
      <c r="H529" s="62">
        <v>46.756478000000001</v>
      </c>
      <c r="I529" s="62">
        <v>121.290001</v>
      </c>
      <c r="J529" s="62">
        <v>26.483706000000002</v>
      </c>
      <c r="K529" s="62">
        <v>30.384729</v>
      </c>
      <c r="L529" s="62">
        <v>13073.009770000001</v>
      </c>
      <c r="N529" s="69">
        <f>(B530-Assets[[#This Row],[AAPL]])/Assets[[#This Row],[AAPL]]</f>
        <v>2.6435600470561867E-2</v>
      </c>
      <c r="O529" s="69">
        <f>(C530-Assets[[#This Row],[XOM]])/Assets[[#This Row],[XOM]]</f>
        <v>-8.1087098836341541E-3</v>
      </c>
      <c r="P529" s="69">
        <f>(D530-Assets[[#This Row],[TTM]])/Assets[[#This Row],[TTM]]</f>
        <v>-1.4828852535888914E-3</v>
      </c>
      <c r="Q529" s="69">
        <f>(E530-Assets[[#This Row],[TSLA]])/Assets[[#This Row],[TSLA]]</f>
        <v>2.5594149908592426E-3</v>
      </c>
      <c r="R529" s="69">
        <f>(F530-Assets[[#This Row],[GOOG]])/Assets[[#This Row],[GOOG]]</f>
        <v>1.0595985442524408E-3</v>
      </c>
      <c r="S529" s="69">
        <f>(G530-Assets[[#This Row],[DIS]])/Assets[[#This Row],[DIS]]</f>
        <v>-1.3253009172251817E-2</v>
      </c>
      <c r="T529" s="69">
        <f>(H530-Assets[[#This Row],[COP]])/Assets[[#This Row],[COP]]</f>
        <v>-7.6558803252888413E-3</v>
      </c>
      <c r="U529" s="69">
        <f>(I530-Assets[[#This Row],[BIDU]])/Assets[[#This Row],[BIDU]]</f>
        <v>-6.3484540658879218E-3</v>
      </c>
      <c r="V529" s="69">
        <f>(J530-Assets[[#This Row],[MSFT]])/Assets[[#This Row],[MSFT]]</f>
        <v>-5.7354888322654583E-3</v>
      </c>
      <c r="W529" s="69">
        <f>(K530-Assets[[#This Row],[WFC]])/Assets[[#This Row],[WFC]]</f>
        <v>-4.4168898133005868E-3</v>
      </c>
      <c r="X529" s="69">
        <f>(L530-Assets[[#This Row],[DJI]])/Assets[[#This Row],[DJI]]</f>
        <v>-4.9208316318729199E-3</v>
      </c>
    </row>
    <row r="530" spans="1:24" x14ac:dyDescent="0.25">
      <c r="A530" s="66">
        <v>41121</v>
      </c>
      <c r="B530" s="60">
        <v>80.313625999999999</v>
      </c>
      <c r="C530" s="62">
        <v>77.125884999999997</v>
      </c>
      <c r="D530" s="62">
        <v>19.965153999999998</v>
      </c>
      <c r="E530" s="62">
        <v>27.42</v>
      </c>
      <c r="F530" s="62">
        <v>316.16936900000002</v>
      </c>
      <c r="G530" s="62">
        <v>46.298378</v>
      </c>
      <c r="H530" s="62">
        <v>46.398516000000001</v>
      </c>
      <c r="I530" s="62">
        <v>120.519997</v>
      </c>
      <c r="J530" s="62">
        <v>26.331809</v>
      </c>
      <c r="K530" s="62">
        <v>30.250523000000001</v>
      </c>
      <c r="L530" s="62">
        <v>13008.679690000001</v>
      </c>
      <c r="N530" s="69">
        <f>(B531-Assets[[#This Row],[AAPL]])/Assets[[#This Row],[AAPL]]</f>
        <v>-6.4673459021759592E-3</v>
      </c>
      <c r="O530" s="69">
        <f>(C531-Assets[[#This Row],[XOM]])/Assets[[#This Row],[XOM]]</f>
        <v>6.9090941387573606E-4</v>
      </c>
      <c r="P530" s="69">
        <f>(D531-Assets[[#This Row],[TTM]])/Assets[[#This Row],[TTM]]</f>
        <v>6.9306753156023939E-3</v>
      </c>
      <c r="Q530" s="69">
        <f>(E531-Assets[[#This Row],[TSLA]])/Assets[[#This Row],[TSLA]]</f>
        <v>-4.2669584245076643E-2</v>
      </c>
      <c r="R530" s="69">
        <f>(F531-Assets[[#This Row],[GOOG]])/Assets[[#This Row],[GOOG]]</f>
        <v>-4.580994055752296E-4</v>
      </c>
      <c r="S530" s="69">
        <f>(G531-Assets[[#This Row],[DIS]])/Assets[[#This Row],[DIS]]</f>
        <v>-6.5119991892589142E-3</v>
      </c>
      <c r="T530" s="69">
        <f>(H531-Assets[[#This Row],[COP]])/Assets[[#This Row],[COP]]</f>
        <v>1.4327742723495714E-2</v>
      </c>
      <c r="U530" s="69">
        <f>(I531-Assets[[#This Row],[BIDU]])/Assets[[#This Row],[BIDU]]</f>
        <v>2.2568877096802418E-2</v>
      </c>
      <c r="V530" s="69">
        <f>(J531-Assets[[#This Row],[MSFT]])/Assets[[#This Row],[MSFT]]</f>
        <v>-2.0359406374244569E-3</v>
      </c>
      <c r="W530" s="69">
        <f>(K531-Assets[[#This Row],[WFC]])/Assets[[#This Row],[WFC]]</f>
        <v>2.6619374481557873E-3</v>
      </c>
      <c r="X530" s="69">
        <f>(L531-Assets[[#This Row],[DJI]])/Assets[[#This Row],[DJI]]</f>
        <v>-2.5021609245265714E-3</v>
      </c>
    </row>
    <row r="531" spans="1:24" x14ac:dyDescent="0.25">
      <c r="A531" s="66">
        <v>41122</v>
      </c>
      <c r="B531" s="60">
        <v>79.794210000000007</v>
      </c>
      <c r="C531" s="62">
        <v>77.179171999999994</v>
      </c>
      <c r="D531" s="62">
        <v>20.103525999999999</v>
      </c>
      <c r="E531" s="62">
        <v>26.25</v>
      </c>
      <c r="F531" s="62">
        <v>316.02453200000002</v>
      </c>
      <c r="G531" s="62">
        <v>45.996882999999997</v>
      </c>
      <c r="H531" s="62">
        <v>47.063302</v>
      </c>
      <c r="I531" s="62">
        <v>123.239998</v>
      </c>
      <c r="J531" s="62">
        <v>26.278199000000001</v>
      </c>
      <c r="K531" s="62">
        <v>30.331047999999999</v>
      </c>
      <c r="L531" s="62">
        <v>12976.12988</v>
      </c>
      <c r="N531" s="69">
        <f>(B532-Assets[[#This Row],[AAPL]])/Assets[[#This Row],[AAPL]]</f>
        <v>1.6149918646979474E-3</v>
      </c>
      <c r="O531" s="69">
        <f>(C532-Assets[[#This Row],[XOM]])/Assets[[#This Row],[XOM]]</f>
        <v>-1.1851422816508016E-2</v>
      </c>
      <c r="P531" s="69">
        <f>(D532-Assets[[#This Row],[TTM]])/Assets[[#This Row],[TTM]]</f>
        <v>-2.2615584947635575E-2</v>
      </c>
      <c r="Q531" s="69">
        <f>(E532-Assets[[#This Row],[TSLA]])/Assets[[#This Row],[TSLA]]</f>
        <v>-5.7142857142856605E-3</v>
      </c>
      <c r="R531" s="69">
        <f>(F532-Assets[[#This Row],[GOOG]])/Assets[[#This Row],[GOOG]]</f>
        <v>-6.2117013118462893E-3</v>
      </c>
      <c r="S531" s="69">
        <f>(G532-Assets[[#This Row],[DIS]])/Assets[[#This Row],[DIS]]</f>
        <v>3.2773307704350887E-3</v>
      </c>
      <c r="T531" s="69">
        <f>(H532-Assets[[#This Row],[COP]])/Assets[[#This Row],[COP]]</f>
        <v>-1.0322331399526473E-2</v>
      </c>
      <c r="U531" s="69">
        <f>(I532-Assets[[#This Row],[BIDU]])/Assets[[#This Row],[BIDU]]</f>
        <v>-9.8182328759855737E-3</v>
      </c>
      <c r="V531" s="69">
        <f>(J532-Assets[[#This Row],[MSFT]])/Assets[[#This Row],[MSFT]]</f>
        <v>-7.4804213180667267E-3</v>
      </c>
      <c r="W531" s="69">
        <f>(K532-Assets[[#This Row],[WFC]])/Assets[[#This Row],[WFC]]</f>
        <v>-1.6519211601260787E-2</v>
      </c>
      <c r="X531" s="69">
        <f>(L532-Assets[[#This Row],[DJI]])/Assets[[#This Row],[DJI]]</f>
        <v>-7.4945304107883973E-3</v>
      </c>
    </row>
    <row r="532" spans="1:24" x14ac:dyDescent="0.25">
      <c r="A532" s="66">
        <v>41123</v>
      </c>
      <c r="B532" s="60">
        <v>79.923077000000006</v>
      </c>
      <c r="C532" s="62">
        <v>76.264488999999998</v>
      </c>
      <c r="D532" s="62">
        <v>19.648872999999998</v>
      </c>
      <c r="E532" s="62">
        <v>26.1</v>
      </c>
      <c r="F532" s="62">
        <v>314.06148200000001</v>
      </c>
      <c r="G532" s="62">
        <v>46.147629999999999</v>
      </c>
      <c r="H532" s="62">
        <v>46.577499000000003</v>
      </c>
      <c r="I532" s="62">
        <v>122.029999</v>
      </c>
      <c r="J532" s="62">
        <v>26.081627000000001</v>
      </c>
      <c r="K532" s="62">
        <v>29.830003000000001</v>
      </c>
      <c r="L532" s="62">
        <v>12878.87988</v>
      </c>
      <c r="N532" s="69">
        <f>(B533-Assets[[#This Row],[AAPL]])/Assets[[#This Row],[AAPL]]</f>
        <v>1.301442635898502E-2</v>
      </c>
      <c r="O532" s="69">
        <f>(C533-Assets[[#This Row],[XOM]])/Assets[[#This Row],[XOM]]</f>
        <v>1.9445813109689857E-2</v>
      </c>
      <c r="P532" s="69">
        <f>(D533-Assets[[#This Row],[TTM]])/Assets[[#This Row],[TTM]]</f>
        <v>3.873239956306921E-2</v>
      </c>
      <c r="Q532" s="69">
        <f>(E533-Assets[[#This Row],[TSLA]])/Assets[[#This Row],[TSLA]]</f>
        <v>4.4827586206896482E-2</v>
      </c>
      <c r="R532" s="69">
        <f>(F533-Assets[[#This Row],[GOOG]])/Assets[[#This Row],[GOOG]]</f>
        <v>2.0007945450629963E-2</v>
      </c>
      <c r="S532" s="69">
        <f>(G533-Assets[[#This Row],[DIS]])/Assets[[#This Row],[DIS]]</f>
        <v>1.6129062315876238E-2</v>
      </c>
      <c r="T532" s="69">
        <f>(H533-Assets[[#This Row],[COP]])/Assets[[#This Row],[COP]]</f>
        <v>1.9396103685172084E-2</v>
      </c>
      <c r="U532" s="69">
        <f>(I533-Assets[[#This Row],[BIDU]])/Assets[[#This Row],[BIDU]]</f>
        <v>2.3027100082169103E-2</v>
      </c>
      <c r="V532" s="69">
        <f>(J533-Assets[[#This Row],[MSFT]])/Assets[[#This Row],[MSFT]]</f>
        <v>1.9184616051751664E-2</v>
      </c>
      <c r="W532" s="69">
        <f>(K533-Assets[[#This Row],[WFC]])/Assets[[#This Row],[WFC]]</f>
        <v>2.9993996313040831E-2</v>
      </c>
      <c r="X532" s="69">
        <f>(L533-Assets[[#This Row],[DJI]])/Assets[[#This Row],[DJI]]</f>
        <v>1.687181199177392E-2</v>
      </c>
    </row>
    <row r="533" spans="1:24" x14ac:dyDescent="0.25">
      <c r="A533" s="66">
        <v>41124</v>
      </c>
      <c r="B533" s="60">
        <v>80.963229999999996</v>
      </c>
      <c r="C533" s="62">
        <v>77.747513999999995</v>
      </c>
      <c r="D533" s="62">
        <v>20.409921000000001</v>
      </c>
      <c r="E533" s="62">
        <v>27.27</v>
      </c>
      <c r="F533" s="62">
        <v>320.34520700000002</v>
      </c>
      <c r="G533" s="62">
        <v>46.891947999999999</v>
      </c>
      <c r="H533" s="62">
        <v>47.480921000000002</v>
      </c>
      <c r="I533" s="62">
        <v>124.839996</v>
      </c>
      <c r="J533" s="62">
        <v>26.581993000000001</v>
      </c>
      <c r="K533" s="62">
        <v>30.724723999999998</v>
      </c>
      <c r="L533" s="62">
        <v>13096.16992</v>
      </c>
      <c r="N533" s="69">
        <f>(B534-Assets[[#This Row],[AAPL]])/Assets[[#This Row],[AAPL]]</f>
        <v>1.112551957228004E-2</v>
      </c>
      <c r="O533" s="69">
        <f>(C534-Assets[[#This Row],[XOM]])/Assets[[#This Row],[XOM]]</f>
        <v>-1.1422744655217875E-3</v>
      </c>
      <c r="P533" s="69">
        <f>(D534-Assets[[#This Row],[TTM]])/Assets[[#This Row],[TTM]]</f>
        <v>2.6634449001541844E-2</v>
      </c>
      <c r="Q533" s="69">
        <f>(E534-Assets[[#This Row],[TSLA]])/Assets[[#This Row],[TSLA]]</f>
        <v>3.6670333700036674E-2</v>
      </c>
      <c r="R533" s="69">
        <f>(F534-Assets[[#This Row],[GOOG]])/Assets[[#This Row],[GOOG]]</f>
        <v>2.323296817735764E-3</v>
      </c>
      <c r="S533" s="69">
        <f>(G534-Assets[[#This Row],[DIS]])/Assets[[#This Row],[DIS]]</f>
        <v>-2.4110749248463141E-3</v>
      </c>
      <c r="T533" s="69">
        <f>(H534-Assets[[#This Row],[COP]])/Assets[[#This Row],[COP]]</f>
        <v>3.2310240991322782E-3</v>
      </c>
      <c r="U533" s="69">
        <f>(I534-Assets[[#This Row],[BIDU]])/Assets[[#This Row],[BIDU]]</f>
        <v>3.284208692220715E-2</v>
      </c>
      <c r="V533" s="69">
        <f>(J534-Assets[[#This Row],[MSFT]])/Assets[[#This Row],[MSFT]]</f>
        <v>6.7227088653585426E-3</v>
      </c>
      <c r="W533" s="69">
        <f>(K534-Assets[[#This Row],[WFC]])/Assets[[#This Row],[WFC]]</f>
        <v>-9.9009839762921759E-3</v>
      </c>
      <c r="X533" s="69">
        <f>(L534-Assets[[#This Row],[DJI]])/Assets[[#This Row],[DJI]]</f>
        <v>1.6294725962138629E-3</v>
      </c>
    </row>
    <row r="534" spans="1:24" x14ac:dyDescent="0.25">
      <c r="A534" s="66">
        <v>41127</v>
      </c>
      <c r="B534" s="60">
        <v>81.863988000000006</v>
      </c>
      <c r="C534" s="62">
        <v>77.658704999999998</v>
      </c>
      <c r="D534" s="62">
        <v>20.953527999999999</v>
      </c>
      <c r="E534" s="62">
        <v>28.27</v>
      </c>
      <c r="F534" s="62">
        <v>321.08946400000002</v>
      </c>
      <c r="G534" s="62">
        <v>46.778888000000002</v>
      </c>
      <c r="H534" s="62">
        <v>47.634332999999998</v>
      </c>
      <c r="I534" s="62">
        <v>128.94000199999999</v>
      </c>
      <c r="J534" s="62">
        <v>26.760695999999999</v>
      </c>
      <c r="K534" s="62">
        <v>30.420518999999999</v>
      </c>
      <c r="L534" s="62">
        <v>13117.509770000001</v>
      </c>
      <c r="N534" s="69">
        <f>(B535-Assets[[#This Row],[AAPL]])/Assets[[#This Row],[AAPL]]</f>
        <v>-2.6343085069348484E-3</v>
      </c>
      <c r="O534" s="69">
        <f>(C535-Assets[[#This Row],[XOM]])/Assets[[#This Row],[XOM]]</f>
        <v>5.3745166108551436E-3</v>
      </c>
      <c r="P534" s="69">
        <f>(D535-Assets[[#This Row],[TTM]])/Assets[[#This Row],[TTM]]</f>
        <v>3.5848998793902478E-2</v>
      </c>
      <c r="Q534" s="69">
        <f>(E535-Assets[[#This Row],[TSLA]])/Assets[[#This Row],[TSLA]]</f>
        <v>7.0038910505836591E-2</v>
      </c>
      <c r="R534" s="69">
        <f>(F535-Assets[[#This Row],[GOOG]])/Assets[[#This Row],[GOOG]]</f>
        <v>-3.5468681712957648E-3</v>
      </c>
      <c r="S534" s="69">
        <f>(G535-Assets[[#This Row],[DIS]])/Assets[[#This Row],[DIS]]</f>
        <v>3.2225648459193834E-3</v>
      </c>
      <c r="T534" s="69">
        <f>(H535-Assets[[#This Row],[COP]])/Assets[[#This Row],[COP]]</f>
        <v>1.0019705744593977E-2</v>
      </c>
      <c r="U534" s="69">
        <f>(I535-Assets[[#This Row],[BIDU]])/Assets[[#This Row],[BIDU]]</f>
        <v>1.0702691008179225E-2</v>
      </c>
      <c r="V534" s="69">
        <f>(J535-Assets[[#This Row],[MSFT]])/Assets[[#This Row],[MSFT]]</f>
        <v>1.0350552915365107E-2</v>
      </c>
      <c r="W534" s="69">
        <f>(K535-Assets[[#This Row],[WFC]])/Assets[[#This Row],[WFC]]</f>
        <v>-1.1765085270241003E-3</v>
      </c>
      <c r="X534" s="69">
        <f>(L535-Assets[[#This Row],[DJI]])/Assets[[#This Row],[DJI]]</f>
        <v>3.8947819285671268E-3</v>
      </c>
    </row>
    <row r="535" spans="1:24" x14ac:dyDescent="0.25">
      <c r="A535" s="66">
        <v>41128</v>
      </c>
      <c r="B535" s="60">
        <v>81.648332999999994</v>
      </c>
      <c r="C535" s="62">
        <v>78.076082999999997</v>
      </c>
      <c r="D535" s="62">
        <v>21.704691</v>
      </c>
      <c r="E535" s="62">
        <v>30.25</v>
      </c>
      <c r="F535" s="62">
        <v>319.950602</v>
      </c>
      <c r="G535" s="62">
        <v>46.929636000000002</v>
      </c>
      <c r="H535" s="62">
        <v>48.111615</v>
      </c>
      <c r="I535" s="62">
        <v>130.320007</v>
      </c>
      <c r="J535" s="62">
        <v>27.037683999999999</v>
      </c>
      <c r="K535" s="62">
        <v>30.384729</v>
      </c>
      <c r="L535" s="62">
        <v>13168.599609999999</v>
      </c>
      <c r="N535" s="69">
        <f>(B536-Assets[[#This Row],[AAPL]])/Assets[[#This Row],[AAPL]]</f>
        <v>-1.6910816782994081E-3</v>
      </c>
      <c r="O535" s="69">
        <f>(C536-Assets[[#This Row],[XOM]])/Assets[[#This Row],[XOM]]</f>
        <v>4.0946342044336538E-3</v>
      </c>
      <c r="P535" s="69">
        <f>(D536-Assets[[#This Row],[TTM]])/Assets[[#This Row],[TTM]]</f>
        <v>7.7413219105491081E-3</v>
      </c>
      <c r="Q535" s="69">
        <f>(E536-Assets[[#This Row],[TSLA]])/Assets[[#This Row],[TSLA]]</f>
        <v>-3.8347107438016531E-2</v>
      </c>
      <c r="R535" s="69">
        <f>(F536-Assets[[#This Row],[GOOG]])/Assets[[#This Row],[GOOG]]</f>
        <v>2.6383447779853892E-3</v>
      </c>
      <c r="S535" s="69">
        <f>(G536-Assets[[#This Row],[DIS]])/Assets[[#This Row],[DIS]]</f>
        <v>1.3651885132882794E-2</v>
      </c>
      <c r="T535" s="69">
        <f>(H536-Assets[[#This Row],[COP]])/Assets[[#This Row],[COP]]</f>
        <v>1.2754612373747965E-2</v>
      </c>
      <c r="U535" s="69">
        <f>(I536-Assets[[#This Row],[BIDU]])/Assets[[#This Row],[BIDU]]</f>
        <v>7.2897249000300939E-3</v>
      </c>
      <c r="V535" s="69">
        <f>(J536-Assets[[#This Row],[MSFT]])/Assets[[#This Row],[MSFT]]</f>
        <v>2.3132898513053522E-3</v>
      </c>
      <c r="W535" s="69">
        <f>(K536-Assets[[#This Row],[WFC]])/Assets[[#This Row],[WFC]]</f>
        <v>2.3710923997380148E-3</v>
      </c>
      <c r="X535" s="69">
        <f>(L536-Assets[[#This Row],[DJI]])/Assets[[#This Row],[DJI]]</f>
        <v>5.3460809869667399E-4</v>
      </c>
    </row>
    <row r="536" spans="1:24" x14ac:dyDescent="0.25">
      <c r="A536" s="66">
        <v>41129</v>
      </c>
      <c r="B536" s="60">
        <v>81.510259000000005</v>
      </c>
      <c r="C536" s="62">
        <v>78.395775999999998</v>
      </c>
      <c r="D536" s="62">
        <v>21.872713999999998</v>
      </c>
      <c r="E536" s="62">
        <v>29.09</v>
      </c>
      <c r="F536" s="62">
        <v>320.79474199999999</v>
      </c>
      <c r="G536" s="62">
        <v>47.570314000000003</v>
      </c>
      <c r="H536" s="62">
        <v>48.725259999999999</v>
      </c>
      <c r="I536" s="62">
        <v>131.270004</v>
      </c>
      <c r="J536" s="62">
        <v>27.10023</v>
      </c>
      <c r="K536" s="62">
        <v>30.456773999999999</v>
      </c>
      <c r="L536" s="62">
        <v>13175.639649999999</v>
      </c>
      <c r="N536" s="69">
        <f>(B537-Assets[[#This Row],[AAPL]])/Assets[[#This Row],[AAPL]]</f>
        <v>5.7030244499652492E-3</v>
      </c>
      <c r="O536" s="69">
        <f>(C537-Assets[[#This Row],[XOM]])/Assets[[#This Row],[XOM]]</f>
        <v>5.5866147686324382E-3</v>
      </c>
      <c r="P536" s="69">
        <f>(D537-Assets[[#This Row],[TTM]])/Assets[[#This Row],[TTM]]</f>
        <v>-3.569808483757432E-2</v>
      </c>
      <c r="Q536" s="69">
        <f>(E537-Assets[[#This Row],[TSLA]])/Assets[[#This Row],[TSLA]]</f>
        <v>1.1000343760742532E-2</v>
      </c>
      <c r="R536" s="69">
        <f>(F537-Assets[[#This Row],[GOOG]])/Assets[[#This Row],[GOOG]]</f>
        <v>1.8687338709566466E-4</v>
      </c>
      <c r="S536" s="69">
        <f>(G537-Assets[[#This Row],[DIS]])/Assets[[#This Row],[DIS]]</f>
        <v>-1.0497197895309274E-2</v>
      </c>
      <c r="T536" s="69">
        <f>(H537-Assets[[#This Row],[COP]])/Assets[[#This Row],[COP]]</f>
        <v>-1.399315262761044E-3</v>
      </c>
      <c r="U536" s="69">
        <f>(I537-Assets[[#This Row],[BIDU]])/Assets[[#This Row],[BIDU]]</f>
        <v>-2.5139178025774074E-3</v>
      </c>
      <c r="V536" s="69">
        <f>(J537-Assets[[#This Row],[MSFT]])/Assets[[#This Row],[MSFT]]</f>
        <v>5.6050077803768356E-3</v>
      </c>
      <c r="W536" s="69">
        <f>(K537-Assets[[#This Row],[WFC]])/Assets[[#This Row],[WFC]]</f>
        <v>0</v>
      </c>
      <c r="X536" s="69">
        <f>(L537-Assets[[#This Row],[DJI]])/Assets[[#This Row],[DJI]]</f>
        <v>-7.9307117358803946E-4</v>
      </c>
    </row>
    <row r="537" spans="1:24" x14ac:dyDescent="0.25">
      <c r="A537" s="66">
        <v>41130</v>
      </c>
      <c r="B537" s="60">
        <v>81.975114000000005</v>
      </c>
      <c r="C537" s="62">
        <v>78.833742999999998</v>
      </c>
      <c r="D537" s="62">
        <v>21.091899999999999</v>
      </c>
      <c r="E537" s="62">
        <v>29.41</v>
      </c>
      <c r="F537" s="62">
        <v>320.85469000000001</v>
      </c>
      <c r="G537" s="62">
        <v>47.070959000000002</v>
      </c>
      <c r="H537" s="62">
        <v>48.657077999999998</v>
      </c>
      <c r="I537" s="62">
        <v>130.94000199999999</v>
      </c>
      <c r="J537" s="62">
        <v>27.252127000000002</v>
      </c>
      <c r="K537" s="62">
        <v>30.456773999999999</v>
      </c>
      <c r="L537" s="62">
        <v>13165.190430000001</v>
      </c>
      <c r="N537" s="69">
        <f>(B538-Assets[[#This Row],[AAPL]])/Assets[[#This Row],[AAPL]]</f>
        <v>1.5626937706972677E-3</v>
      </c>
      <c r="O537" s="69">
        <f>(C538-Assets[[#This Row],[XOM]])/Assets[[#This Row],[XOM]]</f>
        <v>2.7211444216215666E-3</v>
      </c>
      <c r="P537" s="69">
        <f>(D538-Assets[[#This Row],[TTM]])/Assets[[#This Row],[TTM]]</f>
        <v>-1.4058050720892801E-2</v>
      </c>
      <c r="Q537" s="69">
        <f>(E538-Assets[[#This Row],[TSLA]])/Assets[[#This Row],[TSLA]]</f>
        <v>1.8021115266915969E-2</v>
      </c>
      <c r="R537" s="69">
        <f>(F538-Assets[[#This Row],[GOOG]])/Assets[[#This Row],[GOOG]]</f>
        <v>-5.4487593745316902E-4</v>
      </c>
      <c r="S537" s="69">
        <f>(G538-Assets[[#This Row],[DIS]])/Assets[[#This Row],[DIS]]</f>
        <v>-6.2049086359171049E-3</v>
      </c>
      <c r="T537" s="69">
        <f>(H538-Assets[[#This Row],[COP]])/Assets[[#This Row],[COP]]</f>
        <v>3.3280666792198711E-3</v>
      </c>
      <c r="U537" s="69">
        <f>(I538-Assets[[#This Row],[BIDU]])/Assets[[#This Row],[BIDU]]</f>
        <v>9.1641972023197814E-4</v>
      </c>
      <c r="V537" s="69">
        <f>(J538-Assets[[#This Row],[MSFT]])/Assets[[#This Row],[MSFT]]</f>
        <v>-2.6229512287243534E-3</v>
      </c>
      <c r="W537" s="69">
        <f>(K538-Assets[[#This Row],[WFC]])/Assets[[#This Row],[WFC]]</f>
        <v>2.9576343180671267E-4</v>
      </c>
      <c r="X537" s="69">
        <f>(L538-Assets[[#This Row],[DJI]])/Assets[[#This Row],[DJI]]</f>
        <v>3.2479416251025507E-3</v>
      </c>
    </row>
    <row r="538" spans="1:24" x14ac:dyDescent="0.25">
      <c r="A538" s="66">
        <v>41131</v>
      </c>
      <c r="B538" s="60">
        <v>82.103216000000003</v>
      </c>
      <c r="C538" s="62">
        <v>79.048260999999997</v>
      </c>
      <c r="D538" s="62">
        <v>20.795389</v>
      </c>
      <c r="E538" s="62">
        <v>29.940000999999999</v>
      </c>
      <c r="F538" s="62">
        <v>320.67986400000001</v>
      </c>
      <c r="G538" s="62">
        <v>46.778888000000002</v>
      </c>
      <c r="H538" s="62">
        <v>48.819012000000001</v>
      </c>
      <c r="I538" s="62">
        <v>131.05999800000001</v>
      </c>
      <c r="J538" s="62">
        <v>27.180645999999999</v>
      </c>
      <c r="K538" s="62">
        <v>30.465782000000001</v>
      </c>
      <c r="L538" s="62">
        <v>13207.950199999999</v>
      </c>
      <c r="N538" s="69">
        <f>(B539-Assets[[#This Row],[AAPL]])/Assets[[#This Row],[AAPL]]</f>
        <v>1.335048800037248E-2</v>
      </c>
      <c r="O538" s="69">
        <f>(C539-Assets[[#This Row],[XOM]])/Assets[[#This Row],[XOM]]</f>
        <v>-3.3921682350480787E-3</v>
      </c>
      <c r="P538" s="69">
        <f>(D539-Assets[[#This Row],[TTM]])/Assets[[#This Row],[TTM]]</f>
        <v>-1.0931654127749183E-2</v>
      </c>
      <c r="Q538" s="69">
        <f>(E539-Assets[[#This Row],[TSLA]])/Assets[[#This Row],[TSLA]]</f>
        <v>4.1082129556375198E-2</v>
      </c>
      <c r="R538" s="69">
        <f>(F539-Assets[[#This Row],[GOOG]])/Assets[[#This Row],[GOOG]]</f>
        <v>2.805296499689168E-2</v>
      </c>
      <c r="S538" s="69">
        <f>(G539-Assets[[#This Row],[DIS]])/Assets[[#This Row],[DIS]]</f>
        <v>4.2296003273954372E-3</v>
      </c>
      <c r="T538" s="69">
        <f>(H539-Assets[[#This Row],[COP]])/Assets[[#This Row],[COP]]</f>
        <v>5.2377135366856397E-4</v>
      </c>
      <c r="U538" s="69">
        <f>(I539-Assets[[#This Row],[BIDU]])/Assets[[#This Row],[BIDU]]</f>
        <v>-2.0601633154305223E-3</v>
      </c>
      <c r="V538" s="69">
        <f>(J539-Assets[[#This Row],[MSFT]])/Assets[[#This Row],[MSFT]]</f>
        <v>-9.8621644239068316E-4</v>
      </c>
      <c r="W538" s="69">
        <f>(K539-Assets[[#This Row],[WFC]])/Assets[[#This Row],[WFC]]</f>
        <v>3.8426717554795814E-3</v>
      </c>
      <c r="X538" s="69">
        <f>(L539-Assets[[#This Row],[DJI]])/Assets[[#This Row],[DJI]]</f>
        <v>-2.9164639036872255E-3</v>
      </c>
    </row>
    <row r="539" spans="1:24" x14ac:dyDescent="0.25">
      <c r="A539" s="66">
        <v>41134</v>
      </c>
      <c r="B539" s="60">
        <v>83.199333999999993</v>
      </c>
      <c r="C539" s="62">
        <v>78.780116000000007</v>
      </c>
      <c r="D539" s="62">
        <v>20.568061</v>
      </c>
      <c r="E539" s="62">
        <v>31.17</v>
      </c>
      <c r="F539" s="62">
        <v>329.67588499999999</v>
      </c>
      <c r="G539" s="62">
        <v>46.976743999999997</v>
      </c>
      <c r="H539" s="62">
        <v>48.844582000000003</v>
      </c>
      <c r="I539" s="62">
        <v>130.78999300000001</v>
      </c>
      <c r="J539" s="62">
        <v>27.153839999999999</v>
      </c>
      <c r="K539" s="62">
        <v>30.582851999999999</v>
      </c>
      <c r="L539" s="62">
        <v>13169.429690000001</v>
      </c>
      <c r="N539" s="69">
        <f>(B540-Assets[[#This Row],[AAPL]])/Assets[[#This Row],[AAPL]]</f>
        <v>2.6825815697034904E-3</v>
      </c>
      <c r="O539" s="69">
        <f>(C540-Assets[[#This Row],[XOM]])/Assets[[#This Row],[XOM]]</f>
        <v>6.8071745413514817E-4</v>
      </c>
      <c r="P539" s="69">
        <f>(D540-Assets[[#This Row],[TTM]])/Assets[[#This Row],[TTM]]</f>
        <v>6.2470643197722591E-3</v>
      </c>
      <c r="Q539" s="69">
        <f>(E540-Assets[[#This Row],[TSLA]])/Assets[[#This Row],[TSLA]]</f>
        <v>-5.6143727943535449E-2</v>
      </c>
      <c r="R539" s="69">
        <f>(F540-Assets[[#This Row],[GOOG]])/Assets[[#This Row],[GOOG]]</f>
        <v>1.3105920683279669E-2</v>
      </c>
      <c r="S539" s="69">
        <f>(G540-Assets[[#This Row],[DIS]])/Assets[[#This Row],[DIS]]</f>
        <v>-3.4096019937013039E-3</v>
      </c>
      <c r="T539" s="69">
        <f>(H540-Assets[[#This Row],[COP]])/Assets[[#This Row],[COP]]</f>
        <v>6.9792797080337518E-4</v>
      </c>
      <c r="U539" s="69">
        <f>(I540-Assets[[#This Row],[BIDU]])/Assets[[#This Row],[BIDU]]</f>
        <v>-2.5230217727744615E-3</v>
      </c>
      <c r="V539" s="69">
        <f>(J540-Assets[[#This Row],[MSFT]])/Assets[[#This Row],[MSFT]]</f>
        <v>-1.9873800537971074E-3</v>
      </c>
      <c r="W539" s="69">
        <f>(K540-Assets[[#This Row],[WFC]])/Assets[[#This Row],[WFC]]</f>
        <v>0</v>
      </c>
      <c r="X539" s="69">
        <f>(L540-Assets[[#This Row],[DJI]])/Assets[[#This Row],[DJI]]</f>
        <v>2.0577656464927131E-4</v>
      </c>
    </row>
    <row r="540" spans="1:24" x14ac:dyDescent="0.25">
      <c r="A540" s="66">
        <v>41135</v>
      </c>
      <c r="B540" s="60">
        <v>83.422522999999998</v>
      </c>
      <c r="C540" s="62">
        <v>78.833742999999998</v>
      </c>
      <c r="D540" s="62">
        <v>20.696550999999999</v>
      </c>
      <c r="E540" s="62">
        <v>29.42</v>
      </c>
      <c r="F540" s="62">
        <v>333.99659100000002</v>
      </c>
      <c r="G540" s="62">
        <v>46.816572000000001</v>
      </c>
      <c r="H540" s="62">
        <v>48.878672000000002</v>
      </c>
      <c r="I540" s="62">
        <v>130.46000699999999</v>
      </c>
      <c r="J540" s="62">
        <v>27.099875000000001</v>
      </c>
      <c r="K540" s="62">
        <v>30.582851999999999</v>
      </c>
      <c r="L540" s="62">
        <v>13172.139649999999</v>
      </c>
      <c r="N540" s="69">
        <f>(B541-Assets[[#This Row],[AAPL]])/Assets[[#This Row],[AAPL]]</f>
        <v>-1.361502816211863E-3</v>
      </c>
      <c r="O540" s="69">
        <f>(C541-Assets[[#This Row],[XOM]])/Assets[[#This Row],[XOM]]</f>
        <v>-2.2675442418102544E-3</v>
      </c>
      <c r="P540" s="69">
        <f>(D541-Assets[[#This Row],[TTM]])/Assets[[#This Row],[TTM]]</f>
        <v>-9.0735891212017986E-3</v>
      </c>
      <c r="Q540" s="69">
        <f>(E541-Assets[[#This Row],[TSLA]])/Assets[[#This Row],[TSLA]]</f>
        <v>-6.7980965329718303E-4</v>
      </c>
      <c r="R540" s="69">
        <f>(F541-Assets[[#This Row],[GOOG]])/Assets[[#This Row],[GOOG]]</f>
        <v>-1.6750320664201449E-3</v>
      </c>
      <c r="S540" s="69">
        <f>(G541-Assets[[#This Row],[DIS]])/Assets[[#This Row],[DIS]]</f>
        <v>4.0249849989015818E-3</v>
      </c>
      <c r="T540" s="69">
        <f>(H541-Assets[[#This Row],[COP]])/Assets[[#This Row],[COP]]</f>
        <v>-1.9179940076932229E-3</v>
      </c>
      <c r="U540" s="69">
        <f>(I541-Assets[[#This Row],[BIDU]])/Assets[[#This Row],[BIDU]]</f>
        <v>-2.7594740202641775E-3</v>
      </c>
      <c r="V540" s="69">
        <f>(J541-Assets[[#This Row],[MSFT]])/Assets[[#This Row],[MSFT]]</f>
        <v>2.323294849145903E-3</v>
      </c>
      <c r="W540" s="69">
        <f>(K541-Assets[[#This Row],[WFC]])/Assets[[#This Row],[WFC]]</f>
        <v>2.9451144713385236E-4</v>
      </c>
      <c r="X540" s="69">
        <f>(L541-Assets[[#This Row],[DJI]])/Assets[[#This Row],[DJI]]</f>
        <v>-5.5870801521603014E-4</v>
      </c>
    </row>
    <row r="541" spans="1:24" x14ac:dyDescent="0.25">
      <c r="A541" s="66">
        <v>41136</v>
      </c>
      <c r="B541" s="60">
        <v>83.308942999999999</v>
      </c>
      <c r="C541" s="62">
        <v>78.654983999999999</v>
      </c>
      <c r="D541" s="62">
        <v>20.508759000000001</v>
      </c>
      <c r="E541" s="62">
        <v>29.4</v>
      </c>
      <c r="F541" s="62">
        <v>333.43713600000001</v>
      </c>
      <c r="G541" s="62">
        <v>47.005007999999997</v>
      </c>
      <c r="H541" s="62">
        <v>48.784922999999999</v>
      </c>
      <c r="I541" s="62">
        <v>130.10000600000001</v>
      </c>
      <c r="J541" s="62">
        <v>27.162835999999999</v>
      </c>
      <c r="K541" s="62">
        <v>30.591858999999999</v>
      </c>
      <c r="L541" s="62">
        <v>13164.780269999999</v>
      </c>
      <c r="N541" s="69">
        <f>(B542-Assets[[#This Row],[AAPL]])/Assets[[#This Row],[AAPL]]</f>
        <v>8.7345844731220017E-3</v>
      </c>
      <c r="O541" s="69">
        <f>(C542-Assets[[#This Row],[XOM]])/Assets[[#This Row],[XOM]]</f>
        <v>7.6136179749270727E-3</v>
      </c>
      <c r="P541" s="69">
        <f>(D542-Assets[[#This Row],[TTM]])/Assets[[#This Row],[TTM]]</f>
        <v>1.927708058786002E-2</v>
      </c>
      <c r="Q541" s="69">
        <f>(E542-Assets[[#This Row],[TSLA]])/Assets[[#This Row],[TSLA]]</f>
        <v>3.0612210884353782E-2</v>
      </c>
      <c r="R541" s="69">
        <f>(F542-Assets[[#This Row],[GOOG]])/Assets[[#This Row],[GOOG]]</f>
        <v>7.9845755393004383E-3</v>
      </c>
      <c r="S541" s="69">
        <f>(G542-Assets[[#This Row],[DIS]])/Assets[[#This Row],[DIS]]</f>
        <v>7.2158694239558684E-3</v>
      </c>
      <c r="T541" s="69">
        <f>(H542-Assets[[#This Row],[COP]])/Assets[[#This Row],[COP]]</f>
        <v>5.4157510917870874E-3</v>
      </c>
      <c r="U541" s="69">
        <f>(I542-Assets[[#This Row],[BIDU]])/Assets[[#This Row],[BIDU]]</f>
        <v>2.7363549852564794E-2</v>
      </c>
      <c r="V541" s="69">
        <f>(J542-Assets[[#This Row],[MSFT]])/Assets[[#This Row],[MSFT]]</f>
        <v>1.9205321565097303E-2</v>
      </c>
      <c r="W541" s="69">
        <f>(K542-Assets[[#This Row],[WFC]])/Assets[[#This Row],[WFC]]</f>
        <v>4.7100439368526455E-3</v>
      </c>
      <c r="X541" s="69">
        <f>(L542-Assets[[#This Row],[DJI]])/Assets[[#This Row],[DJI]]</f>
        <v>6.4816942060516103E-3</v>
      </c>
    </row>
    <row r="542" spans="1:24" x14ac:dyDescent="0.25">
      <c r="A542" s="66">
        <v>41137</v>
      </c>
      <c r="B542" s="60">
        <v>84.036612000000005</v>
      </c>
      <c r="C542" s="62">
        <v>79.253833</v>
      </c>
      <c r="D542" s="62">
        <v>20.904108000000001</v>
      </c>
      <c r="E542" s="62">
        <v>30.299999</v>
      </c>
      <c r="F542" s="62">
        <v>336.09949</v>
      </c>
      <c r="G542" s="62">
        <v>47.344189999999998</v>
      </c>
      <c r="H542" s="62">
        <v>49.049129999999998</v>
      </c>
      <c r="I542" s="62">
        <v>133.66000399999999</v>
      </c>
      <c r="J542" s="62">
        <v>27.684507</v>
      </c>
      <c r="K542" s="62">
        <v>30.735948</v>
      </c>
      <c r="L542" s="62">
        <v>13250.110350000001</v>
      </c>
      <c r="N542" s="69">
        <f>(B543-Assets[[#This Row],[AAPL]])/Assets[[#This Row],[AAPL]]</f>
        <v>1.8496378697418193E-2</v>
      </c>
      <c r="O542" s="69">
        <f>(C543-Assets[[#This Row],[XOM]])/Assets[[#This Row],[XOM]]</f>
        <v>-3.0449631376188876E-3</v>
      </c>
      <c r="P542" s="69">
        <f>(D543-Assets[[#This Row],[TTM]])/Assets[[#This Row],[TTM]]</f>
        <v>2.3167838589429435E-2</v>
      </c>
      <c r="Q542" s="69">
        <f>(E543-Assets[[#This Row],[TSLA]])/Assets[[#This Row],[TSLA]]</f>
        <v>-9.5709244082812714E-3</v>
      </c>
      <c r="R542" s="69">
        <f>(F543-Assets[[#This Row],[GOOG]])/Assets[[#This Row],[GOOG]]</f>
        <v>6.3459096590714886E-3</v>
      </c>
      <c r="S542" s="69">
        <f>(G543-Assets[[#This Row],[DIS]])/Assets[[#This Row],[DIS]]</f>
        <v>4.1790977942594773E-3</v>
      </c>
      <c r="T542" s="69">
        <f>(H543-Assets[[#This Row],[COP]])/Assets[[#This Row],[COP]]</f>
        <v>-2.7801920237931913E-3</v>
      </c>
      <c r="U542" s="69">
        <f>(I543-Assets[[#This Row],[BIDU]])/Assets[[#This Row],[BIDU]]</f>
        <v>2.3940744457856922E-3</v>
      </c>
      <c r="V542" s="69">
        <f>(J543-Assets[[#This Row],[MSFT]])/Assets[[#This Row],[MSFT]]</f>
        <v>3.8986065383068104E-3</v>
      </c>
      <c r="W542" s="69">
        <f>(K543-Assets[[#This Row],[WFC]])/Assets[[#This Row],[WFC]]</f>
        <v>-2.9300544105553238E-3</v>
      </c>
      <c r="X542" s="69">
        <f>(L543-Assets[[#This Row],[DJI]])/Assets[[#This Row],[DJI]]</f>
        <v>1.8935578147844237E-3</v>
      </c>
    </row>
    <row r="543" spans="1:24" x14ac:dyDescent="0.25">
      <c r="A543" s="66">
        <v>41138</v>
      </c>
      <c r="B543" s="60">
        <v>85.590985000000003</v>
      </c>
      <c r="C543" s="62">
        <v>79.012507999999997</v>
      </c>
      <c r="D543" s="62">
        <v>21.388411000000001</v>
      </c>
      <c r="E543" s="62">
        <v>30.01</v>
      </c>
      <c r="F543" s="62">
        <v>338.232347</v>
      </c>
      <c r="G543" s="62">
        <v>47.542045999999999</v>
      </c>
      <c r="H543" s="62">
        <v>48.912764000000003</v>
      </c>
      <c r="I543" s="62">
        <v>133.979996</v>
      </c>
      <c r="J543" s="62">
        <v>27.792438000000001</v>
      </c>
      <c r="K543" s="62">
        <v>30.645890000000001</v>
      </c>
      <c r="L543" s="62">
        <v>13275.200199999999</v>
      </c>
      <c r="N543" s="69">
        <f>(B544-Assets[[#This Row],[AAPL]])/Assets[[#This Row],[AAPL]]</f>
        <v>2.6291857723100082E-2</v>
      </c>
      <c r="O543" s="69">
        <f>(C544-Assets[[#This Row],[XOM]])/Assets[[#This Row],[XOM]]</f>
        <v>-5.090548448354445E-3</v>
      </c>
      <c r="P543" s="69">
        <f>(D544-Assets[[#This Row],[TTM]])/Assets[[#This Row],[TTM]]</f>
        <v>4.621100651188959E-3</v>
      </c>
      <c r="Q543" s="69">
        <f>(E544-Assets[[#This Row],[TSLA]])/Assets[[#This Row],[TSLA]]</f>
        <v>-1.6661112962345882E-2</v>
      </c>
      <c r="R543" s="69">
        <f>(F544-Assets[[#This Row],[GOOG]])/Assets[[#This Row],[GOOG]]</f>
        <v>-2.3628313704721453E-3</v>
      </c>
      <c r="S543" s="69">
        <f>(G544-Assets[[#This Row],[DIS]])/Assets[[#This Row],[DIS]]</f>
        <v>-1.9814039976316232E-4</v>
      </c>
      <c r="T543" s="69">
        <f>(H544-Assets[[#This Row],[COP]])/Assets[[#This Row],[COP]]</f>
        <v>-6.2728820640764842E-3</v>
      </c>
      <c r="U543" s="69">
        <f>(I544-Assets[[#This Row],[BIDU]])/Assets[[#This Row],[BIDU]]</f>
        <v>-2.2913808715145905E-2</v>
      </c>
      <c r="V543" s="69">
        <f>(J544-Assets[[#This Row],[MSFT]])/Assets[[#This Row],[MSFT]]</f>
        <v>-5.1779912219288111E-3</v>
      </c>
      <c r="W543" s="69">
        <f>(K544-Assets[[#This Row],[WFC]])/Assets[[#This Row],[WFC]]</f>
        <v>1.1754594172334409E-3</v>
      </c>
      <c r="X543" s="69">
        <f>(L544-Assets[[#This Row],[DJI]])/Assets[[#This Row],[DJI]]</f>
        <v>-2.6821064438637608E-4</v>
      </c>
    </row>
    <row r="544" spans="1:24" x14ac:dyDescent="0.25">
      <c r="A544" s="66">
        <v>41141</v>
      </c>
      <c r="B544" s="60">
        <v>87.841330999999997</v>
      </c>
      <c r="C544" s="62">
        <v>78.610291000000004</v>
      </c>
      <c r="D544" s="62">
        <v>21.487248999999998</v>
      </c>
      <c r="E544" s="62">
        <v>29.51</v>
      </c>
      <c r="F544" s="62">
        <v>337.43316099999998</v>
      </c>
      <c r="G544" s="62">
        <v>47.532626</v>
      </c>
      <c r="H544" s="62">
        <v>48.605939999999997</v>
      </c>
      <c r="I544" s="62">
        <v>130.91000399999999</v>
      </c>
      <c r="J544" s="62">
        <v>27.648529</v>
      </c>
      <c r="K544" s="62">
        <v>30.681913000000002</v>
      </c>
      <c r="L544" s="62">
        <v>13271.639649999999</v>
      </c>
      <c r="N544" s="69">
        <f>(B545-Assets[[#This Row],[AAPL]])/Assets[[#This Row],[AAPL]]</f>
        <v>-1.3666140828398862E-2</v>
      </c>
      <c r="O544" s="69">
        <f>(C545-Assets[[#This Row],[XOM]])/Assets[[#This Row],[XOM]]</f>
        <v>-5.5713189002189363E-3</v>
      </c>
      <c r="P544" s="69">
        <f>(D545-Assets[[#This Row],[TTM]])/Assets[[#This Row],[TTM]]</f>
        <v>1.3799486383761874E-2</v>
      </c>
      <c r="Q544" s="69">
        <f>(E545-Assets[[#This Row],[TSLA]])/Assets[[#This Row],[TSLA]]</f>
        <v>-1.3554693324296886E-2</v>
      </c>
      <c r="R544" s="69">
        <f>(F545-Assets[[#This Row],[GOOG]])/Assets[[#This Row],[GOOG]]</f>
        <v>-8.9262299860326574E-3</v>
      </c>
      <c r="S544" s="69">
        <f>(G545-Assets[[#This Row],[DIS]])/Assets[[#This Row],[DIS]]</f>
        <v>-1.6055540461829339E-2</v>
      </c>
      <c r="T544" s="69">
        <f>(H545-Assets[[#This Row],[COP]])/Assets[[#This Row],[COP]]</f>
        <v>-7.0138135380159996E-3</v>
      </c>
      <c r="U544" s="69">
        <f>(I545-Assets[[#This Row],[BIDU]])/Assets[[#This Row],[BIDU]]</f>
        <v>-5.7367670693830142E-2</v>
      </c>
      <c r="V544" s="69">
        <f>(J545-Assets[[#This Row],[MSFT]])/Assets[[#This Row],[MSFT]]</f>
        <v>1.9518217406792814E-3</v>
      </c>
      <c r="W544" s="69">
        <f>(K545-Assets[[#This Row],[WFC]])/Assets[[#This Row],[WFC]]</f>
        <v>9.0989437327457425E-3</v>
      </c>
      <c r="X544" s="69">
        <f>(L545-Assets[[#This Row],[DJI]])/Assets[[#This Row],[DJI]]</f>
        <v>-5.1281960477279421E-3</v>
      </c>
    </row>
    <row r="545" spans="1:24" x14ac:dyDescent="0.25">
      <c r="A545" s="66">
        <v>41142</v>
      </c>
      <c r="B545" s="60">
        <v>86.640878999999998</v>
      </c>
      <c r="C545" s="62">
        <v>78.172327999999993</v>
      </c>
      <c r="D545" s="62">
        <v>21.783761999999999</v>
      </c>
      <c r="E545" s="62">
        <v>29.110001</v>
      </c>
      <c r="F545" s="62">
        <v>334.421155</v>
      </c>
      <c r="G545" s="62">
        <v>46.769463999999999</v>
      </c>
      <c r="H545" s="62">
        <v>48.265027000000003</v>
      </c>
      <c r="I545" s="62">
        <v>123.400002</v>
      </c>
      <c r="J545" s="62">
        <v>27.702494000000002</v>
      </c>
      <c r="K545" s="62">
        <v>30.961086000000002</v>
      </c>
      <c r="L545" s="62">
        <v>13203.58008</v>
      </c>
      <c r="N545" s="69">
        <f>(B546-Assets[[#This Row],[AAPL]])/Assets[[#This Row],[AAPL]]</f>
        <v>1.9525667554688604E-2</v>
      </c>
      <c r="O545" s="69">
        <f>(C546-Assets[[#This Row],[XOM]])/Assets[[#This Row],[XOM]]</f>
        <v>3.0871665994135727E-3</v>
      </c>
      <c r="P545" s="69">
        <f>(D546-Assets[[#This Row],[TTM]])/Assets[[#This Row],[TTM]]</f>
        <v>-8.6206872807369408E-3</v>
      </c>
      <c r="Q545" s="69">
        <f>(E546-Assets[[#This Row],[TSLA]])/Assets[[#This Row],[TSLA]]</f>
        <v>2.8856062217242791E-2</v>
      </c>
      <c r="R545" s="69">
        <f>(F546-Assets[[#This Row],[GOOG]])/Assets[[#This Row],[GOOG]]</f>
        <v>1.1456138293643454E-2</v>
      </c>
      <c r="S545" s="69">
        <f>(G546-Assets[[#This Row],[DIS]])/Assets[[#This Row],[DIS]]</f>
        <v>4.0291246442339845E-4</v>
      </c>
      <c r="T545" s="69">
        <f>(H546-Assets[[#This Row],[COP]])/Assets[[#This Row],[COP]]</f>
        <v>8.8291673389084119E-4</v>
      </c>
      <c r="U545" s="69">
        <f>(I546-Assets[[#This Row],[BIDU]])/Assets[[#This Row],[BIDU]]</f>
        <v>-4.8622284463171791E-3</v>
      </c>
      <c r="V545" s="69">
        <f>(J546-Assets[[#This Row],[MSFT]])/Assets[[#This Row],[MSFT]]</f>
        <v>-8.4415143271938387E-3</v>
      </c>
      <c r="W545" s="69">
        <f>(K546-Assets[[#This Row],[WFC]])/Assets[[#This Row],[WFC]]</f>
        <v>-5.8173347020191776E-3</v>
      </c>
      <c r="X545" s="69">
        <f>(L546-Assets[[#This Row],[DJI]])/Assets[[#This Row],[DJI]]</f>
        <v>-2.3342388816714895E-3</v>
      </c>
    </row>
    <row r="546" spans="1:24" x14ac:dyDescent="0.25">
      <c r="A546" s="66">
        <v>41143</v>
      </c>
      <c r="B546" s="60">
        <v>88.332599999999999</v>
      </c>
      <c r="C546" s="62">
        <v>78.413658999999996</v>
      </c>
      <c r="D546" s="62">
        <v>21.595970999999999</v>
      </c>
      <c r="E546" s="62">
        <v>29.950001</v>
      </c>
      <c r="F546" s="62">
        <v>338.25232999999997</v>
      </c>
      <c r="G546" s="62">
        <v>46.788308000000001</v>
      </c>
      <c r="H546" s="62">
        <v>48.307640999999997</v>
      </c>
      <c r="I546" s="62">
        <v>122.800003</v>
      </c>
      <c r="J546" s="62">
        <v>27.468643</v>
      </c>
      <c r="K546" s="62">
        <v>30.780975000000002</v>
      </c>
      <c r="L546" s="62">
        <v>13172.759770000001</v>
      </c>
      <c r="N546" s="69">
        <f>(B547-Assets[[#This Row],[AAPL]])/Assets[[#This Row],[AAPL]]</f>
        <v>-9.329137826804593E-3</v>
      </c>
      <c r="O546" s="69">
        <f>(C547-Assets[[#This Row],[XOM]])/Assets[[#This Row],[XOM]]</f>
        <v>-4.7874822420924008E-3</v>
      </c>
      <c r="P546" s="69">
        <f>(D547-Assets[[#This Row],[TTM]])/Assets[[#This Row],[TTM]]</f>
        <v>0</v>
      </c>
      <c r="Q546" s="69">
        <f>(E547-Assets[[#This Row],[TSLA]])/Assets[[#This Row],[TSLA]]</f>
        <v>2.6043371417583595E-2</v>
      </c>
      <c r="R546" s="69">
        <f>(F547-Assets[[#This Row],[GOOG]])/Assets[[#This Row],[GOOG]]</f>
        <v>-5.6118164803179609E-4</v>
      </c>
      <c r="S546" s="69">
        <f>(G547-Assets[[#This Row],[DIS]])/Assets[[#This Row],[DIS]]</f>
        <v>-9.8671232137738565E-3</v>
      </c>
      <c r="T546" s="69">
        <f>(H547-Assets[[#This Row],[COP]])/Assets[[#This Row],[COP]]</f>
        <v>-9.1743250306922305E-3</v>
      </c>
      <c r="U546" s="69">
        <f>(I547-Assets[[#This Row],[BIDU]])/Assets[[#This Row],[BIDU]]</f>
        <v>-6.2785071756065056E-2</v>
      </c>
      <c r="V546" s="69">
        <f>(J547-Assets[[#This Row],[MSFT]])/Assets[[#This Row],[MSFT]]</f>
        <v>-9.1683087511821703E-3</v>
      </c>
      <c r="W546" s="69">
        <f>(K547-Assets[[#This Row],[WFC]])/Assets[[#This Row],[WFC]]</f>
        <v>-7.6068740512605622E-3</v>
      </c>
      <c r="X546" s="69">
        <f>(L547-Assets[[#This Row],[DJI]])/Assets[[#This Row],[DJI]]</f>
        <v>-8.7528970400407163E-3</v>
      </c>
    </row>
    <row r="547" spans="1:24" x14ac:dyDescent="0.25">
      <c r="A547" s="66">
        <v>41144</v>
      </c>
      <c r="B547" s="60">
        <v>87.508533</v>
      </c>
      <c r="C547" s="62">
        <v>78.038255000000007</v>
      </c>
      <c r="D547" s="62">
        <v>21.595970999999999</v>
      </c>
      <c r="E547" s="62">
        <v>30.73</v>
      </c>
      <c r="F547" s="62">
        <v>338.06250899999998</v>
      </c>
      <c r="G547" s="62">
        <v>46.326642</v>
      </c>
      <c r="H547" s="62">
        <v>47.864451000000003</v>
      </c>
      <c r="I547" s="62">
        <v>115.089996</v>
      </c>
      <c r="J547" s="62">
        <v>27.216802000000001</v>
      </c>
      <c r="K547" s="62">
        <v>30.546828000000001</v>
      </c>
      <c r="L547" s="62">
        <v>13057.45996</v>
      </c>
      <c r="N547" s="69">
        <f>(B548-Assets[[#This Row],[AAPL]])/Assets[[#This Row],[AAPL]]</f>
        <v>8.9034745903002665E-4</v>
      </c>
      <c r="O547" s="69">
        <f>(C548-Assets[[#This Row],[XOM]])/Assets[[#This Row],[XOM]]</f>
        <v>8.475612377544673E-3</v>
      </c>
      <c r="P547" s="69">
        <f>(D548-Assets[[#This Row],[TTM]])/Assets[[#This Row],[TTM]]</f>
        <v>7.3226621761995824E-3</v>
      </c>
      <c r="Q547" s="69">
        <f>(E548-Assets[[#This Row],[TSLA]])/Assets[[#This Row],[TSLA]]</f>
        <v>-4.0026033192320225E-2</v>
      </c>
      <c r="R547" s="69">
        <f>(F548-Assets[[#This Row],[GOOG]])/Assets[[#This Row],[GOOG]]</f>
        <v>2.7039230191598434E-3</v>
      </c>
      <c r="S547" s="69">
        <f>(G548-Assets[[#This Row],[DIS]])/Assets[[#This Row],[DIS]]</f>
        <v>7.9317210170337417E-3</v>
      </c>
      <c r="T547" s="69">
        <f>(H548-Assets[[#This Row],[COP]])/Assets[[#This Row],[COP]]</f>
        <v>3.5612651234628481E-3</v>
      </c>
      <c r="U547" s="69">
        <f>(I548-Assets[[#This Row],[BIDU]])/Assets[[#This Row],[BIDU]]</f>
        <v>5.4740205221659498E-3</v>
      </c>
      <c r="V547" s="69">
        <f>(J548-Assets[[#This Row],[MSFT]])/Assets[[#This Row],[MSFT]]</f>
        <v>9.9140597047367232E-3</v>
      </c>
      <c r="W547" s="69">
        <f>(K548-Assets[[#This Row],[WFC]])/Assets[[#This Row],[WFC]]</f>
        <v>3.5378468756231542E-3</v>
      </c>
      <c r="X547" s="69">
        <f>(L548-Assets[[#This Row],[DJI]])/Assets[[#This Row],[DJI]]</f>
        <v>7.6974978524077791E-3</v>
      </c>
    </row>
    <row r="548" spans="1:24" x14ac:dyDescent="0.25">
      <c r="A548" s="66">
        <v>41145</v>
      </c>
      <c r="B548" s="60">
        <v>87.586445999999995</v>
      </c>
      <c r="C548" s="62">
        <v>78.699676999999994</v>
      </c>
      <c r="D548" s="62">
        <v>21.754111000000002</v>
      </c>
      <c r="E548" s="62">
        <v>29.5</v>
      </c>
      <c r="F548" s="62">
        <v>338.97660400000001</v>
      </c>
      <c r="G548" s="62">
        <v>46.694091999999998</v>
      </c>
      <c r="H548" s="62">
        <v>48.034908999999999</v>
      </c>
      <c r="I548" s="62">
        <v>115.720001</v>
      </c>
      <c r="J548" s="62">
        <v>27.486630999999999</v>
      </c>
      <c r="K548" s="62">
        <v>30.654897999999999</v>
      </c>
      <c r="L548" s="62">
        <v>13157.969730000001</v>
      </c>
      <c r="N548" s="69">
        <f>(B549-Assets[[#This Row],[AAPL]])/Assets[[#This Row],[AAPL]]</f>
        <v>1.8787119185084938E-2</v>
      </c>
      <c r="O548" s="69">
        <f>(C549-Assets[[#This Row],[XOM]])/Assets[[#This Row],[XOM]]</f>
        <v>-3.520789545298891E-3</v>
      </c>
      <c r="P548" s="69">
        <f>(D549-Assets[[#This Row],[TTM]])/Assets[[#This Row],[TTM]]</f>
        <v>-2.6806013815044025E-2</v>
      </c>
      <c r="Q548" s="69">
        <f>(E549-Assets[[#This Row],[TSLA]])/Assets[[#This Row],[TSLA]]</f>
        <v>-3.9999999999999987E-2</v>
      </c>
      <c r="R548" s="69">
        <f>(F549-Assets[[#This Row],[GOOG]])/Assets[[#This Row],[GOOG]]</f>
        <v>-1.3866195910087017E-2</v>
      </c>
      <c r="S548" s="69">
        <f>(G549-Assets[[#This Row],[DIS]])/Assets[[#This Row],[DIS]]</f>
        <v>1.4124270796400302E-3</v>
      </c>
      <c r="T548" s="69">
        <f>(H549-Assets[[#This Row],[COP]])/Assets[[#This Row],[COP]]</f>
        <v>3.5486691564254991E-4</v>
      </c>
      <c r="U548" s="69">
        <f>(I549-Assets[[#This Row],[BIDU]])/Assets[[#This Row],[BIDU]]</f>
        <v>1.019703586072389E-2</v>
      </c>
      <c r="V548" s="69">
        <f>(J549-Assets[[#This Row],[MSFT]])/Assets[[#This Row],[MSFT]]</f>
        <v>4.2539589518992144E-3</v>
      </c>
      <c r="W548" s="69">
        <f>(K549-Assets[[#This Row],[WFC]])/Assets[[#This Row],[WFC]]</f>
        <v>-5.8757331373272901E-4</v>
      </c>
      <c r="X548" s="69">
        <f>(L549-Assets[[#This Row],[DJI]])/Assets[[#This Row],[DJI]]</f>
        <v>-2.5307711359205589E-3</v>
      </c>
    </row>
    <row r="549" spans="1:24" x14ac:dyDescent="0.25">
      <c r="A549" s="66">
        <v>41148</v>
      </c>
      <c r="B549" s="60">
        <v>89.231943000000001</v>
      </c>
      <c r="C549" s="62">
        <v>78.422591999999995</v>
      </c>
      <c r="D549" s="62">
        <v>21.170970000000001</v>
      </c>
      <c r="E549" s="62">
        <v>28.32</v>
      </c>
      <c r="F549" s="62">
        <v>334.27628800000002</v>
      </c>
      <c r="G549" s="62">
        <v>46.760044000000001</v>
      </c>
      <c r="H549" s="62">
        <v>48.051955</v>
      </c>
      <c r="I549" s="62">
        <v>116.900002</v>
      </c>
      <c r="J549" s="62">
        <v>27.603558</v>
      </c>
      <c r="K549" s="62">
        <v>30.636886000000001</v>
      </c>
      <c r="L549" s="62">
        <v>13124.66992</v>
      </c>
      <c r="N549" s="69">
        <f>(B550-Assets[[#This Row],[AAPL]])/Assets[[#This Row],[AAPL]]</f>
        <v>-1.3023363169397226E-3</v>
      </c>
      <c r="O549" s="69">
        <f>(C550-Assets[[#This Row],[XOM]])/Assets[[#This Row],[XOM]]</f>
        <v>4.1030395934887297E-3</v>
      </c>
      <c r="P549" s="69">
        <f>(D550-Assets[[#This Row],[TTM]])/Assets[[#This Row],[TTM]]</f>
        <v>-2.1008437497195491E-2</v>
      </c>
      <c r="Q549" s="69">
        <f>(E550-Assets[[#This Row],[TSLA]])/Assets[[#This Row],[TSLA]]</f>
        <v>1.3065007062146838E-2</v>
      </c>
      <c r="R549" s="69">
        <f>(F550-Assets[[#This Row],[GOOG]])/Assets[[#This Row],[GOOG]]</f>
        <v>1.199911314080398E-2</v>
      </c>
      <c r="S549" s="69">
        <f>(G550-Assets[[#This Row],[DIS]])/Assets[[#This Row],[DIS]]</f>
        <v>0</v>
      </c>
      <c r="T549" s="69">
        <f>(H550-Assets[[#This Row],[COP]])/Assets[[#This Row],[COP]]</f>
        <v>1.4189016867264342E-3</v>
      </c>
      <c r="U549" s="69">
        <f>(I550-Assets[[#This Row],[BIDU]])/Assets[[#This Row],[BIDU]]</f>
        <v>3.1822078155310865E-2</v>
      </c>
      <c r="V549" s="69">
        <f>(J550-Assets[[#This Row],[MSFT]])/Assets[[#This Row],[MSFT]]</f>
        <v>-1.9550740524102036E-3</v>
      </c>
      <c r="W549" s="69">
        <f>(K550-Assets[[#This Row],[WFC]])/Assets[[#This Row],[WFC]]</f>
        <v>2.3515118344599626E-3</v>
      </c>
      <c r="X549" s="69">
        <f>(L550-Assets[[#This Row],[DJI]])/Assets[[#This Row],[DJI]]</f>
        <v>-1.6518274464917626E-3</v>
      </c>
    </row>
    <row r="550" spans="1:24" x14ac:dyDescent="0.25">
      <c r="A550" s="66">
        <v>41149</v>
      </c>
      <c r="B550" s="60">
        <v>89.115733000000006</v>
      </c>
      <c r="C550" s="62">
        <v>78.744363000000007</v>
      </c>
      <c r="D550" s="62">
        <v>20.726201</v>
      </c>
      <c r="E550" s="62">
        <v>28.690000999999999</v>
      </c>
      <c r="F550" s="62">
        <v>338.287307</v>
      </c>
      <c r="G550" s="62">
        <v>46.760044000000001</v>
      </c>
      <c r="H550" s="62">
        <v>48.120136000000002</v>
      </c>
      <c r="I550" s="62">
        <v>120.620003</v>
      </c>
      <c r="J550" s="62">
        <v>27.549590999999999</v>
      </c>
      <c r="K550" s="62">
        <v>30.708929000000001</v>
      </c>
      <c r="L550" s="62">
        <v>13102.990229999999</v>
      </c>
      <c r="N550" s="69">
        <f>(B551-Assets[[#This Row],[AAPL]])/Assets[[#This Row],[AAPL]]</f>
        <v>-1.9709875471708277E-3</v>
      </c>
      <c r="O550" s="69">
        <f>(C551-Assets[[#This Row],[XOM]])/Assets[[#This Row],[XOM]]</f>
        <v>-2.2701053534460868E-3</v>
      </c>
      <c r="P550" s="69">
        <f>(D551-Assets[[#This Row],[TTM]])/Assets[[#This Row],[TTM]]</f>
        <v>6.1993512462801001E-3</v>
      </c>
      <c r="Q550" s="69">
        <f>(E551-Assets[[#This Row],[TSLA]])/Assets[[#This Row],[TSLA]]</f>
        <v>-9.759532598134054E-3</v>
      </c>
      <c r="R550" s="69">
        <f>(F551-Assets[[#This Row],[GOOG]])/Assets[[#This Row],[GOOG]]</f>
        <v>1.5887734741404282E-2</v>
      </c>
      <c r="S550" s="69">
        <f>(G551-Assets[[#This Row],[DIS]])/Assets[[#This Row],[DIS]]</f>
        <v>8.2611342281884922E-3</v>
      </c>
      <c r="T550" s="69">
        <f>(H551-Assets[[#This Row],[COP]])/Assets[[#This Row],[COP]]</f>
        <v>-1.9482904204593697E-3</v>
      </c>
      <c r="U550" s="69">
        <f>(I551-Assets[[#This Row],[BIDU]])/Assets[[#This Row],[BIDU]]</f>
        <v>-6.2344593043991203E-2</v>
      </c>
      <c r="V550" s="69">
        <f>(J551-Assets[[#This Row],[MSFT]])/Assets[[#This Row],[MSFT]]</f>
        <v>6.5296795150243908E-4</v>
      </c>
      <c r="W550" s="69">
        <f>(K551-Assets[[#This Row],[WFC]])/Assets[[#This Row],[WFC]]</f>
        <v>-8.7974412914236457E-4</v>
      </c>
      <c r="X550" s="69">
        <f>(L551-Assets[[#This Row],[DJI]])/Assets[[#This Row],[DJI]]</f>
        <v>3.4268818957983724E-4</v>
      </c>
    </row>
    <row r="551" spans="1:24" x14ac:dyDescent="0.25">
      <c r="A551" s="66">
        <v>41150</v>
      </c>
      <c r="B551" s="60">
        <v>88.940087000000005</v>
      </c>
      <c r="C551" s="62">
        <v>78.565605000000005</v>
      </c>
      <c r="D551" s="62">
        <v>20.854690000000002</v>
      </c>
      <c r="E551" s="62">
        <v>28.41</v>
      </c>
      <c r="F551" s="62">
        <v>343.66192599999999</v>
      </c>
      <c r="G551" s="62">
        <v>47.146335000000001</v>
      </c>
      <c r="H551" s="62">
        <v>48.026384</v>
      </c>
      <c r="I551" s="62">
        <v>113.099998</v>
      </c>
      <c r="J551" s="62">
        <v>27.56758</v>
      </c>
      <c r="K551" s="62">
        <v>30.681913000000002</v>
      </c>
      <c r="L551" s="62">
        <v>13107.48047</v>
      </c>
      <c r="N551" s="69">
        <f>(B552-Assets[[#This Row],[AAPL]])/Assets[[#This Row],[AAPL]]</f>
        <v>-1.4254539688048745E-2</v>
      </c>
      <c r="O551" s="69">
        <f>(C552-Assets[[#This Row],[XOM]])/Assets[[#This Row],[XOM]]</f>
        <v>-7.9636502512772864E-3</v>
      </c>
      <c r="P551" s="69">
        <f>(D552-Assets[[#This Row],[TTM]])/Assets[[#This Row],[TTM]]</f>
        <v>-5.2132637790349668E-3</v>
      </c>
      <c r="Q551" s="69">
        <f>(E552-Assets[[#This Row],[TSLA]])/Assets[[#This Row],[TSLA]]</f>
        <v>0</v>
      </c>
      <c r="R551" s="69">
        <f>(F552-Assets[[#This Row],[GOOG]])/Assets[[#This Row],[GOOG]]</f>
        <v>-9.2004081941856105E-3</v>
      </c>
      <c r="S551" s="69">
        <f>(G552-Assets[[#This Row],[DIS]])/Assets[[#This Row],[DIS]]</f>
        <v>-1.239014655115824E-2</v>
      </c>
      <c r="T551" s="69">
        <f>(H552-Assets[[#This Row],[COP]])/Assets[[#This Row],[COP]]</f>
        <v>-4.2590547728931253E-3</v>
      </c>
      <c r="U551" s="69">
        <f>(I552-Assets[[#This Row],[BIDU]])/Assets[[#This Row],[BIDU]]</f>
        <v>-9.6374537513254366E-3</v>
      </c>
      <c r="V551" s="69">
        <f>(J552-Assets[[#This Row],[MSFT]])/Assets[[#This Row],[MSFT]]</f>
        <v>-1.0766741222842201E-2</v>
      </c>
      <c r="W551" s="69">
        <f>(K552-Assets[[#This Row],[WFC]])/Assets[[#This Row],[WFC]]</f>
        <v>-5.8702988956393027E-3</v>
      </c>
      <c r="X551" s="69">
        <f>(L552-Assets[[#This Row],[DJI]])/Assets[[#This Row],[DJI]]</f>
        <v>-8.1457691464330885E-3</v>
      </c>
    </row>
    <row r="552" spans="1:24" x14ac:dyDescent="0.25">
      <c r="A552" s="66">
        <v>41151</v>
      </c>
      <c r="B552" s="60">
        <v>87.672286999999997</v>
      </c>
      <c r="C552" s="62">
        <v>77.939936000000003</v>
      </c>
      <c r="D552" s="62">
        <v>20.745968999999999</v>
      </c>
      <c r="E552" s="62">
        <v>28.41</v>
      </c>
      <c r="F552" s="62">
        <v>340.50009599999998</v>
      </c>
      <c r="G552" s="62">
        <v>46.562184999999999</v>
      </c>
      <c r="H552" s="62">
        <v>47.821837000000002</v>
      </c>
      <c r="I552" s="62">
        <v>112.010002</v>
      </c>
      <c r="J552" s="62">
        <v>27.270766999999999</v>
      </c>
      <c r="K552" s="62">
        <v>30.501801</v>
      </c>
      <c r="L552" s="62">
        <v>13000.70996</v>
      </c>
      <c r="N552" s="69">
        <f>(B553-Assets[[#This Row],[AAPL]])/Assets[[#This Row],[AAPL]]</f>
        <v>2.063685187087781E-3</v>
      </c>
      <c r="O552" s="69">
        <f>(C553-Assets[[#This Row],[XOM]])/Assets[[#This Row],[XOM]]</f>
        <v>1.146857498060948E-3</v>
      </c>
      <c r="P552" s="69">
        <f>(D553-Assets[[#This Row],[TTM]])/Assets[[#This Row],[TTM]]</f>
        <v>6.1934441336532345E-3</v>
      </c>
      <c r="Q552" s="69">
        <f>(E553-Assets[[#This Row],[TSLA]])/Assets[[#This Row],[TSLA]]</f>
        <v>3.871876099964781E-3</v>
      </c>
      <c r="R552" s="69">
        <f>(F553-Assets[[#This Row],[GOOG]])/Assets[[#This Row],[GOOG]]</f>
        <v>5.0022746542779809E-3</v>
      </c>
      <c r="S552" s="69">
        <f>(G553-Assets[[#This Row],[DIS]])/Assets[[#This Row],[DIS]]</f>
        <v>1.0118081872660936E-3</v>
      </c>
      <c r="T552" s="69">
        <f>(H553-Assets[[#This Row],[COP]])/Assets[[#This Row],[COP]]</f>
        <v>1.2119066024167926E-2</v>
      </c>
      <c r="U552" s="69">
        <f>(I553-Assets[[#This Row],[BIDU]])/Assets[[#This Row],[BIDU]]</f>
        <v>-5.0888312634794269E-3</v>
      </c>
      <c r="V552" s="69">
        <f>(J553-Assets[[#This Row],[MSFT]])/Assets[[#This Row],[MSFT]]</f>
        <v>1.6490771968386598E-2</v>
      </c>
      <c r="W552" s="69">
        <f>(K553-Assets[[#This Row],[WFC]])/Assets[[#This Row],[WFC]]</f>
        <v>4.7239505627881123E-3</v>
      </c>
      <c r="X552" s="69">
        <f>(L553-Assets[[#This Row],[DJI]])/Assets[[#This Row],[DJI]]</f>
        <v>6.9326890821584343E-3</v>
      </c>
    </row>
    <row r="553" spans="1:24" x14ac:dyDescent="0.25">
      <c r="A553" s="66">
        <v>41152</v>
      </c>
      <c r="B553" s="60">
        <v>87.853215000000006</v>
      </c>
      <c r="C553" s="62">
        <v>78.029321999999993</v>
      </c>
      <c r="D553" s="62">
        <v>20.874458000000001</v>
      </c>
      <c r="E553" s="62">
        <v>28.52</v>
      </c>
      <c r="F553" s="62">
        <v>342.203371</v>
      </c>
      <c r="G553" s="62">
        <v>46.609296999999998</v>
      </c>
      <c r="H553" s="62">
        <v>48.401392999999999</v>
      </c>
      <c r="I553" s="62">
        <v>111.44000200000001</v>
      </c>
      <c r="J553" s="62">
        <v>27.720483000000002</v>
      </c>
      <c r="K553" s="62">
        <v>30.645890000000001</v>
      </c>
      <c r="L553" s="62">
        <v>13090.839840000001</v>
      </c>
      <c r="N553" s="69">
        <f>(B554-Assets[[#This Row],[AAPL]])/Assets[[#This Row],[AAPL]]</f>
        <v>1.4626294552794619E-2</v>
      </c>
      <c r="O553" s="69">
        <f>(C554-Assets[[#This Row],[XOM]])/Assets[[#This Row],[XOM]]</f>
        <v>-2.0618531069639861E-3</v>
      </c>
      <c r="P553" s="69">
        <f>(D554-Assets[[#This Row],[TTM]])/Assets[[#This Row],[TTM]]</f>
        <v>-1.1363696245430759E-2</v>
      </c>
      <c r="Q553" s="69">
        <f>(E554-Assets[[#This Row],[TSLA]])/Assets[[#This Row],[TSLA]]</f>
        <v>-1.3324018232819076E-2</v>
      </c>
      <c r="R553" s="69">
        <f>(F554-Assets[[#This Row],[GOOG]])/Assets[[#This Row],[GOOG]]</f>
        <v>-5.9115957685875386E-3</v>
      </c>
      <c r="S553" s="69">
        <f>(G554-Assets[[#This Row],[DIS]])/Assets[[#This Row],[DIS]]</f>
        <v>3.8406715295449039E-3</v>
      </c>
      <c r="T553" s="69">
        <f>(H554-Assets[[#This Row],[COP]])/Assets[[#This Row],[COP]]</f>
        <v>-1.0213094486763963E-2</v>
      </c>
      <c r="U553" s="69">
        <f>(I554-Assets[[#This Row],[BIDU]])/Assets[[#This Row],[BIDU]]</f>
        <v>2.7548456074148249E-2</v>
      </c>
      <c r="V553" s="69">
        <f>(J554-Assets[[#This Row],[MSFT]])/Assets[[#This Row],[MSFT]]</f>
        <v>-1.3951993549318814E-2</v>
      </c>
      <c r="W553" s="69">
        <f>(K554-Assets[[#This Row],[WFC]])/Assets[[#This Row],[WFC]]</f>
        <v>-6.7587203373763926E-3</v>
      </c>
      <c r="X553" s="69">
        <f>(L554-Assets[[#This Row],[DJI]])/Assets[[#This Row],[DJI]]</f>
        <v>-4.1937271153719945E-3</v>
      </c>
    </row>
    <row r="554" spans="1:24" x14ac:dyDescent="0.25">
      <c r="A554" s="66">
        <v>41156</v>
      </c>
      <c r="B554" s="60">
        <v>89.138182</v>
      </c>
      <c r="C554" s="62">
        <v>77.868437</v>
      </c>
      <c r="D554" s="62">
        <v>20.637246999999999</v>
      </c>
      <c r="E554" s="62">
        <v>28.139999</v>
      </c>
      <c r="F554" s="62">
        <v>340.18040300000001</v>
      </c>
      <c r="G554" s="62">
        <v>46.788308000000001</v>
      </c>
      <c r="H554" s="62">
        <v>47.907065000000003</v>
      </c>
      <c r="I554" s="62">
        <v>114.510002</v>
      </c>
      <c r="J554" s="62">
        <v>27.333727</v>
      </c>
      <c r="K554" s="62">
        <v>30.438763000000002</v>
      </c>
      <c r="L554" s="62">
        <v>13035.940430000001</v>
      </c>
      <c r="N554" s="69">
        <f>(B555-Assets[[#This Row],[AAPL]])/Assets[[#This Row],[AAPL]]</f>
        <v>-7.0225013115030981E-3</v>
      </c>
      <c r="O554" s="69">
        <f>(C555-Assets[[#This Row],[XOM]])/Assets[[#This Row],[XOM]]</f>
        <v>2.4104503343247725E-3</v>
      </c>
      <c r="P554" s="69">
        <f>(D555-Assets[[#This Row],[TTM]])/Assets[[#This Row],[TTM]]</f>
        <v>-7.6628437891933703E-3</v>
      </c>
      <c r="Q554" s="69">
        <f>(E555-Assets[[#This Row],[TSLA]])/Assets[[#This Row],[TSLA]]</f>
        <v>-7.1072497195184972E-3</v>
      </c>
      <c r="R554" s="69">
        <f>(F555-Assets[[#This Row],[GOOG]])/Assets[[#This Row],[GOOG]]</f>
        <v>-4.6984187975107123E-4</v>
      </c>
      <c r="S554" s="69">
        <f>(G555-Assets[[#This Row],[DIS]])/Assets[[#This Row],[DIS]]</f>
        <v>2.2754765998377134E-2</v>
      </c>
      <c r="T554" s="69">
        <f>(H555-Assets[[#This Row],[COP]])/Assets[[#This Row],[COP]]</f>
        <v>-2.3839176956467742E-2</v>
      </c>
      <c r="U554" s="69">
        <f>(I555-Assets[[#This Row],[BIDU]])/Assets[[#This Row],[BIDU]]</f>
        <v>-2.2443454328120553E-2</v>
      </c>
      <c r="V554" s="69">
        <f>(J555-Assets[[#This Row],[MSFT]])/Assets[[#This Row],[MSFT]]</f>
        <v>0</v>
      </c>
      <c r="W554" s="69">
        <f>(K555-Assets[[#This Row],[WFC]])/Assets[[#This Row],[WFC]]</f>
        <v>-1.4792651067982309E-3</v>
      </c>
      <c r="X554" s="69">
        <f>(L555-Assets[[#This Row],[DJI]])/Assets[[#This Row],[DJI]]</f>
        <v>8.8524798513519003E-4</v>
      </c>
    </row>
    <row r="555" spans="1:24" x14ac:dyDescent="0.25">
      <c r="A555" s="66">
        <v>41157</v>
      </c>
      <c r="B555" s="60">
        <v>88.512208999999999</v>
      </c>
      <c r="C555" s="62">
        <v>78.056134999999998</v>
      </c>
      <c r="D555" s="62">
        <v>20.479106999999999</v>
      </c>
      <c r="E555" s="62">
        <v>27.940000999999999</v>
      </c>
      <c r="F555" s="62">
        <v>340.02057200000002</v>
      </c>
      <c r="G555" s="62">
        <v>47.852964999999998</v>
      </c>
      <c r="H555" s="62">
        <v>46.765000000000001</v>
      </c>
      <c r="I555" s="62">
        <v>111.94000200000001</v>
      </c>
      <c r="J555" s="62">
        <v>27.333727</v>
      </c>
      <c r="K555" s="62">
        <v>30.393736000000001</v>
      </c>
      <c r="L555" s="62">
        <v>13047.48047</v>
      </c>
      <c r="N555" s="69">
        <f>(B556-Assets[[#This Row],[AAPL]])/Assets[[#This Row],[AAPL]]</f>
        <v>9.0118076253187396E-3</v>
      </c>
      <c r="O555" s="69">
        <f>(C556-Assets[[#This Row],[XOM]])/Assets[[#This Row],[XOM]]</f>
        <v>1.9008320101936909E-2</v>
      </c>
      <c r="P555" s="69">
        <f>(D556-Assets[[#This Row],[TTM]])/Assets[[#This Row],[TTM]]</f>
        <v>3.2335931444666961E-2</v>
      </c>
      <c r="Q555" s="69">
        <f>(E556-Assets[[#This Row],[TSLA]])/Assets[[#This Row],[TSLA]]</f>
        <v>2.1832425847085724E-2</v>
      </c>
      <c r="R555" s="69">
        <f>(F556-Assets[[#This Row],[GOOG]])/Assets[[#This Row],[GOOG]]</f>
        <v>2.7441510215446545E-2</v>
      </c>
      <c r="S555" s="69">
        <f>(G556-Assets[[#This Row],[DIS]])/Assets[[#This Row],[DIS]]</f>
        <v>2.1067116739788273E-2</v>
      </c>
      <c r="T555" s="69">
        <f>(H556-Assets[[#This Row],[COP]])/Assets[[#This Row],[COP]]</f>
        <v>1.6766941088420854E-2</v>
      </c>
      <c r="U555" s="69">
        <f>(I556-Assets[[#This Row],[BIDU]])/Assets[[#This Row],[BIDU]]</f>
        <v>7.1466498633794293E-3</v>
      </c>
      <c r="V555" s="69">
        <f>(J556-Assets[[#This Row],[MSFT]])/Assets[[#This Row],[MSFT]]</f>
        <v>3.1589362109309203E-2</v>
      </c>
      <c r="W555" s="69">
        <f>(K556-Assets[[#This Row],[WFC]])/Assets[[#This Row],[WFC]]</f>
        <v>3.2296292894035739E-2</v>
      </c>
      <c r="X555" s="69">
        <f>(L556-Assets[[#This Row],[DJI]])/Assets[[#This Row],[DJI]]</f>
        <v>1.8740746963539969E-2</v>
      </c>
    </row>
    <row r="556" spans="1:24" x14ac:dyDescent="0.25">
      <c r="A556" s="66">
        <v>41158</v>
      </c>
      <c r="B556" s="60">
        <v>89.309864000000005</v>
      </c>
      <c r="C556" s="62">
        <v>79.539850999999999</v>
      </c>
      <c r="D556" s="62">
        <v>21.141317999999998</v>
      </c>
      <c r="E556" s="62">
        <v>28.549999</v>
      </c>
      <c r="F556" s="62">
        <v>349.35124999999999</v>
      </c>
      <c r="G556" s="62">
        <v>48.861089</v>
      </c>
      <c r="H556" s="62">
        <v>47.549106000000002</v>
      </c>
      <c r="I556" s="62">
        <v>112.739998</v>
      </c>
      <c r="J556" s="62">
        <v>28.197182000000002</v>
      </c>
      <c r="K556" s="62">
        <v>31.375340999999999</v>
      </c>
      <c r="L556" s="62">
        <v>13292</v>
      </c>
      <c r="N556" s="69">
        <f>(B557-Assets[[#This Row],[AAPL]])/Assets[[#This Row],[AAPL]]</f>
        <v>6.1661386025624173E-3</v>
      </c>
      <c r="O556" s="69">
        <f>(C557-Assets[[#This Row],[XOM]])/Assets[[#This Row],[XOM]]</f>
        <v>1.0450610474490432E-2</v>
      </c>
      <c r="P556" s="69">
        <f>(D557-Assets[[#This Row],[TTM]])/Assets[[#This Row],[TTM]]</f>
        <v>4.9088424856009533E-2</v>
      </c>
      <c r="Q556" s="69">
        <f>(E557-Assets[[#This Row],[TSLA]])/Assets[[#This Row],[TSLA]]</f>
        <v>2.8021051769564046E-2</v>
      </c>
      <c r="R556" s="69">
        <f>(F557-Assets[[#This Row],[GOOG]])/Assets[[#This Row],[GOOG]]</f>
        <v>9.6511261946251262E-3</v>
      </c>
      <c r="S556" s="69">
        <f>(G557-Assets[[#This Row],[DIS]])/Assets[[#This Row],[DIS]]</f>
        <v>-2.3138862091264443E-3</v>
      </c>
      <c r="T556" s="69">
        <f>(H557-Assets[[#This Row],[COP]])/Assets[[#This Row],[COP]]</f>
        <v>1.5235659740900201E-2</v>
      </c>
      <c r="U556" s="69">
        <f>(I557-Assets[[#This Row],[BIDU]])/Assets[[#This Row],[BIDU]]</f>
        <v>-2.7940412062097079E-2</v>
      </c>
      <c r="V556" s="69">
        <f>(J557-Assets[[#This Row],[MSFT]])/Assets[[#This Row],[MSFT]]</f>
        <v>-1.2759147350256598E-2</v>
      </c>
      <c r="W556" s="69">
        <f>(K557-Assets[[#This Row],[WFC]])/Assets[[#This Row],[WFC]]</f>
        <v>4.5924281747248908E-3</v>
      </c>
      <c r="X556" s="69">
        <f>(L557-Assets[[#This Row],[DJI]])/Assets[[#This Row],[DJI]]</f>
        <v>1.1013880529641262E-3</v>
      </c>
    </row>
    <row r="557" spans="1:24" x14ac:dyDescent="0.25">
      <c r="A557" s="66">
        <v>41159</v>
      </c>
      <c r="B557" s="60">
        <v>89.860561000000004</v>
      </c>
      <c r="C557" s="62">
        <v>80.371091000000007</v>
      </c>
      <c r="D557" s="62">
        <v>22.179112</v>
      </c>
      <c r="E557" s="62">
        <v>29.35</v>
      </c>
      <c r="F557" s="62">
        <v>352.72288300000002</v>
      </c>
      <c r="G557" s="62">
        <v>48.74803</v>
      </c>
      <c r="H557" s="62">
        <v>48.273547999999998</v>
      </c>
      <c r="I557" s="62">
        <v>109.589996</v>
      </c>
      <c r="J557" s="62">
        <v>27.837409999999998</v>
      </c>
      <c r="K557" s="62">
        <v>31.51943</v>
      </c>
      <c r="L557" s="62">
        <v>13306.639649999999</v>
      </c>
      <c r="N557" s="69">
        <f>(B558-Assets[[#This Row],[AAPL]])/Assets[[#This Row],[AAPL]]</f>
        <v>-2.6012590773832413E-2</v>
      </c>
      <c r="O557" s="69">
        <f>(C558-Assets[[#This Row],[XOM]])/Assets[[#This Row],[XOM]]</f>
        <v>-4.8931773241699689E-3</v>
      </c>
      <c r="P557" s="69">
        <f>(D558-Assets[[#This Row],[TTM]])/Assets[[#This Row],[TTM]]</f>
        <v>-1.6488487005250723E-2</v>
      </c>
      <c r="Q557" s="69">
        <f>(E558-Assets[[#This Row],[TSLA]])/Assets[[#This Row],[TSLA]]</f>
        <v>-6.7461635434412359E-2</v>
      </c>
      <c r="R557" s="69">
        <f>(F558-Assets[[#This Row],[GOOG]])/Assets[[#This Row],[GOOG]]</f>
        <v>-7.6187968785683983E-3</v>
      </c>
      <c r="S557" s="69">
        <f>(G558-Assets[[#This Row],[DIS]])/Assets[[#This Row],[DIS]]</f>
        <v>-4.252048749457153E-3</v>
      </c>
      <c r="T557" s="69">
        <f>(H558-Assets[[#This Row],[COP]])/Assets[[#This Row],[COP]]</f>
        <v>-8.1214457242710873E-3</v>
      </c>
      <c r="U557" s="69">
        <f>(I558-Assets[[#This Row],[BIDU]])/Assets[[#This Row],[BIDU]]</f>
        <v>-3.9236428113383504E-3</v>
      </c>
      <c r="V557" s="69">
        <f>(J558-Assets[[#This Row],[MSFT]])/Assets[[#This Row],[MSFT]]</f>
        <v>-7.43136663935325E-3</v>
      </c>
      <c r="W557" s="69">
        <f>(K558-Assets[[#This Row],[WFC]])/Assets[[#This Row],[WFC]]</f>
        <v>-1.1714298132929424E-2</v>
      </c>
      <c r="X557" s="69">
        <f>(L558-Assets[[#This Row],[DJI]])/Assets[[#This Row],[DJI]]</f>
        <v>-3.9340969152944112E-3</v>
      </c>
    </row>
    <row r="558" spans="1:24" x14ac:dyDescent="0.25">
      <c r="A558" s="66">
        <v>41162</v>
      </c>
      <c r="B558" s="60">
        <v>87.523054999999999</v>
      </c>
      <c r="C558" s="62">
        <v>79.977821000000006</v>
      </c>
      <c r="D558" s="62">
        <v>21.813412</v>
      </c>
      <c r="E558" s="62">
        <v>27.370000999999998</v>
      </c>
      <c r="F558" s="62">
        <v>350.03555899999998</v>
      </c>
      <c r="G558" s="62">
        <v>48.540751</v>
      </c>
      <c r="H558" s="62">
        <v>47.881497000000003</v>
      </c>
      <c r="I558" s="62">
        <v>109.160004</v>
      </c>
      <c r="J558" s="62">
        <v>27.63054</v>
      </c>
      <c r="K558" s="62">
        <v>31.150202</v>
      </c>
      <c r="L558" s="62">
        <v>13254.29004</v>
      </c>
      <c r="N558" s="69">
        <f>(B559-Assets[[#This Row],[AAPL]])/Assets[[#This Row],[AAPL]]</f>
        <v>-3.2440366712519699E-3</v>
      </c>
      <c r="O558" s="69">
        <f>(C559-Assets[[#This Row],[XOM]])/Assets[[#This Row],[XOM]]</f>
        <v>1.5645837612904404E-3</v>
      </c>
      <c r="P558" s="69">
        <f>(D559-Assets[[#This Row],[TTM]])/Assets[[#This Row],[TTM]]</f>
        <v>2.5826908692688798E-2</v>
      </c>
      <c r="Q558" s="69">
        <f>(E559-Assets[[#This Row],[TSLA]])/Assets[[#This Row],[TSLA]]</f>
        <v>1.5710558432204706E-2</v>
      </c>
      <c r="R558" s="69">
        <f>(F559-Assets[[#This Row],[GOOG]])/Assets[[#This Row],[GOOG]]</f>
        <v>-1.2243696075460733E-2</v>
      </c>
      <c r="S558" s="69">
        <f>(G559-Assets[[#This Row],[DIS]])/Assets[[#This Row],[DIS]]</f>
        <v>7.7639919497739642E-4</v>
      </c>
      <c r="T558" s="69">
        <f>(H559-Assets[[#This Row],[COP]])/Assets[[#This Row],[COP]]</f>
        <v>3.3819535759292917E-3</v>
      </c>
      <c r="U558" s="69">
        <f>(I559-Assets[[#This Row],[BIDU]])/Assets[[#This Row],[BIDU]]</f>
        <v>5.9545069272807323E-3</v>
      </c>
      <c r="V558" s="69">
        <f>(J559-Assets[[#This Row],[MSFT]])/Assets[[#This Row],[MSFT]]</f>
        <v>2.2786742495804055E-3</v>
      </c>
      <c r="W558" s="69">
        <f>(K559-Assets[[#This Row],[WFC]])/Assets[[#This Row],[WFC]]</f>
        <v>-1.2720399052307972E-2</v>
      </c>
      <c r="X558" s="69">
        <f>(L559-Assets[[#This Row],[DJI]])/Assets[[#This Row],[DJI]]</f>
        <v>5.2111663311693287E-3</v>
      </c>
    </row>
    <row r="559" spans="1:24" x14ac:dyDescent="0.25">
      <c r="A559" s="66">
        <v>41163</v>
      </c>
      <c r="B559" s="60">
        <v>87.239126999999996</v>
      </c>
      <c r="C559" s="62">
        <v>80.102952999999999</v>
      </c>
      <c r="D559" s="62">
        <v>22.376785000000002</v>
      </c>
      <c r="E559" s="62">
        <v>27.799999</v>
      </c>
      <c r="F559" s="62">
        <v>345.74982999999997</v>
      </c>
      <c r="G559" s="62">
        <v>48.578437999999998</v>
      </c>
      <c r="H559" s="62">
        <v>48.043430000000001</v>
      </c>
      <c r="I559" s="62">
        <v>109.80999799999999</v>
      </c>
      <c r="J559" s="62">
        <v>27.693501000000001</v>
      </c>
      <c r="K559" s="62">
        <v>30.753958999999998</v>
      </c>
      <c r="L559" s="62">
        <v>13323.360350000001</v>
      </c>
      <c r="N559" s="69">
        <f>(B560-Assets[[#This Row],[AAPL]])/Assets[[#This Row],[AAPL]]</f>
        <v>1.3926938998369368E-2</v>
      </c>
      <c r="O559" s="69">
        <f>(C560-Assets[[#This Row],[XOM]])/Assets[[#This Row],[XOM]]</f>
        <v>-7.8106983147055637E-4</v>
      </c>
      <c r="P559" s="69">
        <f>(D560-Assets[[#This Row],[TTM]])/Assets[[#This Row],[TTM]]</f>
        <v>4.6819862638891048E-2</v>
      </c>
      <c r="Q559" s="69">
        <f>(E560-Assets[[#This Row],[TSLA]])/Assets[[#This Row],[TSLA]]</f>
        <v>1.7266259613894192E-2</v>
      </c>
      <c r="R559" s="69">
        <f>(F560-Assets[[#This Row],[GOOG]])/Assets[[#This Row],[GOOG]]</f>
        <v>-1.8924636926068389E-3</v>
      </c>
      <c r="S559" s="69">
        <f>(G560-Assets[[#This Row],[DIS]])/Assets[[#This Row],[DIS]]</f>
        <v>2.7152787415684033E-3</v>
      </c>
      <c r="T559" s="69">
        <f>(H560-Assets[[#This Row],[COP]])/Assets[[#This Row],[COP]]</f>
        <v>3.0158337987108998E-3</v>
      </c>
      <c r="U559" s="69">
        <f>(I560-Assets[[#This Row],[BIDU]])/Assets[[#This Row],[BIDU]]</f>
        <v>-2.4770076036245751E-2</v>
      </c>
      <c r="V559" s="69">
        <f>(J560-Assets[[#This Row],[MSFT]])/Assets[[#This Row],[MSFT]]</f>
        <v>-3.247693384813021E-4</v>
      </c>
      <c r="W559" s="69">
        <f>(K560-Assets[[#This Row],[WFC]])/Assets[[#This Row],[WFC]]</f>
        <v>5.2708661021497218E-3</v>
      </c>
      <c r="X559" s="69">
        <f>(L560-Assets[[#This Row],[DJI]])/Assets[[#This Row],[DJI]]</f>
        <v>7.4975529728117478E-4</v>
      </c>
    </row>
    <row r="560" spans="1:24" x14ac:dyDescent="0.25">
      <c r="A560" s="66">
        <v>41164</v>
      </c>
      <c r="B560" s="60">
        <v>88.454100999999994</v>
      </c>
      <c r="C560" s="62">
        <v>80.040386999999996</v>
      </c>
      <c r="D560" s="62">
        <v>23.424462999999999</v>
      </c>
      <c r="E560" s="62">
        <v>28.280000999999999</v>
      </c>
      <c r="F560" s="62">
        <v>345.09551099999999</v>
      </c>
      <c r="G560" s="62">
        <v>48.710341999999997</v>
      </c>
      <c r="H560" s="62">
        <v>48.188321000000002</v>
      </c>
      <c r="I560" s="62">
        <v>107.089996</v>
      </c>
      <c r="J560" s="62">
        <v>27.684507</v>
      </c>
      <c r="K560" s="62">
        <v>30.916059000000001</v>
      </c>
      <c r="L560" s="62">
        <v>13333.349609999999</v>
      </c>
      <c r="N560" s="69">
        <f>(B561-Assets[[#This Row],[AAPL]])/Assets[[#This Row],[AAPL]]</f>
        <v>1.9692721765382143E-2</v>
      </c>
      <c r="O560" s="69">
        <f>(C561-Assets[[#This Row],[XOM]])/Assets[[#This Row],[XOM]]</f>
        <v>1.8760466512986861E-2</v>
      </c>
      <c r="P560" s="69">
        <f>(D561-Assets[[#This Row],[TTM]])/Assets[[#This Row],[TTM]]</f>
        <v>1.0970411573575952E-2</v>
      </c>
      <c r="Q560" s="69">
        <f>(E561-Assets[[#This Row],[TSLA]])/Assets[[#This Row],[TSLA]]</f>
        <v>4.2432777848911737E-2</v>
      </c>
      <c r="R560" s="69">
        <f>(F561-Assets[[#This Row],[GOOG]])/Assets[[#This Row],[GOOG]]</f>
        <v>2.1942945528491634E-2</v>
      </c>
      <c r="S560" s="69">
        <f>(G561-Assets[[#This Row],[DIS]])/Assets[[#This Row],[DIS]]</f>
        <v>1.7408069111894225E-2</v>
      </c>
      <c r="T560" s="69">
        <f>(H561-Assets[[#This Row],[COP]])/Assets[[#This Row],[COP]]</f>
        <v>1.9632122065427408E-2</v>
      </c>
      <c r="U560" s="69">
        <f>(I561-Assets[[#This Row],[BIDU]])/Assets[[#This Row],[BIDU]]</f>
        <v>2.5586012721487018E-2</v>
      </c>
      <c r="V560" s="69">
        <f>(J561-Assets[[#This Row],[MSFT]])/Assets[[#This Row],[MSFT]]</f>
        <v>5.1981781723619185E-3</v>
      </c>
      <c r="W560" s="69">
        <f>(K561-Assets[[#This Row],[WFC]])/Assets[[#This Row],[WFC]]</f>
        <v>3.5537356168197136E-2</v>
      </c>
      <c r="X560" s="69">
        <f>(L561-Assets[[#This Row],[DJI]])/Assets[[#This Row],[DJI]]</f>
        <v>1.5488286592674257E-2</v>
      </c>
    </row>
    <row r="561" spans="1:24" x14ac:dyDescent="0.25">
      <c r="A561" s="66">
        <v>41165</v>
      </c>
      <c r="B561" s="60">
        <v>90.196003000000005</v>
      </c>
      <c r="C561" s="62">
        <v>81.541982000000004</v>
      </c>
      <c r="D561" s="62">
        <v>23.681439000000001</v>
      </c>
      <c r="E561" s="62">
        <v>29.48</v>
      </c>
      <c r="F561" s="62">
        <v>352.66792299999997</v>
      </c>
      <c r="G561" s="62">
        <v>49.558295000000001</v>
      </c>
      <c r="H561" s="62">
        <v>49.134360000000001</v>
      </c>
      <c r="I561" s="62">
        <v>109.83000199999999</v>
      </c>
      <c r="J561" s="62">
        <v>27.828416000000001</v>
      </c>
      <c r="K561" s="62">
        <v>32.014733999999997</v>
      </c>
      <c r="L561" s="62">
        <v>13539.860350000001</v>
      </c>
      <c r="N561" s="69">
        <f>(B562-Assets[[#This Row],[AAPL]])/Assets[[#This Row],[AAPL]]</f>
        <v>1.2152633858952724E-2</v>
      </c>
      <c r="O561" s="69">
        <f>(C562-Assets[[#This Row],[XOM]])/Assets[[#This Row],[XOM]]</f>
        <v>1.1728596442504907E-2</v>
      </c>
      <c r="P561" s="69">
        <f>(D562-Assets[[#This Row],[TTM]])/Assets[[#This Row],[TTM]]</f>
        <v>6.051756398755994E-2</v>
      </c>
      <c r="Q561" s="69">
        <f>(E562-Assets[[#This Row],[TSLA]])/Assets[[#This Row],[TSLA]]</f>
        <v>3.0868351424694677E-2</v>
      </c>
      <c r="R561" s="69">
        <f>(F562-Assets[[#This Row],[GOOG]])/Assets[[#This Row],[GOOG]]</f>
        <v>5.1555978908805148E-3</v>
      </c>
      <c r="S561" s="69">
        <f>(G562-Assets[[#This Row],[DIS]])/Assets[[#This Row],[DIS]]</f>
        <v>-4.752847126802886E-3</v>
      </c>
      <c r="T561" s="69">
        <f>(H562-Assets[[#This Row],[COP]])/Assets[[#This Row],[COP]]</f>
        <v>9.7137522499528995E-3</v>
      </c>
      <c r="U561" s="69">
        <f>(I562-Assets[[#This Row],[BIDU]])/Assets[[#This Row],[BIDU]]</f>
        <v>5.271784480164176E-2</v>
      </c>
      <c r="V561" s="69">
        <f>(J562-Assets[[#This Row],[MSFT]])/Assets[[#This Row],[MSFT]]</f>
        <v>8.7265117784641102E-3</v>
      </c>
      <c r="W561" s="69">
        <f>(K562-Assets[[#This Row],[WFC]])/Assets[[#This Row],[WFC]]</f>
        <v>1.6315112910199558E-2</v>
      </c>
      <c r="X561" s="69">
        <f>(L562-Assets[[#This Row],[DJI]])/Assets[[#This Row],[DJI]]</f>
        <v>3.9520178655312902E-3</v>
      </c>
    </row>
    <row r="562" spans="1:24" x14ac:dyDescent="0.25">
      <c r="A562" s="66">
        <v>41166</v>
      </c>
      <c r="B562" s="60">
        <v>91.292122000000006</v>
      </c>
      <c r="C562" s="62">
        <v>82.498355000000004</v>
      </c>
      <c r="D562" s="62">
        <v>25.114581999999999</v>
      </c>
      <c r="E562" s="62">
        <v>30.389999</v>
      </c>
      <c r="F562" s="62">
        <v>354.48613699999999</v>
      </c>
      <c r="G562" s="62">
        <v>49.322752000000001</v>
      </c>
      <c r="H562" s="62">
        <v>49.611638999999997</v>
      </c>
      <c r="I562" s="62">
        <v>115.620003</v>
      </c>
      <c r="J562" s="62">
        <v>28.071261</v>
      </c>
      <c r="K562" s="62">
        <v>32.537058000000002</v>
      </c>
      <c r="L562" s="62">
        <v>13593.37012</v>
      </c>
      <c r="N562" s="69">
        <f>(B563-Assets[[#This Row],[AAPL]])/Assets[[#This Row],[AAPL]]</f>
        <v>1.2296044559025504E-2</v>
      </c>
      <c r="O562" s="69">
        <f>(C563-Assets[[#This Row],[XOM]])/Assets[[#This Row],[XOM]]</f>
        <v>-4.2253448568762668E-3</v>
      </c>
      <c r="P562" s="69">
        <f>(D563-Assets[[#This Row],[TTM]])/Assets[[#This Row],[TTM]]</f>
        <v>-1.6135406912207422E-2</v>
      </c>
      <c r="Q562" s="69">
        <f>(E563-Assets[[#This Row],[TSLA]])/Assets[[#This Row],[TSLA]]</f>
        <v>7.0747024374696335E-2</v>
      </c>
      <c r="R562" s="69">
        <f>(F563-Assets[[#This Row],[GOOG]])/Assets[[#This Row],[GOOG]]</f>
        <v>4.2265122486305782E-4</v>
      </c>
      <c r="S562" s="69">
        <f>(G563-Assets[[#This Row],[DIS]])/Assets[[#This Row],[DIS]]</f>
        <v>-3.820386988949822E-3</v>
      </c>
      <c r="T562" s="69">
        <f>(H563-Assets[[#This Row],[COP]])/Assets[[#This Row],[COP]]</f>
        <v>1.5461291250628002E-3</v>
      </c>
      <c r="U562" s="69">
        <f>(I563-Assets[[#This Row],[BIDU]])/Assets[[#This Row],[BIDU]]</f>
        <v>-1.9979285072324413E-2</v>
      </c>
      <c r="V562" s="69">
        <f>(J563-Assets[[#This Row],[MSFT]])/Assets[[#This Row],[MSFT]]</f>
        <v>0</v>
      </c>
      <c r="W562" s="69">
        <f>(K563-Assets[[#This Row],[WFC]])/Assets[[#This Row],[WFC]]</f>
        <v>-2.2142229331244486E-2</v>
      </c>
      <c r="X562" s="69">
        <f>(L563-Assets[[#This Row],[DJI]])/Assets[[#This Row],[DJI]]</f>
        <v>-2.962511109790946E-3</v>
      </c>
    </row>
    <row r="563" spans="1:24" x14ac:dyDescent="0.25">
      <c r="A563" s="66">
        <v>41169</v>
      </c>
      <c r="B563" s="60">
        <v>92.414653999999999</v>
      </c>
      <c r="C563" s="62">
        <v>82.149771000000001</v>
      </c>
      <c r="D563" s="62">
        <v>24.709347999999999</v>
      </c>
      <c r="E563" s="62">
        <v>32.540000999999997</v>
      </c>
      <c r="F563" s="62">
        <v>354.63596100000001</v>
      </c>
      <c r="G563" s="62">
        <v>49.134320000000002</v>
      </c>
      <c r="H563" s="62">
        <v>49.688344999999998</v>
      </c>
      <c r="I563" s="62">
        <v>113.30999799999999</v>
      </c>
      <c r="J563" s="62">
        <v>28.071261</v>
      </c>
      <c r="K563" s="62">
        <v>31.816614999999999</v>
      </c>
      <c r="L563" s="62">
        <v>13553.099609999999</v>
      </c>
      <c r="N563" s="69">
        <f>(B564-Assets[[#This Row],[AAPL]])/Assets[[#This Row],[AAPL]]</f>
        <v>3.0437813466249464E-3</v>
      </c>
      <c r="O563" s="69">
        <f>(C564-Assets[[#This Row],[XOM]])/Assets[[#This Row],[XOM]]</f>
        <v>-2.8288697238122171E-3</v>
      </c>
      <c r="P563" s="69">
        <f>(D564-Assets[[#This Row],[TTM]])/Assets[[#This Row],[TTM]]</f>
        <v>-1.1600022792993074E-2</v>
      </c>
      <c r="Q563" s="69">
        <f>(E564-Assets[[#This Row],[TSLA]])/Assets[[#This Row],[TSLA]]</f>
        <v>-3.6877718596259323E-2</v>
      </c>
      <c r="R563" s="69">
        <f>(F564-Assets[[#This Row],[GOOG]])/Assets[[#This Row],[GOOG]]</f>
        <v>1.1690523398443444E-2</v>
      </c>
      <c r="S563" s="69">
        <f>(G564-Assets[[#This Row],[DIS]])/Assets[[#This Row],[DIS]]</f>
        <v>-4.7938589564280086E-3</v>
      </c>
      <c r="T563" s="69">
        <f>(H564-Assets[[#This Row],[COP]])/Assets[[#This Row],[COP]]</f>
        <v>-8.2332587249584512E-3</v>
      </c>
      <c r="U563" s="69">
        <f>(I564-Assets[[#This Row],[BIDU]])/Assets[[#This Row],[BIDU]]</f>
        <v>-1.1649457446817653E-2</v>
      </c>
      <c r="V563" s="69">
        <f>(J564-Assets[[#This Row],[MSFT]])/Assets[[#This Row],[MSFT]]</f>
        <v>-9.6119657752461796E-4</v>
      </c>
      <c r="W563" s="69">
        <f>(K564-Assets[[#This Row],[WFC]])/Assets[[#This Row],[WFC]]</f>
        <v>3.1134047415164365E-3</v>
      </c>
      <c r="X563" s="69">
        <f>(L564-Assets[[#This Row],[DJI]])/Assets[[#This Row],[DJI]]</f>
        <v>8.5146869218648529E-4</v>
      </c>
    </row>
    <row r="564" spans="1:24" x14ac:dyDescent="0.25">
      <c r="A564" s="66">
        <v>41170</v>
      </c>
      <c r="B564" s="60">
        <v>92.695943999999997</v>
      </c>
      <c r="C564" s="62">
        <v>81.917379999999994</v>
      </c>
      <c r="D564" s="62">
        <v>24.422719000000001</v>
      </c>
      <c r="E564" s="62">
        <v>31.34</v>
      </c>
      <c r="F564" s="62">
        <v>358.78184099999999</v>
      </c>
      <c r="G564" s="62">
        <v>48.898777000000003</v>
      </c>
      <c r="H564" s="62">
        <v>49.279248000000003</v>
      </c>
      <c r="I564" s="62">
        <v>111.989998</v>
      </c>
      <c r="J564" s="62">
        <v>28.044279</v>
      </c>
      <c r="K564" s="62">
        <v>31.915673000000002</v>
      </c>
      <c r="L564" s="62">
        <v>13564.639649999999</v>
      </c>
      <c r="N564" s="69">
        <f>(B565-Assets[[#This Row],[AAPL]])/Assets[[#This Row],[AAPL]]</f>
        <v>2.7072381937237101E-4</v>
      </c>
      <c r="O564" s="69">
        <f>(C565-Assets[[#This Row],[XOM]])/Assets[[#This Row],[XOM]]</f>
        <v>-1.1783982837341658E-2</v>
      </c>
      <c r="P564" s="69">
        <f>(D565-Assets[[#This Row],[TTM]])/Assets[[#This Row],[TTM]]</f>
        <v>-6.4751185156738484E-3</v>
      </c>
      <c r="Q564" s="69">
        <f>(E565-Assets[[#This Row],[TSLA]])/Assets[[#This Row],[TSLA]]</f>
        <v>-9.2533822590938151E-3</v>
      </c>
      <c r="R564" s="69">
        <f>(F565-Assets[[#This Row],[GOOG]])/Assets[[#This Row],[GOOG]]</f>
        <v>1.2836187548299016E-2</v>
      </c>
      <c r="S564" s="69">
        <f>(G565-Assets[[#This Row],[DIS]])/Assets[[#This Row],[DIS]]</f>
        <v>1.5414250544548352E-2</v>
      </c>
      <c r="T564" s="69">
        <f>(H565-Assets[[#This Row],[COP]])/Assets[[#This Row],[COP]]</f>
        <v>-8.8204673902491371E-3</v>
      </c>
      <c r="U564" s="69">
        <f>(I565-Assets[[#This Row],[BIDU]])/Assets[[#This Row],[BIDU]]</f>
        <v>1.91981519635352E-2</v>
      </c>
      <c r="V564" s="69">
        <f>(J565-Assets[[#This Row],[MSFT]])/Assets[[#This Row],[MSFT]]</f>
        <v>-4.1693708723979121E-3</v>
      </c>
      <c r="W564" s="69">
        <f>(K565-Assets[[#This Row],[WFC]])/Assets[[#This Row],[WFC]]</f>
        <v>-5.3611590769212583E-3</v>
      </c>
      <c r="X564" s="69">
        <f>(L565-Assets[[#This Row],[DJI]])/Assets[[#This Row],[DJI]]</f>
        <v>9.8198775225119767E-4</v>
      </c>
    </row>
    <row r="565" spans="1:24" x14ac:dyDescent="0.25">
      <c r="A565" s="66">
        <v>41171</v>
      </c>
      <c r="B565" s="60">
        <v>92.721039000000005</v>
      </c>
      <c r="C565" s="62">
        <v>80.952067</v>
      </c>
      <c r="D565" s="62">
        <v>24.264579000000001</v>
      </c>
      <c r="E565" s="62">
        <v>31.049999</v>
      </c>
      <c r="F565" s="62">
        <v>363.38723199999998</v>
      </c>
      <c r="G565" s="62">
        <v>49.652515000000001</v>
      </c>
      <c r="H565" s="62">
        <v>48.844582000000003</v>
      </c>
      <c r="I565" s="62">
        <v>114.139999</v>
      </c>
      <c r="J565" s="62">
        <v>27.927351999999999</v>
      </c>
      <c r="K565" s="62">
        <v>31.744568000000001</v>
      </c>
      <c r="L565" s="62">
        <v>13577.95996</v>
      </c>
      <c r="N565" s="69">
        <f>(B566-Assets[[#This Row],[AAPL]])/Assets[[#This Row],[AAPL]]</f>
        <v>-4.8426549663663741E-3</v>
      </c>
      <c r="O565" s="69">
        <f>(C566-Assets[[#This Row],[XOM]])/Assets[[#This Row],[XOM]]</f>
        <v>1.0489083620310802E-2</v>
      </c>
      <c r="P565" s="69">
        <f>(D566-Assets[[#This Row],[TTM]])/Assets[[#This Row],[TTM]]</f>
        <v>4.0733449362544919E-3</v>
      </c>
      <c r="Q565" s="69">
        <f>(E566-Assets[[#This Row],[TSLA]])/Assets[[#This Row],[TSLA]]</f>
        <v>-4.8308858238610931E-3</v>
      </c>
      <c r="R565" s="69">
        <f>(F566-Assets[[#This Row],[GOOG]])/Assets[[#This Row],[GOOG]]</f>
        <v>8.5222036639966278E-4</v>
      </c>
      <c r="S565" s="69">
        <f>(G566-Assets[[#This Row],[DIS]])/Assets[[#This Row],[DIS]]</f>
        <v>-7.5903506599822449E-4</v>
      </c>
      <c r="T565" s="69">
        <f>(H566-Assets[[#This Row],[COP]])/Assets[[#This Row],[COP]]</f>
        <v>4.8857005266212863E-3</v>
      </c>
      <c r="U565" s="69">
        <f>(I566-Assets[[#This Row],[BIDU]])/Assets[[#This Row],[BIDU]]</f>
        <v>-2.514457705576114E-2</v>
      </c>
      <c r="V565" s="69">
        <f>(J566-Assets[[#This Row],[MSFT]])/Assets[[#This Row],[MSFT]]</f>
        <v>1.2882495984581768E-2</v>
      </c>
      <c r="W565" s="69">
        <f>(K566-Assets[[#This Row],[WFC]])/Assets[[#This Row],[WFC]]</f>
        <v>-1.4184159003203646E-3</v>
      </c>
      <c r="X565" s="69">
        <f>(L566-Assets[[#This Row],[DJI]])/Assets[[#This Row],[DJI]]</f>
        <v>1.3970972116492165E-3</v>
      </c>
    </row>
    <row r="566" spans="1:24" x14ac:dyDescent="0.25">
      <c r="A566" s="66">
        <v>41172</v>
      </c>
      <c r="B566" s="60">
        <v>92.272023000000004</v>
      </c>
      <c r="C566" s="62">
        <v>81.801180000000002</v>
      </c>
      <c r="D566" s="62">
        <v>24.363416999999998</v>
      </c>
      <c r="E566" s="62">
        <v>30.9</v>
      </c>
      <c r="F566" s="62">
        <v>363.69691799999998</v>
      </c>
      <c r="G566" s="62">
        <v>49.614826999999998</v>
      </c>
      <c r="H566" s="62">
        <v>49.083221999999999</v>
      </c>
      <c r="I566" s="62">
        <v>111.269997</v>
      </c>
      <c r="J566" s="62">
        <v>28.287126000000001</v>
      </c>
      <c r="K566" s="62">
        <v>31.699541</v>
      </c>
      <c r="L566" s="62">
        <v>13596.929690000001</v>
      </c>
      <c r="N566" s="69">
        <f>(B567-Assets[[#This Row],[AAPL]])/Assets[[#This Row],[AAPL]]</f>
        <v>1.989400405797963E-3</v>
      </c>
      <c r="O566" s="69">
        <f>(C567-Assets[[#This Row],[XOM]])/Assets[[#This Row],[XOM]]</f>
        <v>4.3706459980161405E-3</v>
      </c>
      <c r="P566" s="69">
        <f>(D567-Assets[[#This Row],[TTM]])/Assets[[#This Row],[TTM]]</f>
        <v>2.8803307844708363E-2</v>
      </c>
      <c r="Q566" s="69">
        <f>(E567-Assets[[#This Row],[TSLA]])/Assets[[#This Row],[TSLA]]</f>
        <v>-2.8478964401294469E-2</v>
      </c>
      <c r="R566" s="69">
        <f>(F567-Assets[[#This Row],[GOOG]])/Assets[[#This Row],[GOOG]]</f>
        <v>8.0618637521695947E-3</v>
      </c>
      <c r="S566" s="69">
        <f>(G567-Assets[[#This Row],[DIS]])/Assets[[#This Row],[DIS]]</f>
        <v>1.5192232757356699E-3</v>
      </c>
      <c r="T566" s="69">
        <f>(H567-Assets[[#This Row],[COP]])/Assets[[#This Row],[COP]]</f>
        <v>-3.9937475987211323E-3</v>
      </c>
      <c r="U566" s="69">
        <f>(I567-Assets[[#This Row],[BIDU]])/Assets[[#This Row],[BIDU]]</f>
        <v>-1.4379078306257767E-3</v>
      </c>
      <c r="V566" s="69">
        <f>(J567-Assets[[#This Row],[MSFT]])/Assets[[#This Row],[MSFT]]</f>
        <v>-8.2670823469306286E-3</v>
      </c>
      <c r="W566" s="69">
        <f>(K567-Assets[[#This Row],[WFC]])/Assets[[#This Row],[WFC]]</f>
        <v>-6.5340693734335089E-3</v>
      </c>
      <c r="X566" s="69">
        <f>(L567-Assets[[#This Row],[DJI]])/Assets[[#This Row],[DJI]]</f>
        <v>-1.2841104865638337E-3</v>
      </c>
    </row>
    <row r="567" spans="1:24" x14ac:dyDescent="0.25">
      <c r="A567" s="66">
        <v>41173</v>
      </c>
      <c r="B567" s="60">
        <v>92.455589000000003</v>
      </c>
      <c r="C567" s="62">
        <v>82.158704</v>
      </c>
      <c r="D567" s="62">
        <v>25.065163999999999</v>
      </c>
      <c r="E567" s="62">
        <v>30.02</v>
      </c>
      <c r="F567" s="62">
        <v>366.62899299999998</v>
      </c>
      <c r="G567" s="62">
        <v>49.690202999999997</v>
      </c>
      <c r="H567" s="62">
        <v>48.887196000000003</v>
      </c>
      <c r="I567" s="62">
        <v>111.110001</v>
      </c>
      <c r="J567" s="62">
        <v>28.053273999999998</v>
      </c>
      <c r="K567" s="62">
        <v>31.492414</v>
      </c>
      <c r="L567" s="62">
        <v>13579.469730000001</v>
      </c>
      <c r="N567" s="69">
        <f>(B568-Assets[[#This Row],[AAPL]])/Assets[[#This Row],[AAPL]]</f>
        <v>-1.3283967073099305E-2</v>
      </c>
      <c r="O567" s="69">
        <f>(C568-Assets[[#This Row],[XOM]])/Assets[[#This Row],[XOM]]</f>
        <v>-4.3516996081145222E-4</v>
      </c>
      <c r="P567" s="69">
        <f>(D568-Assets[[#This Row],[TTM]])/Assets[[#This Row],[TTM]]</f>
        <v>3.1545375087113133E-3</v>
      </c>
      <c r="Q567" s="69">
        <f>(E568-Assets[[#This Row],[TSLA]])/Assets[[#This Row],[TSLA]]</f>
        <v>2.1319120586275834E-2</v>
      </c>
      <c r="R567" s="69">
        <f>(F568-Assets[[#This Row],[GOOG]])/Assets[[#This Row],[GOOG]]</f>
        <v>2.0967575251202235E-2</v>
      </c>
      <c r="S567" s="69">
        <f>(G568-Assets[[#This Row],[DIS]])/Assets[[#This Row],[DIS]]</f>
        <v>3.4129061618042599E-3</v>
      </c>
      <c r="T567" s="69">
        <f>(H568-Assets[[#This Row],[COP]])/Assets[[#This Row],[COP]]</f>
        <v>1.0460223572650739E-2</v>
      </c>
      <c r="U567" s="69">
        <f>(I568-Assets[[#This Row],[BIDU]])/Assets[[#This Row],[BIDU]]</f>
        <v>1.8630177134099837E-2</v>
      </c>
      <c r="V567" s="69">
        <f>(J568-Assets[[#This Row],[MSFT]])/Assets[[#This Row],[MSFT]]</f>
        <v>-1.3145239304332118E-2</v>
      </c>
      <c r="W567" s="69">
        <f>(K568-Assets[[#This Row],[WFC]])/Assets[[#This Row],[WFC]]</f>
        <v>3.7174031816042501E-3</v>
      </c>
      <c r="X567" s="69">
        <f>(L568-Assets[[#This Row],[DJI]])/Assets[[#This Row],[DJI]]</f>
        <v>-1.5132998864161415E-3</v>
      </c>
    </row>
    <row r="568" spans="1:24" x14ac:dyDescent="0.25">
      <c r="A568" s="66">
        <v>41176</v>
      </c>
      <c r="B568" s="60">
        <v>91.227412000000001</v>
      </c>
      <c r="C568" s="62">
        <v>82.122951</v>
      </c>
      <c r="D568" s="62">
        <v>25.144233</v>
      </c>
      <c r="E568" s="62">
        <v>30.66</v>
      </c>
      <c r="F568" s="62">
        <v>374.31631399999998</v>
      </c>
      <c r="G568" s="62">
        <v>49.859791000000001</v>
      </c>
      <c r="H568" s="62">
        <v>49.398567</v>
      </c>
      <c r="I568" s="62">
        <v>113.18</v>
      </c>
      <c r="J568" s="62">
        <v>27.684507</v>
      </c>
      <c r="K568" s="62">
        <v>31.609483999999998</v>
      </c>
      <c r="L568" s="62">
        <v>13558.91992</v>
      </c>
      <c r="N568" s="69">
        <f>(B569-Assets[[#This Row],[AAPL]])/Assets[[#This Row],[AAPL]]</f>
        <v>-2.4971419774573983E-2</v>
      </c>
      <c r="O568" s="69">
        <f>(C569-Assets[[#This Row],[XOM]])/Assets[[#This Row],[XOM]]</f>
        <v>-1.5237153375064856E-3</v>
      </c>
      <c r="P568" s="69">
        <f>(D569-Assets[[#This Row],[TTM]])/Assets[[#This Row],[TTM]]</f>
        <v>-3.144657464795212E-2</v>
      </c>
      <c r="Q568" s="69">
        <f>(E569-Assets[[#This Row],[TSLA]])/Assets[[#This Row],[TSLA]]</f>
        <v>-9.7847358121330719E-2</v>
      </c>
      <c r="R568" s="69">
        <f>(F569-Assets[[#This Row],[GOOG]])/Assets[[#This Row],[GOOG]]</f>
        <v>-2.935752354089229E-4</v>
      </c>
      <c r="S568" s="69">
        <f>(G569-Assets[[#This Row],[DIS]])/Assets[[#This Row],[DIS]]</f>
        <v>-7.1806157390431162E-3</v>
      </c>
      <c r="T568" s="69">
        <f>(H569-Assets[[#This Row],[COP]])/Assets[[#This Row],[COP]]</f>
        <v>-9.4892833632197575E-3</v>
      </c>
      <c r="U568" s="69">
        <f>(I569-Assets[[#This Row],[BIDU]])/Assets[[#This Row],[BIDU]]</f>
        <v>-5.8314454850680614E-3</v>
      </c>
      <c r="V568" s="69">
        <f>(J569-Assets[[#This Row],[MSFT]])/Assets[[#This Row],[MSFT]]</f>
        <v>-1.2670624764963317E-2</v>
      </c>
      <c r="W568" s="69">
        <f>(K569-Assets[[#This Row],[WFC]])/Assets[[#This Row],[WFC]]</f>
        <v>-1.0826149518922766E-2</v>
      </c>
      <c r="X568" s="69">
        <f>(L569-Assets[[#This Row],[DJI]])/Assets[[#This Row],[DJI]]</f>
        <v>-7.4762673279362389E-3</v>
      </c>
    </row>
    <row r="569" spans="1:24" x14ac:dyDescent="0.25">
      <c r="A569" s="66">
        <v>41177</v>
      </c>
      <c r="B569" s="60">
        <v>88.949333999999993</v>
      </c>
      <c r="C569" s="62">
        <v>81.997819000000007</v>
      </c>
      <c r="D569" s="62">
        <v>24.353532999999999</v>
      </c>
      <c r="E569" s="62">
        <v>27.66</v>
      </c>
      <c r="F569" s="62">
        <v>374.20642400000003</v>
      </c>
      <c r="G569" s="62">
        <v>49.501767000000001</v>
      </c>
      <c r="H569" s="62">
        <v>48.929810000000003</v>
      </c>
      <c r="I569" s="62">
        <v>112.519997</v>
      </c>
      <c r="J569" s="62">
        <v>27.333727</v>
      </c>
      <c r="K569" s="62">
        <v>31.267275000000001</v>
      </c>
      <c r="L569" s="62">
        <v>13457.54981</v>
      </c>
      <c r="N569" s="69">
        <f>(B570-Assets[[#This Row],[AAPL]])/Assets[[#This Row],[AAPL]]</f>
        <v>-1.2412077194417183E-2</v>
      </c>
      <c r="O569" s="69">
        <f>(C570-Assets[[#This Row],[XOM]])/Assets[[#This Row],[XOM]]</f>
        <v>-5.5591356643278824E-3</v>
      </c>
      <c r="P569" s="69">
        <f>(D570-Assets[[#This Row],[TTM]])/Assets[[#This Row],[TTM]]</f>
        <v>-1.7045452912314556E-2</v>
      </c>
      <c r="Q569" s="69">
        <f>(E570-Assets[[#This Row],[TSLA]])/Assets[[#This Row],[TSLA]]</f>
        <v>-4.3383586406362971E-3</v>
      </c>
      <c r="R569" s="69">
        <f>(F570-Assets[[#This Row],[GOOG]])/Assets[[#This Row],[GOOG]]</f>
        <v>5.7398346533996938E-3</v>
      </c>
      <c r="S569" s="69">
        <f>(G570-Assets[[#This Row],[DIS]])/Assets[[#This Row],[DIS]]</f>
        <v>-1.1419915575942968E-2</v>
      </c>
      <c r="T569" s="69">
        <f>(H570-Assets[[#This Row],[COP]])/Assets[[#This Row],[COP]]</f>
        <v>-6.967449904260817E-3</v>
      </c>
      <c r="U569" s="69">
        <f>(I570-Assets[[#This Row],[BIDU]])/Assets[[#This Row],[BIDU]]</f>
        <v>-2.9327675861917832E-3</v>
      </c>
      <c r="V569" s="69">
        <f>(J570-Assets[[#This Row],[MSFT]])/Assets[[#This Row],[MSFT]]</f>
        <v>-7.2391884209569652E-3</v>
      </c>
      <c r="W569" s="69">
        <f>(K570-Assets[[#This Row],[WFC]])/Assets[[#This Row],[WFC]]</f>
        <v>-8.6406314589295916E-3</v>
      </c>
      <c r="X569" s="69">
        <f>(L570-Assets[[#This Row],[DJI]])/Assets[[#This Row],[DJI]]</f>
        <v>-3.2725154743454641E-3</v>
      </c>
    </row>
    <row r="570" spans="1:24" x14ac:dyDescent="0.25">
      <c r="A570" s="66">
        <v>41178</v>
      </c>
      <c r="B570" s="60">
        <v>87.845287999999996</v>
      </c>
      <c r="C570" s="62">
        <v>81.541982000000004</v>
      </c>
      <c r="D570" s="62">
        <v>23.938416</v>
      </c>
      <c r="E570" s="62">
        <v>27.540001</v>
      </c>
      <c r="F570" s="62">
        <v>376.35430700000001</v>
      </c>
      <c r="G570" s="62">
        <v>48.936461000000001</v>
      </c>
      <c r="H570" s="62">
        <v>48.588894000000003</v>
      </c>
      <c r="I570" s="62">
        <v>112.19000200000001</v>
      </c>
      <c r="J570" s="62">
        <v>27.135853000000001</v>
      </c>
      <c r="K570" s="62">
        <v>30.997105999999999</v>
      </c>
      <c r="L570" s="62">
        <v>13413.509770000001</v>
      </c>
      <c r="N570" s="69">
        <f>(B571-Assets[[#This Row],[AAPL]])/Assets[[#This Row],[AAPL]]</f>
        <v>2.4264135829345786E-2</v>
      </c>
      <c r="O570" s="69">
        <f>(C571-Assets[[#This Row],[XOM]])/Assets[[#This Row],[XOM]]</f>
        <v>6.2479472230634915E-3</v>
      </c>
      <c r="P570" s="69">
        <f>(D571-Assets[[#This Row],[TTM]])/Assets[[#This Row],[TTM]]</f>
        <v>1.8579717221055933E-2</v>
      </c>
      <c r="Q570" s="69">
        <f>(E571-Assets[[#This Row],[TSLA]])/Assets[[#This Row],[TSLA]]</f>
        <v>3.4495242029947575E-2</v>
      </c>
      <c r="R570" s="69">
        <f>(F571-Assets[[#This Row],[GOOG]])/Assets[[#This Row],[GOOG]]</f>
        <v>4.0346901091794117E-3</v>
      </c>
      <c r="S570" s="69">
        <f>(G571-Assets[[#This Row],[DIS]])/Assets[[#This Row],[DIS]]</f>
        <v>1.2321978085010997E-2</v>
      </c>
      <c r="T570" s="69">
        <f>(H571-Assets[[#This Row],[COP]])/Assets[[#This Row],[COP]]</f>
        <v>6.6655149631518551E-3</v>
      </c>
      <c r="U570" s="69">
        <f>(I571-Assets[[#This Row],[BIDU]])/Assets[[#This Row],[BIDU]]</f>
        <v>2.1481379419174912E-2</v>
      </c>
      <c r="V570" s="69">
        <f>(J571-Assets[[#This Row],[MSFT]])/Assets[[#This Row],[MSFT]]</f>
        <v>-3.3148027445469675E-4</v>
      </c>
      <c r="W570" s="69">
        <f>(K571-Assets[[#This Row],[WFC]])/Assets[[#This Row],[WFC]]</f>
        <v>9.8779866739817524E-3</v>
      </c>
      <c r="X570" s="69">
        <f>(L571-Assets[[#This Row],[DJI]])/Assets[[#This Row],[DJI]]</f>
        <v>5.4020134358913679E-3</v>
      </c>
    </row>
    <row r="571" spans="1:24" x14ac:dyDescent="0.25">
      <c r="A571" s="66">
        <v>41179</v>
      </c>
      <c r="B571" s="60">
        <v>89.976777999999996</v>
      </c>
      <c r="C571" s="62">
        <v>82.051451999999998</v>
      </c>
      <c r="D571" s="62">
        <v>24.383185000000001</v>
      </c>
      <c r="E571" s="62">
        <v>28.49</v>
      </c>
      <c r="F571" s="62">
        <v>377.87277999999998</v>
      </c>
      <c r="G571" s="62">
        <v>49.539454999999997</v>
      </c>
      <c r="H571" s="62">
        <v>48.912764000000003</v>
      </c>
      <c r="I571" s="62">
        <v>114.599998</v>
      </c>
      <c r="J571" s="62">
        <v>27.126857999999999</v>
      </c>
      <c r="K571" s="62">
        <v>31.303294999999999</v>
      </c>
      <c r="L571" s="62">
        <v>13485.969730000001</v>
      </c>
      <c r="N571" s="69">
        <f>(B572-Assets[[#This Row],[AAPL]])/Assets[[#This Row],[AAPL]]</f>
        <v>-2.0871218571529539E-2</v>
      </c>
      <c r="O571" s="69">
        <f>(C572-Assets[[#This Row],[XOM]])/Assets[[#This Row],[XOM]]</f>
        <v>-3.8127052279342882E-3</v>
      </c>
      <c r="P571" s="69">
        <f>(D572-Assets[[#This Row],[TTM]])/Assets[[#This Row],[TTM]]</f>
        <v>4.0940426773614681E-2</v>
      </c>
      <c r="Q571" s="69">
        <f>(E572-Assets[[#This Row],[TSLA]])/Assets[[#This Row],[TSLA]]</f>
        <v>2.7729062829062838E-2</v>
      </c>
      <c r="R571" s="69">
        <f>(F572-Assets[[#This Row],[GOOG]])/Assets[[#This Row],[GOOG]]</f>
        <v>-2.643783974066585E-3</v>
      </c>
      <c r="S571" s="69">
        <f>(G572-Assets[[#This Row],[DIS]])/Assets[[#This Row],[DIS]]</f>
        <v>-5.7056542103662289E-3</v>
      </c>
      <c r="T571" s="69">
        <f>(H572-Assets[[#This Row],[COP]])/Assets[[#This Row],[COP]]</f>
        <v>-3.6591675743370953E-3</v>
      </c>
      <c r="U571" s="69">
        <f>(I572-Assets[[#This Row],[BIDU]])/Assets[[#This Row],[BIDU]]</f>
        <v>1.9982557067758446E-2</v>
      </c>
      <c r="V571" s="69">
        <f>(J572-Assets[[#This Row],[MSFT]])/Assets[[#This Row],[MSFT]]</f>
        <v>-1.3262575415110721E-2</v>
      </c>
      <c r="W571" s="69">
        <f>(K572-Assets[[#This Row],[WFC]])/Assets[[#This Row],[WFC]]</f>
        <v>-6.6167794796042987E-3</v>
      </c>
      <c r="X571" s="69">
        <f>(L572-Assets[[#This Row],[DJI]])/Assets[[#This Row],[DJI]]</f>
        <v>-3.6215304481482247E-3</v>
      </c>
    </row>
    <row r="572" spans="1:24" x14ac:dyDescent="0.25">
      <c r="A572" s="66">
        <v>41180</v>
      </c>
      <c r="B572" s="60">
        <v>88.098853000000005</v>
      </c>
      <c r="C572" s="62">
        <v>81.738613999999998</v>
      </c>
      <c r="D572" s="62">
        <v>25.381443000000001</v>
      </c>
      <c r="E572" s="62">
        <v>29.280000999999999</v>
      </c>
      <c r="F572" s="62">
        <v>376.87376599999999</v>
      </c>
      <c r="G572" s="62">
        <v>49.256799999999998</v>
      </c>
      <c r="H572" s="62">
        <v>48.733784</v>
      </c>
      <c r="I572" s="62">
        <v>116.889999</v>
      </c>
      <c r="J572" s="62">
        <v>26.767085999999999</v>
      </c>
      <c r="K572" s="62">
        <v>31.096167999999999</v>
      </c>
      <c r="L572" s="62">
        <v>13437.12988</v>
      </c>
      <c r="N572" s="69">
        <f>(B573-Assets[[#This Row],[AAPL]])/Assets[[#This Row],[AAPL]]</f>
        <v>-1.1557528450455636E-2</v>
      </c>
      <c r="O572" s="69">
        <f>(C573-Assets[[#This Row],[XOM]])/Assets[[#This Row],[XOM]]</f>
        <v>3.8272975854471828E-3</v>
      </c>
      <c r="P572" s="69">
        <f>(D573-Assets[[#This Row],[TTM]])/Assets[[#This Row],[TTM]]</f>
        <v>1.8691569269721878E-2</v>
      </c>
      <c r="Q572" s="69">
        <f>(E573-Assets[[#This Row],[TSLA]])/Assets[[#This Row],[TSLA]]</f>
        <v>-4.0983946687706222E-3</v>
      </c>
      <c r="R572" s="69">
        <f>(F573-Assets[[#This Row],[GOOG]])/Assets[[#This Row],[GOOG]]</f>
        <v>9.6487639312098188E-3</v>
      </c>
      <c r="S572" s="69">
        <f>(G573-Assets[[#This Row],[DIS]])/Assets[[#This Row],[DIS]]</f>
        <v>-4.0168058014324317E-3</v>
      </c>
      <c r="T572" s="69">
        <f>(H573-Assets[[#This Row],[COP]])/Assets[[#This Row],[COP]]</f>
        <v>4.0223841432055303E-3</v>
      </c>
      <c r="U572" s="69">
        <f>(I573-Assets[[#This Row],[BIDU]])/Assets[[#This Row],[BIDU]]</f>
        <v>-3.5246830654862095E-2</v>
      </c>
      <c r="V572" s="69">
        <f>(J573-Assets[[#This Row],[MSFT]])/Assets[[#This Row],[MSFT]]</f>
        <v>-9.0725975924311527E-3</v>
      </c>
      <c r="W572" s="69">
        <f>(K573-Assets[[#This Row],[WFC]])/Assets[[#This Row],[WFC]]</f>
        <v>4.9233075921123609E-3</v>
      </c>
      <c r="X572" s="69">
        <f>(L573-Assets[[#This Row],[DJI]])/Assets[[#This Row],[DJI]]</f>
        <v>5.8033576140443183E-3</v>
      </c>
    </row>
    <row r="573" spans="1:24" x14ac:dyDescent="0.25">
      <c r="A573" s="66">
        <v>41183</v>
      </c>
      <c r="B573" s="60">
        <v>87.080647999999997</v>
      </c>
      <c r="C573" s="62">
        <v>82.051451999999998</v>
      </c>
      <c r="D573" s="62">
        <v>25.855861999999998</v>
      </c>
      <c r="E573" s="62">
        <v>29.16</v>
      </c>
      <c r="F573" s="62">
        <v>380.510132</v>
      </c>
      <c r="G573" s="62">
        <v>49.058945000000001</v>
      </c>
      <c r="H573" s="62">
        <v>48.929810000000003</v>
      </c>
      <c r="I573" s="62">
        <v>112.769997</v>
      </c>
      <c r="J573" s="62">
        <v>26.524239000000001</v>
      </c>
      <c r="K573" s="62">
        <v>31.249264</v>
      </c>
      <c r="L573" s="62">
        <v>13515.110350000001</v>
      </c>
      <c r="N573" s="69">
        <f>(B574-Assets[[#This Row],[AAPL]])/Assets[[#This Row],[AAPL]]</f>
        <v>2.9117720851136739E-3</v>
      </c>
      <c r="O573" s="69">
        <f>(C574-Assets[[#This Row],[XOM]])/Assets[[#This Row],[XOM]]</f>
        <v>-8.7147756995207594E-4</v>
      </c>
      <c r="P573" s="69">
        <f>(D574-Assets[[#This Row],[TTM]])/Assets[[#This Row],[TTM]]</f>
        <v>-8.0275026220359164E-3</v>
      </c>
      <c r="Q573" s="69">
        <f>(E574-Assets[[#This Row],[TSLA]])/Assets[[#This Row],[TSLA]]</f>
        <v>2.1947839506172823E-2</v>
      </c>
      <c r="R573" s="69">
        <f>(F574-Assets[[#This Row],[GOOG]])/Assets[[#This Row],[GOOG]]</f>
        <v>-6.2878798717507234E-3</v>
      </c>
      <c r="S573" s="69">
        <f>(G574-Assets[[#This Row],[DIS]])/Assets[[#This Row],[DIS]]</f>
        <v>-8.2581270347334493E-3</v>
      </c>
      <c r="T573" s="69">
        <f>(H574-Assets[[#This Row],[COP]])/Assets[[#This Row],[COP]]</f>
        <v>-6.9675316540164609E-4</v>
      </c>
      <c r="U573" s="69">
        <f>(I574-Assets[[#This Row],[BIDU]])/Assets[[#This Row],[BIDU]]</f>
        <v>-3.8130798212223441E-3</v>
      </c>
      <c r="V573" s="69">
        <f>(J574-Assets[[#This Row],[MSFT]])/Assets[[#This Row],[MSFT]]</f>
        <v>5.76465172101633E-3</v>
      </c>
      <c r="W573" s="69">
        <f>(K574-Assets[[#This Row],[WFC]])/Assets[[#This Row],[WFC]]</f>
        <v>3.4581614466183863E-3</v>
      </c>
      <c r="X573" s="69">
        <f>(L574-Assets[[#This Row],[DJI]])/Assets[[#This Row],[DJI]]</f>
        <v>-2.4232136587771179E-3</v>
      </c>
    </row>
    <row r="574" spans="1:24" x14ac:dyDescent="0.25">
      <c r="A574" s="66">
        <v>41184</v>
      </c>
      <c r="B574" s="60">
        <v>87.334207000000006</v>
      </c>
      <c r="C574" s="62">
        <v>81.979945999999998</v>
      </c>
      <c r="D574" s="62">
        <v>25.648304</v>
      </c>
      <c r="E574" s="62">
        <v>29.799999</v>
      </c>
      <c r="F574" s="62">
        <v>378.11752999999999</v>
      </c>
      <c r="G574" s="62">
        <v>48.65381</v>
      </c>
      <c r="H574" s="62">
        <v>48.895718000000002</v>
      </c>
      <c r="I574" s="62">
        <v>112.339996</v>
      </c>
      <c r="J574" s="62">
        <v>26.677142</v>
      </c>
      <c r="K574" s="62">
        <v>31.357329</v>
      </c>
      <c r="L574" s="62">
        <v>13482.360350000001</v>
      </c>
      <c r="N574" s="69">
        <f>(B575-Assets[[#This Row],[AAPL]])/Assets[[#This Row],[AAPL]]</f>
        <v>1.5333190121025546E-2</v>
      </c>
      <c r="O574" s="69">
        <f>(C575-Assets[[#This Row],[XOM]])/Assets[[#This Row],[XOM]]</f>
        <v>-2.1810211975505846E-4</v>
      </c>
      <c r="P574" s="69">
        <f>(D575-Assets[[#This Row],[TTM]])/Assets[[#This Row],[TTM]]</f>
        <v>1.3102152875293496E-2</v>
      </c>
      <c r="Q574" s="69">
        <f>(E575-Assets[[#This Row],[TSLA]])/Assets[[#This Row],[TSLA]]</f>
        <v>-1.6778524052970607E-2</v>
      </c>
      <c r="R574" s="69">
        <f>(F575-Assets[[#This Row],[GOOG]])/Assets[[#This Row],[GOOG]]</f>
        <v>7.2788505732596757E-3</v>
      </c>
      <c r="S574" s="69">
        <f>(G575-Assets[[#This Row],[DIS]])/Assets[[#This Row],[DIS]]</f>
        <v>1.6072862536356404E-2</v>
      </c>
      <c r="T574" s="69">
        <f>(H575-Assets[[#This Row],[COP]])/Assets[[#This Row],[COP]]</f>
        <v>-1.0458400467705659E-2</v>
      </c>
      <c r="U574" s="69">
        <f>(I575-Assets[[#This Row],[BIDU]])/Assets[[#This Row],[BIDU]]</f>
        <v>-2.403382674145779E-3</v>
      </c>
      <c r="V574" s="69">
        <f>(J575-Assets[[#This Row],[MSFT]])/Assets[[#This Row],[MSFT]]</f>
        <v>6.7431136363858167E-3</v>
      </c>
      <c r="W574" s="69">
        <f>(K575-Assets[[#This Row],[WFC]])/Assets[[#This Row],[WFC]]</f>
        <v>1.7805853298283211E-2</v>
      </c>
      <c r="X574" s="69">
        <f>(L575-Assets[[#This Row],[DJI]])/Assets[[#This Row],[DJI]]</f>
        <v>9.0859461414706955E-4</v>
      </c>
    </row>
    <row r="575" spans="1:24" x14ac:dyDescent="0.25">
      <c r="A575" s="66">
        <v>41185</v>
      </c>
      <c r="B575" s="60">
        <v>88.673319000000006</v>
      </c>
      <c r="C575" s="62">
        <v>81.962065999999993</v>
      </c>
      <c r="D575" s="62">
        <v>25.984352000000001</v>
      </c>
      <c r="E575" s="62">
        <v>29.299999</v>
      </c>
      <c r="F575" s="62">
        <v>380.86979100000002</v>
      </c>
      <c r="G575" s="62">
        <v>49.435816000000003</v>
      </c>
      <c r="H575" s="62">
        <v>48.384346999999998</v>
      </c>
      <c r="I575" s="62">
        <v>112.07</v>
      </c>
      <c r="J575" s="62">
        <v>26.857029000000001</v>
      </c>
      <c r="K575" s="62">
        <v>31.915673000000002</v>
      </c>
      <c r="L575" s="62">
        <v>13494.610350000001</v>
      </c>
      <c r="N575" s="69">
        <f>(B576-Assets[[#This Row],[AAPL]])/Assets[[#This Row],[AAPL]]</f>
        <v>-6.9252962100133748E-3</v>
      </c>
      <c r="O575" s="69">
        <f>(C576-Assets[[#This Row],[XOM]])/Assets[[#This Row],[XOM]]</f>
        <v>5.6707086910182487E-3</v>
      </c>
      <c r="P575" s="69">
        <f>(D576-Assets[[#This Row],[TTM]])/Assets[[#This Row],[TTM]]</f>
        <v>1.5214887790928921E-2</v>
      </c>
      <c r="Q575" s="69">
        <f>(E576-Assets[[#This Row],[TSLA]])/Assets[[#This Row],[TSLA]]</f>
        <v>3.4130035294540079E-3</v>
      </c>
      <c r="R575" s="69">
        <f>(F576-Assets[[#This Row],[GOOG]])/Assets[[#This Row],[GOOG]]</f>
        <v>7.2786371235201612E-3</v>
      </c>
      <c r="S575" s="69">
        <f>(G576-Assets[[#This Row],[DIS]])/Assets[[#This Row],[DIS]]</f>
        <v>3.0493478655231566E-3</v>
      </c>
      <c r="T575" s="69">
        <f>(H576-Assets[[#This Row],[COP]])/Assets[[#This Row],[COP]]</f>
        <v>1.1097411317755282E-2</v>
      </c>
      <c r="U575" s="69">
        <f>(I576-Assets[[#This Row],[BIDU]])/Assets[[#This Row],[BIDU]]</f>
        <v>1.0082957080396209E-2</v>
      </c>
      <c r="V575" s="69">
        <f>(J576-Assets[[#This Row],[MSFT]])/Assets[[#This Row],[MSFT]]</f>
        <v>5.6932581783338534E-3</v>
      </c>
      <c r="W575" s="69">
        <f>(K576-Assets[[#This Row],[WFC]])/Assets[[#This Row],[WFC]]</f>
        <v>1.4954909457807737E-2</v>
      </c>
      <c r="X575" s="69">
        <f>(L576-Assets[[#This Row],[DJI]])/Assets[[#This Row],[DJI]]</f>
        <v>5.9838704420242849E-3</v>
      </c>
    </row>
    <row r="576" spans="1:24" x14ac:dyDescent="0.25">
      <c r="A576" s="66">
        <v>41186</v>
      </c>
      <c r="B576" s="60">
        <v>88.059229999999999</v>
      </c>
      <c r="C576" s="62">
        <v>82.426849000000004</v>
      </c>
      <c r="D576" s="62">
        <v>26.379701000000001</v>
      </c>
      <c r="E576" s="62">
        <v>29.4</v>
      </c>
      <c r="F576" s="62">
        <v>383.64200399999999</v>
      </c>
      <c r="G576" s="62">
        <v>49.586562999999998</v>
      </c>
      <c r="H576" s="62">
        <v>48.921287999999997</v>
      </c>
      <c r="I576" s="62">
        <v>113.199997</v>
      </c>
      <c r="J576" s="62">
        <v>27.009933</v>
      </c>
      <c r="K576" s="62">
        <v>32.392969000000001</v>
      </c>
      <c r="L576" s="62">
        <v>13575.360350000001</v>
      </c>
      <c r="N576" s="69">
        <f>(B577-Assets[[#This Row],[AAPL]])/Assets[[#This Row],[AAPL]]</f>
        <v>-2.1310724611150873E-2</v>
      </c>
      <c r="O576" s="69">
        <f>(C577-Assets[[#This Row],[XOM]])/Assets[[#This Row],[XOM]]</f>
        <v>3.5784213951936227E-3</v>
      </c>
      <c r="P576" s="69">
        <f>(D577-Assets[[#This Row],[TTM]])/Assets[[#This Row],[TTM]]</f>
        <v>4.4960327639800655E-3</v>
      </c>
      <c r="Q576" s="69">
        <f>(E577-Assets[[#This Row],[TSLA]])/Assets[[#This Row],[TSLA]]</f>
        <v>-1.7346972789115615E-2</v>
      </c>
      <c r="R576" s="69">
        <f>(F577-Assets[[#This Row],[GOOG]])/Assets[[#This Row],[GOOG]]</f>
        <v>-5.2079021044835745E-4</v>
      </c>
      <c r="S576" s="69">
        <f>(G577-Assets[[#This Row],[DIS]])/Assets[[#This Row],[DIS]]</f>
        <v>6.4601976950893767E-3</v>
      </c>
      <c r="T576" s="69">
        <f>(H577-Assets[[#This Row],[COP]])/Assets[[#This Row],[COP]]</f>
        <v>3.1358945414520362E-3</v>
      </c>
      <c r="U576" s="69">
        <f>(I577-Assets[[#This Row],[BIDU]])/Assets[[#This Row],[BIDU]]</f>
        <v>8.8339224955986534E-3</v>
      </c>
      <c r="V576" s="69">
        <f>(J577-Assets[[#This Row],[MSFT]])/Assets[[#This Row],[MSFT]]</f>
        <v>-5.9940170899350532E-3</v>
      </c>
      <c r="W576" s="69">
        <f>(K577-Assets[[#This Row],[WFC]])/Assets[[#This Row],[WFC]]</f>
        <v>-3.6141484900626972E-3</v>
      </c>
      <c r="X576" s="69">
        <f>(L577-Assets[[#This Row],[DJI]])/Assets[[#This Row],[DJI]]</f>
        <v>2.5627341818591108E-3</v>
      </c>
    </row>
    <row r="577" spans="1:24" x14ac:dyDescent="0.25">
      <c r="A577" s="66">
        <v>41187</v>
      </c>
      <c r="B577" s="60">
        <v>86.182624000000004</v>
      </c>
      <c r="C577" s="62">
        <v>82.721806999999998</v>
      </c>
      <c r="D577" s="62">
        <v>26.498304999999998</v>
      </c>
      <c r="E577" s="62">
        <v>28.889999</v>
      </c>
      <c r="F577" s="62">
        <v>383.442207</v>
      </c>
      <c r="G577" s="62">
        <v>49.906902000000002</v>
      </c>
      <c r="H577" s="62">
        <v>49.0747</v>
      </c>
      <c r="I577" s="62">
        <v>114.199997</v>
      </c>
      <c r="J577" s="62">
        <v>26.848034999999999</v>
      </c>
      <c r="K577" s="62">
        <v>32.275896000000003</v>
      </c>
      <c r="L577" s="62">
        <v>13610.150390000001</v>
      </c>
      <c r="N577" s="69">
        <f>(B578-Assets[[#This Row],[AAPL]])/Assets[[#This Row],[AAPL]]</f>
        <v>-2.2096542337815217E-2</v>
      </c>
      <c r="O577" s="69">
        <f>(C578-Assets[[#This Row],[XOM]])/Assets[[#This Row],[XOM]]</f>
        <v>1.4046114829188642E-3</v>
      </c>
      <c r="P577" s="69">
        <f>(D578-Assets[[#This Row],[TTM]])/Assets[[#This Row],[TTM]]</f>
        <v>-3.1704631673610741E-2</v>
      </c>
      <c r="Q577" s="69">
        <f>(E578-Assets[[#This Row],[TSLA]])/Assets[[#This Row],[TSLA]]</f>
        <v>1.2461094235413455E-2</v>
      </c>
      <c r="R577" s="69">
        <f>(F578-Assets[[#This Row],[GOOG]])/Assets[[#This Row],[GOOG]]</f>
        <v>-1.2779273931103719E-2</v>
      </c>
      <c r="S577" s="69">
        <f>(G578-Assets[[#This Row],[DIS]])/Assets[[#This Row],[DIS]]</f>
        <v>-1.2082296753262814E-2</v>
      </c>
      <c r="T577" s="69">
        <f>(H578-Assets[[#This Row],[COP]])/Assets[[#This Row],[COP]]</f>
        <v>6.9463491371320847E-4</v>
      </c>
      <c r="U577" s="69">
        <f>(I578-Assets[[#This Row],[BIDU]])/Assets[[#This Row],[BIDU]]</f>
        <v>7.8812611527483254E-4</v>
      </c>
      <c r="V577" s="69">
        <f>(J578-Assets[[#This Row],[MSFT]])/Assets[[#This Row],[MSFT]]</f>
        <v>-2.3450505781894412E-3</v>
      </c>
      <c r="W577" s="69">
        <f>(K578-Assets[[#This Row],[WFC]])/Assets[[#This Row],[WFC]]</f>
        <v>-1.1160960488904826E-3</v>
      </c>
      <c r="X577" s="69">
        <f>(L578-Assets[[#This Row],[DJI]])/Assets[[#This Row],[DJI]]</f>
        <v>-1.947076207142484E-3</v>
      </c>
    </row>
    <row r="578" spans="1:24" x14ac:dyDescent="0.25">
      <c r="A578" s="66">
        <v>41190</v>
      </c>
      <c r="B578" s="60">
        <v>84.278285999999994</v>
      </c>
      <c r="C578" s="62">
        <v>82.837998999999996</v>
      </c>
      <c r="D578" s="62">
        <v>25.658186000000001</v>
      </c>
      <c r="E578" s="62">
        <v>29.25</v>
      </c>
      <c r="F578" s="62">
        <v>378.54209400000002</v>
      </c>
      <c r="G578" s="62">
        <v>49.303911999999997</v>
      </c>
      <c r="H578" s="62">
        <v>49.108789000000002</v>
      </c>
      <c r="I578" s="62">
        <v>114.290001</v>
      </c>
      <c r="J578" s="62">
        <v>26.785074999999999</v>
      </c>
      <c r="K578" s="62">
        <v>32.239873000000003</v>
      </c>
      <c r="L578" s="62">
        <v>13583.650390000001</v>
      </c>
      <c r="N578" s="69">
        <f>(B579-Assets[[#This Row],[AAPL]])/Assets[[#This Row],[AAPL]]</f>
        <v>-3.6353966667047751E-3</v>
      </c>
      <c r="O578" s="69">
        <f>(C579-Assets[[#This Row],[XOM]])/Assets[[#This Row],[XOM]]</f>
        <v>-5.9344263011471493E-3</v>
      </c>
      <c r="P578" s="69">
        <f>(D579-Assets[[#This Row],[TTM]])/Assets[[#This Row],[TTM]]</f>
        <v>-1.5408298934305001E-2</v>
      </c>
      <c r="Q578" s="69">
        <f>(E579-Assets[[#This Row],[TSLA]])/Assets[[#This Row],[TSLA]]</f>
        <v>-3.0085435897435949E-2</v>
      </c>
      <c r="R578" s="69">
        <f>(F579-Assets[[#This Row],[GOOG]])/Assets[[#This Row],[GOOG]]</f>
        <v>-1.8143612319109829E-2</v>
      </c>
      <c r="S578" s="69">
        <f>(G579-Assets[[#This Row],[DIS]])/Assets[[#This Row],[DIS]]</f>
        <v>-1.5669851917632812E-2</v>
      </c>
      <c r="T578" s="69">
        <f>(H579-Assets[[#This Row],[COP]])/Assets[[#This Row],[COP]]</f>
        <v>3.1239214634267579E-3</v>
      </c>
      <c r="U578" s="69">
        <f>(I579-Assets[[#This Row],[BIDU]])/Assets[[#This Row],[BIDU]]</f>
        <v>-6.8247466372845719E-2</v>
      </c>
      <c r="V578" s="69">
        <f>(J579-Assets[[#This Row],[MSFT]])/Assets[[#This Row],[MSFT]]</f>
        <v>-1.6789798049846739E-2</v>
      </c>
      <c r="W578" s="69">
        <f>(K579-Assets[[#This Row],[WFC]])/Assets[[#This Row],[WFC]]</f>
        <v>-1.955308570849533E-2</v>
      </c>
      <c r="X578" s="69">
        <f>(L579-Assets[[#This Row],[DJI]])/Assets[[#This Row],[DJI]]</f>
        <v>-8.1068134734290226E-3</v>
      </c>
    </row>
    <row r="579" spans="1:24" x14ac:dyDescent="0.25">
      <c r="A579" s="66">
        <v>41191</v>
      </c>
      <c r="B579" s="60">
        <v>83.971901000000003</v>
      </c>
      <c r="C579" s="62">
        <v>82.346402999999995</v>
      </c>
      <c r="D579" s="62">
        <v>25.262837000000001</v>
      </c>
      <c r="E579" s="62">
        <v>28.370000999999998</v>
      </c>
      <c r="F579" s="62">
        <v>371.67397299999999</v>
      </c>
      <c r="G579" s="62">
        <v>48.531326999999997</v>
      </c>
      <c r="H579" s="62">
        <v>49.262200999999997</v>
      </c>
      <c r="I579" s="62">
        <v>106.489998</v>
      </c>
      <c r="J579" s="62">
        <v>26.335359</v>
      </c>
      <c r="K579" s="62">
        <v>31.609483999999998</v>
      </c>
      <c r="L579" s="62">
        <v>13473.530269999999</v>
      </c>
      <c r="N579" s="69">
        <f>(B580-Assets[[#This Row],[AAPL]])/Assets[[#This Row],[AAPL]]</f>
        <v>7.9578286550878279E-3</v>
      </c>
      <c r="O579" s="69">
        <f>(C580-Assets[[#This Row],[XOM]])/Assets[[#This Row],[XOM]]</f>
        <v>-1.1939635056069046E-2</v>
      </c>
      <c r="P579" s="69">
        <f>(D580-Assets[[#This Row],[TTM]])/Assets[[#This Row],[TTM]]</f>
        <v>-8.2159022757420843E-3</v>
      </c>
      <c r="Q579" s="69">
        <f>(E580-Assets[[#This Row],[TSLA]])/Assets[[#This Row],[TSLA]]</f>
        <v>1.0574197723856305E-3</v>
      </c>
      <c r="R579" s="69">
        <f>(F580-Assets[[#This Row],[GOOG]])/Assets[[#This Row],[GOOG]]</f>
        <v>6.3158579037772631E-4</v>
      </c>
      <c r="S579" s="69">
        <f>(G580-Assets[[#This Row],[DIS]])/Assets[[#This Row],[DIS]]</f>
        <v>-5.8240937858549434E-3</v>
      </c>
      <c r="T579" s="69">
        <f>(H580-Assets[[#This Row],[COP]])/Assets[[#This Row],[COP]]</f>
        <v>-9.6885236613767686E-3</v>
      </c>
      <c r="U579" s="69">
        <f>(I580-Assets[[#This Row],[BIDU]])/Assets[[#This Row],[BIDU]]</f>
        <v>1.5400497988552907E-2</v>
      </c>
      <c r="V579" s="69">
        <f>(J580-Assets[[#This Row],[MSFT]])/Assets[[#This Row],[MSFT]]</f>
        <v>-1.0245920703036511E-2</v>
      </c>
      <c r="W579" s="69">
        <f>(K580-Assets[[#This Row],[WFC]])/Assets[[#This Row],[WFC]]</f>
        <v>3.7037301842700538E-3</v>
      </c>
      <c r="X579" s="69">
        <f>(L580-Assets[[#This Row],[DJI]])/Assets[[#This Row],[DJI]]</f>
        <v>-9.5417115947889278E-3</v>
      </c>
    </row>
    <row r="580" spans="1:24" x14ac:dyDescent="0.25">
      <c r="A580" s="66">
        <v>41192</v>
      </c>
      <c r="B580" s="60">
        <v>84.640135000000001</v>
      </c>
      <c r="C580" s="62">
        <v>81.363217000000006</v>
      </c>
      <c r="D580" s="62">
        <v>25.05528</v>
      </c>
      <c r="E580" s="62">
        <v>28.4</v>
      </c>
      <c r="F580" s="62">
        <v>371.90871700000002</v>
      </c>
      <c r="G580" s="62">
        <v>48.248676000000003</v>
      </c>
      <c r="H580" s="62">
        <v>48.784922999999999</v>
      </c>
      <c r="I580" s="62">
        <v>108.129997</v>
      </c>
      <c r="J580" s="62">
        <v>26.065529000000002</v>
      </c>
      <c r="K580" s="62">
        <v>31.726557</v>
      </c>
      <c r="L580" s="62">
        <v>13344.969730000001</v>
      </c>
      <c r="N580" s="69">
        <f>(B581-Assets[[#This Row],[AAPL]])/Assets[[#This Row],[AAPL]]</f>
        <v>-1.9987231825658106E-2</v>
      </c>
      <c r="O580" s="69">
        <f>(C581-Assets[[#This Row],[XOM]])/Assets[[#This Row],[XOM]]</f>
        <v>1.5379431223816232E-3</v>
      </c>
      <c r="P580" s="69">
        <f>(D581-Assets[[#This Row],[TTM]])/Assets[[#This Row],[TTM]]</f>
        <v>1.6568044739472026E-2</v>
      </c>
      <c r="Q580" s="69">
        <f>(E581-Assets[[#This Row],[TSLA]])/Assets[[#This Row],[TSLA]]</f>
        <v>-2.8169014084506445E-3</v>
      </c>
      <c r="R580" s="69">
        <f>(F581-Assets[[#This Row],[GOOG]])/Assets[[#This Row],[GOOG]]</f>
        <v>9.2940870756734306E-3</v>
      </c>
      <c r="S580" s="69">
        <f>(G581-Assets[[#This Row],[DIS]])/Assets[[#This Row],[DIS]]</f>
        <v>-1.6988859963742865E-2</v>
      </c>
      <c r="T580" s="69">
        <f>(H581-Assets[[#This Row],[COP]])/Assets[[#This Row],[COP]]</f>
        <v>8.8365415683860308E-4</v>
      </c>
      <c r="U580" s="69">
        <f>(I581-Assets[[#This Row],[BIDU]])/Assets[[#This Row],[BIDU]]</f>
        <v>8.415833027351334E-3</v>
      </c>
      <c r="V580" s="69">
        <f>(J581-Assets[[#This Row],[MSFT]])/Assets[[#This Row],[MSFT]]</f>
        <v>-1.0351602685677425E-3</v>
      </c>
      <c r="W580" s="69">
        <f>(K581-Assets[[#This Row],[WFC]])/Assets[[#This Row],[WFC]]</f>
        <v>-1.4192211275872461E-3</v>
      </c>
      <c r="X580" s="69">
        <f>(L581-Assets[[#This Row],[DJI]])/Assets[[#This Row],[DJI]]</f>
        <v>-1.3922909063055285E-3</v>
      </c>
    </row>
    <row r="581" spans="1:24" x14ac:dyDescent="0.25">
      <c r="A581" s="66">
        <v>41193</v>
      </c>
      <c r="B581" s="60">
        <v>82.948413000000002</v>
      </c>
      <c r="C581" s="62">
        <v>81.488348999999999</v>
      </c>
      <c r="D581" s="62">
        <v>25.470396999999998</v>
      </c>
      <c r="E581" s="62">
        <v>28.32</v>
      </c>
      <c r="F581" s="62">
        <v>375.36526900000001</v>
      </c>
      <c r="G581" s="62">
        <v>47.428986000000002</v>
      </c>
      <c r="H581" s="62">
        <v>48.828032</v>
      </c>
      <c r="I581" s="62">
        <v>109.040001</v>
      </c>
      <c r="J581" s="62">
        <v>26.038547000000001</v>
      </c>
      <c r="K581" s="62">
        <v>31.681529999999999</v>
      </c>
      <c r="L581" s="62">
        <v>13326.389649999999</v>
      </c>
      <c r="N581" s="69">
        <f>(B582-Assets[[#This Row],[AAPL]])/Assets[[#This Row],[AAPL]]</f>
        <v>2.563328125397541E-3</v>
      </c>
      <c r="O581" s="69">
        <f>(C582-Assets[[#This Row],[XOM]])/Assets[[#This Row],[XOM]]</f>
        <v>-1.5355814853972999E-3</v>
      </c>
      <c r="P581" s="69">
        <f>(D582-Assets[[#This Row],[TTM]])/Assets[[#This Row],[TTM]]</f>
        <v>-5.8207180673312611E-3</v>
      </c>
      <c r="Q581" s="69">
        <f>(E582-Assets[[#This Row],[TSLA]])/Assets[[#This Row],[TSLA]]</f>
        <v>-2.4011334745762739E-2</v>
      </c>
      <c r="R581" s="69">
        <f>(F582-Assets[[#This Row],[GOOG]])/Assets[[#This Row],[GOOG]]</f>
        <v>-8.9556154434735375E-3</v>
      </c>
      <c r="S581" s="69">
        <f>(G582-Assets[[#This Row],[DIS]])/Assets[[#This Row],[DIS]]</f>
        <v>4.9662246626988784E-3</v>
      </c>
      <c r="T581" s="69">
        <f>(H582-Assets[[#This Row],[COP]])/Assets[[#This Row],[COP]]</f>
        <v>-8.1229569113086472E-3</v>
      </c>
      <c r="U581" s="69">
        <f>(I582-Assets[[#This Row],[BIDU]])/Assets[[#This Row],[BIDU]]</f>
        <v>1.9992663059494951E-2</v>
      </c>
      <c r="V581" s="69">
        <f>(J582-Assets[[#This Row],[MSFT]])/Assets[[#This Row],[MSFT]]</f>
        <v>8.6355817012369225E-3</v>
      </c>
      <c r="W581" s="69">
        <f>(K582-Assets[[#This Row],[WFC]])/Assets[[#This Row],[WFC]]</f>
        <v>-2.643549727554188E-2</v>
      </c>
      <c r="X581" s="69">
        <f>(L582-Assets[[#This Row],[DJI]])/Assets[[#This Row],[DJI]]</f>
        <v>1.8459313171892265E-4</v>
      </c>
    </row>
    <row r="582" spans="1:24" x14ac:dyDescent="0.25">
      <c r="A582" s="66">
        <v>41194</v>
      </c>
      <c r="B582" s="60">
        <v>83.161036999999993</v>
      </c>
      <c r="C582" s="62">
        <v>81.363217000000006</v>
      </c>
      <c r="D582" s="62">
        <v>25.322140999999998</v>
      </c>
      <c r="E582" s="62">
        <v>27.639999</v>
      </c>
      <c r="F582" s="62">
        <v>372.00364200000001</v>
      </c>
      <c r="G582" s="62">
        <v>47.664529000000002</v>
      </c>
      <c r="H582" s="62">
        <v>48.431404000000001</v>
      </c>
      <c r="I582" s="62">
        <v>111.220001</v>
      </c>
      <c r="J582" s="62">
        <v>26.263404999999999</v>
      </c>
      <c r="K582" s="62">
        <v>30.844013</v>
      </c>
      <c r="L582" s="62">
        <v>13328.849609999999</v>
      </c>
      <c r="N582" s="69">
        <f>(B583-Assets[[#This Row],[AAPL]])/Assets[[#This Row],[AAPL]]</f>
        <v>8.0195608912380818E-3</v>
      </c>
      <c r="O582" s="69">
        <f>(C583-Assets[[#This Row],[XOM]])/Assets[[#This Row],[XOM]]</f>
        <v>5.2730215915626506E-3</v>
      </c>
      <c r="P582" s="69">
        <f>(D583-Assets[[#This Row],[TTM]])/Assets[[#This Row],[TTM]]</f>
        <v>-2.1077325175623912E-2</v>
      </c>
      <c r="Q582" s="69">
        <f>(E583-Assets[[#This Row],[TSLA]])/Assets[[#This Row],[TSLA]]</f>
        <v>-1.1215593748755246E-2</v>
      </c>
      <c r="R582" s="69">
        <f>(F583-Assets[[#This Row],[GOOG]])/Assets[[#This Row],[GOOG]]</f>
        <v>-5.0620982898872315E-3</v>
      </c>
      <c r="S582" s="69">
        <f>(G583-Assets[[#This Row],[DIS]])/Assets[[#This Row],[DIS]]</f>
        <v>3.9533800910944873E-3</v>
      </c>
      <c r="T582" s="69">
        <f>(H583-Assets[[#This Row],[COP]])/Assets[[#This Row],[COP]]</f>
        <v>1.1037962062797155E-2</v>
      </c>
      <c r="U582" s="69">
        <f>(I583-Assets[[#This Row],[BIDU]])/Assets[[#This Row],[BIDU]]</f>
        <v>2.3377081249981259E-2</v>
      </c>
      <c r="V582" s="69">
        <f>(J583-Assets[[#This Row],[MSFT]])/Assets[[#This Row],[MSFT]]</f>
        <v>1.0616407126189567E-2</v>
      </c>
      <c r="W582" s="69">
        <f>(K583-Assets[[#This Row],[WFC]])/Assets[[#This Row],[WFC]]</f>
        <v>-1.0218936167612195E-2</v>
      </c>
      <c r="X582" s="69">
        <f>(L583-Assets[[#This Row],[DJI]])/Assets[[#This Row],[DJI]]</f>
        <v>7.1559709045288808E-3</v>
      </c>
    </row>
    <row r="583" spans="1:24" x14ac:dyDescent="0.25">
      <c r="A583" s="66">
        <v>41197</v>
      </c>
      <c r="B583" s="60">
        <v>83.827951999999996</v>
      </c>
      <c r="C583" s="62">
        <v>81.792247000000003</v>
      </c>
      <c r="D583" s="62">
        <v>24.788418</v>
      </c>
      <c r="E583" s="62">
        <v>27.33</v>
      </c>
      <c r="F583" s="62">
        <v>370.12052299999999</v>
      </c>
      <c r="G583" s="62">
        <v>47.852964999999998</v>
      </c>
      <c r="H583" s="62">
        <v>48.965988000000003</v>
      </c>
      <c r="I583" s="62">
        <v>113.82</v>
      </c>
      <c r="J583" s="62">
        <v>26.542228000000001</v>
      </c>
      <c r="K583" s="62">
        <v>30.52882</v>
      </c>
      <c r="L583" s="62">
        <v>13424.23047</v>
      </c>
      <c r="N583" s="69">
        <f>(B584-Assets[[#This Row],[AAPL]])/Assets[[#This Row],[AAPL]]</f>
        <v>2.3678211773562191E-2</v>
      </c>
      <c r="O583" s="69">
        <f>(C584-Assets[[#This Row],[XOM]])/Assets[[#This Row],[XOM]]</f>
        <v>9.5071113524977588E-3</v>
      </c>
      <c r="P583" s="69">
        <f>(D584-Assets[[#This Row],[TTM]])/Assets[[#This Row],[TTM]]</f>
        <v>5.1833884679530909E-3</v>
      </c>
      <c r="Q583" s="69">
        <f>(E584-Assets[[#This Row],[TSLA]])/Assets[[#This Row],[TSLA]]</f>
        <v>2.6710537870472117E-2</v>
      </c>
      <c r="R583" s="69">
        <f>(F584-Assets[[#This Row],[GOOG]])/Assets[[#This Row],[GOOG]]</f>
        <v>5.0203889936684919E-3</v>
      </c>
      <c r="S583" s="69">
        <f>(G584-Assets[[#This Row],[DIS]])/Assets[[#This Row],[DIS]]</f>
        <v>8.8600152571529332E-3</v>
      </c>
      <c r="T583" s="69">
        <f>(H584-Assets[[#This Row],[COP]])/Assets[[#This Row],[COP]]</f>
        <v>1.4615226389386834E-2</v>
      </c>
      <c r="U583" s="69">
        <f>(I584-Assets[[#This Row],[BIDU]])/Assets[[#This Row],[BIDU]]</f>
        <v>-3.6021437357230054E-3</v>
      </c>
      <c r="V583" s="69">
        <f>(J584-Assets[[#This Row],[MSFT]])/Assets[[#This Row],[MSFT]]</f>
        <v>-6.777501873618157E-4</v>
      </c>
      <c r="W583" s="69">
        <f>(K584-Assets[[#This Row],[WFC]])/Assets[[#This Row],[WFC]]</f>
        <v>-5.0148024063818349E-3</v>
      </c>
      <c r="X583" s="69">
        <f>(L584-Assets[[#This Row],[DJI]])/Assets[[#This Row],[DJI]]</f>
        <v>9.5014608312217735E-3</v>
      </c>
    </row>
    <row r="584" spans="1:24" x14ac:dyDescent="0.25">
      <c r="A584" s="66">
        <v>41198</v>
      </c>
      <c r="B584" s="60">
        <v>85.812848000000002</v>
      </c>
      <c r="C584" s="62">
        <v>82.569855000000004</v>
      </c>
      <c r="D584" s="62">
        <v>24.916906000000001</v>
      </c>
      <c r="E584" s="62">
        <v>28.059999000000001</v>
      </c>
      <c r="F584" s="62">
        <v>371.97867200000002</v>
      </c>
      <c r="G584" s="62">
        <v>48.276943000000003</v>
      </c>
      <c r="H584" s="62">
        <v>49.681637000000002</v>
      </c>
      <c r="I584" s="62">
        <v>113.410004</v>
      </c>
      <c r="J584" s="62">
        <v>26.524239000000001</v>
      </c>
      <c r="K584" s="62">
        <v>30.375724000000002</v>
      </c>
      <c r="L584" s="62">
        <v>13551.780269999999</v>
      </c>
      <c r="N584" s="69">
        <f>(B585-Assets[[#This Row],[AAPL]])/Assets[[#This Row],[AAPL]]</f>
        <v>-7.9717899585386512E-3</v>
      </c>
      <c r="O584" s="69">
        <f>(C585-Assets[[#This Row],[XOM]])/Assets[[#This Row],[XOM]]</f>
        <v>1.0933118388060549E-2</v>
      </c>
      <c r="P584" s="69">
        <f>(D585-Assets[[#This Row],[TTM]])/Assets[[#This Row],[TTM]]</f>
        <v>5.9500966933855445E-3</v>
      </c>
      <c r="Q584" s="69">
        <f>(E585-Assets[[#This Row],[TSLA]])/Assets[[#This Row],[TSLA]]</f>
        <v>2.7084854849780963E-2</v>
      </c>
      <c r="R584" s="69">
        <f>(F585-Assets[[#This Row],[GOOG]])/Assets[[#This Row],[GOOG]]</f>
        <v>1.4489037694075097E-2</v>
      </c>
      <c r="S584" s="69">
        <f>(G585-Assets[[#This Row],[DIS]])/Assets[[#This Row],[DIS]]</f>
        <v>2.0491790459888859E-2</v>
      </c>
      <c r="T584" s="69">
        <f>(H585-Assets[[#This Row],[COP]])/Assets[[#This Row],[COP]]</f>
        <v>8.6775321030585374E-3</v>
      </c>
      <c r="U584" s="69">
        <f>(I585-Assets[[#This Row],[BIDU]])/Assets[[#This Row],[BIDU]]</f>
        <v>1.2697239654448814E-2</v>
      </c>
      <c r="V584" s="69">
        <f>(J585-Assets[[#This Row],[MSFT]])/Assets[[#This Row],[MSFT]]</f>
        <v>3.3910115196895615E-3</v>
      </c>
      <c r="W584" s="69">
        <f>(K585-Assets[[#This Row],[WFC]])/Assets[[#This Row],[WFC]]</f>
        <v>2.1938999709109768E-2</v>
      </c>
      <c r="X584" s="69">
        <f>(L585-Assets[[#This Row],[DJI]])/Assets[[#This Row],[DJI]]</f>
        <v>3.8516932063573881E-4</v>
      </c>
    </row>
    <row r="585" spans="1:24" x14ac:dyDescent="0.25">
      <c r="A585" s="66">
        <v>41199</v>
      </c>
      <c r="B585" s="60">
        <v>85.128765999999999</v>
      </c>
      <c r="C585" s="62">
        <v>83.472600999999997</v>
      </c>
      <c r="D585" s="62">
        <v>25.065163999999999</v>
      </c>
      <c r="E585" s="62">
        <v>28.82</v>
      </c>
      <c r="F585" s="62">
        <v>377.36828500000001</v>
      </c>
      <c r="G585" s="62">
        <v>49.266224000000001</v>
      </c>
      <c r="H585" s="62">
        <v>50.112751000000003</v>
      </c>
      <c r="I585" s="62">
        <v>114.849998</v>
      </c>
      <c r="J585" s="62">
        <v>26.614183000000001</v>
      </c>
      <c r="K585" s="62">
        <v>31.042137</v>
      </c>
      <c r="L585" s="62">
        <v>13557</v>
      </c>
      <c r="N585" s="69">
        <f>(B586-Assets[[#This Row],[AAPL]])/Assets[[#This Row],[AAPL]]</f>
        <v>-1.8569351751204798E-2</v>
      </c>
      <c r="O585" s="69">
        <f>(C586-Assets[[#This Row],[XOM]])/Assets[[#This Row],[XOM]]</f>
        <v>9.6374138383454862E-4</v>
      </c>
      <c r="P585" s="69">
        <f>(D586-Assets[[#This Row],[TTM]])/Assets[[#This Row],[TTM]]</f>
        <v>1.9715809559434478E-3</v>
      </c>
      <c r="Q585" s="69">
        <f>(E586-Assets[[#This Row],[TSLA]])/Assets[[#This Row],[TSLA]]</f>
        <v>-2.7064503816793897E-2</v>
      </c>
      <c r="R585" s="69">
        <f>(F586-Assets[[#This Row],[GOOG]])/Assets[[#This Row],[GOOG]]</f>
        <v>-8.0067218685322239E-2</v>
      </c>
      <c r="S585" s="69">
        <f>(G586-Assets[[#This Row],[DIS]])/Assets[[#This Row],[DIS]]</f>
        <v>2.4860845840346101E-3</v>
      </c>
      <c r="T585" s="69">
        <f>(H586-Assets[[#This Row],[COP]])/Assets[[#This Row],[COP]]</f>
        <v>2.5809000188394167E-3</v>
      </c>
      <c r="U585" s="69">
        <f>(I586-Assets[[#This Row],[BIDU]])/Assets[[#This Row],[BIDU]]</f>
        <v>-1.4540688106933991E-2</v>
      </c>
      <c r="V585" s="69">
        <f>(J586-Assets[[#This Row],[MSFT]])/Assets[[#This Row],[MSFT]]</f>
        <v>-3.0415737353275273E-3</v>
      </c>
      <c r="W585" s="69">
        <f>(K586-Assets[[#This Row],[WFC]])/Assets[[#This Row],[WFC]]</f>
        <v>2.9010245009871106E-3</v>
      </c>
      <c r="X585" s="69">
        <f>(L586-Assets[[#This Row],[DJI]])/Assets[[#This Row],[DJI]]</f>
        <v>-5.9449509478494054E-4</v>
      </c>
    </row>
    <row r="586" spans="1:24" x14ac:dyDescent="0.25">
      <c r="A586" s="66">
        <v>41200</v>
      </c>
      <c r="B586" s="60">
        <v>83.547979999999995</v>
      </c>
      <c r="C586" s="62">
        <v>83.553047000000007</v>
      </c>
      <c r="D586" s="62">
        <v>25.114581999999999</v>
      </c>
      <c r="E586" s="62">
        <v>28.040001</v>
      </c>
      <c r="F586" s="62">
        <v>347.15345600000001</v>
      </c>
      <c r="G586" s="62">
        <v>49.388703999999997</v>
      </c>
      <c r="H586" s="62">
        <v>50.242086999999998</v>
      </c>
      <c r="I586" s="62">
        <v>113.18</v>
      </c>
      <c r="J586" s="62">
        <v>26.533234</v>
      </c>
      <c r="K586" s="62">
        <v>31.132190999999999</v>
      </c>
      <c r="L586" s="62">
        <v>13548.940430000001</v>
      </c>
      <c r="N586" s="69">
        <f>(B587-Assets[[#This Row],[AAPL]])/Assets[[#This Row],[AAPL]]</f>
        <v>-3.603943506473762E-2</v>
      </c>
      <c r="O586" s="69">
        <f>(C587-Assets[[#This Row],[XOM]])/Assets[[#This Row],[XOM]]</f>
        <v>-1.4227655874716407E-2</v>
      </c>
      <c r="P586" s="69">
        <f>(D587-Assets[[#This Row],[TTM]])/Assets[[#This Row],[TTM]]</f>
        <v>-2.9515960090436593E-2</v>
      </c>
      <c r="Q586" s="69">
        <f>(E587-Assets[[#This Row],[TSLA]])/Assets[[#This Row],[TSLA]]</f>
        <v>-1.069903670830831E-2</v>
      </c>
      <c r="R586" s="69">
        <f>(F587-Assets[[#This Row],[GOOG]])/Assets[[#This Row],[GOOG]]</f>
        <v>-1.9007245602647854E-2</v>
      </c>
      <c r="S586" s="69">
        <f>(G587-Assets[[#This Row],[DIS]])/Assets[[#This Row],[DIS]]</f>
        <v>-9.9198189124378409E-3</v>
      </c>
      <c r="T586" s="69">
        <f>(H587-Assets[[#This Row],[COP]])/Assets[[#This Row],[COP]]</f>
        <v>-1.4072405073459559E-2</v>
      </c>
      <c r="U586" s="69">
        <f>(I587-Assets[[#This Row],[BIDU]])/Assets[[#This Row],[BIDU]]</f>
        <v>-7.0684131471991851E-3</v>
      </c>
      <c r="V586" s="69">
        <f>(J587-Assets[[#This Row],[MSFT]])/Assets[[#This Row],[MSFT]]</f>
        <v>-2.9152571450581567E-2</v>
      </c>
      <c r="W586" s="69">
        <f>(K587-Assets[[#This Row],[WFC]])/Assets[[#This Row],[WFC]]</f>
        <v>-6.6531777349045987E-3</v>
      </c>
      <c r="X586" s="69">
        <f>(L587-Assets[[#This Row],[DJI]])/Assets[[#This Row],[DJI]]</f>
        <v>-1.5162119950364265E-2</v>
      </c>
    </row>
    <row r="587" spans="1:24" x14ac:dyDescent="0.25">
      <c r="A587" s="66">
        <v>41201</v>
      </c>
      <c r="B587" s="60">
        <v>80.536957999999998</v>
      </c>
      <c r="C587" s="62">
        <v>82.364283</v>
      </c>
      <c r="D587" s="62">
        <v>24.373301000000001</v>
      </c>
      <c r="E587" s="62">
        <v>27.74</v>
      </c>
      <c r="F587" s="62">
        <v>340.555025</v>
      </c>
      <c r="G587" s="62">
        <v>48.898777000000003</v>
      </c>
      <c r="H587" s="62">
        <v>49.535060000000001</v>
      </c>
      <c r="I587" s="62">
        <v>112.379997</v>
      </c>
      <c r="J587" s="62">
        <v>25.759722</v>
      </c>
      <c r="K587" s="62">
        <v>30.925063000000002</v>
      </c>
      <c r="L587" s="62">
        <v>13343.509770000001</v>
      </c>
      <c r="N587" s="69">
        <f>(B588-Assets[[#This Row],[AAPL]])/Assets[[#This Row],[AAPL]]</f>
        <v>3.9666112047589332E-2</v>
      </c>
      <c r="O587" s="69">
        <f>(C588-Assets[[#This Row],[XOM]])/Assets[[#This Row],[XOM]]</f>
        <v>4.3408378847903893E-4</v>
      </c>
      <c r="P587" s="69">
        <f>(D588-Assets[[#This Row],[TTM]])/Assets[[#This Row],[TTM]]</f>
        <v>8.1105140415732439E-4</v>
      </c>
      <c r="Q587" s="69">
        <f>(E588-Assets[[#This Row],[TSLA]])/Assets[[#This Row],[TSLA]]</f>
        <v>3.9653929343908796E-3</v>
      </c>
      <c r="R587" s="69">
        <f>(F588-Assets[[#This Row],[GOOG]])/Assets[[#This Row],[GOOG]]</f>
        <v>-4.5761709139368117E-3</v>
      </c>
      <c r="S587" s="69">
        <f>(G588-Assets[[#This Row],[DIS]])/Assets[[#This Row],[DIS]]</f>
        <v>-2.1194599611356565E-3</v>
      </c>
      <c r="T587" s="69">
        <f>(H588-Assets[[#This Row],[COP]])/Assets[[#This Row],[COP]]</f>
        <v>-7.1366422085691241E-3</v>
      </c>
      <c r="U587" s="69">
        <f>(I588-Assets[[#This Row],[BIDU]])/Assets[[#This Row],[BIDU]]</f>
        <v>1.1834864170711744E-2</v>
      </c>
      <c r="V587" s="69">
        <f>(J588-Assets[[#This Row],[MSFT]])/Assets[[#This Row],[MSFT]]</f>
        <v>-2.2346359172664958E-2</v>
      </c>
      <c r="W587" s="69">
        <f>(K588-Assets[[#This Row],[WFC]])/Assets[[#This Row],[WFC]]</f>
        <v>4.6592952777492307E-3</v>
      </c>
      <c r="X587" s="69">
        <f>(L588-Assets[[#This Row],[DJI]])/Assets[[#This Row],[DJI]]</f>
        <v>1.7835487371914991E-4</v>
      </c>
    </row>
    <row r="588" spans="1:24" x14ac:dyDescent="0.25">
      <c r="A588" s="66">
        <v>41204</v>
      </c>
      <c r="B588" s="60">
        <v>83.731545999999994</v>
      </c>
      <c r="C588" s="62">
        <v>82.400036</v>
      </c>
      <c r="D588" s="62">
        <v>24.393069000000001</v>
      </c>
      <c r="E588" s="62">
        <v>27.85</v>
      </c>
      <c r="F588" s="62">
        <v>338.99658699999998</v>
      </c>
      <c r="G588" s="62">
        <v>48.795138000000001</v>
      </c>
      <c r="H588" s="62">
        <v>49.181545999999997</v>
      </c>
      <c r="I588" s="62">
        <v>113.709999</v>
      </c>
      <c r="J588" s="62">
        <v>25.184086000000001</v>
      </c>
      <c r="K588" s="62">
        <v>31.069151999999999</v>
      </c>
      <c r="L588" s="62">
        <v>13345.889649999999</v>
      </c>
      <c r="N588" s="69">
        <f>(B589-Assets[[#This Row],[AAPL]])/Assets[[#This Row],[AAPL]]</f>
        <v>-3.2600998433732473E-2</v>
      </c>
      <c r="O588" s="69">
        <f>(C589-Assets[[#This Row],[XOM]])/Assets[[#This Row],[XOM]]</f>
        <v>-2.1802818144399876E-2</v>
      </c>
      <c r="P588" s="69">
        <f>(D589-Assets[[#This Row],[TTM]])/Assets[[#This Row],[TTM]]</f>
        <v>-6.0777920154286421E-3</v>
      </c>
      <c r="Q588" s="69">
        <f>(E589-Assets[[#This Row],[TSLA]])/Assets[[#This Row],[TSLA]]</f>
        <v>1.9389551166965821E-2</v>
      </c>
      <c r="R588" s="69">
        <f>(F589-Assets[[#This Row],[GOOG]])/Assets[[#This Row],[GOOG]]</f>
        <v>2.4753995532114689E-3</v>
      </c>
      <c r="S588" s="69">
        <f>(G589-Assets[[#This Row],[DIS]])/Assets[[#This Row],[DIS]]</f>
        <v>-1.988806753656483E-2</v>
      </c>
      <c r="T588" s="69">
        <f>(H589-Assets[[#This Row],[COP]])/Assets[[#This Row],[COP]]</f>
        <v>-1.718091578495716E-2</v>
      </c>
      <c r="U588" s="69">
        <f>(I589-Assets[[#This Row],[BIDU]])/Assets[[#This Row],[BIDU]]</f>
        <v>1.1256696959429255E-2</v>
      </c>
      <c r="V588" s="69">
        <f>(J589-Assets[[#This Row],[MSFT]])/Assets[[#This Row],[MSFT]]</f>
        <v>1.7856911702096442E-3</v>
      </c>
      <c r="W588" s="69">
        <f>(K589-Assets[[#This Row],[WFC]])/Assets[[#This Row],[WFC]]</f>
        <v>-1.8260910371805404E-2</v>
      </c>
      <c r="X588" s="69">
        <f>(L589-Assets[[#This Row],[DJI]])/Assets[[#This Row],[DJI]]</f>
        <v>-1.8234781373304695E-2</v>
      </c>
    </row>
    <row r="589" spans="1:24" x14ac:dyDescent="0.25">
      <c r="A589" s="66">
        <v>41205</v>
      </c>
      <c r="B589" s="60">
        <v>81.001813999999996</v>
      </c>
      <c r="C589" s="62">
        <v>80.603482999999997</v>
      </c>
      <c r="D589" s="62">
        <v>24.244813000000001</v>
      </c>
      <c r="E589" s="62">
        <v>28.389999</v>
      </c>
      <c r="F589" s="62">
        <v>339.83573899999999</v>
      </c>
      <c r="G589" s="62">
        <v>47.824697</v>
      </c>
      <c r="H589" s="62">
        <v>48.336562000000001</v>
      </c>
      <c r="I589" s="62">
        <v>114.989998</v>
      </c>
      <c r="J589" s="62">
        <v>25.229057000000001</v>
      </c>
      <c r="K589" s="62">
        <v>30.501801</v>
      </c>
      <c r="L589" s="62">
        <v>13102.530269999999</v>
      </c>
      <c r="N589" s="69">
        <f>(B590-Assets[[#This Row],[AAPL]])/Assets[[#This Row],[AAPL]]</f>
        <v>5.6573424392694256E-3</v>
      </c>
      <c r="O589" s="69">
        <f>(C590-Assets[[#This Row],[XOM]])/Assets[[#This Row],[XOM]]</f>
        <v>-3.3267172834206692E-3</v>
      </c>
      <c r="P589" s="69">
        <f>(D590-Assets[[#This Row],[TTM]])/Assets[[#This Row],[TTM]]</f>
        <v>-5.7073238717082041E-3</v>
      </c>
      <c r="Q589" s="69">
        <f>(E590-Assets[[#This Row],[TSLA]])/Assets[[#This Row],[TSLA]]</f>
        <v>-3.4166926177066716E-2</v>
      </c>
      <c r="R589" s="69">
        <f>(F590-Assets[[#This Row],[GOOG]])/Assets[[#This Row],[GOOG]]</f>
        <v>-4.4829334445015438E-3</v>
      </c>
      <c r="S589" s="69">
        <f>(G590-Assets[[#This Row],[DIS]])/Assets[[#This Row],[DIS]]</f>
        <v>-2.1669975243126288E-3</v>
      </c>
      <c r="T589" s="69">
        <f>(H590-Assets[[#This Row],[COP]])/Assets[[#This Row],[COP]]</f>
        <v>-1.9621999595255445E-3</v>
      </c>
      <c r="U589" s="69">
        <f>(I590-Assets[[#This Row],[BIDU]])/Assets[[#This Row],[BIDU]]</f>
        <v>-8.6964085345927217E-3</v>
      </c>
      <c r="V589" s="69">
        <f>(J590-Assets[[#This Row],[MSFT]])/Assets[[#This Row],[MSFT]]</f>
        <v>-5.3475641202127364E-3</v>
      </c>
      <c r="W589" s="69">
        <f>(K590-Assets[[#This Row],[WFC]])/Assets[[#This Row],[WFC]]</f>
        <v>-4.4286237392998388E-3</v>
      </c>
      <c r="X589" s="69">
        <f>(L590-Assets[[#This Row],[DJI]])/Assets[[#This Row],[DJI]]</f>
        <v>-1.9225622441549027E-3</v>
      </c>
    </row>
    <row r="590" spans="1:24" x14ac:dyDescent="0.25">
      <c r="A590" s="66">
        <v>41206</v>
      </c>
      <c r="B590" s="60">
        <v>81.460069000000004</v>
      </c>
      <c r="C590" s="62">
        <v>80.335337999999993</v>
      </c>
      <c r="D590" s="62">
        <v>24.106439999999999</v>
      </c>
      <c r="E590" s="62">
        <v>27.42</v>
      </c>
      <c r="F590" s="62">
        <v>338.31227799999999</v>
      </c>
      <c r="G590" s="62">
        <v>47.721060999999999</v>
      </c>
      <c r="H590" s="62">
        <v>48.241715999999997</v>
      </c>
      <c r="I590" s="62">
        <v>113.989998</v>
      </c>
      <c r="J590" s="62">
        <v>25.094142999999999</v>
      </c>
      <c r="K590" s="62">
        <v>30.366720000000001</v>
      </c>
      <c r="L590" s="62">
        <v>13077.339840000001</v>
      </c>
      <c r="N590" s="69">
        <f>(B591-Assets[[#This Row],[AAPL]])/Assets[[#This Row],[AAPL]]</f>
        <v>-1.1818477590535769E-2</v>
      </c>
      <c r="O590" s="69">
        <f>(C591-Assets[[#This Row],[XOM]])/Assets[[#This Row],[XOM]]</f>
        <v>6.1192995789723483E-3</v>
      </c>
      <c r="P590" s="69">
        <f>(D591-Assets[[#This Row],[TTM]])/Assets[[#This Row],[TTM]]</f>
        <v>4.5100396408594215E-3</v>
      </c>
      <c r="Q590" s="69">
        <f>(E591-Assets[[#This Row],[TSLA]])/Assets[[#This Row],[TSLA]]</f>
        <v>3.6469730123996303E-3</v>
      </c>
      <c r="R590" s="69">
        <f>(F591-Assets[[#This Row],[GOOG]])/Assets[[#This Row],[GOOG]]</f>
        <v>6.7912403699403709E-4</v>
      </c>
      <c r="S590" s="69">
        <f>(G591-Assets[[#This Row],[DIS]])/Assets[[#This Row],[DIS]]</f>
        <v>-7.6999545337015467E-3</v>
      </c>
      <c r="T590" s="69">
        <f>(H591-Assets[[#This Row],[COP]])/Assets[[#This Row],[COP]]</f>
        <v>2.1626428048289268E-2</v>
      </c>
      <c r="U590" s="69">
        <f>(I591-Assets[[#This Row],[BIDU]])/Assets[[#This Row],[BIDU]]</f>
        <v>1.7548908106832436E-4</v>
      </c>
      <c r="V590" s="69">
        <f>(J591-Assets[[#This Row],[MSFT]])/Assets[[#This Row],[MSFT]]</f>
        <v>-7.1686050406264258E-4</v>
      </c>
      <c r="W590" s="69">
        <f>(K591-Assets[[#This Row],[WFC]])/Assets[[#This Row],[WFC]]</f>
        <v>1.0083044859635806E-2</v>
      </c>
      <c r="X590" s="69">
        <f>(L591-Assets[[#This Row],[DJI]])/Assets[[#This Row],[DJI]]</f>
        <v>2.014159632025002E-3</v>
      </c>
    </row>
    <row r="591" spans="1:24" x14ac:dyDescent="0.25">
      <c r="A591" s="66">
        <v>41207</v>
      </c>
      <c r="B591" s="60">
        <v>80.497335000000007</v>
      </c>
      <c r="C591" s="62">
        <v>80.826933999999994</v>
      </c>
      <c r="D591" s="62">
        <v>24.215160999999998</v>
      </c>
      <c r="E591" s="62">
        <v>27.52</v>
      </c>
      <c r="F591" s="62">
        <v>338.542034</v>
      </c>
      <c r="G591" s="62">
        <v>47.353611000000001</v>
      </c>
      <c r="H591" s="62">
        <v>49.285012000000002</v>
      </c>
      <c r="I591" s="62">
        <v>114.010002</v>
      </c>
      <c r="J591" s="62">
        <v>25.076153999999999</v>
      </c>
      <c r="K591" s="62">
        <v>30.672909000000001</v>
      </c>
      <c r="L591" s="62">
        <v>13103.679690000001</v>
      </c>
      <c r="N591" s="69">
        <f>(B592-Assets[[#This Row],[AAPL]])/Assets[[#This Row],[AAPL]]</f>
        <v>-9.0888102071951596E-3</v>
      </c>
      <c r="O591" s="69">
        <f>(C592-Assets[[#This Row],[XOM]])/Assets[[#This Row],[XOM]]</f>
        <v>2.101106544509043E-3</v>
      </c>
      <c r="P591" s="69">
        <f>(D592-Assets[[#This Row],[TTM]])/Assets[[#This Row],[TTM]]</f>
        <v>-1.5102067667441871E-2</v>
      </c>
      <c r="Q591" s="69">
        <f>(E592-Assets[[#This Row],[TSLA]])/Assets[[#This Row],[TSLA]]</f>
        <v>-5.0872456395348129E-3</v>
      </c>
      <c r="R591" s="69">
        <f>(F592-Assets[[#This Row],[GOOG]])/Assets[[#This Row],[GOOG]]</f>
        <v>-3.8508718831646786E-3</v>
      </c>
      <c r="S591" s="69">
        <f>(G592-Assets[[#This Row],[DIS]])/Assets[[#This Row],[DIS]]</f>
        <v>-3.5813108318180297E-3</v>
      </c>
      <c r="T591" s="69">
        <f>(H592-Assets[[#This Row],[COP]])/Assets[[#This Row],[COP]]</f>
        <v>2.6242460892572169E-3</v>
      </c>
      <c r="U591" s="69">
        <f>(I592-Assets[[#This Row],[BIDU]])/Assets[[#This Row],[BIDU]]</f>
        <v>-1.4911498729734322E-3</v>
      </c>
      <c r="V591" s="69">
        <f>(J592-Assets[[#This Row],[MSFT]])/Assets[[#This Row],[MSFT]]</f>
        <v>1.1836424357579027E-2</v>
      </c>
      <c r="W591" s="69">
        <f>(K592-Assets[[#This Row],[WFC]])/Assets[[#This Row],[WFC]]</f>
        <v>-2.6423969112287712E-3</v>
      </c>
      <c r="X591" s="69">
        <f>(L592-Assets[[#This Row],[DJI]])/Assets[[#This Row],[DJI]]</f>
        <v>2.6941058416540787E-4</v>
      </c>
    </row>
    <row r="592" spans="1:24" x14ac:dyDescent="0.25">
      <c r="A592" s="66">
        <v>41208</v>
      </c>
      <c r="B592" s="60">
        <v>79.765709999999999</v>
      </c>
      <c r="C592" s="62">
        <v>80.996759999999995</v>
      </c>
      <c r="D592" s="62">
        <v>23.849461999999999</v>
      </c>
      <c r="E592" s="62">
        <v>27.379999000000002</v>
      </c>
      <c r="F592" s="62">
        <v>337.23835200000002</v>
      </c>
      <c r="G592" s="62">
        <v>47.184023000000003</v>
      </c>
      <c r="H592" s="62">
        <v>49.414347999999997</v>
      </c>
      <c r="I592" s="62">
        <v>113.839996</v>
      </c>
      <c r="J592" s="62">
        <v>25.372966000000002</v>
      </c>
      <c r="K592" s="62">
        <v>30.591858999999999</v>
      </c>
      <c r="L592" s="62">
        <v>13107.20996</v>
      </c>
      <c r="N592" s="69">
        <f>(B593-Assets[[#This Row],[AAPL]])/Assets[[#This Row],[AAPL]]</f>
        <v>-1.4370836791899634E-2</v>
      </c>
      <c r="O592" s="69">
        <f>(C593-Assets[[#This Row],[XOM]])/Assets[[#This Row],[XOM]]</f>
        <v>6.069242769710847E-3</v>
      </c>
      <c r="P592" s="69">
        <f>(D593-Assets[[#This Row],[TTM]])/Assets[[#This Row],[TTM]]</f>
        <v>8.2886565743087507E-4</v>
      </c>
      <c r="Q592" s="69">
        <f>(E593-Assets[[#This Row],[TSLA]])/Assets[[#This Row],[TSLA]]</f>
        <v>2.7392258122434555E-2</v>
      </c>
      <c r="R592" s="69">
        <f>(F593-Assets[[#This Row],[GOOG]])/Assets[[#This Row],[GOOG]]</f>
        <v>7.6278868780617678E-3</v>
      </c>
      <c r="S592" s="69">
        <f>(G593-Assets[[#This Row],[DIS]])/Assets[[#This Row],[DIS]]</f>
        <v>-1.916939130010184E-2</v>
      </c>
      <c r="T592" s="69">
        <f>(H593-Assets[[#This Row],[COP]])/Assets[[#This Row],[COP]]</f>
        <v>9.4223847697030554E-3</v>
      </c>
      <c r="U592" s="69">
        <f>(I593-Assets[[#This Row],[BIDU]])/Assets[[#This Row],[BIDU]]</f>
        <v>-6.2456019411666203E-2</v>
      </c>
      <c r="V592" s="69">
        <f>(J593-Assets[[#This Row],[MSFT]])/Assets[[#This Row],[MSFT]]</f>
        <v>1.1698041135592807E-2</v>
      </c>
      <c r="W592" s="69">
        <f>(K593-Assets[[#This Row],[WFC]])/Assets[[#This Row],[WFC]]</f>
        <v>-8.2426504384711594E-3</v>
      </c>
      <c r="X592" s="69">
        <f>(L593-Assets[[#This Row],[DJI]])/Assets[[#This Row],[DJI]]</f>
        <v>-8.2015928888042316E-4</v>
      </c>
    </row>
    <row r="593" spans="1:24" x14ac:dyDescent="0.25">
      <c r="A593" s="66">
        <v>41213</v>
      </c>
      <c r="B593" s="60">
        <v>78.619410000000002</v>
      </c>
      <c r="C593" s="62">
        <v>81.488348999999999</v>
      </c>
      <c r="D593" s="62">
        <v>23.869230000000002</v>
      </c>
      <c r="E593" s="62">
        <v>28.129999000000002</v>
      </c>
      <c r="F593" s="62">
        <v>339.810768</v>
      </c>
      <c r="G593" s="62">
        <v>46.279533999999998</v>
      </c>
      <c r="H593" s="62">
        <v>49.879949000000003</v>
      </c>
      <c r="I593" s="62">
        <v>106.730003</v>
      </c>
      <c r="J593" s="62">
        <v>25.669779999999999</v>
      </c>
      <c r="K593" s="62">
        <v>30.339701000000002</v>
      </c>
      <c r="L593" s="62">
        <v>13096.45996</v>
      </c>
      <c r="N593" s="69">
        <f>(B594-Assets[[#This Row],[AAPL]])/Assets[[#This Row],[AAPL]]</f>
        <v>2.0493158114515578E-3</v>
      </c>
      <c r="O593" s="69">
        <f>(C594-Assets[[#This Row],[XOM]])/Assets[[#This Row],[XOM]]</f>
        <v>4.7164779347781318E-3</v>
      </c>
      <c r="P593" s="69">
        <f>(D594-Assets[[#This Row],[TTM]])/Assets[[#This Row],[TTM]]</f>
        <v>5.6728809433735379E-2</v>
      </c>
      <c r="Q593" s="69">
        <f>(E594-Assets[[#This Row],[TSLA]])/Assets[[#This Row],[TSLA]]</f>
        <v>3.9815180939039435E-2</v>
      </c>
      <c r="R593" s="69">
        <f>(F594-Assets[[#This Row],[GOOG]])/Assets[[#This Row],[GOOG]]</f>
        <v>1.071583170077758E-2</v>
      </c>
      <c r="S593" s="69">
        <f>(G594-Assets[[#This Row],[DIS]])/Assets[[#This Row],[DIS]]</f>
        <v>1.3436479286934908E-2</v>
      </c>
      <c r="T593" s="69">
        <f>(H594-Assets[[#This Row],[COP]])/Assets[[#This Row],[COP]]</f>
        <v>9.8530573878493656E-3</v>
      </c>
      <c r="U593" s="69">
        <f>(I594-Assets[[#This Row],[BIDU]])/Assets[[#This Row],[BIDU]]</f>
        <v>-2.8113931562430671E-4</v>
      </c>
      <c r="V593" s="69">
        <f>(J594-Assets[[#This Row],[MSFT]])/Assets[[#This Row],[MSFT]]</f>
        <v>3.4337769938036125E-2</v>
      </c>
      <c r="W593" s="69">
        <f>(K594-Assets[[#This Row],[WFC]])/Assets[[#This Row],[WFC]]</f>
        <v>1.0982573625231147E-2</v>
      </c>
      <c r="X593" s="69">
        <f>(L594-Assets[[#This Row],[DJI]])/Assets[[#This Row],[DJI]]</f>
        <v>1.0396714869198855E-2</v>
      </c>
    </row>
    <row r="594" spans="1:24" x14ac:dyDescent="0.25">
      <c r="A594" s="66">
        <v>41214</v>
      </c>
      <c r="B594" s="60">
        <v>78.780525999999995</v>
      </c>
      <c r="C594" s="62">
        <v>81.872686999999999</v>
      </c>
      <c r="D594" s="62">
        <v>25.223303000000001</v>
      </c>
      <c r="E594" s="62">
        <v>29.25</v>
      </c>
      <c r="F594" s="62">
        <v>343.45212299999997</v>
      </c>
      <c r="G594" s="62">
        <v>46.901367999999998</v>
      </c>
      <c r="H594" s="62">
        <v>50.371419000000003</v>
      </c>
      <c r="I594" s="62">
        <v>106.699997</v>
      </c>
      <c r="J594" s="62">
        <v>26.551223</v>
      </c>
      <c r="K594" s="62">
        <v>30.672909000000001</v>
      </c>
      <c r="L594" s="62">
        <v>13232.62012</v>
      </c>
      <c r="N594" s="69">
        <f>(B595-Assets[[#This Row],[AAPL]])/Assets[[#This Row],[AAPL]]</f>
        <v>-3.3090817393120656E-2</v>
      </c>
      <c r="O594" s="69">
        <f>(C595-Assets[[#This Row],[XOM]])/Assets[[#This Row],[XOM]]</f>
        <v>-1.4519677361999902E-2</v>
      </c>
      <c r="P594" s="69">
        <f>(D595-Assets[[#This Row],[TTM]])/Assets[[#This Row],[TTM]]</f>
        <v>-1.0188078857079213E-2</v>
      </c>
      <c r="Q594" s="69">
        <f>(E595-Assets[[#This Row],[TSLA]])/Assets[[#This Row],[TSLA]]</f>
        <v>-1.1282051282051224E-2</v>
      </c>
      <c r="R594" s="69">
        <f>(F595-Assets[[#This Row],[GOOG]])/Assets[[#This Row],[GOOG]]</f>
        <v>4.7997956326507055E-4</v>
      </c>
      <c r="S594" s="69">
        <f>(G595-Assets[[#This Row],[DIS]])/Assets[[#This Row],[DIS]]</f>
        <v>1.607117301994231E-3</v>
      </c>
      <c r="T594" s="69">
        <f>(H595-Assets[[#This Row],[COP]])/Assets[[#This Row],[COP]]</f>
        <v>-1.3180351341700357E-2</v>
      </c>
      <c r="U594" s="69">
        <f>(I595-Assets[[#This Row],[BIDU]])/Assets[[#This Row],[BIDU]]</f>
        <v>-1.508904447298154E-2</v>
      </c>
      <c r="V594" s="69">
        <f>(J595-Assets[[#This Row],[MSFT]])/Assets[[#This Row],[MSFT]]</f>
        <v>-6.7752057974881355E-4</v>
      </c>
      <c r="W594" s="69">
        <f>(K595-Assets[[#This Row],[WFC]])/Assets[[#This Row],[WFC]]</f>
        <v>-9.3951636605449137E-3</v>
      </c>
      <c r="X594" s="69">
        <f>(L595-Assets[[#This Row],[DJI]])/Assets[[#This Row],[DJI]]</f>
        <v>-1.0539104027419186E-2</v>
      </c>
    </row>
    <row r="595" spans="1:24" x14ac:dyDescent="0.25">
      <c r="A595" s="66">
        <v>41215</v>
      </c>
      <c r="B595" s="60">
        <v>76.173614000000001</v>
      </c>
      <c r="C595" s="62">
        <v>80.683921999999995</v>
      </c>
      <c r="D595" s="62">
        <v>24.966325999999999</v>
      </c>
      <c r="E595" s="62">
        <v>28.92</v>
      </c>
      <c r="F595" s="62">
        <v>343.61697299999997</v>
      </c>
      <c r="G595" s="62">
        <v>46.976743999999997</v>
      </c>
      <c r="H595" s="62">
        <v>49.707506000000002</v>
      </c>
      <c r="I595" s="62">
        <v>105.089996</v>
      </c>
      <c r="J595" s="62">
        <v>26.533234</v>
      </c>
      <c r="K595" s="62">
        <v>30.384732</v>
      </c>
      <c r="L595" s="62">
        <v>13093.160159999999</v>
      </c>
      <c r="N595" s="69">
        <f>(B596-Assets[[#This Row],[AAPL]])/Assets[[#This Row],[AAPL]]</f>
        <v>1.3557542379438558E-2</v>
      </c>
      <c r="O595" s="69">
        <f>(C596-Assets[[#This Row],[XOM]])/Assets[[#This Row],[XOM]]</f>
        <v>3.9880436154305721E-3</v>
      </c>
      <c r="P595" s="69">
        <f>(D596-Assets[[#This Row],[TTM]])/Assets[[#This Row],[TTM]]</f>
        <v>-1.7814755763422993E-2</v>
      </c>
      <c r="Q595" s="69">
        <f>(E596-Assets[[#This Row],[TSLA]])/Assets[[#This Row],[TSLA]]</f>
        <v>8.9211618257261344E-2</v>
      </c>
      <c r="R595" s="69">
        <f>(F596-Assets[[#This Row],[GOOG]])/Assets[[#This Row],[GOOG]]</f>
        <v>-7.2101269572616986E-3</v>
      </c>
      <c r="S595" s="69">
        <f>(G596-Assets[[#This Row],[DIS]])/Assets[[#This Row],[DIS]]</f>
        <v>9.2257990464388925E-3</v>
      </c>
      <c r="T595" s="69">
        <f>(H596-Assets[[#This Row],[COP]])/Assets[[#This Row],[COP]]</f>
        <v>-2.0815769755175707E-3</v>
      </c>
      <c r="U595" s="69">
        <f>(I596-Assets[[#This Row],[BIDU]])/Assets[[#This Row],[BIDU]]</f>
        <v>-1.2275126549628906E-2</v>
      </c>
      <c r="V595" s="69">
        <f>(J596-Assets[[#This Row],[MSFT]])/Assets[[#This Row],[MSFT]]</f>
        <v>4.4067376031130768E-3</v>
      </c>
      <c r="W595" s="69">
        <f>(K596-Assets[[#This Row],[WFC]])/Assets[[#This Row],[WFC]]</f>
        <v>8.2987073902774881E-3</v>
      </c>
      <c r="X595" s="69">
        <f>(L596-Assets[[#This Row],[DJI]])/Assets[[#This Row],[DJI]]</f>
        <v>1.472545188815678E-3</v>
      </c>
    </row>
    <row r="596" spans="1:24" x14ac:dyDescent="0.25">
      <c r="A596" s="66">
        <v>41218</v>
      </c>
      <c r="B596" s="60">
        <v>77.206340999999995</v>
      </c>
      <c r="C596" s="62">
        <v>81.005692999999994</v>
      </c>
      <c r="D596" s="62">
        <v>24.521557000000001</v>
      </c>
      <c r="E596" s="62">
        <v>31.5</v>
      </c>
      <c r="F596" s="62">
        <v>341.13945100000001</v>
      </c>
      <c r="G596" s="62">
        <v>47.410142</v>
      </c>
      <c r="H596" s="62">
        <v>49.604036000000001</v>
      </c>
      <c r="I596" s="62">
        <v>103.800003</v>
      </c>
      <c r="J596" s="62">
        <v>26.650158999999999</v>
      </c>
      <c r="K596" s="62">
        <v>30.636886000000001</v>
      </c>
      <c r="L596" s="62">
        <v>13112.440430000001</v>
      </c>
      <c r="N596" s="69">
        <f>(B597-Assets[[#This Row],[AAPL]])/Assets[[#This Row],[AAPL]]</f>
        <v>-3.0276528711545921E-3</v>
      </c>
      <c r="O596" s="69">
        <f>(C597-Assets[[#This Row],[XOM]])/Assets[[#This Row],[XOM]]</f>
        <v>1.0813240002773644E-2</v>
      </c>
      <c r="P596" s="69">
        <f>(D597-Assets[[#This Row],[TTM]])/Assets[[#This Row],[TTM]]</f>
        <v>8.4643483282892604E-3</v>
      </c>
      <c r="Q596" s="69">
        <f>(E597-Assets[[#This Row],[TSLA]])/Assets[[#This Row],[TSLA]]</f>
        <v>-1.1111111111111157E-2</v>
      </c>
      <c r="R596" s="69">
        <f>(F597-Assets[[#This Row],[GOOG]])/Assets[[#This Row],[GOOG]]</f>
        <v>-1.8155976923349111E-3</v>
      </c>
      <c r="S596" s="69">
        <f>(G597-Assets[[#This Row],[DIS]])/Assets[[#This Row],[DIS]]</f>
        <v>2.9809655495231686E-3</v>
      </c>
      <c r="T596" s="69">
        <f>(H597-Assets[[#This Row],[COP]])/Assets[[#This Row],[COP]]</f>
        <v>1.1993782118858255E-2</v>
      </c>
      <c r="U596" s="69">
        <f>(I597-Assets[[#This Row],[BIDU]])/Assets[[#This Row],[BIDU]]</f>
        <v>2.0616560097787309E-2</v>
      </c>
      <c r="V596" s="69">
        <f>(J597-Assets[[#This Row],[MSFT]])/Assets[[#This Row],[MSFT]]</f>
        <v>7.7624302354069299E-3</v>
      </c>
      <c r="W596" s="69">
        <f>(K597-Assets[[#This Row],[WFC]])/Assets[[#This Row],[WFC]]</f>
        <v>8.8183244210916101E-3</v>
      </c>
      <c r="X596" s="69">
        <f>(L597-Assets[[#This Row],[DJI]])/Assets[[#This Row],[DJI]]</f>
        <v>1.0161286200786979E-2</v>
      </c>
    </row>
    <row r="597" spans="1:24" x14ac:dyDescent="0.25">
      <c r="A597" s="66">
        <v>41219</v>
      </c>
      <c r="B597" s="60">
        <v>76.972587000000004</v>
      </c>
      <c r="C597" s="62">
        <v>81.881626999999995</v>
      </c>
      <c r="D597" s="62">
        <v>24.729116000000001</v>
      </c>
      <c r="E597" s="62">
        <v>31.15</v>
      </c>
      <c r="F597" s="62">
        <v>340.52007900000001</v>
      </c>
      <c r="G597" s="62">
        <v>47.551470000000002</v>
      </c>
      <c r="H597" s="62">
        <v>50.198976000000002</v>
      </c>
      <c r="I597" s="62">
        <v>105.94000200000001</v>
      </c>
      <c r="J597" s="62">
        <v>26.857029000000001</v>
      </c>
      <c r="K597" s="62">
        <v>30.907052</v>
      </c>
      <c r="L597" s="62">
        <v>13245.679690000001</v>
      </c>
      <c r="N597" s="69">
        <f>(B598-Assets[[#This Row],[AAPL]])/Assets[[#This Row],[AAPL]]</f>
        <v>-3.8262608998707544E-2</v>
      </c>
      <c r="O597" s="69">
        <f>(C598-Assets[[#This Row],[XOM]])/Assets[[#This Row],[XOM]]</f>
        <v>-3.141477635758249E-2</v>
      </c>
      <c r="P597" s="69">
        <f>(D598-Assets[[#This Row],[TTM]])/Assets[[#This Row],[TTM]]</f>
        <v>-2.0783395573056588E-2</v>
      </c>
      <c r="Q597" s="69">
        <f>(E598-Assets[[#This Row],[TSLA]])/Assets[[#This Row],[TSLA]]</f>
        <v>1.2520096308186247E-2</v>
      </c>
      <c r="R597" s="69">
        <f>(F598-Assets[[#This Row],[GOOG]])/Assets[[#This Row],[GOOG]]</f>
        <v>-2.1416493328136523E-2</v>
      </c>
      <c r="S597" s="69">
        <f>(G598-Assets[[#This Row],[DIS]])/Assets[[#This Row],[DIS]]</f>
        <v>-7.7273531186312118E-3</v>
      </c>
      <c r="T597" s="69">
        <f>(H598-Assets[[#This Row],[COP]])/Assets[[#This Row],[COP]]</f>
        <v>-2.4905527953398968E-2</v>
      </c>
      <c r="U597" s="69">
        <f>(I598-Assets[[#This Row],[BIDU]])/Assets[[#This Row],[BIDU]]</f>
        <v>-1.349820627717193E-2</v>
      </c>
      <c r="V597" s="69">
        <f>(J598-Assets[[#This Row],[MSFT]])/Assets[[#This Row],[MSFT]]</f>
        <v>-2.6121913931730911E-2</v>
      </c>
      <c r="W597" s="69">
        <f>(K598-Assets[[#This Row],[WFC]])/Assets[[#This Row],[WFC]]</f>
        <v>-3.4897375524524328E-2</v>
      </c>
      <c r="X597" s="69">
        <f>(L598-Assets[[#This Row],[DJI]])/Assets[[#This Row],[DJI]]</f>
        <v>-2.3626512744096141E-2</v>
      </c>
    </row>
    <row r="598" spans="1:24" x14ac:dyDescent="0.25">
      <c r="A598" s="66">
        <v>41220</v>
      </c>
      <c r="B598" s="60">
        <v>74.027415000000005</v>
      </c>
      <c r="C598" s="62">
        <v>79.309334000000007</v>
      </c>
      <c r="D598" s="62">
        <v>24.215160999999998</v>
      </c>
      <c r="E598" s="62">
        <v>31.540001</v>
      </c>
      <c r="F598" s="62">
        <v>333.22733299999999</v>
      </c>
      <c r="G598" s="62">
        <v>47.184023000000003</v>
      </c>
      <c r="H598" s="62">
        <v>48.948743999999998</v>
      </c>
      <c r="I598" s="62">
        <v>104.510002</v>
      </c>
      <c r="J598" s="62">
        <v>26.155472</v>
      </c>
      <c r="K598" s="62">
        <v>29.828476999999999</v>
      </c>
      <c r="L598" s="62">
        <v>12932.73047</v>
      </c>
      <c r="N598" s="69">
        <f>(B599-Assets[[#This Row],[AAPL]])/Assets[[#This Row],[AAPL]]</f>
        <v>-3.6290352702441395E-2</v>
      </c>
      <c r="O598" s="69">
        <f>(C599-Assets[[#This Row],[XOM]])/Assets[[#This Row],[XOM]]</f>
        <v>-1.2587900435527599E-2</v>
      </c>
      <c r="P598" s="69">
        <f>(D599-Assets[[#This Row],[TTM]])/Assets[[#This Row],[TTM]]</f>
        <v>5.0204084953224218E-2</v>
      </c>
      <c r="Q598" s="69">
        <f>(E599-Assets[[#This Row],[TSLA]])/Assets[[#This Row],[TSLA]]</f>
        <v>-7.2923903838810573E-3</v>
      </c>
      <c r="R598" s="69">
        <f>(F599-Assets[[#This Row],[GOOG]])/Assets[[#This Row],[GOOG]]</f>
        <v>-2.2229848113929966E-2</v>
      </c>
      <c r="S598" s="69">
        <f>(G599-Assets[[#This Row],[DIS]])/Assets[[#This Row],[DIS]]</f>
        <v>-7.9874494805164933E-4</v>
      </c>
      <c r="T598" s="69">
        <f>(H599-Assets[[#This Row],[COP]])/Assets[[#This Row],[COP]]</f>
        <v>-1.6029604355118802E-2</v>
      </c>
      <c r="U598" s="69">
        <f>(I599-Assets[[#This Row],[BIDU]])/Assets[[#This Row],[BIDU]]</f>
        <v>-7.7505021959525357E-3</v>
      </c>
      <c r="V598" s="69">
        <f>(J599-Assets[[#This Row],[MSFT]])/Assets[[#This Row],[MSFT]]</f>
        <v>-9.2847492868796695E-3</v>
      </c>
      <c r="W598" s="69">
        <f>(K599-Assets[[#This Row],[WFC]])/Assets[[#This Row],[WFC]]</f>
        <v>-1.7016155400760173E-2</v>
      </c>
      <c r="X598" s="69">
        <f>(L599-Assets[[#This Row],[DJI]])/Assets[[#This Row],[DJI]]</f>
        <v>-9.3878211010146612E-3</v>
      </c>
    </row>
    <row r="599" spans="1:24" x14ac:dyDescent="0.25">
      <c r="A599" s="66">
        <v>41221</v>
      </c>
      <c r="B599" s="60">
        <v>71.340934000000004</v>
      </c>
      <c r="C599" s="62">
        <v>78.310996000000003</v>
      </c>
      <c r="D599" s="62">
        <v>25.430861</v>
      </c>
      <c r="E599" s="62">
        <v>31.309999000000001</v>
      </c>
      <c r="F599" s="62">
        <v>325.81974000000002</v>
      </c>
      <c r="G599" s="62">
        <v>47.146335000000001</v>
      </c>
      <c r="H599" s="62">
        <v>48.164115000000002</v>
      </c>
      <c r="I599" s="62">
        <v>103.699997</v>
      </c>
      <c r="J599" s="62">
        <v>25.912624999999998</v>
      </c>
      <c r="K599" s="62">
        <v>29.320910999999999</v>
      </c>
      <c r="L599" s="62">
        <v>12811.320309999999</v>
      </c>
      <c r="N599" s="69">
        <f>(B600-Assets[[#This Row],[AAPL]])/Assets[[#This Row],[AAPL]]</f>
        <v>1.7312893604673019E-2</v>
      </c>
      <c r="O599" s="69">
        <f>(C600-Assets[[#This Row],[XOM]])/Assets[[#This Row],[XOM]]</f>
        <v>1.6078968016190688E-3</v>
      </c>
      <c r="P599" s="69">
        <f>(D600-Assets[[#This Row],[TTM]])/Assets[[#This Row],[TTM]]</f>
        <v>-6.9957521296663385E-3</v>
      </c>
      <c r="Q599" s="69">
        <f>(E600-Assets[[#This Row],[TSLA]])/Assets[[#This Row],[TSLA]]</f>
        <v>-3.1619260032553845E-2</v>
      </c>
      <c r="R599" s="69">
        <f>(F600-Assets[[#This Row],[GOOG]])/Assets[[#This Row],[GOOG]]</f>
        <v>1.6465061325013651E-2</v>
      </c>
      <c r="S599" s="69">
        <f>(G600-Assets[[#This Row],[DIS]])/Assets[[#This Row],[DIS]]</f>
        <v>-5.955234908503499E-2</v>
      </c>
      <c r="T599" s="69">
        <f>(H600-Assets[[#This Row],[COP]])/Assets[[#This Row],[COP]]</f>
        <v>-3.4013912640147703E-3</v>
      </c>
      <c r="U599" s="69">
        <f>(I600-Assets[[#This Row],[BIDU]])/Assets[[#This Row],[BIDU]]</f>
        <v>2.8935391386752116E-4</v>
      </c>
      <c r="V599" s="69">
        <f>(J600-Assets[[#This Row],[MSFT]])/Assets[[#This Row],[MSFT]]</f>
        <v>6.942175869870395E-4</v>
      </c>
      <c r="W599" s="69">
        <f>(K600-Assets[[#This Row],[WFC]])/Assets[[#This Row],[WFC]]</f>
        <v>0</v>
      </c>
      <c r="X599" s="69">
        <f>(L600-Assets[[#This Row],[DJI]])/Assets[[#This Row],[DJI]]</f>
        <v>3.1763627023076213E-4</v>
      </c>
    </row>
    <row r="600" spans="1:24" x14ac:dyDescent="0.25">
      <c r="A600" s="66">
        <v>41222</v>
      </c>
      <c r="B600" s="60">
        <v>72.576052000000004</v>
      </c>
      <c r="C600" s="62">
        <v>78.436912000000007</v>
      </c>
      <c r="D600" s="62">
        <v>25.252953000000002</v>
      </c>
      <c r="E600" s="62">
        <v>30.32</v>
      </c>
      <c r="F600" s="62">
        <v>331.18438200000003</v>
      </c>
      <c r="G600" s="62">
        <v>44.338659999999997</v>
      </c>
      <c r="H600" s="62">
        <v>48.00029</v>
      </c>
      <c r="I600" s="62">
        <v>103.730003</v>
      </c>
      <c r="J600" s="62">
        <v>25.930613999999998</v>
      </c>
      <c r="K600" s="62">
        <v>29.320910999999999</v>
      </c>
      <c r="L600" s="62">
        <v>12815.389649999999</v>
      </c>
      <c r="N600" s="69">
        <f>(B601-Assets[[#This Row],[AAPL]])/Assets[[#This Row],[AAPL]]</f>
        <v>-7.732247546339434E-3</v>
      </c>
      <c r="O600" s="69">
        <f>(C601-Assets[[#This Row],[XOM]])/Assets[[#This Row],[XOM]]</f>
        <v>1.2613321646318422E-3</v>
      </c>
      <c r="P600" s="69">
        <f>(D601-Assets[[#This Row],[TTM]])/Assets[[#This Row],[TTM]]</f>
        <v>-3.1311189626021768E-3</v>
      </c>
      <c r="Q600" s="69">
        <f>(E601-Assets[[#This Row],[TSLA]])/Assets[[#This Row],[TSLA]]</f>
        <v>2.4736147757255935E-2</v>
      </c>
      <c r="R600" s="69">
        <f>(F601-Assets[[#This Row],[GOOG]])/Assets[[#This Row],[GOOG]]</f>
        <v>4.3286612470753334E-3</v>
      </c>
      <c r="S600" s="69">
        <f>(G601-Assets[[#This Row],[DIS]])/Assets[[#This Row],[DIS]]</f>
        <v>8.2872824753839128E-3</v>
      </c>
      <c r="T600" s="69">
        <f>(H601-Assets[[#This Row],[COP]])/Assets[[#This Row],[COP]]</f>
        <v>-5.3887174431655751E-4</v>
      </c>
      <c r="U600" s="69">
        <f>(I601-Assets[[#This Row],[BIDU]])/Assets[[#This Row],[BIDU]]</f>
        <v>8.3871105257752963E-3</v>
      </c>
      <c r="V600" s="69">
        <f>(J601-Assets[[#This Row],[MSFT]])/Assets[[#This Row],[MSFT]]</f>
        <v>-2.1158542562856365E-2</v>
      </c>
      <c r="W600" s="69">
        <f>(K601-Assets[[#This Row],[WFC]])/Assets[[#This Row],[WFC]]</f>
        <v>6.1826182685799944E-4</v>
      </c>
      <c r="X600" s="69">
        <f>(L601-Assets[[#This Row],[DJI]])/Assets[[#This Row],[DJI]]</f>
        <v>-2.4156112959034335E-5</v>
      </c>
    </row>
    <row r="601" spans="1:24" x14ac:dyDescent="0.25">
      <c r="A601" s="66">
        <v>41225</v>
      </c>
      <c r="B601" s="60">
        <v>72.014876000000001</v>
      </c>
      <c r="C601" s="62">
        <v>78.535847000000004</v>
      </c>
      <c r="D601" s="62">
        <v>25.173883</v>
      </c>
      <c r="E601" s="62">
        <v>31.07</v>
      </c>
      <c r="F601" s="62">
        <v>332.61796700000002</v>
      </c>
      <c r="G601" s="62">
        <v>44.706107000000003</v>
      </c>
      <c r="H601" s="62">
        <v>47.974423999999999</v>
      </c>
      <c r="I601" s="62">
        <v>104.599998</v>
      </c>
      <c r="J601" s="62">
        <v>25.381959999999999</v>
      </c>
      <c r="K601" s="62">
        <v>29.339039</v>
      </c>
      <c r="L601" s="62">
        <v>12815.08008</v>
      </c>
      <c r="N601" s="69">
        <f>(B602-Assets[[#This Row],[AAPL]])/Assets[[#This Row],[AAPL]]</f>
        <v>1.2898723869212022E-4</v>
      </c>
      <c r="O601" s="69">
        <f>(C602-Assets[[#This Row],[XOM]])/Assets[[#This Row],[XOM]]</f>
        <v>-9.7342936913891905E-3</v>
      </c>
      <c r="P601" s="69">
        <f>(D602-Assets[[#This Row],[TTM]])/Assets[[#This Row],[TTM]]</f>
        <v>-1.49194703097651E-2</v>
      </c>
      <c r="Q601" s="69">
        <f>(E602-Assets[[#This Row],[TSLA]])/Assets[[#This Row],[TSLA]]</f>
        <v>1.7380141615706474E-2</v>
      </c>
      <c r="R601" s="69">
        <f>(F602-Assets[[#This Row],[GOOG]])/Assets[[#This Row],[GOOG]]</f>
        <v>-1.0286894694416784E-2</v>
      </c>
      <c r="S601" s="69">
        <f>(G602-Assets[[#This Row],[DIS]])/Assets[[#This Row],[DIS]]</f>
        <v>1.0748128885389098E-2</v>
      </c>
      <c r="T601" s="69">
        <f>(H602-Assets[[#This Row],[COP]])/Assets[[#This Row],[COP]]</f>
        <v>-5.212089675115268E-3</v>
      </c>
      <c r="U601" s="69">
        <f>(I602-Assets[[#This Row],[BIDU]])/Assets[[#This Row],[BIDU]]</f>
        <v>-5.7361377769816022E-2</v>
      </c>
      <c r="V601" s="69">
        <f>(J602-Assets[[#This Row],[MSFT]])/Assets[[#This Row],[MSFT]]</f>
        <v>-3.2154333235100863E-2</v>
      </c>
      <c r="W601" s="69">
        <f>(K602-Assets[[#This Row],[WFC]])/Assets[[#This Row],[WFC]]</f>
        <v>-1.0812419588794234E-2</v>
      </c>
      <c r="X601" s="69">
        <f>(L602-Assets[[#This Row],[DJI]])/Assets[[#This Row],[DJI]]</f>
        <v>-4.5961780677377462E-3</v>
      </c>
    </row>
    <row r="602" spans="1:24" x14ac:dyDescent="0.25">
      <c r="A602" s="66">
        <v>41226</v>
      </c>
      <c r="B602" s="60">
        <v>72.024164999999996</v>
      </c>
      <c r="C602" s="62">
        <v>77.771355999999997</v>
      </c>
      <c r="D602" s="62">
        <v>24.798302</v>
      </c>
      <c r="E602" s="62">
        <v>31.610001</v>
      </c>
      <c r="F602" s="62">
        <v>329.19636100000002</v>
      </c>
      <c r="G602" s="62">
        <v>45.186613999999999</v>
      </c>
      <c r="H602" s="62">
        <v>47.724376999999997</v>
      </c>
      <c r="I602" s="62">
        <v>98.599997999999999</v>
      </c>
      <c r="J602" s="62">
        <v>24.565819999999999</v>
      </c>
      <c r="K602" s="62">
        <v>29.021813000000002</v>
      </c>
      <c r="L602" s="62">
        <v>12756.179690000001</v>
      </c>
      <c r="N602" s="69">
        <f>(B603-Assets[[#This Row],[AAPL]])/Assets[[#This Row],[AAPL]]</f>
        <v>-1.1088611718025472E-2</v>
      </c>
      <c r="O602" s="69">
        <f>(C603-Assets[[#This Row],[XOM]])/Assets[[#This Row],[XOM]]</f>
        <v>-4.6259062269661463E-3</v>
      </c>
      <c r="P602" s="69">
        <f>(D603-Assets[[#This Row],[TTM]])/Assets[[#This Row],[TTM]]</f>
        <v>-1.2355483048799003E-2</v>
      </c>
      <c r="Q602" s="69">
        <f>(E603-Assets[[#This Row],[TSLA]])/Assets[[#This Row],[TSLA]]</f>
        <v>-7.2762414654779332E-3</v>
      </c>
      <c r="R602" s="69">
        <f>(F603-Assets[[#This Row],[GOOG]])/Assets[[#This Row],[GOOG]]</f>
        <v>-9.8626515497843622E-3</v>
      </c>
      <c r="S602" s="69">
        <f>(G603-Assets[[#This Row],[DIS]])/Assets[[#This Row],[DIS]]</f>
        <v>-1.6472090606302118E-2</v>
      </c>
      <c r="T602" s="69">
        <f>(H603-Assets[[#This Row],[COP]])/Assets[[#This Row],[COP]]</f>
        <v>-1.0478753866184468E-2</v>
      </c>
      <c r="U602" s="69">
        <f>(I603-Assets[[#This Row],[BIDU]])/Assets[[#This Row],[BIDU]]</f>
        <v>-5.101417953375624E-2</v>
      </c>
      <c r="V602" s="69">
        <f>(J603-Assets[[#This Row],[MSFT]])/Assets[[#This Row],[MSFT]]</f>
        <v>-9.2284727316246339E-3</v>
      </c>
      <c r="W602" s="69">
        <f>(K603-Assets[[#This Row],[WFC]])/Assets[[#This Row],[WFC]]</f>
        <v>-1.8426002538159885E-2</v>
      </c>
      <c r="X602" s="69">
        <f>(L603-Assets[[#This Row],[DJI]])/Assets[[#This Row],[DJI]]</f>
        <v>-1.4520765190005058E-2</v>
      </c>
    </row>
    <row r="603" spans="1:24" x14ac:dyDescent="0.25">
      <c r="A603" s="66">
        <v>41227</v>
      </c>
      <c r="B603" s="60">
        <v>71.225516999999996</v>
      </c>
      <c r="C603" s="62">
        <v>77.411592999999996</v>
      </c>
      <c r="D603" s="62">
        <v>24.491907000000001</v>
      </c>
      <c r="E603" s="62">
        <v>31.379999000000002</v>
      </c>
      <c r="F603" s="62">
        <v>325.949612</v>
      </c>
      <c r="G603" s="62">
        <v>44.442295999999999</v>
      </c>
      <c r="H603" s="62">
        <v>47.224285000000002</v>
      </c>
      <c r="I603" s="62">
        <v>93.57</v>
      </c>
      <c r="J603" s="62">
        <v>24.339115</v>
      </c>
      <c r="K603" s="62">
        <v>28.487057</v>
      </c>
      <c r="L603" s="62">
        <v>12570.950199999999</v>
      </c>
      <c r="N603" s="69">
        <f>(B604-Assets[[#This Row],[AAPL]])/Assets[[#This Row],[AAPL]]</f>
        <v>-2.0973059416332394E-2</v>
      </c>
      <c r="O603" s="69">
        <f>(C604-Assets[[#This Row],[XOM]])/Assets[[#This Row],[XOM]]</f>
        <v>8.1328903798697123E-4</v>
      </c>
      <c r="P603" s="69">
        <f>(D604-Assets[[#This Row],[TTM]])/Assets[[#This Row],[TTM]]</f>
        <v>-1.5334983919382122E-2</v>
      </c>
      <c r="Q603" s="69">
        <f>(E604-Assets[[#This Row],[TSLA]])/Assets[[#This Row],[TSLA]]</f>
        <v>-1.7845730332878635E-2</v>
      </c>
      <c r="R603" s="69">
        <f>(F604-Assets[[#This Row],[GOOG]])/Assets[[#This Row],[GOOG]]</f>
        <v>-8.1066855204602155E-3</v>
      </c>
      <c r="S603" s="69">
        <f>(G604-Assets[[#This Row],[DIS]])/Assets[[#This Row],[DIS]]</f>
        <v>6.3600449445725829E-3</v>
      </c>
      <c r="T603" s="69">
        <f>(H604-Assets[[#This Row],[COP]])/Assets[[#This Row],[COP]]</f>
        <v>-3.2864658512035756E-3</v>
      </c>
      <c r="U603" s="69">
        <f>(I604-Assets[[#This Row],[BIDU]])/Assets[[#This Row],[BIDU]]</f>
        <v>2.7786897509885656E-3</v>
      </c>
      <c r="V603" s="69">
        <f>(J604-Assets[[#This Row],[MSFT]])/Assets[[#This Row],[MSFT]]</f>
        <v>-6.7064476255607975E-3</v>
      </c>
      <c r="W603" s="69">
        <f>(K604-Assets[[#This Row],[WFC]])/Assets[[#This Row],[WFC]]</f>
        <v>4.4543386844067652E-3</v>
      </c>
      <c r="X603" s="69">
        <f>(L604-Assets[[#This Row],[DJI]])/Assets[[#This Row],[DJI]]</f>
        <v>-2.2727255732823523E-3</v>
      </c>
    </row>
    <row r="604" spans="1:24" x14ac:dyDescent="0.25">
      <c r="A604" s="66">
        <v>41228</v>
      </c>
      <c r="B604" s="60">
        <v>69.731700000000004</v>
      </c>
      <c r="C604" s="62">
        <v>77.474551000000005</v>
      </c>
      <c r="D604" s="62">
        <v>24.116323999999999</v>
      </c>
      <c r="E604" s="62">
        <v>30.82</v>
      </c>
      <c r="F604" s="62">
        <v>323.30724099999998</v>
      </c>
      <c r="G604" s="62">
        <v>44.724950999999997</v>
      </c>
      <c r="H604" s="62">
        <v>47.069083999999997</v>
      </c>
      <c r="I604" s="62">
        <v>93.830001999999993</v>
      </c>
      <c r="J604" s="62">
        <v>24.175885999999998</v>
      </c>
      <c r="K604" s="62">
        <v>28.613948000000001</v>
      </c>
      <c r="L604" s="62">
        <v>12542.37988</v>
      </c>
      <c r="N604" s="69">
        <f>(B605-Assets[[#This Row],[AAPL]])/Assets[[#This Row],[AAPL]]</f>
        <v>3.9192218173369183E-3</v>
      </c>
      <c r="O604" s="69">
        <f>(C605-Assets[[#This Row],[XOM]])/Assets[[#This Row],[XOM]]</f>
        <v>3.5987688395896548E-3</v>
      </c>
      <c r="P604" s="69">
        <f>(D605-Assets[[#This Row],[TTM]])/Assets[[#This Row],[TTM]]</f>
        <v>-8.6065355565798016E-3</v>
      </c>
      <c r="Q604" s="69">
        <f>(E605-Assets[[#This Row],[TSLA]])/Assets[[#This Row],[TSLA]]</f>
        <v>3.3095392602206349E-2</v>
      </c>
      <c r="R604" s="69">
        <f>(F605-Assets[[#This Row],[GOOG]])/Assets[[#This Row],[GOOG]]</f>
        <v>-1.2361616113631249E-4</v>
      </c>
      <c r="S604" s="69">
        <f>(G605-Assets[[#This Row],[DIS]])/Assets[[#This Row],[DIS]]</f>
        <v>-1.0533717521568329E-3</v>
      </c>
      <c r="T604" s="69">
        <f>(H605-Assets[[#This Row],[COP]])/Assets[[#This Row],[COP]]</f>
        <v>8.0600676231558852E-3</v>
      </c>
      <c r="U604" s="69">
        <f>(I605-Assets[[#This Row],[BIDU]])/Assets[[#This Row],[BIDU]]</f>
        <v>-1.2256229089710417E-2</v>
      </c>
      <c r="V604" s="69">
        <f>(J605-Assets[[#This Row],[MSFT]])/Assets[[#This Row],[MSFT]]</f>
        <v>-5.2512656619905385E-3</v>
      </c>
      <c r="W604" s="69">
        <f>(K605-Assets[[#This Row],[WFC]])/Assets[[#This Row],[WFC]]</f>
        <v>1.1720018502864438E-2</v>
      </c>
      <c r="X604" s="69">
        <f>(L605-Assets[[#This Row],[DJI]])/Assets[[#This Row],[DJI]]</f>
        <v>3.661959726896665E-3</v>
      </c>
    </row>
    <row r="605" spans="1:24" x14ac:dyDescent="0.25">
      <c r="A605" s="66">
        <v>41229</v>
      </c>
      <c r="B605" s="60">
        <v>70.004993999999996</v>
      </c>
      <c r="C605" s="62">
        <v>77.753364000000005</v>
      </c>
      <c r="D605" s="62">
        <v>23.908766</v>
      </c>
      <c r="E605" s="62">
        <v>31.84</v>
      </c>
      <c r="F605" s="62">
        <v>323.26727499999998</v>
      </c>
      <c r="G605" s="62">
        <v>44.677838999999999</v>
      </c>
      <c r="H605" s="62">
        <v>47.448464000000001</v>
      </c>
      <c r="I605" s="62">
        <v>92.68</v>
      </c>
      <c r="J605" s="62">
        <v>24.048932000000001</v>
      </c>
      <c r="K605" s="62">
        <v>28.949304000000001</v>
      </c>
      <c r="L605" s="62">
        <v>12588.309569999999</v>
      </c>
      <c r="N605" s="69">
        <f>(B606-Assets[[#This Row],[AAPL]])/Assets[[#This Row],[AAPL]]</f>
        <v>7.2108098459375644E-2</v>
      </c>
      <c r="O605" s="69">
        <f>(C606-Assets[[#This Row],[XOM]])/Assets[[#This Row],[XOM]]</f>
        <v>1.4112212559703392E-2</v>
      </c>
      <c r="P605" s="69">
        <f>(D606-Assets[[#This Row],[TTM]])/Assets[[#This Row],[TTM]]</f>
        <v>1.7362543930539896E-2</v>
      </c>
      <c r="Q605" s="69">
        <f>(E606-Assets[[#This Row],[TSLA]])/Assets[[#This Row],[TSLA]]</f>
        <v>3.3919535175879388E-2</v>
      </c>
      <c r="R605" s="69">
        <f>(F606-Assets[[#This Row],[GOOG]])/Assets[[#This Row],[GOOG]]</f>
        <v>3.2494838829572277E-2</v>
      </c>
      <c r="S605" s="69">
        <f>(G606-Assets[[#This Row],[DIS]])/Assets[[#This Row],[DIS]]</f>
        <v>1.033324373634093E-2</v>
      </c>
      <c r="T605" s="69">
        <f>(H606-Assets[[#This Row],[COP]])/Assets[[#This Row],[COP]]</f>
        <v>1.272034854489703E-2</v>
      </c>
      <c r="U605" s="69">
        <f>(I606-Assets[[#This Row],[BIDU]])/Assets[[#This Row],[BIDU]]</f>
        <v>-2.8053733275787661E-3</v>
      </c>
      <c r="V605" s="69">
        <f>(J606-Assets[[#This Row],[MSFT]])/Assets[[#This Row],[MSFT]]</f>
        <v>7.9184805379299266E-3</v>
      </c>
      <c r="W605" s="69">
        <f>(K606-Assets[[#This Row],[WFC]])/Assets[[#This Row],[WFC]]</f>
        <v>1.4402004276164934E-2</v>
      </c>
      <c r="X605" s="69">
        <f>(L606-Assets[[#This Row],[DJI]])/Assets[[#This Row],[DJI]]</f>
        <v>1.6495494398617711E-2</v>
      </c>
    </row>
    <row r="606" spans="1:24" x14ac:dyDescent="0.25">
      <c r="A606" s="66">
        <v>41232</v>
      </c>
      <c r="B606" s="60">
        <v>75.052920999999998</v>
      </c>
      <c r="C606" s="62">
        <v>78.850635999999994</v>
      </c>
      <c r="D606" s="62">
        <v>24.323882999999999</v>
      </c>
      <c r="E606" s="62">
        <v>32.919998</v>
      </c>
      <c r="F606" s="62">
        <v>333.771793</v>
      </c>
      <c r="G606" s="62">
        <v>45.139505999999997</v>
      </c>
      <c r="H606" s="62">
        <v>48.052025</v>
      </c>
      <c r="I606" s="62">
        <v>92.419998000000007</v>
      </c>
      <c r="J606" s="62">
        <v>24.239363000000001</v>
      </c>
      <c r="K606" s="62">
        <v>29.366232</v>
      </c>
      <c r="L606" s="62">
        <v>12795.95996</v>
      </c>
      <c r="N606" s="69">
        <f>(B607-Assets[[#This Row],[AAPL]])/Assets[[#This Row],[AAPL]]</f>
        <v>-8.5200148306018835E-3</v>
      </c>
      <c r="O606" s="69">
        <f>(C607-Assets[[#This Row],[XOM]])/Assets[[#This Row],[XOM]]</f>
        <v>-1.9390585511573854E-3</v>
      </c>
      <c r="P606" s="69">
        <f>(D607-Assets[[#This Row],[TTM]])/Assets[[#This Row],[TTM]]</f>
        <v>-9.3458351201573756E-3</v>
      </c>
      <c r="Q606" s="69">
        <f>(E607-Assets[[#This Row],[TSLA]])/Assets[[#This Row],[TSLA]]</f>
        <v>2.4301945583350385E-3</v>
      </c>
      <c r="R606" s="69">
        <f>(F607-Assets[[#This Row],[GOOG]])/Assets[[#This Row],[GOOG]]</f>
        <v>2.6338894371460723E-3</v>
      </c>
      <c r="S606" s="69">
        <f>(G607-Assets[[#This Row],[DIS]])/Assets[[#This Row],[DIS]]</f>
        <v>1.1062371838982902E-2</v>
      </c>
      <c r="T606" s="69">
        <f>(H607-Assets[[#This Row],[COP]])/Assets[[#This Row],[COP]]</f>
        <v>-1.794346856349953E-3</v>
      </c>
      <c r="U606" s="69">
        <f>(I607-Assets[[#This Row],[BIDU]])/Assets[[#This Row],[BIDU]]</f>
        <v>1.7636929617765161E-2</v>
      </c>
      <c r="V606" s="69">
        <f>(J607-Assets[[#This Row],[MSFT]])/Assets[[#This Row],[MSFT]]</f>
        <v>-7.4820448045610473E-4</v>
      </c>
      <c r="W606" s="69">
        <f>(K607-Assets[[#This Row],[WFC]])/Assets[[#This Row],[WFC]]</f>
        <v>1.604928408929002E-2</v>
      </c>
      <c r="X606" s="69">
        <f>(L607-Assets[[#This Row],[DJI]])/Assets[[#This Row],[DJI]]</f>
        <v>-5.8222986186958695E-4</v>
      </c>
    </row>
    <row r="607" spans="1:24" x14ac:dyDescent="0.25">
      <c r="A607" s="66">
        <v>41233</v>
      </c>
      <c r="B607" s="60">
        <v>74.413469000000006</v>
      </c>
      <c r="C607" s="62">
        <v>78.697739999999996</v>
      </c>
      <c r="D607" s="62">
        <v>24.096556</v>
      </c>
      <c r="E607" s="62">
        <v>33</v>
      </c>
      <c r="F607" s="62">
        <v>334.65091100000001</v>
      </c>
      <c r="G607" s="62">
        <v>45.638855999999997</v>
      </c>
      <c r="H607" s="62">
        <v>47.965803000000001</v>
      </c>
      <c r="I607" s="62">
        <v>94.050003000000004</v>
      </c>
      <c r="J607" s="62">
        <v>24.221226999999999</v>
      </c>
      <c r="K607" s="62">
        <v>29.837539</v>
      </c>
      <c r="L607" s="62">
        <v>12788.509770000001</v>
      </c>
      <c r="N607" s="69">
        <f>(B608-Assets[[#This Row],[AAPL]])/Assets[[#This Row],[AAPL]]</f>
        <v>1.408481574753631E-3</v>
      </c>
      <c r="O607" s="69">
        <f>(C608-Assets[[#This Row],[XOM]])/Assets[[#This Row],[XOM]]</f>
        <v>5.8285917740458727E-3</v>
      </c>
      <c r="P607" s="69">
        <f>(D608-Assets[[#This Row],[TTM]])/Assets[[#This Row],[TTM]]</f>
        <v>-6.1525804766457059E-3</v>
      </c>
      <c r="Q607" s="69">
        <f>(E608-Assets[[#This Row],[TSLA]])/Assets[[#This Row],[TSLA]]</f>
        <v>-1.6060575757575652E-2</v>
      </c>
      <c r="R607" s="69">
        <f>(F608-Assets[[#This Row],[GOOG]])/Assets[[#This Row],[GOOG]]</f>
        <v>-6.1196277454627496E-3</v>
      </c>
      <c r="S607" s="69">
        <f>(G608-Assets[[#This Row],[DIS]])/Assets[[#This Row],[DIS]]</f>
        <v>4.9546158650427431E-3</v>
      </c>
      <c r="T607" s="69">
        <f>(H608-Assets[[#This Row],[COP]])/Assets[[#This Row],[COP]]</f>
        <v>7.5498579686032168E-3</v>
      </c>
      <c r="U607" s="69">
        <f>(I608-Assets[[#This Row],[BIDU]])/Assets[[#This Row],[BIDU]]</f>
        <v>-8.6124930798779867E-3</v>
      </c>
      <c r="V607" s="69">
        <f>(J608-Assets[[#This Row],[MSFT]])/Assets[[#This Row],[MSFT]]</f>
        <v>8.9854655174984293E-3</v>
      </c>
      <c r="W607" s="69">
        <f>(K608-Assets[[#This Row],[WFC]])/Assets[[#This Row],[WFC]]</f>
        <v>-1.0024218150163147E-2</v>
      </c>
      <c r="X607" s="69">
        <f>(L608-Assets[[#This Row],[DJI]])/Assets[[#This Row],[DJI]]</f>
        <v>3.7830740930808698E-3</v>
      </c>
    </row>
    <row r="608" spans="1:24" x14ac:dyDescent="0.25">
      <c r="A608" s="66">
        <v>41234</v>
      </c>
      <c r="B608" s="60">
        <v>74.518279000000007</v>
      </c>
      <c r="C608" s="62">
        <v>79.156436999999997</v>
      </c>
      <c r="D608" s="62">
        <v>23.9483</v>
      </c>
      <c r="E608" s="62">
        <v>32.470001000000003</v>
      </c>
      <c r="F608" s="62">
        <v>332.60297200000002</v>
      </c>
      <c r="G608" s="62">
        <v>45.864978999999998</v>
      </c>
      <c r="H608" s="62">
        <v>48.327938000000003</v>
      </c>
      <c r="I608" s="62">
        <v>93.239998</v>
      </c>
      <c r="J608" s="62">
        <v>24.438866000000001</v>
      </c>
      <c r="K608" s="62">
        <v>29.538440999999999</v>
      </c>
      <c r="L608" s="62">
        <v>12836.889649999999</v>
      </c>
      <c r="N608" s="69">
        <f>(B609-Assets[[#This Row],[AAPL]])/Assets[[#This Row],[AAPL]]</f>
        <v>1.7447048126272437E-2</v>
      </c>
      <c r="O608" s="69">
        <f>(C609-Assets[[#This Row],[XOM]])/Assets[[#This Row],[XOM]]</f>
        <v>1.2271269865266941E-2</v>
      </c>
      <c r="P608" s="69">
        <f>(D609-Assets[[#This Row],[TTM]])/Assets[[#This Row],[TTM]]</f>
        <v>-1.4444908406859787E-2</v>
      </c>
      <c r="Q608" s="69">
        <f>(E609-Assets[[#This Row],[TSLA]])/Assets[[#This Row],[TSLA]]</f>
        <v>-1.047120386599321E-2</v>
      </c>
      <c r="R608" s="69">
        <f>(F609-Assets[[#This Row],[GOOG]])/Assets[[#This Row],[GOOG]]</f>
        <v>3.1537751863503433E-3</v>
      </c>
      <c r="S608" s="69">
        <f>(G609-Assets[[#This Row],[DIS]])/Assets[[#This Row],[DIS]]</f>
        <v>1.1914515430171651E-2</v>
      </c>
      <c r="T608" s="69">
        <f>(H609-Assets[[#This Row],[COP]])/Assets[[#This Row],[COP]]</f>
        <v>1.1061531323765474E-2</v>
      </c>
      <c r="U608" s="69">
        <f>(I609-Assets[[#This Row],[BIDU]])/Assets[[#This Row],[BIDU]]</f>
        <v>3.1960564821118899E-2</v>
      </c>
      <c r="V608" s="69">
        <f>(J609-Assets[[#This Row],[MSFT]])/Assets[[#This Row],[MSFT]]</f>
        <v>2.7829278166998345E-2</v>
      </c>
      <c r="W608" s="69">
        <f>(K609-Assets[[#This Row],[WFC]])/Assets[[#This Row],[WFC]]</f>
        <v>1.8717406243613243E-2</v>
      </c>
      <c r="X608" s="69">
        <f>(L609-Assets[[#This Row],[DJI]])/Assets[[#This Row],[DJI]]</f>
        <v>1.3448788975139327E-2</v>
      </c>
    </row>
    <row r="609" spans="1:24" x14ac:dyDescent="0.25">
      <c r="A609" s="66">
        <v>41236</v>
      </c>
      <c r="B609" s="60">
        <v>75.818403000000004</v>
      </c>
      <c r="C609" s="62">
        <v>80.127786999999998</v>
      </c>
      <c r="D609" s="62">
        <v>23.602368999999999</v>
      </c>
      <c r="E609" s="62">
        <v>32.130001</v>
      </c>
      <c r="F609" s="62">
        <v>333.651927</v>
      </c>
      <c r="G609" s="62">
        <v>46.411437999999997</v>
      </c>
      <c r="H609" s="62">
        <v>48.862518999999999</v>
      </c>
      <c r="I609" s="62">
        <v>96.220000999999996</v>
      </c>
      <c r="J609" s="62">
        <v>25.118981999999999</v>
      </c>
      <c r="K609" s="62">
        <v>30.091324</v>
      </c>
      <c r="L609" s="62">
        <v>13009.530269999999</v>
      </c>
      <c r="N609" s="69">
        <f>(B610-Assets[[#This Row],[AAPL]])/Assets[[#This Row],[AAPL]]</f>
        <v>3.1548554247442996E-2</v>
      </c>
      <c r="O609" s="69">
        <f>(C610-Assets[[#This Row],[XOM]])/Assets[[#This Row],[XOM]]</f>
        <v>-5.2754982488159713E-3</v>
      </c>
      <c r="P609" s="69">
        <f>(D610-Assets[[#This Row],[TTM]])/Assets[[#This Row],[TTM]]</f>
        <v>4.6063596412715679E-3</v>
      </c>
      <c r="Q609" s="69">
        <f>(E610-Assets[[#This Row],[TSLA]])/Assets[[#This Row],[TSLA]]</f>
        <v>4.3572672157714248E-3</v>
      </c>
      <c r="R609" s="69">
        <f>(F610-Assets[[#This Row],[GOOG]])/Assets[[#This Row],[GOOG]]</f>
        <v>-1.0210074404875228E-2</v>
      </c>
      <c r="S609" s="69">
        <f>(G610-Assets[[#This Row],[DIS]])/Assets[[#This Row],[DIS]]</f>
        <v>-4.6691076454040466E-3</v>
      </c>
      <c r="T609" s="69">
        <f>(H610-Assets[[#This Row],[COP]])/Assets[[#This Row],[COP]]</f>
        <v>2.2939873402761332E-3</v>
      </c>
      <c r="U609" s="69">
        <f>(I610-Assets[[#This Row],[BIDU]])/Assets[[#This Row],[BIDU]]</f>
        <v>-8.0025357721623825E-3</v>
      </c>
      <c r="V609" s="69">
        <f>(J610-Assets[[#This Row],[MSFT]])/Assets[[#This Row],[MSFT]]</f>
        <v>-1.1191377102782162E-2</v>
      </c>
      <c r="W609" s="69">
        <f>(K610-Assets[[#This Row],[WFC]])/Assets[[#This Row],[WFC]]</f>
        <v>-9.0361261604840273E-3</v>
      </c>
      <c r="X609" s="69">
        <f>(L610-Assets[[#This Row],[DJI]])/Assets[[#This Row],[DJI]]</f>
        <v>-3.2407127025347784E-3</v>
      </c>
    </row>
    <row r="610" spans="1:24" x14ac:dyDescent="0.25">
      <c r="A610" s="66">
        <v>41239</v>
      </c>
      <c r="B610" s="60">
        <v>78.210363999999998</v>
      </c>
      <c r="C610" s="62">
        <v>79.705072999999999</v>
      </c>
      <c r="D610" s="62">
        <v>23.711089999999999</v>
      </c>
      <c r="E610" s="62">
        <v>32.270000000000003</v>
      </c>
      <c r="F610" s="62">
        <v>330.245316</v>
      </c>
      <c r="G610" s="62">
        <v>46.194738000000001</v>
      </c>
      <c r="H610" s="62">
        <v>48.974609000000001</v>
      </c>
      <c r="I610" s="62">
        <v>95.449996999999996</v>
      </c>
      <c r="J610" s="62">
        <v>24.837866000000002</v>
      </c>
      <c r="K610" s="62">
        <v>29.819414999999999</v>
      </c>
      <c r="L610" s="62">
        <v>12967.37012</v>
      </c>
      <c r="N610" s="69">
        <f>(B611-Assets[[#This Row],[AAPL]])/Assets[[#This Row],[AAPL]]</f>
        <v>-8.0572953221390645E-3</v>
      </c>
      <c r="O610" s="69">
        <f>(C611-Assets[[#This Row],[XOM]])/Assets[[#This Row],[XOM]]</f>
        <v>-1.4330894596884726E-2</v>
      </c>
      <c r="P610" s="69">
        <f>(D611-Assets[[#This Row],[TTM]])/Assets[[#This Row],[TTM]]</f>
        <v>-1.6672788977646624E-3</v>
      </c>
      <c r="Q610" s="69">
        <f>(E611-Assets[[#This Row],[TSLA]])/Assets[[#This Row],[TSLA]]</f>
        <v>-3.7185621320112326E-3</v>
      </c>
      <c r="R610" s="69">
        <f>(F611-Assets[[#This Row],[GOOG]])/Assets[[#This Row],[GOOG]]</f>
        <v>1.4459641874224265E-2</v>
      </c>
      <c r="S610" s="69">
        <f>(G611-Assets[[#This Row],[DIS]])/Assets[[#This Row],[DIS]]</f>
        <v>-8.7701330831231016E-3</v>
      </c>
      <c r="T610" s="69">
        <f>(H611-Assets[[#This Row],[COP]])/Assets[[#This Row],[COP]]</f>
        <v>-1.0915472546192311E-2</v>
      </c>
      <c r="U610" s="69">
        <f>(I611-Assets[[#This Row],[BIDU]])/Assets[[#This Row],[BIDU]]</f>
        <v>-9.7433214167622507E-3</v>
      </c>
      <c r="V610" s="69">
        <f>(J611-Assets[[#This Row],[MSFT]])/Assets[[#This Row],[MSFT]]</f>
        <v>-1.1317961051887562E-2</v>
      </c>
      <c r="W610" s="69">
        <f>(K611-Assets[[#This Row],[WFC]])/Assets[[#This Row],[WFC]]</f>
        <v>-8.2067002320468027E-3</v>
      </c>
      <c r="X610" s="69">
        <f>(L611-Assets[[#This Row],[DJI]])/Assets[[#This Row],[DJI]]</f>
        <v>-6.8819073701275038E-3</v>
      </c>
    </row>
    <row r="611" spans="1:24" x14ac:dyDescent="0.25">
      <c r="A611" s="66">
        <v>41240</v>
      </c>
      <c r="B611" s="60">
        <v>77.580200000000005</v>
      </c>
      <c r="C611" s="62">
        <v>78.562827999999996</v>
      </c>
      <c r="D611" s="62">
        <v>23.671557</v>
      </c>
      <c r="E611" s="62">
        <v>32.150002000000001</v>
      </c>
      <c r="F611" s="62">
        <v>335.02054500000003</v>
      </c>
      <c r="G611" s="62">
        <v>45.789603999999997</v>
      </c>
      <c r="H611" s="62">
        <v>48.440027999999998</v>
      </c>
      <c r="I611" s="62">
        <v>94.519997000000004</v>
      </c>
      <c r="J611" s="62">
        <v>24.556751999999999</v>
      </c>
      <c r="K611" s="62">
        <v>29.574695999999999</v>
      </c>
      <c r="L611" s="62">
        <v>12878.12988</v>
      </c>
      <c r="N611" s="69">
        <f>(B612-Assets[[#This Row],[AAPL]])/Assets[[#This Row],[AAPL]]</f>
        <v>-3.146460050373803E-3</v>
      </c>
      <c r="O611" s="69">
        <f>(C612-Assets[[#This Row],[XOM]])/Assets[[#This Row],[XOM]]</f>
        <v>8.5861471280031521E-3</v>
      </c>
      <c r="P611" s="69">
        <f>(D612-Assets[[#This Row],[TTM]])/Assets[[#This Row],[TTM]]</f>
        <v>1.0855855404864185E-2</v>
      </c>
      <c r="Q611" s="69">
        <f>(E612-Assets[[#This Row],[TSLA]])/Assets[[#This Row],[TSLA]]</f>
        <v>3.3592470694091908E-2</v>
      </c>
      <c r="R611" s="69">
        <f>(F612-Assets[[#This Row],[GOOG]])/Assets[[#This Row],[GOOG]]</f>
        <v>1.9322832872831718E-2</v>
      </c>
      <c r="S611" s="69">
        <f>(G612-Assets[[#This Row],[DIS]])/Assets[[#This Row],[DIS]]</f>
        <v>1.2345728082732484E-2</v>
      </c>
      <c r="T611" s="69">
        <f>(H612-Assets[[#This Row],[COP]])/Assets[[#This Row],[COP]]</f>
        <v>1.5663966998532741E-2</v>
      </c>
      <c r="U611" s="69">
        <f>(I612-Assets[[#This Row],[BIDU]])/Assets[[#This Row],[BIDU]]</f>
        <v>1.3647916218194436E-2</v>
      </c>
      <c r="V611" s="69">
        <f>(J612-Assets[[#This Row],[MSFT]])/Assets[[#This Row],[MSFT]]</f>
        <v>1.0339763173892142E-2</v>
      </c>
      <c r="W611" s="69">
        <f>(K612-Assets[[#This Row],[WFC]])/Assets[[#This Row],[WFC]]</f>
        <v>5.5164049699784274E-3</v>
      </c>
      <c r="X611" s="69">
        <f>(L612-Assets[[#This Row],[DJI]])/Assets[[#This Row],[DJI]]</f>
        <v>8.3071432728864837E-3</v>
      </c>
    </row>
    <row r="612" spans="1:24" x14ac:dyDescent="0.25">
      <c r="A612" s="66">
        <v>41241</v>
      </c>
      <c r="B612" s="60">
        <v>77.336096999999995</v>
      </c>
      <c r="C612" s="62">
        <v>79.237380000000002</v>
      </c>
      <c r="D612" s="62">
        <v>23.928532000000001</v>
      </c>
      <c r="E612" s="62">
        <v>33.229999999999997</v>
      </c>
      <c r="F612" s="62">
        <v>341.49409100000003</v>
      </c>
      <c r="G612" s="62">
        <v>46.354909999999997</v>
      </c>
      <c r="H612" s="62">
        <v>49.198791</v>
      </c>
      <c r="I612" s="62">
        <v>95.809997999999993</v>
      </c>
      <c r="J612" s="62">
        <v>24.810663000000002</v>
      </c>
      <c r="K612" s="62">
        <v>29.737842000000001</v>
      </c>
      <c r="L612" s="62">
        <v>12985.110350000001</v>
      </c>
      <c r="N612" s="69">
        <f>(B613-Assets[[#This Row],[AAPL]])/Assets[[#This Row],[AAPL]]</f>
        <v>1.1013071942329882E-2</v>
      </c>
      <c r="O612" s="69">
        <f>(C613-Assets[[#This Row],[XOM]])/Assets[[#This Row],[XOM]]</f>
        <v>2.2706454958496176E-4</v>
      </c>
      <c r="P612" s="69">
        <f>(D613-Assets[[#This Row],[TTM]])/Assets[[#This Row],[TTM]]</f>
        <v>5.7414345351398853E-2</v>
      </c>
      <c r="Q612" s="69">
        <f>(E613-Assets[[#This Row],[TSLA]])/Assets[[#This Row],[TSLA]]</f>
        <v>1.3842882937105129E-2</v>
      </c>
      <c r="R612" s="69">
        <f>(F613-Assets[[#This Row],[GOOG]])/Assets[[#This Row],[GOOG]]</f>
        <v>1.2023385201121917E-2</v>
      </c>
      <c r="S612" s="69">
        <f>(G613-Assets[[#This Row],[DIS]])/Assets[[#This Row],[DIS]]</f>
        <v>1.0569106918770874E-2</v>
      </c>
      <c r="T612" s="69">
        <f>(H613-Assets[[#This Row],[COP]])/Assets[[#This Row],[COP]]</f>
        <v>-1.4020669735563902E-3</v>
      </c>
      <c r="U612" s="69">
        <f>(I613-Assets[[#This Row],[BIDU]])/Assets[[#This Row],[BIDU]]</f>
        <v>3.3295084715480393E-2</v>
      </c>
      <c r="V612" s="69">
        <f>(J613-Assets[[#This Row],[MSFT]])/Assets[[#This Row],[MSFT]]</f>
        <v>-1.4985371410671322E-2</v>
      </c>
      <c r="W612" s="69">
        <f>(K613-Assets[[#This Row],[WFC]])/Assets[[#This Row],[WFC]]</f>
        <v>1.0667418301570033E-2</v>
      </c>
      <c r="X612" s="69">
        <f>(L613-Assets[[#This Row],[DJI]])/Assets[[#This Row],[DJI]]</f>
        <v>2.8270810960030323E-3</v>
      </c>
    </row>
    <row r="613" spans="1:24" x14ac:dyDescent="0.25">
      <c r="A613" s="66">
        <v>41242</v>
      </c>
      <c r="B613" s="60">
        <v>78.187804999999997</v>
      </c>
      <c r="C613" s="62">
        <v>79.255371999999994</v>
      </c>
      <c r="D613" s="62">
        <v>25.302372999999999</v>
      </c>
      <c r="E613" s="62">
        <v>33.689999</v>
      </c>
      <c r="F613" s="62">
        <v>345.60000600000001</v>
      </c>
      <c r="G613" s="62">
        <v>46.844839999999998</v>
      </c>
      <c r="H613" s="62">
        <v>49.129810999999997</v>
      </c>
      <c r="I613" s="62">
        <v>99</v>
      </c>
      <c r="J613" s="62">
        <v>24.438866000000001</v>
      </c>
      <c r="K613" s="62">
        <v>30.055067999999999</v>
      </c>
      <c r="L613" s="62">
        <v>13021.820309999999</v>
      </c>
      <c r="N613" s="69">
        <f>(B614-Assets[[#This Row],[AAPL]])/Assets[[#This Row],[AAPL]]</f>
        <v>-6.9227419800313023E-3</v>
      </c>
      <c r="O613" s="69">
        <f>(C614-Assets[[#This Row],[XOM]])/Assets[[#This Row],[XOM]]</f>
        <v>2.2692468089115944E-4</v>
      </c>
      <c r="P613" s="69">
        <f>(D614-Assets[[#This Row],[TTM]])/Assets[[#This Row],[TTM]]</f>
        <v>-2.0703156972668092E-2</v>
      </c>
      <c r="Q613" s="69">
        <f>(E614-Assets[[#This Row],[TSLA]])/Assets[[#This Row],[TSLA]]</f>
        <v>3.8587415808471835E-3</v>
      </c>
      <c r="R613" s="69">
        <f>(F614-Assets[[#This Row],[GOOG]])/Assets[[#This Row],[GOOG]]</f>
        <v>9.3655727540698959E-3</v>
      </c>
      <c r="S613" s="69">
        <f>(G614-Assets[[#This Row],[DIS]])/Assets[[#This Row],[DIS]]</f>
        <v>-1.2067924663633634E-3</v>
      </c>
      <c r="T613" s="69">
        <f>(H614-Assets[[#This Row],[COP]])/Assets[[#This Row],[COP]]</f>
        <v>-7.0201776269805183E-4</v>
      </c>
      <c r="U613" s="69">
        <f>(I614-Assets[[#This Row],[BIDU]])/Assets[[#This Row],[BIDU]]</f>
        <v>-2.7171737373737442E-2</v>
      </c>
      <c r="V613" s="69">
        <f>(J614-Assets[[#This Row],[MSFT]])/Assets[[#This Row],[MSFT]]</f>
        <v>-1.2244921675170982E-2</v>
      </c>
      <c r="W613" s="69">
        <f>(K614-Assets[[#This Row],[WFC]])/Assets[[#This Row],[WFC]]</f>
        <v>-4.5235632140309982E-3</v>
      </c>
      <c r="X613" s="69">
        <f>(L614-Assets[[#This Row],[DJI]])/Assets[[#This Row],[DJI]]</f>
        <v>2.8872845043893651E-4</v>
      </c>
    </row>
    <row r="614" spans="1:24" x14ac:dyDescent="0.25">
      <c r="A614" s="66">
        <v>41243</v>
      </c>
      <c r="B614" s="60">
        <v>77.646530999999996</v>
      </c>
      <c r="C614" s="62">
        <v>79.273357000000004</v>
      </c>
      <c r="D614" s="62">
        <v>24.778534000000001</v>
      </c>
      <c r="E614" s="62">
        <v>33.82</v>
      </c>
      <c r="F614" s="62">
        <v>348.836748</v>
      </c>
      <c r="G614" s="62">
        <v>46.788308000000001</v>
      </c>
      <c r="H614" s="62">
        <v>49.095320999999998</v>
      </c>
      <c r="I614" s="62">
        <v>96.309997999999993</v>
      </c>
      <c r="J614" s="62">
        <v>24.139614000000002</v>
      </c>
      <c r="K614" s="62">
        <v>29.919111999999998</v>
      </c>
      <c r="L614" s="62">
        <v>13025.58008</v>
      </c>
      <c r="N614" s="69">
        <f>(B615-Assets[[#This Row],[AAPL]])/Assets[[#This Row],[AAPL]]</f>
        <v>1.5548666301654726E-3</v>
      </c>
      <c r="O614" s="69">
        <f>(C615-Assets[[#This Row],[XOM]])/Assets[[#This Row],[XOM]]</f>
        <v>-6.0131552143049575E-3</v>
      </c>
      <c r="P614" s="69">
        <f>(D615-Assets[[#This Row],[TTM]])/Assets[[#This Row],[TTM]]</f>
        <v>3.988936552904849E-4</v>
      </c>
      <c r="Q614" s="69">
        <f>(E615-Assets[[#This Row],[TSLA]])/Assets[[#This Row],[TSLA]]</f>
        <v>2.3654612655233581E-2</v>
      </c>
      <c r="R614" s="69">
        <f>(F615-Assets[[#This Row],[GOOG]])/Assets[[#This Row],[GOOG]]</f>
        <v>-4.4675281745259927E-3</v>
      </c>
      <c r="S614" s="69">
        <f>(G615-Assets[[#This Row],[DIS]])/Assets[[#This Row],[DIS]]</f>
        <v>-7.4506434385275102E-3</v>
      </c>
      <c r="T614" s="69">
        <f>(H615-Assets[[#This Row],[COP]])/Assets[[#This Row],[COP]]</f>
        <v>4.0393258656970868E-3</v>
      </c>
      <c r="U614" s="69">
        <f>(I615-Assets[[#This Row],[BIDU]])/Assets[[#This Row],[BIDU]]</f>
        <v>-4.2570450473894987E-3</v>
      </c>
      <c r="V614" s="69">
        <f>(J615-Assets[[#This Row],[MSFT]])/Assets[[#This Row],[MSFT]]</f>
        <v>-7.1375209230769123E-3</v>
      </c>
      <c r="W614" s="69">
        <f>(K615-Assets[[#This Row],[WFC]])/Assets[[#This Row],[WFC]]</f>
        <v>-7.8763367041107119E-3</v>
      </c>
      <c r="X614" s="69">
        <f>(L615-Assets[[#This Row],[DJI]])/Assets[[#This Row],[DJI]]</f>
        <v>-4.6048214076927635E-3</v>
      </c>
    </row>
    <row r="615" spans="1:24" x14ac:dyDescent="0.25">
      <c r="A615" s="66">
        <v>41246</v>
      </c>
      <c r="B615" s="60">
        <v>77.767261000000005</v>
      </c>
      <c r="C615" s="62">
        <v>78.796673999999996</v>
      </c>
      <c r="D615" s="62">
        <v>24.788418</v>
      </c>
      <c r="E615" s="62">
        <v>34.619999</v>
      </c>
      <c r="F615" s="62">
        <v>347.27830999999998</v>
      </c>
      <c r="G615" s="62">
        <v>46.439704999999996</v>
      </c>
      <c r="H615" s="62">
        <v>49.293633</v>
      </c>
      <c r="I615" s="62">
        <v>95.900002000000001</v>
      </c>
      <c r="J615" s="62">
        <v>23.967317000000001</v>
      </c>
      <c r="K615" s="62">
        <v>29.683458999999999</v>
      </c>
      <c r="L615" s="62">
        <v>12965.599609999999</v>
      </c>
      <c r="N615" s="69">
        <f>(B616-Assets[[#This Row],[AAPL]])/Assets[[#This Row],[AAPL]]</f>
        <v>-1.7639415126115866E-2</v>
      </c>
      <c r="O615" s="69">
        <f>(C616-Assets[[#This Row],[XOM]])/Assets[[#This Row],[XOM]]</f>
        <v>-4.7939459982790566E-3</v>
      </c>
      <c r="P615" s="69">
        <f>(D616-Assets[[#This Row],[TTM]])/Assets[[#This Row],[TTM]]</f>
        <v>-2.3923269326827897E-3</v>
      </c>
      <c r="Q615" s="69">
        <f>(E616-Assets[[#This Row],[TSLA]])/Assets[[#This Row],[TSLA]]</f>
        <v>-2.0797140982008674E-2</v>
      </c>
      <c r="R615" s="69">
        <f>(F616-Assets[[#This Row],[GOOG]])/Assets[[#This Row],[GOOG]]</f>
        <v>-6.069734098855608E-3</v>
      </c>
      <c r="S615" s="69">
        <f>(G616-Assets[[#This Row],[DIS]])/Assets[[#This Row],[DIS]]</f>
        <v>2.0284366578137734E-4</v>
      </c>
      <c r="T615" s="69">
        <f>(H616-Assets[[#This Row],[COP]])/Assets[[#This Row],[COP]]</f>
        <v>-5.7722262021141909E-3</v>
      </c>
      <c r="U615" s="69">
        <f>(I616-Assets[[#This Row],[BIDU]])/Assets[[#This Row],[BIDU]]</f>
        <v>-5.9019852783736129E-2</v>
      </c>
      <c r="V615" s="69">
        <f>(J616-Assets[[#This Row],[MSFT]])/Assets[[#This Row],[MSFT]]</f>
        <v>-2.2700913915396632E-3</v>
      </c>
      <c r="W615" s="69">
        <f>(K616-Assets[[#This Row],[WFC]])/Assets[[#This Row],[WFC]]</f>
        <v>-3.0528787093175787E-4</v>
      </c>
      <c r="X615" s="69">
        <f>(L616-Assets[[#This Row],[DJI]])/Assets[[#This Row],[DJI]]</f>
        <v>-1.0658465798482274E-3</v>
      </c>
    </row>
    <row r="616" spans="1:24" x14ac:dyDescent="0.25">
      <c r="A616" s="66">
        <v>41247</v>
      </c>
      <c r="B616" s="60">
        <v>76.395492000000004</v>
      </c>
      <c r="C616" s="62">
        <v>78.418926999999996</v>
      </c>
      <c r="D616" s="62">
        <v>24.729116000000001</v>
      </c>
      <c r="E616" s="62">
        <v>33.900002000000001</v>
      </c>
      <c r="F616" s="62">
        <v>345.17042300000003</v>
      </c>
      <c r="G616" s="62">
        <v>46.449125000000002</v>
      </c>
      <c r="H616" s="62">
        <v>49.009098999999999</v>
      </c>
      <c r="I616" s="62">
        <v>90.239998</v>
      </c>
      <c r="J616" s="62">
        <v>23.912908999999999</v>
      </c>
      <c r="K616" s="62">
        <v>29.674396999999999</v>
      </c>
      <c r="L616" s="62">
        <v>12951.780269999999</v>
      </c>
      <c r="N616" s="69">
        <f>(B617-Assets[[#This Row],[AAPL]])/Assets[[#This Row],[AAPL]]</f>
        <v>-6.4356978026923403E-2</v>
      </c>
      <c r="O616" s="69">
        <f>(C617-Assets[[#This Row],[XOM]])/Assets[[#This Row],[XOM]]</f>
        <v>6.1933772697502889E-3</v>
      </c>
      <c r="P616" s="69">
        <f>(D617-Assets[[#This Row],[TTM]])/Assets[[#This Row],[TTM]]</f>
        <v>1.35891634783871E-2</v>
      </c>
      <c r="Q616" s="69">
        <f>(E617-Assets[[#This Row],[TSLA]])/Assets[[#This Row],[TSLA]]</f>
        <v>-5.6048079289198055E-3</v>
      </c>
      <c r="R616" s="69">
        <f>(F617-Assets[[#This Row],[GOOG]])/Assets[[#This Row],[GOOG]]</f>
        <v>-4.6452183998396696E-3</v>
      </c>
      <c r="S616" s="69">
        <f>(G617-Assets[[#This Row],[DIS]])/Assets[[#This Row],[DIS]]</f>
        <v>5.8823713040879787E-3</v>
      </c>
      <c r="T616" s="69">
        <f>(H617-Assets[[#This Row],[COP]])/Assets[[#This Row],[COP]]</f>
        <v>5.9817055604306918E-3</v>
      </c>
      <c r="U616" s="69">
        <f>(I617-Assets[[#This Row],[BIDU]])/Assets[[#This Row],[BIDU]]</f>
        <v>-2.3492852914291987E-2</v>
      </c>
      <c r="V616" s="69">
        <f>(J617-Assets[[#This Row],[MSFT]])/Assets[[#This Row],[MSFT]]</f>
        <v>1.1376533068394128E-2</v>
      </c>
      <c r="W616" s="69">
        <f>(K617-Assets[[#This Row],[WFC]])/Assets[[#This Row],[WFC]]</f>
        <v>7.3303932679744752E-3</v>
      </c>
      <c r="X616" s="69">
        <f>(L617-Assets[[#This Row],[DJI]])/Assets[[#This Row],[DJI]]</f>
        <v>6.3859915992846086E-3</v>
      </c>
    </row>
    <row r="617" spans="1:24" x14ac:dyDescent="0.25">
      <c r="A617" s="66">
        <v>41248</v>
      </c>
      <c r="B617" s="60">
        <v>71.478909000000002</v>
      </c>
      <c r="C617" s="62">
        <v>78.904605000000004</v>
      </c>
      <c r="D617" s="62">
        <v>25.065163999999999</v>
      </c>
      <c r="E617" s="62">
        <v>33.709999000000003</v>
      </c>
      <c r="F617" s="62">
        <v>343.56703099999999</v>
      </c>
      <c r="G617" s="62">
        <v>46.722355999999998</v>
      </c>
      <c r="H617" s="62">
        <v>49.302256999999997</v>
      </c>
      <c r="I617" s="62">
        <v>88.120002999999997</v>
      </c>
      <c r="J617" s="62">
        <v>24.184954999999999</v>
      </c>
      <c r="K617" s="62">
        <v>29.891922000000001</v>
      </c>
      <c r="L617" s="62">
        <v>13034.490229999999</v>
      </c>
      <c r="N617" s="69">
        <f>(B618-Assets[[#This Row],[AAPL]])/Assets[[#This Row],[AAPL]]</f>
        <v>1.5683227621731067E-2</v>
      </c>
      <c r="O617" s="69">
        <f>(C618-Assets[[#This Row],[XOM]])/Assets[[#This Row],[XOM]]</f>
        <v>3.0775897046819629E-3</v>
      </c>
      <c r="P617" s="69">
        <f>(D618-Assets[[#This Row],[TTM]])/Assets[[#This Row],[TTM]]</f>
        <v>2.7996784700870161E-2</v>
      </c>
      <c r="Q617" s="69">
        <f>(E618-Assets[[#This Row],[TSLA]])/Assets[[#This Row],[TSLA]]</f>
        <v>5.6363988619518276E-3</v>
      </c>
      <c r="R617" s="69">
        <f>(F618-Assets[[#This Row],[GOOG]])/Assets[[#This Row],[GOOG]]</f>
        <v>4.8122574368901884E-3</v>
      </c>
      <c r="S617" s="69">
        <f>(G618-Assets[[#This Row],[DIS]])/Assets[[#This Row],[DIS]]</f>
        <v>4.5045245577941253E-3</v>
      </c>
      <c r="T617" s="69">
        <f>(H618-Assets[[#This Row],[COP]])/Assets[[#This Row],[COP]]</f>
        <v>2.9730484752453668E-3</v>
      </c>
      <c r="U617" s="69">
        <f>(I618-Assets[[#This Row],[BIDU]])/Assets[[#This Row],[BIDU]]</f>
        <v>1.0213277001363773E-2</v>
      </c>
      <c r="V617" s="69">
        <f>(J618-Assets[[#This Row],[MSFT]])/Assets[[#This Row],[MSFT]]</f>
        <v>2.2496630653231413E-3</v>
      </c>
      <c r="W617" s="69">
        <f>(K618-Assets[[#This Row],[WFC]])/Assets[[#This Row],[WFC]]</f>
        <v>4.8514444805522298E-3</v>
      </c>
      <c r="X617" s="69">
        <f>(L618-Assets[[#This Row],[DJI]])/Assets[[#This Row],[DJI]]</f>
        <v>3.0342429433084499E-3</v>
      </c>
    </row>
    <row r="618" spans="1:24" x14ac:dyDescent="0.25">
      <c r="A618" s="66">
        <v>41249</v>
      </c>
      <c r="B618" s="60">
        <v>72.599929000000003</v>
      </c>
      <c r="C618" s="62">
        <v>79.147441000000001</v>
      </c>
      <c r="D618" s="62">
        <v>25.766908000000001</v>
      </c>
      <c r="E618" s="62">
        <v>33.900002000000001</v>
      </c>
      <c r="F618" s="62">
        <v>345.22036400000002</v>
      </c>
      <c r="G618" s="62">
        <v>46.932817999999997</v>
      </c>
      <c r="H618" s="62">
        <v>49.448835000000003</v>
      </c>
      <c r="I618" s="62">
        <v>89.019997000000004</v>
      </c>
      <c r="J618" s="62">
        <v>24.239363000000001</v>
      </c>
      <c r="K618" s="62">
        <v>30.036940999999999</v>
      </c>
      <c r="L618" s="62">
        <v>13074.04004</v>
      </c>
      <c r="N618" s="69">
        <f>(B619-Assets[[#This Row],[AAPL]])/Assets[[#This Row],[AAPL]]</f>
        <v>-2.5564584229827537E-2</v>
      </c>
      <c r="O618" s="69">
        <f>(C619-Assets[[#This Row],[XOM]])/Assets[[#This Row],[XOM]]</f>
        <v>6.8181610571592033E-3</v>
      </c>
      <c r="P618" s="69">
        <f>(D619-Assets[[#This Row],[TTM]])/Assets[[#This Row],[TTM]]</f>
        <v>1.0356772337604484E-2</v>
      </c>
      <c r="Q618" s="69">
        <f>(E619-Assets[[#This Row],[TSLA]])/Assets[[#This Row],[TSLA]]</f>
        <v>7.9644833059301593E-3</v>
      </c>
      <c r="R618" s="69">
        <f>(F619-Assets[[#This Row],[GOOG]])/Assets[[#This Row],[GOOG]]</f>
        <v>-1.0012595896573599E-2</v>
      </c>
      <c r="S618" s="69">
        <f>(G619-Assets[[#This Row],[DIS]])/Assets[[#This Row],[DIS]]</f>
        <v>3.6689891495541474E-3</v>
      </c>
      <c r="T618" s="69">
        <f>(H619-Assets[[#This Row],[COP]])/Assets[[#This Row],[COP]]</f>
        <v>1.0287704452491046E-2</v>
      </c>
      <c r="U618" s="69">
        <f>(I619-Assets[[#This Row],[BIDU]])/Assets[[#This Row],[BIDU]]</f>
        <v>3.8194114969470655E-3</v>
      </c>
      <c r="V618" s="69">
        <f>(J619-Assets[[#This Row],[MSFT]])/Assets[[#This Row],[MSFT]]</f>
        <v>-1.010100801741374E-2</v>
      </c>
      <c r="W618" s="69">
        <f>(K619-Assets[[#This Row],[WFC]])/Assets[[#This Row],[WFC]]</f>
        <v>2.7157559086993027E-3</v>
      </c>
      <c r="X618" s="69">
        <f>(L619-Assets[[#This Row],[DJI]])/Assets[[#This Row],[DJI]]</f>
        <v>6.2023551826295735E-3</v>
      </c>
    </row>
    <row r="619" spans="1:24" x14ac:dyDescent="0.25">
      <c r="A619" s="66">
        <v>41250</v>
      </c>
      <c r="B619" s="60">
        <v>70.743942000000004</v>
      </c>
      <c r="C619" s="62">
        <v>79.687081000000006</v>
      </c>
      <c r="D619" s="62">
        <v>26.033770000000001</v>
      </c>
      <c r="E619" s="62">
        <v>34.169998</v>
      </c>
      <c r="F619" s="62">
        <v>341.76381199999997</v>
      </c>
      <c r="G619" s="62">
        <v>47.105013999999997</v>
      </c>
      <c r="H619" s="62">
        <v>49.957549999999998</v>
      </c>
      <c r="I619" s="62">
        <v>89.360000999999997</v>
      </c>
      <c r="J619" s="62">
        <v>23.994520999999999</v>
      </c>
      <c r="K619" s="62">
        <v>30.118514000000001</v>
      </c>
      <c r="L619" s="62">
        <v>13155.12988</v>
      </c>
      <c r="N619" s="69">
        <f>(B620-Assets[[#This Row],[AAPL]])/Assets[[#This Row],[AAPL]]</f>
        <v>-6.4323246222270872E-3</v>
      </c>
      <c r="O619" s="69">
        <f>(C620-Assets[[#This Row],[XOM]])/Assets[[#This Row],[XOM]]</f>
        <v>-2.1444128440343542E-3</v>
      </c>
      <c r="P619" s="69">
        <f>(D620-Assets[[#This Row],[TTM]])/Assets[[#This Row],[TTM]]</f>
        <v>-1.0250609112702452E-2</v>
      </c>
      <c r="Q619" s="69">
        <f>(E620-Assets[[#This Row],[TSLA]])/Assets[[#This Row],[TSLA]]</f>
        <v>1.1706234223367548E-2</v>
      </c>
      <c r="R619" s="69">
        <f>(F620-Assets[[#This Row],[GOOG]])/Assets[[#This Row],[GOOG]]</f>
        <v>1.7684991177475292E-3</v>
      </c>
      <c r="S619" s="69">
        <f>(G620-Assets[[#This Row],[DIS]])/Assets[[#This Row],[DIS]]</f>
        <v>1.2184690147848004E-3</v>
      </c>
      <c r="T619" s="69">
        <f>(H620-Assets[[#This Row],[COP]])/Assets[[#This Row],[COP]]</f>
        <v>-1.0355191557632675E-3</v>
      </c>
      <c r="U619" s="69">
        <f>(I620-Assets[[#This Row],[BIDU]])/Assets[[#This Row],[BIDU]]</f>
        <v>2.6745736048055808E-2</v>
      </c>
      <c r="V619" s="69">
        <f>(J620-Assets[[#This Row],[MSFT]])/Assets[[#This Row],[MSFT]]</f>
        <v>1.8140641357249923E-2</v>
      </c>
      <c r="W619" s="69">
        <f>(K620-Assets[[#This Row],[WFC]])/Assets[[#This Row],[WFC]]</f>
        <v>-5.4168011077837747E-3</v>
      </c>
      <c r="X619" s="69">
        <f>(L620-Assets[[#This Row],[DJI]])/Assets[[#This Row],[DJI]]</f>
        <v>1.1212356042508338E-3</v>
      </c>
    </row>
    <row r="620" spans="1:24" x14ac:dyDescent="0.25">
      <c r="A620" s="66">
        <v>41253</v>
      </c>
      <c r="B620" s="60">
        <v>70.288893999999999</v>
      </c>
      <c r="C620" s="62">
        <v>79.516199</v>
      </c>
      <c r="D620" s="62">
        <v>25.766908000000001</v>
      </c>
      <c r="E620" s="62">
        <v>34.57</v>
      </c>
      <c r="F620" s="62">
        <v>342.36822100000001</v>
      </c>
      <c r="G620" s="62">
        <v>47.162410000000001</v>
      </c>
      <c r="H620" s="62">
        <v>49.905817999999996</v>
      </c>
      <c r="I620" s="62">
        <v>91.75</v>
      </c>
      <c r="J620" s="62">
        <v>24.429797000000001</v>
      </c>
      <c r="K620" s="62">
        <v>29.955368</v>
      </c>
      <c r="L620" s="62">
        <v>13169.87988</v>
      </c>
      <c r="N620" s="69">
        <f>(B621-Assets[[#This Row],[AAPL]])/Assets[[#This Row],[AAPL]]</f>
        <v>2.1837674668774915E-2</v>
      </c>
      <c r="O620" s="69">
        <f>(C621-Assets[[#This Row],[XOM]])/Assets[[#This Row],[XOM]]</f>
        <v>6.5602859110506081E-3</v>
      </c>
      <c r="P620" s="69">
        <f>(D621-Assets[[#This Row],[TTM]])/Assets[[#This Row],[TTM]]</f>
        <v>-1.8411949155870817E-2</v>
      </c>
      <c r="Q620" s="69">
        <f>(E621-Assets[[#This Row],[TSLA]])/Assets[[#This Row],[TSLA]]</f>
        <v>2.0538009835117044E-2</v>
      </c>
      <c r="R620" s="69">
        <f>(F621-Assets[[#This Row],[GOOG]])/Assets[[#This Row],[GOOG]]</f>
        <v>1.6719630061693108E-2</v>
      </c>
      <c r="S620" s="69">
        <f>(G621-Assets[[#This Row],[DIS]])/Assets[[#This Row],[DIS]]</f>
        <v>3.6511280912065259E-3</v>
      </c>
      <c r="T620" s="69">
        <f>(H621-Assets[[#This Row],[COP]])/Assets[[#This Row],[COP]]</f>
        <v>4.1464704576129078E-3</v>
      </c>
      <c r="U620" s="69">
        <f>(I621-Assets[[#This Row],[BIDU]])/Assets[[#This Row],[BIDU]]</f>
        <v>2.5613057220708439E-2</v>
      </c>
      <c r="V620" s="69">
        <f>(J621-Assets[[#This Row],[MSFT]])/Assets[[#This Row],[MSFT]]</f>
        <v>1.410539760113433E-2</v>
      </c>
      <c r="W620" s="69">
        <f>(K621-Assets[[#This Row],[WFC]])/Assets[[#This Row],[WFC]]</f>
        <v>7.2617702443181125E-3</v>
      </c>
      <c r="X620" s="69">
        <f>(L621-Assets[[#This Row],[DJI]])/Assets[[#This Row],[DJI]]</f>
        <v>5.9651683018995122E-3</v>
      </c>
    </row>
    <row r="621" spans="1:24" x14ac:dyDescent="0.25">
      <c r="A621" s="66">
        <v>41254</v>
      </c>
      <c r="B621" s="60">
        <v>71.823840000000004</v>
      </c>
      <c r="C621" s="62">
        <v>80.037847999999997</v>
      </c>
      <c r="D621" s="62">
        <v>25.292489</v>
      </c>
      <c r="E621" s="62">
        <v>35.279998999999997</v>
      </c>
      <c r="F621" s="62">
        <v>348.092491</v>
      </c>
      <c r="G621" s="62">
        <v>47.334606000000001</v>
      </c>
      <c r="H621" s="62">
        <v>50.112751000000003</v>
      </c>
      <c r="I621" s="62">
        <v>94.099997999999999</v>
      </c>
      <c r="J621" s="62">
        <v>24.774388999999999</v>
      </c>
      <c r="K621" s="62">
        <v>30.172896999999999</v>
      </c>
      <c r="L621" s="62">
        <v>13248.440430000001</v>
      </c>
      <c r="N621" s="69">
        <f>(B622-Assets[[#This Row],[AAPL]])/Assets[[#This Row],[AAPL]]</f>
        <v>-4.4145787805276102E-3</v>
      </c>
      <c r="O621" s="69">
        <f>(C622-Assets[[#This Row],[XOM]])/Assets[[#This Row],[XOM]]</f>
        <v>5.1691044966626536E-3</v>
      </c>
      <c r="P621" s="69">
        <f>(D622-Assets[[#This Row],[TTM]])/Assets[[#This Row],[TTM]]</f>
        <v>3.438839095669867E-2</v>
      </c>
      <c r="Q621" s="69">
        <f>(E622-Assets[[#This Row],[TSLA]])/Assets[[#This Row],[TSLA]]</f>
        <v>-5.6692178477651034E-4</v>
      </c>
      <c r="R621" s="69">
        <f>(F622-Assets[[#This Row],[GOOG]])/Assets[[#This Row],[GOOG]]</f>
        <v>9.7582110727001349E-4</v>
      </c>
      <c r="S621" s="69">
        <f>(G622-Assets[[#This Row],[DIS]])/Assets[[#This Row],[DIS]]</f>
        <v>3.2336172820367085E-3</v>
      </c>
      <c r="T621" s="69">
        <f>(H622-Assets[[#This Row],[COP]])/Assets[[#This Row],[COP]]</f>
        <v>1.3764959740485264E-3</v>
      </c>
      <c r="U621" s="69">
        <f>(I622-Assets[[#This Row],[BIDU]])/Assets[[#This Row],[BIDU]]</f>
        <v>2.1147694392087021E-2</v>
      </c>
      <c r="V621" s="69">
        <f>(J622-Assets[[#This Row],[MSFT]])/Assets[[#This Row],[MSFT]]</f>
        <v>-2.9282659604642162E-3</v>
      </c>
      <c r="W621" s="69">
        <f>(K622-Assets[[#This Row],[WFC]])/Assets[[#This Row],[WFC]]</f>
        <v>6.3081778325761052E-3</v>
      </c>
      <c r="X621" s="69">
        <f>(L622-Assets[[#This Row],[DJI]])/Assets[[#This Row],[DJI]]</f>
        <v>-2.2570430201204048E-4</v>
      </c>
    </row>
    <row r="622" spans="1:24" x14ac:dyDescent="0.25">
      <c r="A622" s="66">
        <v>41255</v>
      </c>
      <c r="B622" s="60">
        <v>71.506767999999994</v>
      </c>
      <c r="C622" s="62">
        <v>80.451571999999999</v>
      </c>
      <c r="D622" s="62">
        <v>26.162257</v>
      </c>
      <c r="E622" s="62">
        <v>35.259998000000003</v>
      </c>
      <c r="F622" s="62">
        <v>348.43216699999999</v>
      </c>
      <c r="G622" s="62">
        <v>47.487667999999999</v>
      </c>
      <c r="H622" s="62">
        <v>50.181730999999999</v>
      </c>
      <c r="I622" s="62">
        <v>96.089995999999999</v>
      </c>
      <c r="J622" s="62">
        <v>24.701843</v>
      </c>
      <c r="K622" s="62">
        <v>30.363233000000001</v>
      </c>
      <c r="L622" s="62">
        <v>13245.450199999999</v>
      </c>
      <c r="N622" s="69">
        <f>(B623-Assets[[#This Row],[AAPL]])/Assets[[#This Row],[AAPL]]</f>
        <v>-1.7272756615150018E-2</v>
      </c>
      <c r="O622" s="69">
        <f>(C623-Assets[[#This Row],[XOM]])/Assets[[#This Row],[XOM]]</f>
        <v>-9.7260498526989952E-3</v>
      </c>
      <c r="P622" s="69">
        <f>(D623-Assets[[#This Row],[TTM]])/Assets[[#This Row],[TTM]]</f>
        <v>-1.0577948225185608E-2</v>
      </c>
      <c r="Q622" s="69">
        <f>(E623-Assets[[#This Row],[TSLA]])/Assets[[#This Row],[TSLA]]</f>
        <v>-4.6795152966259558E-2</v>
      </c>
      <c r="R622" s="69">
        <f>(F623-Assets[[#This Row],[GOOG]])/Assets[[#This Row],[GOOG]]</f>
        <v>7.3685160073065437E-3</v>
      </c>
      <c r="S622" s="69">
        <f>(G623-Assets[[#This Row],[DIS]])/Assets[[#This Row],[DIS]]</f>
        <v>-1.0676835089059379E-2</v>
      </c>
      <c r="T622" s="69">
        <f>(H623-Assets[[#This Row],[COP]])/Assets[[#This Row],[COP]]</f>
        <v>-5.4982758566061172E-3</v>
      </c>
      <c r="U622" s="69">
        <f>(I623-Assets[[#This Row],[BIDU]])/Assets[[#This Row],[BIDU]]</f>
        <v>-8.741763294484884E-3</v>
      </c>
      <c r="V622" s="69">
        <f>(J623-Assets[[#This Row],[MSFT]])/Assets[[#This Row],[MSFT]]</f>
        <v>-4.7723564593944914E-3</v>
      </c>
      <c r="W622" s="69">
        <f>(K623-Assets[[#This Row],[WFC]])/Assets[[#This Row],[WFC]]</f>
        <v>-7.164223915154309E-3</v>
      </c>
      <c r="X622" s="69">
        <f>(L623-Assets[[#This Row],[DJI]])/Assets[[#This Row],[DJI]]</f>
        <v>-5.6419728187116361E-3</v>
      </c>
    </row>
    <row r="623" spans="1:24" x14ac:dyDescent="0.25">
      <c r="A623" s="66">
        <v>41256</v>
      </c>
      <c r="B623" s="60">
        <v>70.271648999999996</v>
      </c>
      <c r="C623" s="62">
        <v>79.669095999999996</v>
      </c>
      <c r="D623" s="62">
        <v>25.885514000000001</v>
      </c>
      <c r="E623" s="62">
        <v>33.610000999999997</v>
      </c>
      <c r="F623" s="62">
        <v>350.999595</v>
      </c>
      <c r="G623" s="62">
        <v>46.980649999999997</v>
      </c>
      <c r="H623" s="62">
        <v>49.905817999999996</v>
      </c>
      <c r="I623" s="62">
        <v>95.25</v>
      </c>
      <c r="J623" s="62">
        <v>24.583957000000002</v>
      </c>
      <c r="K623" s="62">
        <v>30.145703999999999</v>
      </c>
      <c r="L623" s="62">
        <v>13170.719730000001</v>
      </c>
      <c r="N623" s="69">
        <f>(B624-Assets[[#This Row],[AAPL]])/Assets[[#This Row],[AAPL]]</f>
        <v>-3.7569148263476758E-2</v>
      </c>
      <c r="O623" s="69">
        <f>(C624-Assets[[#This Row],[XOM]])/Assets[[#This Row],[XOM]]</f>
        <v>-5.6446103015903477E-3</v>
      </c>
      <c r="P623" s="69">
        <f>(D624-Assets[[#This Row],[TTM]])/Assets[[#This Row],[TTM]]</f>
        <v>9.1637739934389562E-3</v>
      </c>
      <c r="Q623" s="69">
        <f>(E624-Assets[[#This Row],[TSLA]])/Assets[[#This Row],[TSLA]]</f>
        <v>5.9506097604698927E-3</v>
      </c>
      <c r="R623" s="69">
        <f>(F624-Assets[[#This Row],[GOOG]])/Assets[[#This Row],[GOOG]]</f>
        <v>-1.0530923831978114E-3</v>
      </c>
      <c r="S623" s="69">
        <f>(G624-Assets[[#This Row],[DIS]])/Assets[[#This Row],[DIS]]</f>
        <v>-8.9595397253975188E-3</v>
      </c>
      <c r="T623" s="69">
        <f>(H624-Assets[[#This Row],[COP]])/Assets[[#This Row],[COP]]</f>
        <v>-3.2826833937477126E-3</v>
      </c>
      <c r="U623" s="69">
        <f>(I624-Assets[[#This Row],[BIDU]])/Assets[[#This Row],[BIDU]]</f>
        <v>2.2572199475065623E-2</v>
      </c>
      <c r="V623" s="69">
        <f>(J624-Assets[[#This Row],[MSFT]])/Assets[[#This Row],[MSFT]]</f>
        <v>-1.1066078581247177E-2</v>
      </c>
      <c r="W623" s="69">
        <f>(K624-Assets[[#This Row],[WFC]])/Assets[[#This Row],[WFC]]</f>
        <v>-3.3072042371277868E-3</v>
      </c>
      <c r="X623" s="69">
        <f>(L624-Assets[[#This Row],[DJI]])/Assets[[#This Row],[DJI]]</f>
        <v>-2.7113142434168351E-3</v>
      </c>
    </row>
    <row r="624" spans="1:24" x14ac:dyDescent="0.25">
      <c r="A624" s="66">
        <v>41257</v>
      </c>
      <c r="B624" s="60">
        <v>67.631602999999998</v>
      </c>
      <c r="C624" s="62">
        <v>79.219395000000006</v>
      </c>
      <c r="D624" s="62">
        <v>26.122723000000001</v>
      </c>
      <c r="E624" s="62">
        <v>33.810001</v>
      </c>
      <c r="F624" s="62">
        <v>350.62995999999998</v>
      </c>
      <c r="G624" s="62">
        <v>46.559725</v>
      </c>
      <c r="H624" s="62">
        <v>49.741993000000001</v>
      </c>
      <c r="I624" s="62">
        <v>97.400002000000001</v>
      </c>
      <c r="J624" s="62">
        <v>24.311909</v>
      </c>
      <c r="K624" s="62">
        <v>30.046005999999998</v>
      </c>
      <c r="L624" s="62">
        <v>13135.009770000001</v>
      </c>
      <c r="N624" s="69">
        <f>(B625-Assets[[#This Row],[AAPL]])/Assets[[#This Row],[AAPL]]</f>
        <v>1.7732775016437271E-2</v>
      </c>
      <c r="O624" s="69">
        <f>(C625-Assets[[#This Row],[XOM]])/Assets[[#This Row],[XOM]]</f>
        <v>8.9691293401065984E-3</v>
      </c>
      <c r="P624" s="69">
        <f>(D625-Assets[[#This Row],[TTM]])/Assets[[#This Row],[TTM]]</f>
        <v>2.5728366832201942E-2</v>
      </c>
      <c r="Q624" s="69">
        <f>(E625-Assets[[#This Row],[TSLA]])/Assets[[#This Row],[TSLA]]</f>
        <v>1.745048750516159E-2</v>
      </c>
      <c r="R624" s="69">
        <f>(F625-Assets[[#This Row],[GOOG]])/Assets[[#This Row],[GOOG]]</f>
        <v>2.6810695241216775E-2</v>
      </c>
      <c r="S624" s="69">
        <f>(G625-Assets[[#This Row],[DIS]])/Assets[[#This Row],[DIS]]</f>
        <v>1.253340736011644E-2</v>
      </c>
      <c r="T624" s="69">
        <f>(H625-Assets[[#This Row],[COP]])/Assets[[#This Row],[COP]]</f>
        <v>1.0227073129136628E-2</v>
      </c>
      <c r="U624" s="69">
        <f>(I625-Assets[[#This Row],[BIDU]])/Assets[[#This Row],[BIDU]]</f>
        <v>-1.1704311874654793E-2</v>
      </c>
      <c r="V624" s="69">
        <f>(J625-Assets[[#This Row],[MSFT]])/Assets[[#This Row],[MSFT]]</f>
        <v>1.08169210406307E-2</v>
      </c>
      <c r="W624" s="69">
        <f>(K625-Assets[[#This Row],[WFC]])/Assets[[#This Row],[WFC]]</f>
        <v>3.7104066344125747E-2</v>
      </c>
      <c r="X624" s="69">
        <f>(L625-Assets[[#This Row],[DJI]])/Assets[[#This Row],[DJI]]</f>
        <v>7.6421625684103761E-3</v>
      </c>
    </row>
    <row r="625" spans="1:24" x14ac:dyDescent="0.25">
      <c r="A625" s="66">
        <v>41260</v>
      </c>
      <c r="B625" s="60">
        <v>68.830899000000002</v>
      </c>
      <c r="C625" s="62">
        <v>79.929924</v>
      </c>
      <c r="D625" s="62">
        <v>26.794817999999999</v>
      </c>
      <c r="E625" s="62">
        <v>34.400002000000001</v>
      </c>
      <c r="F625" s="62">
        <v>360.03059300000001</v>
      </c>
      <c r="G625" s="62">
        <v>47.143276999999998</v>
      </c>
      <c r="H625" s="62">
        <v>50.250708000000003</v>
      </c>
      <c r="I625" s="62">
        <v>96.260002</v>
      </c>
      <c r="J625" s="62">
        <v>24.574888999999999</v>
      </c>
      <c r="K625" s="62">
        <v>31.160834999999999</v>
      </c>
      <c r="L625" s="62">
        <v>13235.389649999999</v>
      </c>
      <c r="N625" s="69">
        <f>(B626-Assets[[#This Row],[AAPL]])/Assets[[#This Row],[AAPL]]</f>
        <v>2.9046199149599872E-2</v>
      </c>
      <c r="O625" s="69">
        <f>(C626-Assets[[#This Row],[XOM]])/Assets[[#This Row],[XOM]]</f>
        <v>7.7640884532806055E-3</v>
      </c>
      <c r="P625" s="69">
        <f>(D626-Assets[[#This Row],[TTM]])/Assets[[#This Row],[TTM]]</f>
        <v>1.4385804001355782E-2</v>
      </c>
      <c r="Q625" s="69">
        <f>(E626-Assets[[#This Row],[TSLA]])/Assets[[#This Row],[TSLA]]</f>
        <v>5.5231973533025605E-3</v>
      </c>
      <c r="R625" s="69">
        <f>(F626-Assets[[#This Row],[GOOG]])/Assets[[#This Row],[GOOG]]</f>
        <v>4.0229081310319493E-4</v>
      </c>
      <c r="S625" s="69">
        <f>(G626-Assets[[#This Row],[DIS]])/Assets[[#This Row],[DIS]]</f>
        <v>1.907472405874544E-2</v>
      </c>
      <c r="T625" s="69">
        <f>(H626-Assets[[#This Row],[COP]])/Assets[[#This Row],[COP]]</f>
        <v>1.7501723557805288E-2</v>
      </c>
      <c r="U625" s="69">
        <f>(I626-Assets[[#This Row],[BIDU]])/Assets[[#This Row],[BIDU]]</f>
        <v>2.3789746025561102E-2</v>
      </c>
      <c r="V625" s="69">
        <f>(J626-Assets[[#This Row],[MSFT]])/Assets[[#This Row],[MSFT]]</f>
        <v>1.6974115325607386E-2</v>
      </c>
      <c r="W625" s="69">
        <f>(K626-Assets[[#This Row],[WFC]])/Assets[[#This Row],[WFC]]</f>
        <v>1.6870215448334454E-2</v>
      </c>
      <c r="X625" s="69">
        <f>(L626-Assets[[#This Row],[DJI]])/Assets[[#This Row],[DJI]]</f>
        <v>8.7319159508085185E-3</v>
      </c>
    </row>
    <row r="626" spans="1:24" x14ac:dyDescent="0.25">
      <c r="A626" s="66">
        <v>41261</v>
      </c>
      <c r="B626" s="60">
        <v>70.830174999999997</v>
      </c>
      <c r="C626" s="62">
        <v>80.550506999999996</v>
      </c>
      <c r="D626" s="62">
        <v>27.180282999999999</v>
      </c>
      <c r="E626" s="62">
        <v>34.590000000000003</v>
      </c>
      <c r="F626" s="62">
        <v>360.17543000000001</v>
      </c>
      <c r="G626" s="62">
        <v>48.042521999999998</v>
      </c>
      <c r="H626" s="62">
        <v>51.130181999999998</v>
      </c>
      <c r="I626" s="62">
        <v>98.550003000000004</v>
      </c>
      <c r="J626" s="62">
        <v>24.992025999999999</v>
      </c>
      <c r="K626" s="62">
        <v>31.686525</v>
      </c>
      <c r="L626" s="62">
        <v>13350.95996</v>
      </c>
      <c r="N626" s="69">
        <f>(B627-Assets[[#This Row],[AAPL]])/Assets[[#This Row],[AAPL]]</f>
        <v>-1.4216186815859181E-2</v>
      </c>
      <c r="O626" s="69">
        <f>(C627-Assets[[#This Row],[XOM]])/Assets[[#This Row],[XOM]]</f>
        <v>-1.2505532708813235E-2</v>
      </c>
      <c r="P626" s="69">
        <f>(D627-Assets[[#This Row],[TTM]])/Assets[[#This Row],[TTM]]</f>
        <v>1.0909084353536713E-2</v>
      </c>
      <c r="Q626" s="69">
        <f>(E627-Assets[[#This Row],[TSLA]])/Assets[[#This Row],[TSLA]]</f>
        <v>5.7823070251498976E-4</v>
      </c>
      <c r="R626" s="69">
        <f>(F627-Assets[[#This Row],[GOOG]])/Assets[[#This Row],[GOOG]]</f>
        <v>-1.3312790381064814E-3</v>
      </c>
      <c r="S626" s="69">
        <f>(G627-Assets[[#This Row],[DIS]])/Assets[[#This Row],[DIS]]</f>
        <v>-5.5755191203326285E-3</v>
      </c>
      <c r="T626" s="69">
        <f>(H627-Assets[[#This Row],[COP]])/Assets[[#This Row],[COP]]</f>
        <v>-1.6863229628245673E-3</v>
      </c>
      <c r="U626" s="69">
        <f>(I627-Assets[[#This Row],[BIDU]])/Assets[[#This Row],[BIDU]]</f>
        <v>2.059867009846757E-2</v>
      </c>
      <c r="V626" s="69">
        <f>(J627-Assets[[#This Row],[MSFT]])/Assets[[#This Row],[MSFT]]</f>
        <v>-9.071133328686521E-3</v>
      </c>
      <c r="W626" s="69">
        <f>(K627-Assets[[#This Row],[WFC]])/Assets[[#This Row],[WFC]]</f>
        <v>-9.7253958898931916E-3</v>
      </c>
      <c r="X626" s="69">
        <f>(L627-Assets[[#This Row],[DJI]])/Assets[[#This Row],[DJI]]</f>
        <v>-7.4144653490519066E-3</v>
      </c>
    </row>
    <row r="627" spans="1:24" x14ac:dyDescent="0.25">
      <c r="A627" s="66">
        <v>41262</v>
      </c>
      <c r="B627" s="60">
        <v>69.823239999999998</v>
      </c>
      <c r="C627" s="62">
        <v>79.543180000000007</v>
      </c>
      <c r="D627" s="62">
        <v>27.476794999999999</v>
      </c>
      <c r="E627" s="62">
        <v>34.610000999999997</v>
      </c>
      <c r="F627" s="62">
        <v>359.69593600000002</v>
      </c>
      <c r="G627" s="62">
        <v>47.774659999999997</v>
      </c>
      <c r="H627" s="62">
        <v>51.043959999999998</v>
      </c>
      <c r="I627" s="62">
        <v>100.58000199999999</v>
      </c>
      <c r="J627" s="62">
        <v>24.765319999999999</v>
      </c>
      <c r="K627" s="62">
        <v>31.378361000000002</v>
      </c>
      <c r="L627" s="62">
        <v>13251.969730000001</v>
      </c>
      <c r="N627" s="69">
        <f>(B628-Assets[[#This Row],[AAPL]])/Assets[[#This Row],[AAPL]]</f>
        <v>-8.7020453361945447E-3</v>
      </c>
      <c r="O627" s="69">
        <f>(C628-Assets[[#This Row],[XOM]])/Assets[[#This Row],[XOM]]</f>
        <v>5.0881672067924488E-3</v>
      </c>
      <c r="P627" s="69">
        <f>(D628-Assets[[#This Row],[TTM]])/Assets[[#This Row],[TTM]]</f>
        <v>3.9568297539796463E-3</v>
      </c>
      <c r="Q627" s="69">
        <f>(E628-Assets[[#This Row],[TSLA]])/Assets[[#This Row],[TSLA]]</f>
        <v>-5.2008377578491609E-3</v>
      </c>
      <c r="R627" s="69">
        <f>(F628-Assets[[#This Row],[GOOG]])/Assets[[#This Row],[GOOG]]</f>
        <v>3.1244945731050988E-3</v>
      </c>
      <c r="S627" s="69">
        <f>(G628-Assets[[#This Row],[DIS]])/Assets[[#This Row],[DIS]]</f>
        <v>1.9823814549386698E-2</v>
      </c>
      <c r="T627" s="69">
        <f>(H628-Assets[[#This Row],[COP]])/Assets[[#This Row],[COP]]</f>
        <v>1.3513254065711956E-3</v>
      </c>
      <c r="U627" s="69">
        <f>(I628-Assets[[#This Row],[BIDU]])/Assets[[#This Row],[BIDU]]</f>
        <v>-7.3573870082046132E-3</v>
      </c>
      <c r="V627" s="69">
        <f>(J628-Assets[[#This Row],[MSFT]])/Assets[[#This Row],[MSFT]]</f>
        <v>1.3548179470323845E-2</v>
      </c>
      <c r="W627" s="69">
        <f>(K628-Assets[[#This Row],[WFC]])/Assets[[#This Row],[WFC]]</f>
        <v>1.2709491104395074E-2</v>
      </c>
      <c r="X627" s="69">
        <f>(L628-Assets[[#This Row],[DJI]])/Assets[[#This Row],[DJI]]</f>
        <v>4.5087636945575788E-3</v>
      </c>
    </row>
    <row r="628" spans="1:24" x14ac:dyDescent="0.25">
      <c r="A628" s="66">
        <v>41263</v>
      </c>
      <c r="B628" s="60">
        <v>69.215635000000006</v>
      </c>
      <c r="C628" s="62">
        <v>79.947908999999996</v>
      </c>
      <c r="D628" s="62">
        <v>27.585515999999998</v>
      </c>
      <c r="E628" s="62">
        <v>34.43</v>
      </c>
      <c r="F628" s="62">
        <v>360.81980399999998</v>
      </c>
      <c r="G628" s="62">
        <v>48.721736</v>
      </c>
      <c r="H628" s="62">
        <v>51.112937000000002</v>
      </c>
      <c r="I628" s="62">
        <v>99.839995999999999</v>
      </c>
      <c r="J628" s="62">
        <v>25.100845</v>
      </c>
      <c r="K628" s="62">
        <v>31.777163999999999</v>
      </c>
      <c r="L628" s="62">
        <v>13311.719730000001</v>
      </c>
      <c r="N628" s="69">
        <f>(B629-Assets[[#This Row],[AAPL]])/Assets[[#This Row],[AAPL]]</f>
        <v>-4.6000878269772706E-3</v>
      </c>
      <c r="O628" s="69">
        <f>(C629-Assets[[#This Row],[XOM]])/Assets[[#This Row],[XOM]]</f>
        <v>-1.8674722311999389E-2</v>
      </c>
      <c r="P628" s="69">
        <f>(D629-Assets[[#This Row],[TTM]])/Assets[[#This Row],[TTM]]</f>
        <v>-1.5764976083825939E-2</v>
      </c>
      <c r="Q628" s="69">
        <f>(E629-Assets[[#This Row],[TSLA]])/Assets[[#This Row],[TSLA]]</f>
        <v>-1.2489108335753694E-2</v>
      </c>
      <c r="R628" s="69">
        <f>(F629-Assets[[#This Row],[GOOG]])/Assets[[#This Row],[GOOG]]</f>
        <v>-9.3167225377684022E-3</v>
      </c>
      <c r="S628" s="69">
        <f>(G629-Assets[[#This Row],[DIS]])/Assets[[#This Row],[DIS]]</f>
        <v>-1.82603509858516E-2</v>
      </c>
      <c r="T628" s="69">
        <f>(H629-Assets[[#This Row],[COP]])/Assets[[#This Row],[COP]]</f>
        <v>-1.1302265804056593E-2</v>
      </c>
      <c r="U628" s="69">
        <f>(I629-Assets[[#This Row],[BIDU]])/Assets[[#This Row],[BIDU]]</f>
        <v>-1.1418259672205947E-2</v>
      </c>
      <c r="V628" s="69">
        <f>(J629-Assets[[#This Row],[MSFT]])/Assets[[#This Row],[MSFT]]</f>
        <v>-8.3092023396024971E-3</v>
      </c>
      <c r="W628" s="69">
        <f>(K629-Assets[[#This Row],[WFC]])/Assets[[#This Row],[WFC]]</f>
        <v>-1.6543137707317052E-2</v>
      </c>
      <c r="X628" s="69">
        <f>(L629-Assets[[#This Row],[DJI]])/Assets[[#This Row],[DJI]]</f>
        <v>-9.080711767659802E-3</v>
      </c>
    </row>
    <row r="629" spans="1:24" x14ac:dyDescent="0.25">
      <c r="A629" s="66">
        <v>41264</v>
      </c>
      <c r="B629" s="60">
        <v>68.897237000000004</v>
      </c>
      <c r="C629" s="62">
        <v>78.454903999999999</v>
      </c>
      <c r="D629" s="62">
        <v>27.150631000000001</v>
      </c>
      <c r="E629" s="62">
        <v>34</v>
      </c>
      <c r="F629" s="62">
        <v>357.458146</v>
      </c>
      <c r="G629" s="62">
        <v>47.832059999999998</v>
      </c>
      <c r="H629" s="62">
        <v>50.535245000000003</v>
      </c>
      <c r="I629" s="62">
        <v>98.699996999999996</v>
      </c>
      <c r="J629" s="62">
        <v>24.892277</v>
      </c>
      <c r="K629" s="62">
        <v>31.251470000000001</v>
      </c>
      <c r="L629" s="62">
        <v>13190.839840000001</v>
      </c>
      <c r="N629" s="69">
        <f>(B630-Assets[[#This Row],[AAPL]])/Assets[[#This Row],[AAPL]]</f>
        <v>1.6174088374545435E-3</v>
      </c>
      <c r="O629" s="69">
        <f>(C630-Assets[[#This Row],[XOM]])/Assets[[#This Row],[XOM]]</f>
        <v>-3.5538887409765499E-3</v>
      </c>
      <c r="P629" s="69">
        <f>(D630-Assets[[#This Row],[TTM]])/Assets[[#This Row],[TTM]]</f>
        <v>1.237717090258411E-2</v>
      </c>
      <c r="Q629" s="69">
        <f>(E630-Assets[[#This Row],[TSLA]])/Assets[[#This Row],[TSLA]]</f>
        <v>8.235264705882251E-3</v>
      </c>
      <c r="R629" s="69">
        <f>(F630-Assets[[#This Row],[GOOG]])/Assets[[#This Row],[GOOG]]</f>
        <v>-8.5658895573189012E-3</v>
      </c>
      <c r="S629" s="69">
        <f>(G630-Assets[[#This Row],[DIS]])/Assets[[#This Row],[DIS]]</f>
        <v>-2.3999802642829587E-3</v>
      </c>
      <c r="T629" s="69">
        <f>(H630-Assets[[#This Row],[COP]])/Assets[[#This Row],[COP]]</f>
        <v>-2.9005696915094551E-3</v>
      </c>
      <c r="U629" s="69">
        <f>(I630-Assets[[#This Row],[BIDU]])/Assets[[#This Row],[BIDU]]</f>
        <v>-1.955420525494031E-2</v>
      </c>
      <c r="V629" s="69">
        <f>(J630-Assets[[#This Row],[MSFT]])/Assets[[#This Row],[MSFT]]</f>
        <v>-1.4207699842003201E-2</v>
      </c>
      <c r="W629" s="69">
        <f>(K630-Assets[[#This Row],[WFC]])/Assets[[#This Row],[WFC]]</f>
        <v>-1.7401741422083954E-3</v>
      </c>
      <c r="X629" s="69">
        <f>(L630-Assets[[#This Row],[DJI]])/Assets[[#This Row],[DJI]]</f>
        <v>-3.9353180411293431E-3</v>
      </c>
    </row>
    <row r="630" spans="1:24" x14ac:dyDescent="0.25">
      <c r="A630" s="66">
        <v>41267</v>
      </c>
      <c r="B630" s="60">
        <v>69.008672000000004</v>
      </c>
      <c r="C630" s="62">
        <v>78.176084000000003</v>
      </c>
      <c r="D630" s="62">
        <v>27.486678999999999</v>
      </c>
      <c r="E630" s="62">
        <v>34.279998999999997</v>
      </c>
      <c r="F630" s="62">
        <v>354.39619900000002</v>
      </c>
      <c r="G630" s="62">
        <v>47.717264</v>
      </c>
      <c r="H630" s="62">
        <v>50.388663999999999</v>
      </c>
      <c r="I630" s="62">
        <v>96.769997000000004</v>
      </c>
      <c r="J630" s="62">
        <v>24.538615</v>
      </c>
      <c r="K630" s="62">
        <v>31.197087</v>
      </c>
      <c r="L630" s="62">
        <v>13138.929690000001</v>
      </c>
      <c r="N630" s="69">
        <f>(B631-Assets[[#This Row],[AAPL]])/Assets[[#This Row],[AAPL]]</f>
        <v>-1.3783934285824261E-2</v>
      </c>
      <c r="O630" s="69">
        <f>(C631-Assets[[#This Row],[XOM]])/Assets[[#This Row],[XOM]]</f>
        <v>1.7257451780265678E-3</v>
      </c>
      <c r="P630" s="69">
        <f>(D631-Assets[[#This Row],[TTM]])/Assets[[#This Row],[TTM]]</f>
        <v>-4.6745552636605269E-3</v>
      </c>
      <c r="Q630" s="69">
        <f>(E631-Assets[[#This Row],[TSLA]])/Assets[[#This Row],[TSLA]]</f>
        <v>-2.0128326141432888E-2</v>
      </c>
      <c r="R630" s="69">
        <f>(F631-Assets[[#This Row],[GOOG]])/Assets[[#This Row],[GOOG]]</f>
        <v>-8.8791584358957805E-4</v>
      </c>
      <c r="S630" s="69">
        <f>(G631-Assets[[#This Row],[DIS]])/Assets[[#This Row],[DIS]]</f>
        <v>-6.015013769440484E-4</v>
      </c>
      <c r="T630" s="69">
        <f>(H631-Assets[[#This Row],[COP]])/Assets[[#This Row],[COP]]</f>
        <v>-8.3846239701849661E-3</v>
      </c>
      <c r="U630" s="69">
        <f>(I631-Assets[[#This Row],[BIDU]])/Assets[[#This Row],[BIDU]]</f>
        <v>4.8362097190103176E-2</v>
      </c>
      <c r="V630" s="69">
        <f>(J631-Assets[[#This Row],[MSFT]])/Assets[[#This Row],[MSFT]]</f>
        <v>-7.3909631819073134E-3</v>
      </c>
      <c r="W630" s="69">
        <f>(K631-Assets[[#This Row],[WFC]])/Assets[[#This Row],[WFC]]</f>
        <v>-2.6146671963314799E-3</v>
      </c>
      <c r="X630" s="69">
        <f>(L631-Assets[[#This Row],[DJI]])/Assets[[#This Row],[DJI]]</f>
        <v>-1.852498687052514E-3</v>
      </c>
    </row>
    <row r="631" spans="1:24" x14ac:dyDescent="0.25">
      <c r="A631" s="66">
        <v>41269</v>
      </c>
      <c r="B631" s="60">
        <v>68.057461000000004</v>
      </c>
      <c r="C631" s="62">
        <v>78.310996000000003</v>
      </c>
      <c r="D631" s="62">
        <v>27.358191000000001</v>
      </c>
      <c r="E631" s="62">
        <v>33.590000000000003</v>
      </c>
      <c r="F631" s="62">
        <v>354.081525</v>
      </c>
      <c r="G631" s="62">
        <v>47.688561999999997</v>
      </c>
      <c r="H631" s="62">
        <v>49.966174000000002</v>
      </c>
      <c r="I631" s="62">
        <v>101.449997</v>
      </c>
      <c r="J631" s="62">
        <v>24.357251000000002</v>
      </c>
      <c r="K631" s="62">
        <v>31.115517000000001</v>
      </c>
      <c r="L631" s="62">
        <v>13114.589840000001</v>
      </c>
      <c r="N631" s="69">
        <f>(B632-Assets[[#This Row],[AAPL]])/Assets[[#This Row],[AAPL]]</f>
        <v>4.0156214467065611E-3</v>
      </c>
      <c r="O631" s="69">
        <f>(C632-Assets[[#This Row],[XOM]])/Assets[[#This Row],[XOM]]</f>
        <v>-2.4118452024285125E-3</v>
      </c>
      <c r="P631" s="69">
        <f>(D632-Assets[[#This Row],[TTM]])/Assets[[#This Row],[TTM]]</f>
        <v>7.9479304753738034E-3</v>
      </c>
      <c r="Q631" s="69">
        <f>(E632-Assets[[#This Row],[TSLA]])/Assets[[#This Row],[TSLA]]</f>
        <v>2.9770467401011263E-3</v>
      </c>
      <c r="R631" s="69">
        <f>(F632-Assets[[#This Row],[GOOG]])/Assets[[#This Row],[GOOG]]</f>
        <v>-3.6396081382670761E-3</v>
      </c>
      <c r="S631" s="69">
        <f>(G632-Assets[[#This Row],[DIS]])/Assets[[#This Row],[DIS]]</f>
        <v>-6.4192541599386969E-3</v>
      </c>
      <c r="T631" s="69">
        <f>(H632-Assets[[#This Row],[COP]])/Assets[[#This Row],[COP]]</f>
        <v>-8.6280370396186882E-4</v>
      </c>
      <c r="U631" s="69">
        <f>(I632-Assets[[#This Row],[BIDU]])/Assets[[#This Row],[BIDU]]</f>
        <v>-1.9911257365537324E-2</v>
      </c>
      <c r="V631" s="69">
        <f>(J632-Assets[[#This Row],[MSFT]])/Assets[[#This Row],[MSFT]]</f>
        <v>3.7229570775454096E-3</v>
      </c>
      <c r="W631" s="69">
        <f>(K632-Assets[[#This Row],[WFC]])/Assets[[#This Row],[WFC]]</f>
        <v>-4.3693955012863899E-3</v>
      </c>
      <c r="X631" s="69">
        <f>(L632-Assets[[#This Row],[DJI]])/Assets[[#This Row],[DJI]]</f>
        <v>-1.3938880455296883E-3</v>
      </c>
    </row>
    <row r="632" spans="1:24" x14ac:dyDescent="0.25">
      <c r="A632" s="66">
        <v>41270</v>
      </c>
      <c r="B632" s="60">
        <v>68.330753999999999</v>
      </c>
      <c r="C632" s="62">
        <v>78.122122000000005</v>
      </c>
      <c r="D632" s="62">
        <v>27.575631999999999</v>
      </c>
      <c r="E632" s="62">
        <v>33.689999</v>
      </c>
      <c r="F632" s="62">
        <v>352.79280699999998</v>
      </c>
      <c r="G632" s="62">
        <v>47.382437000000003</v>
      </c>
      <c r="H632" s="62">
        <v>49.923062999999999</v>
      </c>
      <c r="I632" s="62">
        <v>99.43</v>
      </c>
      <c r="J632" s="62">
        <v>24.447932000000002</v>
      </c>
      <c r="K632" s="62">
        <v>30.979561</v>
      </c>
      <c r="L632" s="62">
        <v>13096.309569999999</v>
      </c>
      <c r="N632" s="69">
        <f>(B633-Assets[[#This Row],[AAPL]])/Assets[[#This Row],[AAPL]]</f>
        <v>-1.0620181360796906E-2</v>
      </c>
      <c r="O632" s="69">
        <f>(C633-Assets[[#This Row],[XOM]])/Assets[[#This Row],[XOM]]</f>
        <v>-2.0262506438317316E-2</v>
      </c>
      <c r="P632" s="69">
        <f>(D633-Assets[[#This Row],[TTM]])/Assets[[#This Row],[TTM]]</f>
        <v>1.5770626762063016E-2</v>
      </c>
      <c r="Q632" s="69">
        <f>(E633-Assets[[#This Row],[TSLA]])/Assets[[#This Row],[TSLA]]</f>
        <v>-1.3950668268051797E-2</v>
      </c>
      <c r="R632" s="69">
        <f>(F633-Assets[[#This Row],[GOOG]])/Assets[[#This Row],[GOOG]]</f>
        <v>-8.8915049790115434E-3</v>
      </c>
      <c r="S632" s="69">
        <f>(G633-Assets[[#This Row],[DIS]])/Assets[[#This Row],[DIS]]</f>
        <v>-7.6720621187130102E-3</v>
      </c>
      <c r="T632" s="69">
        <f>(H633-Assets[[#This Row],[COP]])/Assets[[#This Row],[COP]]</f>
        <v>-1.4335077957856896E-2</v>
      </c>
      <c r="U632" s="69">
        <f>(I633-Assets[[#This Row],[BIDU]])/Assets[[#This Row],[BIDU]]</f>
        <v>-4.3246505078950699E-3</v>
      </c>
      <c r="V632" s="69">
        <f>(J633-Assets[[#This Row],[MSFT]])/Assets[[#This Row],[MSFT]]</f>
        <v>-1.520770754761592E-2</v>
      </c>
      <c r="W632" s="69">
        <f>(K633-Assets[[#This Row],[WFC]])/Assets[[#This Row],[WFC]]</f>
        <v>-7.8993695230219658E-3</v>
      </c>
      <c r="X632" s="69">
        <f>(L633-Assets[[#This Row],[DJI]])/Assets[[#This Row],[DJI]]</f>
        <v>-1.2079679329082828E-2</v>
      </c>
    </row>
    <row r="633" spans="1:24" x14ac:dyDescent="0.25">
      <c r="A633" s="66">
        <v>41271</v>
      </c>
      <c r="B633" s="60">
        <v>67.605069</v>
      </c>
      <c r="C633" s="62">
        <v>76.539171999999994</v>
      </c>
      <c r="D633" s="62">
        <v>28.010517</v>
      </c>
      <c r="E633" s="62">
        <v>33.220001000000003</v>
      </c>
      <c r="F633" s="62">
        <v>349.65594800000002</v>
      </c>
      <c r="G633" s="62">
        <v>47.018915999999997</v>
      </c>
      <c r="H633" s="62">
        <v>49.207411999999998</v>
      </c>
      <c r="I633" s="62">
        <v>99</v>
      </c>
      <c r="J633" s="62">
        <v>24.076135000000001</v>
      </c>
      <c r="K633" s="62">
        <v>30.734842</v>
      </c>
      <c r="L633" s="62">
        <v>12938.110350000001</v>
      </c>
      <c r="N633" s="69">
        <f>(B634-Assets[[#This Row],[AAPL]])/Assets[[#This Row],[AAPL]]</f>
        <v>4.4310153725307264E-2</v>
      </c>
      <c r="O633" s="69">
        <f>(C634-Assets[[#This Row],[XOM]])/Assets[[#This Row],[XOM]]</f>
        <v>1.703883078327538E-2</v>
      </c>
      <c r="P633" s="69">
        <f>(D634-Assets[[#This Row],[TTM]])/Assets[[#This Row],[TTM]]</f>
        <v>1.3408606488769965E-2</v>
      </c>
      <c r="Q633" s="69">
        <f>(E634-Assets[[#This Row],[TSLA]])/Assets[[#This Row],[TSLA]]</f>
        <v>1.9566465395350122E-2</v>
      </c>
      <c r="R633" s="69">
        <f>(F634-Assets[[#This Row],[GOOG]])/Assets[[#This Row],[GOOG]]</f>
        <v>1.0528406626733463E-2</v>
      </c>
      <c r="S633" s="69">
        <f>(G634-Assets[[#This Row],[DIS]])/Assets[[#This Row],[DIS]]</f>
        <v>1.302135506484248E-2</v>
      </c>
      <c r="T633" s="69">
        <f>(H634-Assets[[#This Row],[COP]])/Assets[[#This Row],[COP]]</f>
        <v>1.6120579558217826E-2</v>
      </c>
      <c r="U633" s="69">
        <f>(I634-Assets[[#This Row],[BIDU]])/Assets[[#This Row],[BIDU]]</f>
        <v>1.3030313131313169E-2</v>
      </c>
      <c r="V633" s="69">
        <f>(J634-Assets[[#This Row],[MSFT]])/Assets[[#This Row],[MSFT]]</f>
        <v>6.026382556834734E-3</v>
      </c>
      <c r="W633" s="69">
        <f>(K634-Assets[[#This Row],[WFC]])/Assets[[#This Row],[WFC]]</f>
        <v>7.9622664076164727E-3</v>
      </c>
      <c r="X633" s="69">
        <f>(L634-Assets[[#This Row],[DJI]])/Assets[[#This Row],[DJI]]</f>
        <v>1.2832577208618284E-2</v>
      </c>
    </row>
    <row r="634" spans="1:24" x14ac:dyDescent="0.25">
      <c r="A634" s="66">
        <v>41274</v>
      </c>
      <c r="B634" s="60">
        <v>70.600660000000005</v>
      </c>
      <c r="C634" s="62">
        <v>77.843310000000002</v>
      </c>
      <c r="D634" s="62">
        <v>28.386099000000002</v>
      </c>
      <c r="E634" s="62">
        <v>33.869999</v>
      </c>
      <c r="F634" s="62">
        <v>353.33726799999999</v>
      </c>
      <c r="G634" s="62">
        <v>47.631166</v>
      </c>
      <c r="H634" s="62">
        <v>50.000664</v>
      </c>
      <c r="I634" s="62">
        <v>100.290001</v>
      </c>
      <c r="J634" s="62">
        <v>24.221226999999999</v>
      </c>
      <c r="K634" s="62">
        <v>30.979561</v>
      </c>
      <c r="L634" s="62">
        <v>13104.139649999999</v>
      </c>
      <c r="N634" s="69">
        <f>(B635-Assets[[#This Row],[AAPL]])/Assets[[#This Row],[AAPL]]</f>
        <v>3.1681587679208589E-2</v>
      </c>
      <c r="O634" s="69">
        <f>(C635-Assets[[#This Row],[XOM]])/Assets[[#This Row],[XOM]]</f>
        <v>2.49566211919817E-2</v>
      </c>
      <c r="P634" s="69">
        <f>(D635-Assets[[#This Row],[TTM]])/Assets[[#This Row],[TTM]]</f>
        <v>3.5515341505713741E-2</v>
      </c>
      <c r="Q634" s="69">
        <f>(E635-Assets[[#This Row],[TSLA]])/Assets[[#This Row],[TSLA]]</f>
        <v>4.399179344528463E-2</v>
      </c>
      <c r="R634" s="69">
        <f>(F635-Assets[[#This Row],[GOOG]])/Assets[[#This Row],[GOOG]]</f>
        <v>2.2434890734480864E-2</v>
      </c>
      <c r="S634" s="69">
        <f>(G635-Assets[[#This Row],[DIS]])/Assets[[#This Row],[DIS]]</f>
        <v>2.6310462355676901E-2</v>
      </c>
      <c r="T634" s="69">
        <f>(H635-Assets[[#This Row],[COP]])/Assets[[#This Row],[COP]]</f>
        <v>2.1038060614555102E-2</v>
      </c>
      <c r="U634" s="69">
        <f>(I635-Assets[[#This Row],[BIDU]])/Assets[[#This Row],[BIDU]]</f>
        <v>3.8189270732981576E-2</v>
      </c>
      <c r="V634" s="69">
        <f>(J635-Assets[[#This Row],[MSFT]])/Assets[[#This Row],[MSFT]]</f>
        <v>3.4069702579477168E-2</v>
      </c>
      <c r="W634" s="69">
        <f>(K635-Assets[[#This Row],[WFC]])/Assets[[#This Row],[WFC]]</f>
        <v>2.5453459459932246E-2</v>
      </c>
      <c r="X634" s="69">
        <f>(L635-Assets[[#This Row],[DJI]])/Assets[[#This Row],[DJI]]</f>
        <v>2.3535323053429247E-2</v>
      </c>
    </row>
    <row r="635" spans="1:24" x14ac:dyDescent="0.25">
      <c r="A635" s="66">
        <v>41276</v>
      </c>
      <c r="B635" s="60">
        <v>72.837401</v>
      </c>
      <c r="C635" s="62">
        <v>79.786016000000004</v>
      </c>
      <c r="D635" s="62">
        <v>29.394241000000001</v>
      </c>
      <c r="E635" s="62">
        <v>35.360000999999997</v>
      </c>
      <c r="F635" s="62">
        <v>361.26435099999998</v>
      </c>
      <c r="G635" s="62">
        <v>48.884363999999998</v>
      </c>
      <c r="H635" s="62">
        <v>51.052581000000004</v>
      </c>
      <c r="I635" s="62">
        <v>104.120003</v>
      </c>
      <c r="J635" s="62">
        <v>25.046437000000001</v>
      </c>
      <c r="K635" s="62">
        <v>31.768097999999998</v>
      </c>
      <c r="L635" s="62">
        <v>13412.54981</v>
      </c>
      <c r="N635" s="69">
        <f>(B636-Assets[[#This Row],[AAPL]])/Assets[[#This Row],[AAPL]]</f>
        <v>-1.2622237852775638E-2</v>
      </c>
      <c r="O635" s="69">
        <f>(C636-Assets[[#This Row],[XOM]])/Assets[[#This Row],[XOM]]</f>
        <v>-1.8035867337955515E-3</v>
      </c>
      <c r="P635" s="69">
        <f>(D636-Assets[[#This Row],[TTM]])/Assets[[#This Row],[TTM]]</f>
        <v>-1.5131127216382278E-2</v>
      </c>
      <c r="Q635" s="69">
        <f>(E636-Assets[[#This Row],[TSLA]])/Assets[[#This Row],[TSLA]]</f>
        <v>-1.6685548170657399E-2</v>
      </c>
      <c r="R635" s="69">
        <f>(F636-Assets[[#This Row],[GOOG]])/Assets[[#This Row],[GOOG]]</f>
        <v>5.8074647946656155E-4</v>
      </c>
      <c r="S635" s="69">
        <f>(G636-Assets[[#This Row],[DIS]])/Assets[[#This Row],[DIS]]</f>
        <v>2.1526515104094103E-3</v>
      </c>
      <c r="T635" s="69">
        <f>(H636-Assets[[#This Row],[COP]])/Assets[[#This Row],[COP]]</f>
        <v>-6.7557798889747098E-4</v>
      </c>
      <c r="U635" s="69">
        <f>(I636-Assets[[#This Row],[BIDU]])/Assets[[#This Row],[BIDU]]</f>
        <v>8.2597001077689119E-3</v>
      </c>
      <c r="V635" s="69">
        <f>(J636-Assets[[#This Row],[MSFT]])/Assets[[#This Row],[MSFT]]</f>
        <v>-1.3396116980630838E-2</v>
      </c>
      <c r="W635" s="69">
        <f>(K636-Assets[[#This Row],[WFC]])/Assets[[#This Row],[WFC]]</f>
        <v>-8.2739293992355849E-3</v>
      </c>
      <c r="X635" s="69">
        <f>(L636-Assets[[#This Row],[DJI]])/Assets[[#This Row],[DJI]]</f>
        <v>-1.579823396756474E-3</v>
      </c>
    </row>
    <row r="636" spans="1:24" x14ac:dyDescent="0.25">
      <c r="A636" s="66">
        <v>41277</v>
      </c>
      <c r="B636" s="60">
        <v>71.918030000000002</v>
      </c>
      <c r="C636" s="62">
        <v>79.642115000000004</v>
      </c>
      <c r="D636" s="62">
        <v>28.949473000000001</v>
      </c>
      <c r="E636" s="62">
        <v>34.770000000000003</v>
      </c>
      <c r="F636" s="62">
        <v>361.474154</v>
      </c>
      <c r="G636" s="62">
        <v>48.989595000000001</v>
      </c>
      <c r="H636" s="62">
        <v>51.018090999999998</v>
      </c>
      <c r="I636" s="62">
        <v>104.980003</v>
      </c>
      <c r="J636" s="62">
        <v>24.710912</v>
      </c>
      <c r="K636" s="62">
        <v>31.505251000000001</v>
      </c>
      <c r="L636" s="62">
        <v>13391.360350000001</v>
      </c>
      <c r="N636" s="69">
        <f>(B637-Assets[[#This Row],[AAPL]])/Assets[[#This Row],[AAPL]]</f>
        <v>-2.785464229206509E-2</v>
      </c>
      <c r="O636" s="69">
        <f>(C637-Assets[[#This Row],[XOM]])/Assets[[#This Row],[XOM]]</f>
        <v>4.6301131003364318E-3</v>
      </c>
      <c r="P636" s="69">
        <f>(D637-Assets[[#This Row],[TTM]])/Assets[[#This Row],[TTM]]</f>
        <v>-1.5705052731011731E-2</v>
      </c>
      <c r="Q636" s="69">
        <f>(E637-Assets[[#This Row],[TSLA]])/Assets[[#This Row],[TSLA]]</f>
        <v>-1.0641299971239646E-2</v>
      </c>
      <c r="R636" s="69">
        <f>(F637-Assets[[#This Row],[GOOG]])/Assets[[#This Row],[GOOG]]</f>
        <v>1.9760361621871267E-2</v>
      </c>
      <c r="S636" s="69">
        <f>(G637-Assets[[#This Row],[DIS]])/Assets[[#This Row],[DIS]]</f>
        <v>1.913687998441304E-2</v>
      </c>
      <c r="T636" s="69">
        <f>(H637-Assets[[#This Row],[COP]])/Assets[[#This Row],[COP]]</f>
        <v>1.1154376591629137E-2</v>
      </c>
      <c r="U636" s="69">
        <f>(I637-Assets[[#This Row],[BIDU]])/Assets[[#This Row],[BIDU]]</f>
        <v>-3.1434653321546942E-3</v>
      </c>
      <c r="V636" s="69">
        <f>(J637-Assets[[#This Row],[MSFT]])/Assets[[#This Row],[MSFT]]</f>
        <v>-1.8715618428004573E-2</v>
      </c>
      <c r="W636" s="69">
        <f>(K637-Assets[[#This Row],[WFC]])/Assets[[#This Row],[WFC]]</f>
        <v>5.1783748683671034E-3</v>
      </c>
      <c r="X636" s="69">
        <f>(L637-Assets[[#This Row],[DJI]])/Assets[[#This Row],[DJI]]</f>
        <v>3.2744701698658495E-3</v>
      </c>
    </row>
    <row r="637" spans="1:24" x14ac:dyDescent="0.25">
      <c r="A637" s="66">
        <v>41278</v>
      </c>
      <c r="B637" s="60">
        <v>69.914778999999996</v>
      </c>
      <c r="C637" s="62">
        <v>80.010867000000005</v>
      </c>
      <c r="D637" s="62">
        <v>28.494820000000001</v>
      </c>
      <c r="E637" s="62">
        <v>34.400002000000001</v>
      </c>
      <c r="F637" s="62">
        <v>368.61701399999998</v>
      </c>
      <c r="G637" s="62">
        <v>49.927103000000002</v>
      </c>
      <c r="H637" s="62">
        <v>51.587166000000003</v>
      </c>
      <c r="I637" s="62">
        <v>104.650002</v>
      </c>
      <c r="J637" s="62">
        <v>24.248432000000001</v>
      </c>
      <c r="K637" s="62">
        <v>31.668396999999999</v>
      </c>
      <c r="L637" s="62">
        <v>13435.20996</v>
      </c>
      <c r="N637" s="69">
        <f>(B638-Assets[[#This Row],[AAPL]])/Assets[[#This Row],[AAPL]]</f>
        <v>-5.8823328326617986E-3</v>
      </c>
      <c r="O637" s="69">
        <f>(C638-Assets[[#This Row],[XOM]])/Assets[[#This Row],[XOM]]</f>
        <v>-1.1578227242556922E-2</v>
      </c>
      <c r="P637" s="69">
        <f>(D638-Assets[[#This Row],[TTM]])/Assets[[#This Row],[TTM]]</f>
        <v>-1.3874100626008424E-3</v>
      </c>
      <c r="Q637" s="69">
        <f>(E638-Assets[[#This Row],[TSLA]])/Assets[[#This Row],[TSLA]]</f>
        <v>-1.7442440846368911E-3</v>
      </c>
      <c r="R637" s="69">
        <f>(F638-Assets[[#This Row],[GOOG]])/Assets[[#This Row],[GOOG]]</f>
        <v>-4.3632820486143135E-3</v>
      </c>
      <c r="S637" s="69">
        <f>(G638-Assets[[#This Row],[DIS]])/Assets[[#This Row],[DIS]]</f>
        <v>-2.337608092342159E-2</v>
      </c>
      <c r="T637" s="69">
        <f>(H638-Assets[[#This Row],[COP]])/Assets[[#This Row],[COP]]</f>
        <v>-1.103132899372695E-2</v>
      </c>
      <c r="U637" s="69">
        <f>(I638-Assets[[#This Row],[BIDU]])/Assets[[#This Row],[BIDU]]</f>
        <v>-2.2551370806471623E-2</v>
      </c>
      <c r="V637" s="69">
        <f>(J638-Assets[[#This Row],[MSFT]])/Assets[[#This Row],[MSFT]]</f>
        <v>-1.8698528630634969E-3</v>
      </c>
      <c r="W637" s="69">
        <f>(K638-Assets[[#This Row],[WFC]])/Assets[[#This Row],[WFC]]</f>
        <v>-4.8654183538244912E-3</v>
      </c>
      <c r="X637" s="69">
        <f>(L638-Assets[[#This Row],[DJI]])/Assets[[#This Row],[DJI]]</f>
        <v>-3.7900352991580843E-3</v>
      </c>
    </row>
    <row r="638" spans="1:24" x14ac:dyDescent="0.25">
      <c r="A638" s="66">
        <v>41281</v>
      </c>
      <c r="B638" s="60">
        <v>69.503517000000002</v>
      </c>
      <c r="C638" s="62">
        <v>79.084483000000006</v>
      </c>
      <c r="D638" s="62">
        <v>28.455286000000001</v>
      </c>
      <c r="E638" s="62">
        <v>34.340000000000003</v>
      </c>
      <c r="F638" s="62">
        <v>367.00863399999997</v>
      </c>
      <c r="G638" s="62">
        <v>48.760002999999998</v>
      </c>
      <c r="H638" s="62">
        <v>51.018090999999998</v>
      </c>
      <c r="I638" s="62">
        <v>102.290001</v>
      </c>
      <c r="J638" s="62">
        <v>24.203091000000001</v>
      </c>
      <c r="K638" s="62">
        <v>31.514316999999998</v>
      </c>
      <c r="L638" s="62">
        <v>13384.29004</v>
      </c>
      <c r="N638" s="69">
        <f>(B639-Assets[[#This Row],[AAPL]])/Assets[[#This Row],[AAPL]]</f>
        <v>2.6913889839560194E-3</v>
      </c>
      <c r="O638" s="69">
        <f>(C639-Assets[[#This Row],[XOM]])/Assets[[#This Row],[XOM]]</f>
        <v>6.2550070663038807E-3</v>
      </c>
      <c r="P638" s="69">
        <f>(D639-Assets[[#This Row],[TTM]])/Assets[[#This Row],[TTM]]</f>
        <v>-3.8207663771154059E-3</v>
      </c>
      <c r="Q638" s="69">
        <f>(E639-Assets[[#This Row],[TSLA]])/Assets[[#This Row],[TSLA]]</f>
        <v>-1.9219569015725208E-2</v>
      </c>
      <c r="R638" s="69">
        <f>(F639-Assets[[#This Row],[GOOG]])/Assets[[#This Row],[GOOG]]</f>
        <v>-1.9735366770689067E-3</v>
      </c>
      <c r="S638" s="69">
        <f>(G639-Assets[[#This Row],[DIS]])/Assets[[#This Row],[DIS]]</f>
        <v>-4.1201186964651675E-3</v>
      </c>
      <c r="T638" s="69">
        <f>(H639-Assets[[#This Row],[COP]])/Assets[[#This Row],[COP]]</f>
        <v>-1.352034124522615E-2</v>
      </c>
      <c r="U638" s="69">
        <f>(I639-Assets[[#This Row],[BIDU]])/Assets[[#This Row],[BIDU]]</f>
        <v>-1.1731400804268292E-2</v>
      </c>
      <c r="V638" s="69">
        <f>(J639-Assets[[#This Row],[MSFT]])/Assets[[#This Row],[MSFT]]</f>
        <v>-5.245445716003788E-3</v>
      </c>
      <c r="W638" s="69">
        <f>(K639-Assets[[#This Row],[WFC]])/Assets[[#This Row],[WFC]]</f>
        <v>-1.7256601182249278E-3</v>
      </c>
      <c r="X638" s="69">
        <f>(L639-Assets[[#This Row],[DJI]])/Assets[[#This Row],[DJI]]</f>
        <v>-4.142201777928638E-3</v>
      </c>
    </row>
    <row r="639" spans="1:24" x14ac:dyDescent="0.25">
      <c r="A639" s="66">
        <v>41282</v>
      </c>
      <c r="B639" s="60">
        <v>69.690578000000002</v>
      </c>
      <c r="C639" s="62">
        <v>79.579156999999995</v>
      </c>
      <c r="D639" s="62">
        <v>28.346564999999998</v>
      </c>
      <c r="E639" s="62">
        <v>33.68</v>
      </c>
      <c r="F639" s="62">
        <v>366.28432900000001</v>
      </c>
      <c r="G639" s="62">
        <v>48.559106</v>
      </c>
      <c r="H639" s="62">
        <v>50.328308999999997</v>
      </c>
      <c r="I639" s="62">
        <v>101.089996</v>
      </c>
      <c r="J639" s="62">
        <v>24.076135000000001</v>
      </c>
      <c r="K639" s="62">
        <v>31.459934000000001</v>
      </c>
      <c r="L639" s="62">
        <v>13328.849609999999</v>
      </c>
      <c r="N639" s="69">
        <f>(B640-Assets[[#This Row],[AAPL]])/Assets[[#This Row],[AAPL]]</f>
        <v>-1.562889893092859E-2</v>
      </c>
      <c r="O639" s="69">
        <f>(C640-Assets[[#This Row],[XOM]])/Assets[[#This Row],[XOM]]</f>
        <v>-3.8427147450178539E-3</v>
      </c>
      <c r="P639" s="69">
        <f>(D640-Assets[[#This Row],[TTM]])/Assets[[#This Row],[TTM]]</f>
        <v>6.2064098418979523E-2</v>
      </c>
      <c r="Q639" s="69">
        <f>(E640-Assets[[#This Row],[TSLA]])/Assets[[#This Row],[TSLA]]</f>
        <v>-1.1876781472683082E-3</v>
      </c>
      <c r="R639" s="69">
        <f>(F640-Assets[[#This Row],[GOOG]])/Assets[[#This Row],[GOOG]]</f>
        <v>6.5730275891765213E-3</v>
      </c>
      <c r="S639" s="69">
        <f>(G640-Assets[[#This Row],[DIS]])/Assets[[#This Row],[DIS]]</f>
        <v>3.9401466740354772E-4</v>
      </c>
      <c r="T639" s="69">
        <f>(H640-Assets[[#This Row],[COP]])/Assets[[#This Row],[COP]]</f>
        <v>-2.0558409780864059E-3</v>
      </c>
      <c r="U639" s="69">
        <f>(I640-Assets[[#This Row],[BIDU]])/Assets[[#This Row],[BIDU]]</f>
        <v>3.2149570962491679E-2</v>
      </c>
      <c r="V639" s="69">
        <f>(J640-Assets[[#This Row],[MSFT]])/Assets[[#This Row],[MSFT]]</f>
        <v>5.6497855656649229E-3</v>
      </c>
      <c r="W639" s="69">
        <f>(K640-Assets[[#This Row],[WFC]])/Assets[[#This Row],[WFC]]</f>
        <v>0</v>
      </c>
      <c r="X639" s="69">
        <f>(L640-Assets[[#This Row],[DJI]])/Assets[[#This Row],[DJI]]</f>
        <v>4.6260676505600748E-3</v>
      </c>
    </row>
    <row r="640" spans="1:24" x14ac:dyDescent="0.25">
      <c r="A640" s="66">
        <v>41283</v>
      </c>
      <c r="B640" s="60">
        <v>68.601391000000007</v>
      </c>
      <c r="C640" s="62">
        <v>79.273357000000004</v>
      </c>
      <c r="D640" s="62">
        <v>30.105868999999998</v>
      </c>
      <c r="E640" s="62">
        <v>33.639999000000003</v>
      </c>
      <c r="F640" s="62">
        <v>368.69192600000002</v>
      </c>
      <c r="G640" s="62">
        <v>48.578239000000004</v>
      </c>
      <c r="H640" s="62">
        <v>50.224842000000002</v>
      </c>
      <c r="I640" s="62">
        <v>104.339996</v>
      </c>
      <c r="J640" s="62">
        <v>24.212160000000001</v>
      </c>
      <c r="K640" s="62">
        <v>31.459934000000001</v>
      </c>
      <c r="L640" s="62">
        <v>13390.509770000001</v>
      </c>
      <c r="N640" s="69">
        <f>(B641-Assets[[#This Row],[AAPL]])/Assets[[#This Row],[AAPL]]</f>
        <v>1.2396002290973861E-2</v>
      </c>
      <c r="O640" s="69">
        <f>(C641-Assets[[#This Row],[XOM]])/Assets[[#This Row],[XOM]]</f>
        <v>1.0891755221114073E-2</v>
      </c>
      <c r="P640" s="69">
        <f>(D641-Assets[[#This Row],[TTM]])/Assets[[#This Row],[TTM]]</f>
        <v>6.5660287035727589E-3</v>
      </c>
      <c r="Q640" s="69">
        <f>(E641-Assets[[#This Row],[TSLA]])/Assets[[#This Row],[TSLA]]</f>
        <v>-3.2699168629584836E-3</v>
      </c>
      <c r="R640" s="69">
        <f>(F641-Assets[[#This Row],[GOOG]])/Assets[[#This Row],[GOOG]]</f>
        <v>4.5521338593132194E-3</v>
      </c>
      <c r="S640" s="69">
        <f>(G641-Assets[[#This Row],[DIS]])/Assets[[#This Row],[DIS]]</f>
        <v>1.9696061851880774E-4</v>
      </c>
      <c r="T640" s="69">
        <f>(H641-Assets[[#This Row],[COP]])/Assets[[#This Row],[COP]]</f>
        <v>4.2918402809509464E-3</v>
      </c>
      <c r="U640" s="69">
        <f>(I641-Assets[[#This Row],[BIDU]])/Assets[[#This Row],[BIDU]]</f>
        <v>5.9708685440240904E-2</v>
      </c>
      <c r="V640" s="69">
        <f>(J641-Assets[[#This Row],[MSFT]])/Assets[[#This Row],[MSFT]]</f>
        <v>-8.9888304058787782E-3</v>
      </c>
      <c r="W640" s="69">
        <f>(K641-Assets[[#This Row],[WFC]])/Assets[[#This Row],[WFC]]</f>
        <v>1.9879062683348173E-2</v>
      </c>
      <c r="X640" s="69">
        <f>(L641-Assets[[#This Row],[DJI]])/Assets[[#This Row],[DJI]]</f>
        <v>6.0274001054703786E-3</v>
      </c>
    </row>
    <row r="641" spans="1:24" x14ac:dyDescent="0.25">
      <c r="A641" s="66">
        <v>41284</v>
      </c>
      <c r="B641" s="60">
        <v>69.451774</v>
      </c>
      <c r="C641" s="62">
        <v>80.136782999999994</v>
      </c>
      <c r="D641" s="62">
        <v>30.303545</v>
      </c>
      <c r="E641" s="62">
        <v>33.529998999999997</v>
      </c>
      <c r="F641" s="62">
        <v>370.37026100000003</v>
      </c>
      <c r="G641" s="62">
        <v>48.587806999999998</v>
      </c>
      <c r="H641" s="62">
        <v>50.440398999999999</v>
      </c>
      <c r="I641" s="62">
        <v>110.57</v>
      </c>
      <c r="J641" s="62">
        <v>23.994520999999999</v>
      </c>
      <c r="K641" s="62">
        <v>32.085327999999997</v>
      </c>
      <c r="L641" s="62">
        <v>13471.219730000001</v>
      </c>
      <c r="N641" s="69">
        <f>(B642-Assets[[#This Row],[AAPL]])/Assets[[#This Row],[AAPL]]</f>
        <v>-6.1315928373549822E-3</v>
      </c>
      <c r="O641" s="69">
        <f>(C642-Assets[[#This Row],[XOM]])/Assets[[#This Row],[XOM]]</f>
        <v>5.7239258032107535E-3</v>
      </c>
      <c r="P641" s="69">
        <f>(D642-Assets[[#This Row],[TTM]])/Assets[[#This Row],[TTM]]</f>
        <v>-4.8923649031821174E-3</v>
      </c>
      <c r="Q641" s="69">
        <f>(E642-Assets[[#This Row],[TSLA]])/Assets[[#This Row],[TSLA]]</f>
        <v>-1.8490874395791064E-2</v>
      </c>
      <c r="R641" s="69">
        <f>(F642-Assets[[#This Row],[GOOG]])/Assets[[#This Row],[GOOG]]</f>
        <v>-2.0094944934037364E-3</v>
      </c>
      <c r="S641" s="69">
        <f>(G642-Assets[[#This Row],[DIS]])/Assets[[#This Row],[DIS]]</f>
        <v>-4.1346381407994124E-3</v>
      </c>
      <c r="T641" s="69">
        <f>(H642-Assets[[#This Row],[COP]])/Assets[[#This Row],[COP]]</f>
        <v>-3.9316104537555577E-3</v>
      </c>
      <c r="U641" s="69">
        <f>(I642-Assets[[#This Row],[BIDU]])/Assets[[#This Row],[BIDU]]</f>
        <v>2.1705715836121943E-2</v>
      </c>
      <c r="V641" s="69">
        <f>(J642-Assets[[#This Row],[MSFT]])/Assets[[#This Row],[MSFT]]</f>
        <v>1.3983400627168199E-2</v>
      </c>
      <c r="W641" s="69">
        <f>(K642-Assets[[#This Row],[WFC]])/Assets[[#This Row],[WFC]]</f>
        <v>-8.4746523395365266E-3</v>
      </c>
      <c r="X641" s="69">
        <f>(L642-Assets[[#This Row],[DJI]])/Assets[[#This Row],[DJI]]</f>
        <v>1.2775353935972164E-3</v>
      </c>
    </row>
    <row r="642" spans="1:24" x14ac:dyDescent="0.25">
      <c r="A642" s="66">
        <v>41285</v>
      </c>
      <c r="B642" s="60">
        <v>69.025924000000003</v>
      </c>
      <c r="C642" s="62">
        <v>80.595479999999995</v>
      </c>
      <c r="D642" s="62">
        <v>30.155289</v>
      </c>
      <c r="E642" s="62">
        <v>32.909999999999997</v>
      </c>
      <c r="F642" s="62">
        <v>369.62600400000002</v>
      </c>
      <c r="G642" s="62">
        <v>48.386913999999997</v>
      </c>
      <c r="H642" s="62">
        <v>50.242086999999998</v>
      </c>
      <c r="I642" s="62">
        <v>112.970001</v>
      </c>
      <c r="J642" s="62">
        <v>24.330045999999999</v>
      </c>
      <c r="K642" s="62">
        <v>31.813416</v>
      </c>
      <c r="L642" s="62">
        <v>13488.429690000001</v>
      </c>
      <c r="N642" s="69">
        <f>(B643-Assets[[#This Row],[AAPL]])/Assets[[#This Row],[AAPL]]</f>
        <v>-3.5652532518072474E-2</v>
      </c>
      <c r="O642" s="69">
        <f>(C643-Assets[[#This Row],[XOM]])/Assets[[#This Row],[XOM]]</f>
        <v>-3.3477063477991756E-4</v>
      </c>
      <c r="P642" s="69">
        <f>(D643-Assets[[#This Row],[TTM]])/Assets[[#This Row],[TTM]]</f>
        <v>-1.5732530369713952E-2</v>
      </c>
      <c r="Q642" s="69">
        <f>(E643-Assets[[#This Row],[TSLA]])/Assets[[#This Row],[TSLA]]</f>
        <v>1.0635004557885339E-2</v>
      </c>
      <c r="R642" s="69">
        <f>(F643-Assets[[#This Row],[GOOG]])/Assets[[#This Row],[GOOG]]</f>
        <v>-2.2621928407396484E-2</v>
      </c>
      <c r="S642" s="69">
        <f>(G643-Assets[[#This Row],[DIS]])/Assets[[#This Row],[DIS]]</f>
        <v>1.9765674661551198E-4</v>
      </c>
      <c r="T642" s="69">
        <f>(H643-Assets[[#This Row],[COP]])/Assets[[#This Row],[COP]]</f>
        <v>3.4323215912588456E-3</v>
      </c>
      <c r="U642" s="69">
        <f>(I643-Assets[[#This Row],[BIDU]])/Assets[[#This Row],[BIDU]]</f>
        <v>-2.9211471813653722E-3</v>
      </c>
      <c r="V642" s="69">
        <f>(J643-Assets[[#This Row],[MSFT]])/Assets[[#This Row],[MSFT]]</f>
        <v>2.2362884147444566E-3</v>
      </c>
      <c r="W642" s="69">
        <f>(K643-Assets[[#This Row],[WFC]])/Assets[[#This Row],[WFC]]</f>
        <v>-9.4016624935845238E-3</v>
      </c>
      <c r="X642" s="69">
        <f>(L643-Assets[[#This Row],[DJI]])/Assets[[#This Row],[DJI]]</f>
        <v>1.4005055024309732E-3</v>
      </c>
    </row>
    <row r="643" spans="1:24" x14ac:dyDescent="0.25">
      <c r="A643" s="66">
        <v>41288</v>
      </c>
      <c r="B643" s="60">
        <v>66.564975000000004</v>
      </c>
      <c r="C643" s="62">
        <v>80.568499000000003</v>
      </c>
      <c r="D643" s="62">
        <v>29.680869999999999</v>
      </c>
      <c r="E643" s="62">
        <v>33.259998000000003</v>
      </c>
      <c r="F643" s="62">
        <v>361.26435099999998</v>
      </c>
      <c r="G643" s="62">
        <v>48.396478000000002</v>
      </c>
      <c r="H643" s="62">
        <v>50.414534000000003</v>
      </c>
      <c r="I643" s="62">
        <v>112.639999</v>
      </c>
      <c r="J643" s="62">
        <v>24.384454999999999</v>
      </c>
      <c r="K643" s="62">
        <v>31.514316999999998</v>
      </c>
      <c r="L643" s="62">
        <v>13507.320309999999</v>
      </c>
      <c r="N643" s="69">
        <f>(B644-Assets[[#This Row],[AAPL]])/Assets[[#This Row],[AAPL]]</f>
        <v>-3.1549579940501817E-2</v>
      </c>
      <c r="O643" s="69">
        <f>(C644-Assets[[#This Row],[XOM]])/Assets[[#This Row],[XOM]]</f>
        <v>-5.5819582787559213E-4</v>
      </c>
      <c r="P643" s="69">
        <f>(D644-Assets[[#This Row],[TTM]])/Assets[[#This Row],[TTM]]</f>
        <v>1.1322006396712787E-2</v>
      </c>
      <c r="Q643" s="69">
        <f>(E644-Assets[[#This Row],[TSLA]])/Assets[[#This Row],[TSLA]]</f>
        <v>1.9242454554567245E-2</v>
      </c>
      <c r="R643" s="69">
        <f>(F644-Assets[[#This Row],[GOOG]])/Assets[[#This Row],[GOOG]]</f>
        <v>2.3229028761823519E-3</v>
      </c>
      <c r="S643" s="69">
        <f>(G644-Assets[[#This Row],[DIS]])/Assets[[#This Row],[DIS]]</f>
        <v>9.883384489259758E-3</v>
      </c>
      <c r="T643" s="69">
        <f>(H644-Assets[[#This Row],[COP]])/Assets[[#This Row],[COP]]</f>
        <v>9.5775158806386072E-3</v>
      </c>
      <c r="U643" s="69">
        <f>(I644-Assets[[#This Row],[BIDU]])/Assets[[#This Row],[BIDU]]</f>
        <v>-8.7002397789439113E-3</v>
      </c>
      <c r="V643" s="69">
        <f>(J644-Assets[[#This Row],[MSFT]])/Assets[[#This Row],[MSFT]]</f>
        <v>1.190032748322661E-2</v>
      </c>
      <c r="W643" s="69">
        <f>(K644-Assets[[#This Row],[WFC]])/Assets[[#This Row],[WFC]]</f>
        <v>9.7785397030816651E-3</v>
      </c>
      <c r="X643" s="69">
        <f>(L644-Assets[[#This Row],[DJI]])/Assets[[#This Row],[DJI]]</f>
        <v>2.0410665748105011E-3</v>
      </c>
    </row>
    <row r="644" spans="1:24" x14ac:dyDescent="0.25">
      <c r="A644" s="66">
        <v>41289</v>
      </c>
      <c r="B644" s="60">
        <v>64.464877999999999</v>
      </c>
      <c r="C644" s="62">
        <v>80.523526000000004</v>
      </c>
      <c r="D644" s="62">
        <v>30.016916999999999</v>
      </c>
      <c r="E644" s="62">
        <v>33.900002000000001</v>
      </c>
      <c r="F644" s="62">
        <v>362.10353300000003</v>
      </c>
      <c r="G644" s="62">
        <v>48.874799000000003</v>
      </c>
      <c r="H644" s="62">
        <v>50.897379999999998</v>
      </c>
      <c r="I644" s="62">
        <v>111.660004</v>
      </c>
      <c r="J644" s="62">
        <v>24.674638000000002</v>
      </c>
      <c r="K644" s="62">
        <v>31.822481</v>
      </c>
      <c r="L644" s="62">
        <v>13534.889649999999</v>
      </c>
      <c r="N644" s="69">
        <f>(B645-Assets[[#This Row],[AAPL]])/Assets[[#This Row],[AAPL]]</f>
        <v>4.1508835245139146E-2</v>
      </c>
      <c r="O644" s="69">
        <f>(C645-Assets[[#This Row],[XOM]])/Assets[[#This Row],[XOM]]</f>
        <v>-6.7013955648189706E-4</v>
      </c>
      <c r="P644" s="69">
        <f>(D645-Assets[[#This Row],[TTM]])/Assets[[#This Row],[TTM]]</f>
        <v>-1.4487996885223014E-2</v>
      </c>
      <c r="Q644" s="69">
        <f>(E645-Assets[[#This Row],[TSLA]])/Assets[[#This Row],[TSLA]]</f>
        <v>5.8995866725907193E-3</v>
      </c>
      <c r="R644" s="69">
        <f>(F645-Assets[[#This Row],[GOOG]])/Assets[[#This Row],[GOOG]]</f>
        <v>-1.3435842394832542E-2</v>
      </c>
      <c r="S644" s="69">
        <f>(G645-Assets[[#This Row],[DIS]])/Assets[[#This Row],[DIS]]</f>
        <v>8.6122297914718766E-3</v>
      </c>
      <c r="T644" s="69">
        <f>(H645-Assets[[#This Row],[COP]])/Assets[[#This Row],[COP]]</f>
        <v>-2.541054176069485E-3</v>
      </c>
      <c r="U644" s="69">
        <f>(I645-Assets[[#This Row],[BIDU]])/Assets[[#This Row],[BIDU]]</f>
        <v>-1.5493497564266556E-2</v>
      </c>
      <c r="V644" s="69">
        <f>(J645-Assets[[#This Row],[MSFT]])/Assets[[#This Row],[MSFT]]</f>
        <v>-6.2476296511422965E-3</v>
      </c>
      <c r="W644" s="69">
        <f>(K645-Assets[[#This Row],[WFC]])/Assets[[#This Row],[WFC]]</f>
        <v>-5.696601720023279E-4</v>
      </c>
      <c r="X644" s="69">
        <f>(L645-Assets[[#This Row],[DJI]])/Assets[[#This Row],[DJI]]</f>
        <v>-1.7480142514496779E-3</v>
      </c>
    </row>
    <row r="645" spans="1:24" x14ac:dyDescent="0.25">
      <c r="A645" s="66">
        <v>41290</v>
      </c>
      <c r="B645" s="60">
        <v>67.140739999999994</v>
      </c>
      <c r="C645" s="62">
        <v>80.469564000000005</v>
      </c>
      <c r="D645" s="62">
        <v>29.582032000000002</v>
      </c>
      <c r="E645" s="62">
        <v>34.099997999999999</v>
      </c>
      <c r="F645" s="62">
        <v>357.23836699999998</v>
      </c>
      <c r="G645" s="62">
        <v>49.295720000000003</v>
      </c>
      <c r="H645" s="62">
        <v>50.768047000000003</v>
      </c>
      <c r="I645" s="62">
        <v>109.93</v>
      </c>
      <c r="J645" s="62">
        <v>24.520479999999999</v>
      </c>
      <c r="K645" s="62">
        <v>31.804352999999999</v>
      </c>
      <c r="L645" s="62">
        <v>13511.23047</v>
      </c>
      <c r="N645" s="69">
        <f>(B646-Assets[[#This Row],[AAPL]])/Assets[[#This Row],[AAPL]]</f>
        <v>-6.7378613938421372E-3</v>
      </c>
      <c r="O645" s="69">
        <f>(C646-Assets[[#This Row],[XOM]])/Assets[[#This Row],[XOM]]</f>
        <v>8.1591096976740031E-3</v>
      </c>
      <c r="P645" s="69">
        <f>(D646-Assets[[#This Row],[TTM]])/Assets[[#This Row],[TTM]]</f>
        <v>2.6394907557398251E-2</v>
      </c>
      <c r="Q645" s="69">
        <f>(E646-Assets[[#This Row],[TSLA]])/Assets[[#This Row],[TSLA]]</f>
        <v>8.2112321531514661E-3</v>
      </c>
      <c r="R645" s="69">
        <f>(F646-Assets[[#This Row],[GOOG]])/Assets[[#This Row],[GOOG]]</f>
        <v>-5.4111237161713075E-3</v>
      </c>
      <c r="S645" s="69">
        <f>(G646-Assets[[#This Row],[DIS]])/Assets[[#This Row],[DIS]]</f>
        <v>1.707744607442592E-2</v>
      </c>
      <c r="T645" s="69">
        <f>(H646-Assets[[#This Row],[COP]])/Assets[[#This Row],[COP]]</f>
        <v>4.4157302328371008E-3</v>
      </c>
      <c r="U645" s="69">
        <f>(I646-Assets[[#This Row],[BIDU]])/Assets[[#This Row],[BIDU]]</f>
        <v>-1.3645046847994178E-2</v>
      </c>
      <c r="V645" s="69">
        <f>(J646-Assets[[#This Row],[MSFT]])/Assets[[#This Row],[MSFT]]</f>
        <v>7.7662427489185067E-3</v>
      </c>
      <c r="W645" s="69">
        <f>(K646-Assets[[#This Row],[WFC]])/Assets[[#This Row],[WFC]]</f>
        <v>-1.7099231668066899E-3</v>
      </c>
      <c r="X645" s="69">
        <f>(L646-Assets[[#This Row],[DJI]])/Assets[[#This Row],[DJI]]</f>
        <v>6.2754506473901598E-3</v>
      </c>
    </row>
    <row r="646" spans="1:24" x14ac:dyDescent="0.25">
      <c r="A646" s="66">
        <v>41291</v>
      </c>
      <c r="B646" s="60">
        <v>66.688355000000001</v>
      </c>
      <c r="C646" s="62">
        <v>81.126124000000004</v>
      </c>
      <c r="D646" s="62">
        <v>30.362846999999999</v>
      </c>
      <c r="E646" s="62">
        <v>34.380001</v>
      </c>
      <c r="F646" s="62">
        <v>355.30530599999997</v>
      </c>
      <c r="G646" s="62">
        <v>50.137565000000002</v>
      </c>
      <c r="H646" s="62">
        <v>50.992224999999998</v>
      </c>
      <c r="I646" s="62">
        <v>108.43</v>
      </c>
      <c r="J646" s="62">
        <v>24.710912</v>
      </c>
      <c r="K646" s="62">
        <v>31.749970000000001</v>
      </c>
      <c r="L646" s="62">
        <v>13596.01953</v>
      </c>
      <c r="N646" s="69">
        <f>(B647-Assets[[#This Row],[AAPL]])/Assets[[#This Row],[AAPL]]</f>
        <v>-5.3314255539815723E-3</v>
      </c>
      <c r="O646" s="69">
        <f>(C647-Assets[[#This Row],[XOM]])/Assets[[#This Row],[XOM]]</f>
        <v>6.6519509794403858E-3</v>
      </c>
      <c r="P646" s="69">
        <f>(D647-Assets[[#This Row],[TTM]])/Assets[[#This Row],[TTM]]</f>
        <v>6.5105884174836018E-4</v>
      </c>
      <c r="Q646" s="69">
        <f>(E647-Assets[[#This Row],[TSLA]])/Assets[[#This Row],[TSLA]]</f>
        <v>4.0721057570650768E-3</v>
      </c>
      <c r="R646" s="69">
        <f>(F647-Assets[[#This Row],[GOOG]])/Assets[[#This Row],[GOOG]]</f>
        <v>-9.5737157384303013E-3</v>
      </c>
      <c r="S646" s="69">
        <f>(G647-Assets[[#This Row],[DIS]])/Assets[[#This Row],[DIS]]</f>
        <v>-1.3356252941283302E-3</v>
      </c>
      <c r="T646" s="69">
        <f>(H647-Assets[[#This Row],[COP]])/Assets[[#This Row],[COP]]</f>
        <v>2.1981978625172662E-3</v>
      </c>
      <c r="U646" s="69">
        <f>(I647-Assets[[#This Row],[BIDU]])/Assets[[#This Row],[BIDU]]</f>
        <v>1.3003744351194248E-2</v>
      </c>
      <c r="V646" s="69">
        <f>(J647-Assets[[#This Row],[MSFT]])/Assets[[#This Row],[MSFT]]</f>
        <v>0</v>
      </c>
      <c r="W646" s="69">
        <f>(K647-Assets[[#This Row],[WFC]])/Assets[[#This Row],[WFC]]</f>
        <v>-2.8546483665969594E-3</v>
      </c>
      <c r="X646" s="69">
        <f>(L647-Assets[[#This Row],[DJI]])/Assets[[#This Row],[DJI]]</f>
        <v>3.94826367243382E-3</v>
      </c>
    </row>
    <row r="647" spans="1:24" x14ac:dyDescent="0.25">
      <c r="A647" s="66">
        <v>41292</v>
      </c>
      <c r="B647" s="60">
        <v>66.332811000000007</v>
      </c>
      <c r="C647" s="62">
        <v>81.665771000000007</v>
      </c>
      <c r="D647" s="62">
        <v>30.382615000000001</v>
      </c>
      <c r="E647" s="62">
        <v>34.520000000000003</v>
      </c>
      <c r="F647" s="62">
        <v>351.90371399999998</v>
      </c>
      <c r="G647" s="62">
        <v>50.070599999999999</v>
      </c>
      <c r="H647" s="62">
        <v>51.104315999999997</v>
      </c>
      <c r="I647" s="62">
        <v>109.839996</v>
      </c>
      <c r="J647" s="62">
        <v>24.710912</v>
      </c>
      <c r="K647" s="62">
        <v>31.659334999999999</v>
      </c>
      <c r="L647" s="62">
        <v>13649.700199999999</v>
      </c>
      <c r="N647" s="69">
        <f>(B648-Assets[[#This Row],[AAPL]])/Assets[[#This Row],[AAPL]]</f>
        <v>9.5399695936298958E-3</v>
      </c>
      <c r="O647" s="69">
        <f>(C648-Assets[[#This Row],[XOM]])/Assets[[#This Row],[XOM]]</f>
        <v>1.3215328610562804E-3</v>
      </c>
      <c r="P647" s="69">
        <f>(D648-Assets[[#This Row],[TTM]])/Assets[[#This Row],[TTM]]</f>
        <v>-2.5699400792196472E-2</v>
      </c>
      <c r="Q647" s="69">
        <f>(E648-Assets[[#This Row],[TSLA]])/Assets[[#This Row],[TSLA]]</f>
        <v>1.9409009269988328E-2</v>
      </c>
      <c r="R647" s="69">
        <f>(F648-Assets[[#This Row],[GOOG]])/Assets[[#This Row],[GOOG]]</f>
        <v>-2.3279095031090427E-3</v>
      </c>
      <c r="S647" s="69">
        <f>(G648-Assets[[#This Row],[DIS]])/Assets[[#This Row],[DIS]]</f>
        <v>7.4512787943423432E-3</v>
      </c>
      <c r="T647" s="69">
        <f>(H648-Assets[[#This Row],[COP]])/Assets[[#This Row],[COP]]</f>
        <v>1.1979066503893805E-2</v>
      </c>
      <c r="U647" s="69">
        <f>(I648-Assets[[#This Row],[BIDU]])/Assets[[#This Row],[BIDU]]</f>
        <v>-8.4667883636849236E-3</v>
      </c>
      <c r="V647" s="69">
        <f>(J648-Assets[[#This Row],[MSFT]])/Assets[[#This Row],[MSFT]]</f>
        <v>-3.669755288675791E-3</v>
      </c>
      <c r="W647" s="69">
        <f>(K648-Assets[[#This Row],[WFC]])/Assets[[#This Row],[WFC]]</f>
        <v>3.1491817500272699E-3</v>
      </c>
      <c r="X647" s="69">
        <f>(L648-Assets[[#This Row],[DJI]])/Assets[[#This Row],[DJI]]</f>
        <v>4.5795701798637912E-3</v>
      </c>
    </row>
    <row r="648" spans="1:24" x14ac:dyDescent="0.25">
      <c r="A648" s="66">
        <v>41296</v>
      </c>
      <c r="B648" s="60">
        <v>66.965624000000005</v>
      </c>
      <c r="C648" s="62">
        <v>81.773695000000004</v>
      </c>
      <c r="D648" s="62">
        <v>29.601800000000001</v>
      </c>
      <c r="E648" s="62">
        <v>35.189999</v>
      </c>
      <c r="F648" s="62">
        <v>351.08451400000001</v>
      </c>
      <c r="G648" s="62">
        <v>50.443689999999997</v>
      </c>
      <c r="H648" s="62">
        <v>51.716498000000001</v>
      </c>
      <c r="I648" s="62">
        <v>108.910004</v>
      </c>
      <c r="J648" s="62">
        <v>24.620228999999998</v>
      </c>
      <c r="K648" s="62">
        <v>31.759035999999998</v>
      </c>
      <c r="L648" s="62">
        <v>13712.20996</v>
      </c>
      <c r="N648" s="69">
        <f>(B649-Assets[[#This Row],[AAPL]])/Assets[[#This Row],[AAPL]]</f>
        <v>1.8305362166116567E-2</v>
      </c>
      <c r="O648" s="69">
        <f>(C649-Assets[[#This Row],[XOM]])/Assets[[#This Row],[XOM]]</f>
        <v>-2.4197145549066505E-3</v>
      </c>
      <c r="P648" s="69">
        <f>(D649-Assets[[#This Row],[TTM]])/Assets[[#This Row],[TTM]]</f>
        <v>-9.8831422413501915E-2</v>
      </c>
      <c r="Q648" s="69">
        <f>(E649-Assets[[#This Row],[TSLA]])/Assets[[#This Row],[TSLA]]</f>
        <v>2.3017931884567536E-2</v>
      </c>
      <c r="R648" s="69">
        <f>(F649-Assets[[#This Row],[GOOG]])/Assets[[#This Row],[GOOG]]</f>
        <v>5.4960424714147284E-2</v>
      </c>
      <c r="S648" s="69">
        <f>(G649-Assets[[#This Row],[DIS]])/Assets[[#This Row],[DIS]]</f>
        <v>2.3136749115697217E-2</v>
      </c>
      <c r="T648" s="69">
        <f>(H649-Assets[[#This Row],[COP]])/Assets[[#This Row],[COP]]</f>
        <v>-7.1690662426523851E-3</v>
      </c>
      <c r="U648" s="69">
        <f>(I649-Assets[[#This Row],[BIDU]])/Assets[[#This Row],[BIDU]]</f>
        <v>-5.600963893087332E-3</v>
      </c>
      <c r="V648" s="69">
        <f>(J649-Assets[[#This Row],[MSFT]])/Assets[[#This Row],[MSFT]]</f>
        <v>1.6942937451962872E-2</v>
      </c>
      <c r="W648" s="69">
        <f>(K649-Assets[[#This Row],[WFC]])/Assets[[#This Row],[WFC]]</f>
        <v>-2.5684973561539712E-3</v>
      </c>
      <c r="X648" s="69">
        <f>(L649-Assets[[#This Row],[DJI]])/Assets[[#This Row],[DJI]]</f>
        <v>4.8949162969204995E-3</v>
      </c>
    </row>
    <row r="649" spans="1:24" x14ac:dyDescent="0.25">
      <c r="A649" s="66">
        <v>41297</v>
      </c>
      <c r="B649" s="60">
        <v>68.191453999999993</v>
      </c>
      <c r="C649" s="62">
        <v>81.575826000000006</v>
      </c>
      <c r="D649" s="62">
        <v>26.676212</v>
      </c>
      <c r="E649" s="62">
        <v>36</v>
      </c>
      <c r="F649" s="62">
        <v>370.380268</v>
      </c>
      <c r="G649" s="62">
        <v>51.610793000000001</v>
      </c>
      <c r="H649" s="62">
        <v>51.345739000000002</v>
      </c>
      <c r="I649" s="62">
        <v>108.300003</v>
      </c>
      <c r="J649" s="62">
        <v>25.037368000000001</v>
      </c>
      <c r="K649" s="62">
        <v>31.677462999999999</v>
      </c>
      <c r="L649" s="62">
        <v>13779.33008</v>
      </c>
      <c r="N649" s="69">
        <f>(B650-Assets[[#This Row],[AAPL]])/Assets[[#This Row],[AAPL]]</f>
        <v>-0.12355796079667104</v>
      </c>
      <c r="O649" s="69">
        <f>(C650-Assets[[#This Row],[XOM]])/Assets[[#This Row],[XOM]]</f>
        <v>7.1664980750546156E-3</v>
      </c>
      <c r="P649" s="69">
        <f>(D650-Assets[[#This Row],[TTM]])/Assets[[#This Row],[TTM]]</f>
        <v>1.889589871305565E-2</v>
      </c>
      <c r="Q649" s="69">
        <f>(E650-Assets[[#This Row],[TSLA]])/Assets[[#This Row],[TSLA]]</f>
        <v>2.7500055555555472E-2</v>
      </c>
      <c r="R649" s="69">
        <f>(F650-Assets[[#This Row],[GOOG]])/Assets[[#This Row],[GOOG]]</f>
        <v>1.714092663273302E-2</v>
      </c>
      <c r="S649" s="69">
        <f>(G650-Assets[[#This Row],[DIS]])/Assets[[#This Row],[DIS]]</f>
        <v>0</v>
      </c>
      <c r="T649" s="69">
        <f>(H650-Assets[[#This Row],[COP]])/Assets[[#This Row],[COP]]</f>
        <v>1.4441665743675424E-2</v>
      </c>
      <c r="U649" s="69">
        <f>(I650-Assets[[#This Row],[BIDU]])/Assets[[#This Row],[BIDU]]</f>
        <v>-3.5088180006790678E-3</v>
      </c>
      <c r="V649" s="69">
        <f>(J650-Assets[[#This Row],[MSFT]])/Assets[[#This Row],[MSFT]]</f>
        <v>7.2431734837307576E-4</v>
      </c>
      <c r="W649" s="69">
        <f>(K650-Assets[[#This Row],[WFC]])/Assets[[#This Row],[WFC]]</f>
        <v>6.0085619861666969E-3</v>
      </c>
      <c r="X649" s="69">
        <f>(L650-Assets[[#This Row],[DJI]])/Assets[[#This Row],[DJI]]</f>
        <v>3.338333557069416E-3</v>
      </c>
    </row>
    <row r="650" spans="1:24" x14ac:dyDescent="0.25">
      <c r="A650" s="66">
        <v>41298</v>
      </c>
      <c r="B650" s="60">
        <v>59.765856999999997</v>
      </c>
      <c r="C650" s="62">
        <v>82.160438999999997</v>
      </c>
      <c r="D650" s="62">
        <v>27.180282999999999</v>
      </c>
      <c r="E650" s="62">
        <v>36.990001999999997</v>
      </c>
      <c r="F650" s="62">
        <v>376.72892899999999</v>
      </c>
      <c r="G650" s="62">
        <v>51.610793000000001</v>
      </c>
      <c r="H650" s="62">
        <v>52.087257000000001</v>
      </c>
      <c r="I650" s="62">
        <v>107.91999800000001</v>
      </c>
      <c r="J650" s="62">
        <v>25.055503000000002</v>
      </c>
      <c r="K650" s="62">
        <v>31.867799000000002</v>
      </c>
      <c r="L650" s="62">
        <v>13825.33008</v>
      </c>
      <c r="N650" s="69">
        <f>(B651-Assets[[#This Row],[AAPL]])/Assets[[#This Row],[AAPL]]</f>
        <v>-2.3573743784850224E-2</v>
      </c>
      <c r="O650" s="69">
        <f>(C651-Assets[[#This Row],[XOM]])/Assets[[#This Row],[XOM]]</f>
        <v>4.1598730990228469E-3</v>
      </c>
      <c r="P650" s="69">
        <f>(D651-Assets[[#This Row],[TTM]])/Assets[[#This Row],[TTM]]</f>
        <v>1.2363668178142283E-2</v>
      </c>
      <c r="Q650" s="69">
        <f>(E651-Assets[[#This Row],[TSLA]])/Assets[[#This Row],[TSLA]]</f>
        <v>-2.7039739008394937E-4</v>
      </c>
      <c r="R650" s="69">
        <f>(F651-Assets[[#This Row],[GOOG]])/Assets[[#This Row],[GOOG]]</f>
        <v>-7.1603473807020862E-4</v>
      </c>
      <c r="S650" s="69">
        <f>(G651-Assets[[#This Row],[DIS]])/Assets[[#This Row],[DIS]]</f>
        <v>7.9703483726746432E-3</v>
      </c>
      <c r="T650" s="69">
        <f>(H651-Assets[[#This Row],[COP]])/Assets[[#This Row],[COP]]</f>
        <v>1.0759829414706861E-2</v>
      </c>
      <c r="U650" s="69">
        <f>(I651-Assets[[#This Row],[BIDU]])/Assets[[#This Row],[BIDU]]</f>
        <v>8.3398815481810248E-4</v>
      </c>
      <c r="V650" s="69">
        <f>(J651-Assets[[#This Row],[MSFT]])/Assets[[#This Row],[MSFT]]</f>
        <v>9.0481520167445869E-3</v>
      </c>
      <c r="W650" s="69">
        <f>(K651-Assets[[#This Row],[WFC]])/Assets[[#This Row],[WFC]]</f>
        <v>-5.6885007966821959E-4</v>
      </c>
      <c r="X650" s="69">
        <f>(L651-Assets[[#This Row],[DJI]])/Assets[[#This Row],[DJI]]</f>
        <v>5.1102136145165147E-3</v>
      </c>
    </row>
    <row r="651" spans="1:24" x14ac:dyDescent="0.25">
      <c r="A651" s="66">
        <v>41299</v>
      </c>
      <c r="B651" s="60">
        <v>58.356952</v>
      </c>
      <c r="C651" s="62">
        <v>82.502216000000004</v>
      </c>
      <c r="D651" s="62">
        <v>27.516331000000001</v>
      </c>
      <c r="E651" s="62">
        <v>36.979999999999997</v>
      </c>
      <c r="F651" s="62">
        <v>376.45917800000001</v>
      </c>
      <c r="G651" s="62">
        <v>52.022148999999999</v>
      </c>
      <c r="H651" s="62">
        <v>52.647706999999997</v>
      </c>
      <c r="I651" s="62">
        <v>108.010002</v>
      </c>
      <c r="J651" s="62">
        <v>25.282209000000002</v>
      </c>
      <c r="K651" s="62">
        <v>31.849671000000001</v>
      </c>
      <c r="L651" s="62">
        <v>13895.98047</v>
      </c>
      <c r="N651" s="69">
        <f>(B652-Assets[[#This Row],[AAPL]])/Assets[[#This Row],[AAPL]]</f>
        <v>2.2619807148255431E-2</v>
      </c>
      <c r="O651" s="69">
        <f>(C652-Assets[[#This Row],[XOM]])/Assets[[#This Row],[XOM]]</f>
        <v>-6.7589942068949777E-3</v>
      </c>
      <c r="P651" s="69">
        <f>(D652-Assets[[#This Row],[TTM]])/Assets[[#This Row],[TTM]]</f>
        <v>7.5430477995048744E-3</v>
      </c>
      <c r="Q651" s="69">
        <f>(E652-Assets[[#This Row],[TSLA]])/Assets[[#This Row],[TSLA]]</f>
        <v>2.8393699296917246E-2</v>
      </c>
      <c r="R651" s="69">
        <f>(F652-Assets[[#This Row],[GOOG]])/Assets[[#This Row],[GOOG]]</f>
        <v>-3.9009036990459147E-3</v>
      </c>
      <c r="S651" s="69">
        <f>(G652-Assets[[#This Row],[DIS]])/Assets[[#This Row],[DIS]]</f>
        <v>-3.6778565222279674E-4</v>
      </c>
      <c r="T651" s="69">
        <f>(H652-Assets[[#This Row],[COP]])/Assets[[#This Row],[COP]]</f>
        <v>-5.0769922420362519E-3</v>
      </c>
      <c r="U651" s="69">
        <f>(I652-Assets[[#This Row],[BIDU]])/Assets[[#This Row],[BIDU]]</f>
        <v>3.1293370404714957E-2</v>
      </c>
      <c r="V651" s="69">
        <f>(J652-Assets[[#This Row],[MSFT]])/Assets[[#This Row],[MSFT]]</f>
        <v>1.0760531249464234E-3</v>
      </c>
      <c r="W651" s="69">
        <f>(K652-Assets[[#This Row],[WFC]])/Assets[[#This Row],[WFC]]</f>
        <v>-8.536979863936722E-4</v>
      </c>
      <c r="X651" s="69">
        <f>(L652-Assets[[#This Row],[DJI]])/Assets[[#This Row],[DJI]]</f>
        <v>-1.0111398782067789E-3</v>
      </c>
    </row>
    <row r="652" spans="1:24" x14ac:dyDescent="0.25">
      <c r="A652" s="66">
        <v>41302</v>
      </c>
      <c r="B652" s="60">
        <v>59.676974999999999</v>
      </c>
      <c r="C652" s="62">
        <v>81.944584000000006</v>
      </c>
      <c r="D652" s="62">
        <v>27.723887999999999</v>
      </c>
      <c r="E652" s="62">
        <v>38.029998999999997</v>
      </c>
      <c r="F652" s="62">
        <v>374.99064700000002</v>
      </c>
      <c r="G652" s="62">
        <v>52.003016000000002</v>
      </c>
      <c r="H652" s="62">
        <v>52.380414999999999</v>
      </c>
      <c r="I652" s="62">
        <v>111.389999</v>
      </c>
      <c r="J652" s="62">
        <v>25.309414</v>
      </c>
      <c r="K652" s="62">
        <v>31.822481</v>
      </c>
      <c r="L652" s="62">
        <v>13881.929690000001</v>
      </c>
      <c r="N652" s="69">
        <f>(B653-Assets[[#This Row],[AAPL]])/Assets[[#This Row],[AAPL]]</f>
        <v>1.8762596462035822E-2</v>
      </c>
      <c r="O652" s="69">
        <f>(C653-Assets[[#This Row],[XOM]])/Assets[[#This Row],[XOM]]</f>
        <v>7.1342481889955078E-3</v>
      </c>
      <c r="P652" s="69">
        <f>(D653-Assets[[#This Row],[TTM]])/Assets[[#This Row],[TTM]]</f>
        <v>-1.4259904671379332E-3</v>
      </c>
      <c r="Q652" s="69">
        <f>(E653-Assets[[#This Row],[TSLA]])/Assets[[#This Row],[TSLA]]</f>
        <v>-2.1035498843951124E-3</v>
      </c>
      <c r="R652" s="69">
        <f>(F653-Assets[[#This Row],[GOOG]])/Assets[[#This Row],[GOOG]]</f>
        <v>3.9295646752490572E-3</v>
      </c>
      <c r="S652" s="69">
        <f>(G653-Assets[[#This Row],[DIS]])/Assets[[#This Row],[DIS]]</f>
        <v>-6.8064513796662045E-3</v>
      </c>
      <c r="T652" s="69">
        <f>(H653-Assets[[#This Row],[COP]])/Assets[[#This Row],[COP]]</f>
        <v>1.497941549336709E-2</v>
      </c>
      <c r="U652" s="69">
        <f>(I653-Assets[[#This Row],[BIDU]])/Assets[[#This Row],[BIDU]]</f>
        <v>-1.7416303235625371E-2</v>
      </c>
      <c r="V652" s="69">
        <f>(J653-Assets[[#This Row],[MSFT]])/Assets[[#This Row],[MSFT]]</f>
        <v>3.5829750937733489E-3</v>
      </c>
      <c r="W652" s="69">
        <f>(K653-Assets[[#This Row],[WFC]])/Assets[[#This Row],[WFC]]</f>
        <v>4.5570928300656477E-3</v>
      </c>
      <c r="X652" s="69">
        <f>(L653-Assets[[#This Row],[DJI]])/Assets[[#This Row],[DJI]]</f>
        <v>5.2219130638745817E-3</v>
      </c>
    </row>
    <row r="653" spans="1:24" x14ac:dyDescent="0.25">
      <c r="A653" s="66">
        <v>41303</v>
      </c>
      <c r="B653" s="60">
        <v>60.796669999999999</v>
      </c>
      <c r="C653" s="62">
        <v>82.529196999999996</v>
      </c>
      <c r="D653" s="62">
        <v>27.684353999999999</v>
      </c>
      <c r="E653" s="62">
        <v>37.950001</v>
      </c>
      <c r="F653" s="62">
        <v>376.46419700000001</v>
      </c>
      <c r="G653" s="62">
        <v>51.649059999999999</v>
      </c>
      <c r="H653" s="62">
        <v>53.165042999999997</v>
      </c>
      <c r="I653" s="62">
        <v>109.449997</v>
      </c>
      <c r="J653" s="62">
        <v>25.400096999999999</v>
      </c>
      <c r="K653" s="62">
        <v>31.967499</v>
      </c>
      <c r="L653" s="62">
        <v>13954.41992</v>
      </c>
      <c r="N653" s="69">
        <f>(B654-Assets[[#This Row],[AAPL]])/Assets[[#This Row],[AAPL]]</f>
        <v>-3.1422115717850479E-3</v>
      </c>
      <c r="O653" s="69">
        <f>(C654-Assets[[#This Row],[XOM]])/Assets[[#This Row],[XOM]]</f>
        <v>-1.1878850584236223E-2</v>
      </c>
      <c r="P653" s="69">
        <f>(D654-Assets[[#This Row],[TTM]])/Assets[[#This Row],[TTM]]</f>
        <v>-5.7122517650222042E-3</v>
      </c>
      <c r="Q653" s="69">
        <f>(E654-Assets[[#This Row],[TSLA]])/Assets[[#This Row],[TSLA]]</f>
        <v>-1.1330724339111274E-2</v>
      </c>
      <c r="R653" s="69">
        <f>(F654-Assets[[#This Row],[GOOG]])/Assets[[#This Row],[GOOG]]</f>
        <v>1.9898837816968671E-4</v>
      </c>
      <c r="S653" s="69">
        <f>(G654-Assets[[#This Row],[DIS]])/Assets[[#This Row],[DIS]]</f>
        <v>-3.7044043008720023E-3</v>
      </c>
      <c r="T653" s="69">
        <f>(H654-Assets[[#This Row],[COP]])/Assets[[#This Row],[COP]]</f>
        <v>-9.2442321545756993E-3</v>
      </c>
      <c r="U653" s="69">
        <f>(I654-Assets[[#This Row],[BIDU]])/Assets[[#This Row],[BIDU]]</f>
        <v>-4.2941435621967157E-3</v>
      </c>
      <c r="V653" s="69">
        <f>(J654-Assets[[#This Row],[MSFT]])/Assets[[#This Row],[MSFT]]</f>
        <v>-5.7122616500243379E-3</v>
      </c>
      <c r="W653" s="69">
        <f>(K654-Assets[[#This Row],[WFC]])/Assets[[#This Row],[WFC]]</f>
        <v>-1.4277313342529493E-3</v>
      </c>
      <c r="X653" s="69">
        <f>(L654-Assets[[#This Row],[DJI]])/Assets[[#This Row],[DJI]]</f>
        <v>-3.1531228279104272E-3</v>
      </c>
    </row>
    <row r="654" spans="1:24" x14ac:dyDescent="0.25">
      <c r="A654" s="66">
        <v>41304</v>
      </c>
      <c r="B654" s="60">
        <v>60.605634000000002</v>
      </c>
      <c r="C654" s="62">
        <v>81.548845</v>
      </c>
      <c r="D654" s="62">
        <v>27.526214</v>
      </c>
      <c r="E654" s="62">
        <v>37.520000000000003</v>
      </c>
      <c r="F654" s="62">
        <v>376.539109</v>
      </c>
      <c r="G654" s="62">
        <v>51.457731000000003</v>
      </c>
      <c r="H654" s="62">
        <v>52.673572999999998</v>
      </c>
      <c r="I654" s="62">
        <v>108.980003</v>
      </c>
      <c r="J654" s="62">
        <v>25.255005000000001</v>
      </c>
      <c r="K654" s="62">
        <v>31.921858</v>
      </c>
      <c r="L654" s="62">
        <v>13910.41992</v>
      </c>
      <c r="N654" s="69">
        <f>(B655-Assets[[#This Row],[AAPL]])/Assets[[#This Row],[AAPL]]</f>
        <v>-2.9332586472076917E-3</v>
      </c>
      <c r="O654" s="69">
        <f>(C655-Assets[[#This Row],[XOM]])/Assets[[#This Row],[XOM]]</f>
        <v>-7.7202810168556556E-3</v>
      </c>
      <c r="P654" s="69">
        <f>(D655-Assets[[#This Row],[TTM]])/Assets[[#This Row],[TTM]]</f>
        <v>-7.8994881025047387E-3</v>
      </c>
      <c r="Q654" s="69">
        <f>(E655-Assets[[#This Row],[TSLA]])/Assets[[#This Row],[TSLA]]</f>
        <v>-2.6657782515991646E-4</v>
      </c>
      <c r="R654" s="69">
        <f>(F655-Assets[[#This Row],[GOOG]])/Assets[[#This Row],[GOOG]]</f>
        <v>2.467363888089498E-3</v>
      </c>
      <c r="S654" s="69">
        <f>(G655-Assets[[#This Row],[DIS]])/Assets[[#This Row],[DIS]]</f>
        <v>1.6731790991717024E-3</v>
      </c>
      <c r="T654" s="69">
        <f>(H655-Assets[[#This Row],[COP]])/Assets[[#This Row],[COP]]</f>
        <v>-5.0581113986704479E-2</v>
      </c>
      <c r="U654" s="69">
        <f>(I655-Assets[[#This Row],[BIDU]])/Assets[[#This Row],[BIDU]]</f>
        <v>-6.239676833189229E-3</v>
      </c>
      <c r="V654" s="69">
        <f>(J655-Assets[[#This Row],[MSFT]])/Assets[[#This Row],[MSFT]]</f>
        <v>-1.4362618419596455E-2</v>
      </c>
      <c r="W654" s="69">
        <f>(K655-Assets[[#This Row],[WFC]])/Assets[[#This Row],[WFC]]</f>
        <v>-4.0034323816615265E-3</v>
      </c>
      <c r="X654" s="69">
        <f>(L655-Assets[[#This Row],[DJI]])/Assets[[#This Row],[DJI]]</f>
        <v>-3.5829141238462735E-3</v>
      </c>
    </row>
    <row r="655" spans="1:24" x14ac:dyDescent="0.25">
      <c r="A655" s="66">
        <v>41305</v>
      </c>
      <c r="B655" s="60">
        <v>60.427861999999998</v>
      </c>
      <c r="C655" s="62">
        <v>80.919264999999996</v>
      </c>
      <c r="D655" s="62">
        <v>27.308771</v>
      </c>
      <c r="E655" s="62">
        <v>37.509998000000003</v>
      </c>
      <c r="F655" s="62">
        <v>377.46816799999999</v>
      </c>
      <c r="G655" s="62">
        <v>51.543829000000002</v>
      </c>
      <c r="H655" s="62">
        <v>50.009284999999998</v>
      </c>
      <c r="I655" s="62">
        <v>108.300003</v>
      </c>
      <c r="J655" s="62">
        <v>24.892277</v>
      </c>
      <c r="K655" s="62">
        <v>31.794060999999999</v>
      </c>
      <c r="L655" s="62">
        <v>13860.58008</v>
      </c>
      <c r="N655" s="69">
        <f>(B656-Assets[[#This Row],[AAPL]])/Assets[[#This Row],[AAPL]]</f>
        <v>-4.1054737299823073E-3</v>
      </c>
      <c r="O655" s="69">
        <f>(C656-Assets[[#This Row],[XOM]])/Assets[[#This Row],[XOM]]</f>
        <v>7.7803474858562983E-4</v>
      </c>
      <c r="P655" s="69">
        <f>(D656-Assets[[#This Row],[TTM]])/Assets[[#This Row],[TTM]]</f>
        <v>8.3243218817865856E-3</v>
      </c>
      <c r="Q655" s="69">
        <f>(E656-Assets[[#This Row],[TSLA]])/Assets[[#This Row],[TSLA]]</f>
        <v>2.1061078169078991E-2</v>
      </c>
      <c r="R655" s="69">
        <f>(F656-Assets[[#This Row],[GOOG]])/Assets[[#This Row],[GOOG]]</f>
        <v>2.6346838867747878E-2</v>
      </c>
      <c r="S655" s="69">
        <f>(G656-Assets[[#This Row],[DIS]])/Assets[[#This Row],[DIS]]</f>
        <v>1.317740674640207E-2</v>
      </c>
      <c r="T655" s="69">
        <f>(H656-Assets[[#This Row],[COP]])/Assets[[#This Row],[COP]]</f>
        <v>1.4137914589260846E-2</v>
      </c>
      <c r="U655" s="69">
        <f>(I656-Assets[[#This Row],[BIDU]])/Assets[[#This Row],[BIDU]]</f>
        <v>2.8624006593978867E-3</v>
      </c>
      <c r="V655" s="69">
        <f>(J656-Assets[[#This Row],[MSFT]])/Assets[[#This Row],[MSFT]]</f>
        <v>1.748630709838235E-2</v>
      </c>
      <c r="W655" s="69">
        <f>(K656-Assets[[#This Row],[WFC]])/Assets[[#This Row],[WFC]]</f>
        <v>8.6132438382125216E-3</v>
      </c>
      <c r="X655" s="69">
        <f>(L656-Assets[[#This Row],[DJI]])/Assets[[#This Row],[DJI]]</f>
        <v>1.0765058831506E-2</v>
      </c>
    </row>
    <row r="656" spans="1:24" x14ac:dyDescent="0.25">
      <c r="A656" s="66">
        <v>41306</v>
      </c>
      <c r="B656" s="60">
        <v>60.179777000000001</v>
      </c>
      <c r="C656" s="62">
        <v>80.982223000000005</v>
      </c>
      <c r="D656" s="62">
        <v>27.536097999999999</v>
      </c>
      <c r="E656" s="62">
        <v>38.299999</v>
      </c>
      <c r="F656" s="62">
        <v>387.41326099999998</v>
      </c>
      <c r="G656" s="62">
        <v>52.223042999999997</v>
      </c>
      <c r="H656" s="62">
        <v>50.716312000000002</v>
      </c>
      <c r="I656" s="62">
        <v>108.610001</v>
      </c>
      <c r="J656" s="62">
        <v>25.327551</v>
      </c>
      <c r="K656" s="62">
        <v>32.067911000000002</v>
      </c>
      <c r="L656" s="62">
        <v>14009.79004</v>
      </c>
      <c r="N656" s="69">
        <f>(B657-Assets[[#This Row],[AAPL]])/Assets[[#This Row],[AAPL]]</f>
        <v>-2.4910710453446883E-2</v>
      </c>
      <c r="O656" s="69">
        <f>(C657-Assets[[#This Row],[XOM]])/Assets[[#This Row],[XOM]]</f>
        <v>-9.8844903282046138E-3</v>
      </c>
      <c r="P656" s="69">
        <f>(D657-Assets[[#This Row],[TTM]])/Assets[[#This Row],[TTM]]</f>
        <v>-1.7587931303847067E-2</v>
      </c>
      <c r="Q656" s="69">
        <f>(E657-Assets[[#This Row],[TSLA]])/Assets[[#This Row],[TSLA]]</f>
        <v>-1.4621331974447382E-2</v>
      </c>
      <c r="R656" s="69">
        <f>(F657-Assets[[#This Row],[GOOG]])/Assets[[#This Row],[GOOG]]</f>
        <v>-2.1377050900691759E-2</v>
      </c>
      <c r="S656" s="69">
        <f>(G657-Assets[[#This Row],[DIS]])/Assets[[#This Row],[DIS]]</f>
        <v>-1.2639650278517822E-2</v>
      </c>
      <c r="T656" s="69">
        <f>(H657-Assets[[#This Row],[COP]])/Assets[[#This Row],[COP]]</f>
        <v>-1.3430807035022637E-2</v>
      </c>
      <c r="U656" s="69">
        <f>(I657-Assets[[#This Row],[BIDU]])/Assets[[#This Row],[BIDU]]</f>
        <v>-1.2982266706728056E-2</v>
      </c>
      <c r="V656" s="69">
        <f>(J657-Assets[[#This Row],[MSFT]])/Assets[[#This Row],[MSFT]]</f>
        <v>-1.7543859649122806E-2</v>
      </c>
      <c r="W656" s="69">
        <f>(K657-Assets[[#This Row],[WFC]])/Assets[[#This Row],[WFC]]</f>
        <v>-1.0532366763772069E-2</v>
      </c>
      <c r="X656" s="69">
        <f>(L657-Assets[[#This Row],[DJI]])/Assets[[#This Row],[DJI]]</f>
        <v>-9.2585227637001864E-3</v>
      </c>
    </row>
    <row r="657" spans="1:24" x14ac:dyDescent="0.25">
      <c r="A657" s="66">
        <v>41309</v>
      </c>
      <c r="B657" s="60">
        <v>58.680655999999999</v>
      </c>
      <c r="C657" s="62">
        <v>80.181754999999995</v>
      </c>
      <c r="D657" s="62">
        <v>27.051794999999998</v>
      </c>
      <c r="E657" s="62">
        <v>37.740001999999997</v>
      </c>
      <c r="F657" s="62">
        <v>379.131508</v>
      </c>
      <c r="G657" s="62">
        <v>51.562961999999999</v>
      </c>
      <c r="H657" s="62">
        <v>50.035150999999999</v>
      </c>
      <c r="I657" s="62">
        <v>107.199997</v>
      </c>
      <c r="J657" s="62">
        <v>24.883208</v>
      </c>
      <c r="K657" s="62">
        <v>31.730160000000001</v>
      </c>
      <c r="L657" s="62">
        <v>13880.08008</v>
      </c>
      <c r="N657" s="69">
        <f>(B658-Assets[[#This Row],[AAPL]])/Assets[[#This Row],[AAPL]]</f>
        <v>3.5087746803648623E-2</v>
      </c>
      <c r="O657" s="69">
        <f>(C658-Assets[[#This Row],[XOM]])/Assets[[#This Row],[XOM]]</f>
        <v>6.6180267568352298E-3</v>
      </c>
      <c r="P657" s="69">
        <f>(D658-Assets[[#This Row],[TTM]])/Assets[[#This Row],[TTM]]</f>
        <v>1.0960455674013565E-3</v>
      </c>
      <c r="Q657" s="69">
        <f>(E658-Assets[[#This Row],[TSLA]])/Assets[[#This Row],[TSLA]]</f>
        <v>1.0333836230321428E-2</v>
      </c>
      <c r="R657" s="69">
        <f>(F658-Assets[[#This Row],[GOOG]])/Assets[[#This Row],[GOOG]]</f>
        <v>8.8535743644920454E-3</v>
      </c>
      <c r="S657" s="69">
        <f>(G658-Assets[[#This Row],[DIS]])/Assets[[#This Row],[DIS]]</f>
        <v>7.2356006235638716E-3</v>
      </c>
      <c r="T657" s="69">
        <f>(H658-Assets[[#This Row],[COP]])/Assets[[#This Row],[COP]]</f>
        <v>-5.3420244499711436E-3</v>
      </c>
      <c r="U657" s="69">
        <f>(I658-Assets[[#This Row],[BIDU]])/Assets[[#This Row],[BIDU]]</f>
        <v>-0.10102606626005782</v>
      </c>
      <c r="V657" s="69">
        <f>(J658-Assets[[#This Row],[MSFT]])/Assets[[#This Row],[MSFT]]</f>
        <v>2.1865749785959956E-3</v>
      </c>
      <c r="W657" s="69">
        <f>(K658-Assets[[#This Row],[WFC]])/Assets[[#This Row],[WFC]]</f>
        <v>2.5891769849253894E-3</v>
      </c>
      <c r="X657" s="69">
        <f>(L658-Assets[[#This Row],[DJI]])/Assets[[#This Row],[DJI]]</f>
        <v>7.1483542910510869E-3</v>
      </c>
    </row>
    <row r="658" spans="1:24" x14ac:dyDescent="0.25">
      <c r="A658" s="66">
        <v>41310</v>
      </c>
      <c r="B658" s="60">
        <v>60.739628000000003</v>
      </c>
      <c r="C658" s="62">
        <v>80.712400000000002</v>
      </c>
      <c r="D658" s="62">
        <v>27.081444999999999</v>
      </c>
      <c r="E658" s="62">
        <v>38.130001</v>
      </c>
      <c r="F658" s="62">
        <v>382.48817700000001</v>
      </c>
      <c r="G658" s="62">
        <v>51.936050999999999</v>
      </c>
      <c r="H658" s="62">
        <v>49.767862000000001</v>
      </c>
      <c r="I658" s="62">
        <v>96.370002999999997</v>
      </c>
      <c r="J658" s="62">
        <v>24.937616999999999</v>
      </c>
      <c r="K658" s="62">
        <v>31.812315000000002</v>
      </c>
      <c r="L658" s="62">
        <v>13979.29981</v>
      </c>
      <c r="N658" s="69">
        <f>(B659-Assets[[#This Row],[AAPL]])/Assets[[#This Row],[AAPL]]</f>
        <v>-1.0702403379883045E-3</v>
      </c>
      <c r="O658" s="69">
        <f>(C659-Assets[[#This Row],[XOM]])/Assets[[#This Row],[XOM]]</f>
        <v>5.5720062840404721E-4</v>
      </c>
      <c r="P658" s="69">
        <f>(D659-Assets[[#This Row],[TTM]])/Assets[[#This Row],[TTM]]</f>
        <v>-7.2992043075987348E-3</v>
      </c>
      <c r="Q658" s="69">
        <f>(E659-Assets[[#This Row],[TSLA]])/Assets[[#This Row],[TSLA]]</f>
        <v>2.7275032067269014E-2</v>
      </c>
      <c r="R658" s="69">
        <f>(F659-Assets[[#This Row],[GOOG]])/Assets[[#This Row],[GOOG]]</f>
        <v>5.7852481019301846E-3</v>
      </c>
      <c r="S658" s="69">
        <f>(G659-Assets[[#This Row],[DIS]])/Assets[[#This Row],[DIS]]</f>
        <v>4.2365177129081149E-3</v>
      </c>
      <c r="T658" s="69">
        <f>(H659-Assets[[#This Row],[COP]])/Assets[[#This Row],[COP]]</f>
        <v>-2.252276780545636E-3</v>
      </c>
      <c r="U658" s="69">
        <f>(I659-Assets[[#This Row],[BIDU]])/Assets[[#This Row],[BIDU]]</f>
        <v>2.0753345831067371E-2</v>
      </c>
      <c r="V658" s="69">
        <f>(J659-Assets[[#This Row],[MSFT]])/Assets[[#This Row],[MSFT]]</f>
        <v>-5.818158166435901E-3</v>
      </c>
      <c r="W658" s="69">
        <f>(K659-Assets[[#This Row],[WFC]])/Assets[[#This Row],[WFC]]</f>
        <v>3.4434149165189208E-3</v>
      </c>
      <c r="X658" s="69">
        <f>(L659-Assets[[#This Row],[DJI]])/Assets[[#This Row],[DJI]]</f>
        <v>5.1645791263698086E-4</v>
      </c>
    </row>
    <row r="659" spans="1:24" x14ac:dyDescent="0.25">
      <c r="A659" s="66">
        <v>41311</v>
      </c>
      <c r="B659" s="60">
        <v>60.674621999999999</v>
      </c>
      <c r="C659" s="62">
        <v>80.757373000000001</v>
      </c>
      <c r="D659" s="62">
        <v>26.883772</v>
      </c>
      <c r="E659" s="62">
        <v>39.169998</v>
      </c>
      <c r="F659" s="62">
        <v>384.70096599999999</v>
      </c>
      <c r="G659" s="62">
        <v>52.156078999999998</v>
      </c>
      <c r="H659" s="62">
        <v>49.655771000000001</v>
      </c>
      <c r="I659" s="62">
        <v>98.370002999999997</v>
      </c>
      <c r="J659" s="62">
        <v>24.792525999999999</v>
      </c>
      <c r="K659" s="62">
        <v>31.921858</v>
      </c>
      <c r="L659" s="62">
        <v>13986.51953</v>
      </c>
      <c r="N659" s="69">
        <f>(B660-Assets[[#This Row],[AAPL]])/Assets[[#This Row],[AAPL]]</f>
        <v>2.9733848197686378E-2</v>
      </c>
      <c r="O659" s="69">
        <f>(C660-Assets[[#This Row],[XOM]])/Assets[[#This Row],[XOM]]</f>
        <v>-1.0872022793510086E-2</v>
      </c>
      <c r="P659" s="69">
        <f>(D660-Assets[[#This Row],[TTM]])/Assets[[#This Row],[TTM]]</f>
        <v>0</v>
      </c>
      <c r="Q659" s="69">
        <f>(E660-Assets[[#This Row],[TSLA]])/Assets[[#This Row],[TSLA]]</f>
        <v>7.9142715299601804E-3</v>
      </c>
      <c r="R659" s="69">
        <f>(F660-Assets[[#This Row],[GOOG]])/Assets[[#This Row],[GOOG]]</f>
        <v>4.9079861161564929E-3</v>
      </c>
      <c r="S659" s="69">
        <f>(G660-Assets[[#This Row],[DIS]])/Assets[[#This Row],[DIS]]</f>
        <v>-2.9347106403454131E-3</v>
      </c>
      <c r="T659" s="69">
        <f>(H660-Assets[[#This Row],[COP]])/Assets[[#This Row],[COP]]</f>
        <v>6.9458190468934882E-4</v>
      </c>
      <c r="U659" s="69">
        <f>(I660-Assets[[#This Row],[BIDU]])/Assets[[#This Row],[BIDU]]</f>
        <v>-2.1348032285817796E-2</v>
      </c>
      <c r="V659" s="69">
        <f>(J660-Assets[[#This Row],[MSFT]])/Assets[[#This Row],[MSFT]]</f>
        <v>-2.1945726708121516E-3</v>
      </c>
      <c r="W659" s="69">
        <f>(K660-Assets[[#This Row],[WFC]])/Assets[[#This Row],[WFC]]</f>
        <v>-8.8647722197123368E-3</v>
      </c>
      <c r="X659" s="69">
        <f>(L660-Assets[[#This Row],[DJI]])/Assets[[#This Row],[DJI]]</f>
        <v>-3.0364752223671432E-3</v>
      </c>
    </row>
    <row r="660" spans="1:24" x14ac:dyDescent="0.25">
      <c r="A660" s="66">
        <v>41312</v>
      </c>
      <c r="B660" s="60">
        <v>62.478712000000002</v>
      </c>
      <c r="C660" s="62">
        <v>79.879377000000005</v>
      </c>
      <c r="D660" s="62">
        <v>26.883772</v>
      </c>
      <c r="E660" s="62">
        <v>39.479999999999997</v>
      </c>
      <c r="F660" s="62">
        <v>386.58907299999998</v>
      </c>
      <c r="G660" s="62">
        <v>52.003016000000002</v>
      </c>
      <c r="H660" s="62">
        <v>49.690261</v>
      </c>
      <c r="I660" s="62">
        <v>96.269997000000004</v>
      </c>
      <c r="J660" s="62">
        <v>24.738116999999999</v>
      </c>
      <c r="K660" s="62">
        <v>31.638877999999998</v>
      </c>
      <c r="L660" s="62">
        <v>13944.04981</v>
      </c>
      <c r="N660" s="69">
        <f>(B661-Assets[[#This Row],[AAPL]])/Assets[[#This Row],[AAPL]]</f>
        <v>1.4437653580310659E-2</v>
      </c>
      <c r="O660" s="69">
        <f>(C661-Assets[[#This Row],[XOM]])/Assets[[#This Row],[XOM]]</f>
        <v>4.0793257563838097E-3</v>
      </c>
      <c r="P660" s="69">
        <f>(D661-Assets[[#This Row],[TTM]])/Assets[[#This Row],[TTM]]</f>
        <v>-5.1471199800384743E-3</v>
      </c>
      <c r="Q660" s="69">
        <f>(E661-Assets[[#This Row],[TSLA]])/Assets[[#This Row],[TSLA]]</f>
        <v>-6.0789766970618022E-3</v>
      </c>
      <c r="R660" s="69">
        <f>(F661-Assets[[#This Row],[GOOG]])/Assets[[#This Row],[GOOG]]</f>
        <v>1.4755507587768786E-2</v>
      </c>
      <c r="S660" s="69">
        <f>(G661-Assets[[#This Row],[DIS]])/Assets[[#This Row],[DIS]]</f>
        <v>5.5187568351804427E-3</v>
      </c>
      <c r="T660" s="69">
        <f>(H661-Assets[[#This Row],[COP]])/Assets[[#This Row],[COP]]</f>
        <v>4.1644579005129271E-3</v>
      </c>
      <c r="U660" s="69">
        <f>(I661-Assets[[#This Row],[BIDU]])/Assets[[#This Row],[BIDU]]</f>
        <v>6.1286383960310426E-3</v>
      </c>
      <c r="V660" s="69">
        <f>(J661-Assets[[#This Row],[MSFT]])/Assets[[#This Row],[MSFT]]</f>
        <v>9.8973175686735172E-3</v>
      </c>
      <c r="W660" s="69">
        <f>(K661-Assets[[#This Row],[WFC]])/Assets[[#This Row],[WFC]]</f>
        <v>6.3473805866314471E-3</v>
      </c>
      <c r="X660" s="69">
        <f>(L661-Assets[[#This Row],[DJI]])/Assets[[#This Row],[DJI]]</f>
        <v>3.5083007208506433E-3</v>
      </c>
    </row>
    <row r="661" spans="1:24" x14ac:dyDescent="0.25">
      <c r="A661" s="66">
        <v>41313</v>
      </c>
      <c r="B661" s="60">
        <v>63.380758</v>
      </c>
      <c r="C661" s="62">
        <v>80.205230999999998</v>
      </c>
      <c r="D661" s="62">
        <v>26.745398000000002</v>
      </c>
      <c r="E661" s="62">
        <v>39.240001999999997</v>
      </c>
      <c r="F661" s="62">
        <v>392.29339099999999</v>
      </c>
      <c r="G661" s="62">
        <v>52.290008</v>
      </c>
      <c r="H661" s="62">
        <v>49.897193999999999</v>
      </c>
      <c r="I661" s="62">
        <v>96.860000999999997</v>
      </c>
      <c r="J661" s="62">
        <v>24.982958</v>
      </c>
      <c r="K661" s="62">
        <v>31.839701999999999</v>
      </c>
      <c r="L661" s="62">
        <v>13992.969730000001</v>
      </c>
      <c r="N661" s="69">
        <f>(B662-Assets[[#This Row],[AAPL]])/Assets[[#This Row],[AAPL]]</f>
        <v>1.0421522569988753E-2</v>
      </c>
      <c r="O661" s="69">
        <f>(C662-Assets[[#This Row],[XOM]])/Assets[[#This Row],[XOM]]</f>
        <v>-3.7242084621636976E-3</v>
      </c>
      <c r="P661" s="69">
        <f>(D662-Assets[[#This Row],[TTM]])/Assets[[#This Row],[TTM]]</f>
        <v>1.5890621631429756E-2</v>
      </c>
      <c r="Q661" s="69">
        <f>(E662-Assets[[#This Row],[TSLA]])/Assets[[#This Row],[TSLA]]</f>
        <v>-2.0897144704528744E-2</v>
      </c>
      <c r="R661" s="69">
        <f>(F662-Assets[[#This Row],[GOOG]])/Assets[[#This Row],[GOOG]]</f>
        <v>-3.7562447744626647E-3</v>
      </c>
      <c r="S661" s="69">
        <f>(G662-Assets[[#This Row],[DIS]])/Assets[[#This Row],[DIS]]</f>
        <v>1.6465478452403332E-3</v>
      </c>
      <c r="T661" s="69">
        <f>(H662-Assets[[#This Row],[COP]])/Assets[[#This Row],[COP]]</f>
        <v>-4.8384083481727951E-3</v>
      </c>
      <c r="U661" s="69">
        <f>(I662-Assets[[#This Row],[BIDU]])/Assets[[#This Row],[BIDU]]</f>
        <v>-5.0588271210114891E-3</v>
      </c>
      <c r="V661" s="69">
        <f>(J662-Assets[[#This Row],[MSFT]])/Assets[[#This Row],[MSFT]]</f>
        <v>1.1252310475004634E-2</v>
      </c>
      <c r="W661" s="69">
        <f>(K662-Assets[[#This Row],[WFC]])/Assets[[#This Row],[WFC]]</f>
        <v>1.0894417290714616E-2</v>
      </c>
      <c r="X661" s="69">
        <f>(L662-Assets[[#This Row],[DJI]])/Assets[[#This Row],[DJI]]</f>
        <v>-1.5528869438925941E-3</v>
      </c>
    </row>
    <row r="662" spans="1:24" x14ac:dyDescent="0.25">
      <c r="A662" s="66">
        <v>41316</v>
      </c>
      <c r="B662" s="60">
        <v>64.041281999999995</v>
      </c>
      <c r="C662" s="62">
        <v>79.906530000000004</v>
      </c>
      <c r="D662" s="62">
        <v>27.170399</v>
      </c>
      <c r="E662" s="62">
        <v>38.419998</v>
      </c>
      <c r="F662" s="62">
        <v>390.819841</v>
      </c>
      <c r="G662" s="62">
        <v>52.376106</v>
      </c>
      <c r="H662" s="62">
        <v>49.655771000000001</v>
      </c>
      <c r="I662" s="62">
        <v>96.370002999999997</v>
      </c>
      <c r="J662" s="62">
        <v>25.264074000000001</v>
      </c>
      <c r="K662" s="62">
        <v>32.186577</v>
      </c>
      <c r="L662" s="62">
        <v>13971.240229999999</v>
      </c>
      <c r="N662" s="69">
        <f>(B663-Assets[[#This Row],[AAPL]])/Assets[[#This Row],[AAPL]]</f>
        <v>-2.5066190898551888E-2</v>
      </c>
      <c r="O662" s="69">
        <f>(C663-Assets[[#This Row],[XOM]])/Assets[[#This Row],[XOM]]</f>
        <v>2.038969781318201E-3</v>
      </c>
      <c r="P662" s="69">
        <f>(D663-Assets[[#This Row],[TTM]])/Assets[[#This Row],[TTM]]</f>
        <v>5.9294344554895927E-2</v>
      </c>
      <c r="Q662" s="69">
        <f>(E663-Assets[[#This Row],[TSLA]])/Assets[[#This Row],[TSLA]]</f>
        <v>-1.3794873180368114E-2</v>
      </c>
      <c r="R662" s="69">
        <f>(F663-Assets[[#This Row],[GOOG]])/Assets[[#This Row],[GOOG]]</f>
        <v>-2.1982865501446822E-3</v>
      </c>
      <c r="S662" s="69">
        <f>(G663-Assets[[#This Row],[DIS]])/Assets[[#This Row],[DIS]]</f>
        <v>3.6529825260397022E-3</v>
      </c>
      <c r="T662" s="69">
        <f>(H663-Assets[[#This Row],[COP]])/Assets[[#This Row],[COP]]</f>
        <v>1.1460319486329211E-2</v>
      </c>
      <c r="U662" s="69">
        <f>(I663-Assets[[#This Row],[BIDU]])/Assets[[#This Row],[BIDU]]</f>
        <v>-8.7164467557398883E-3</v>
      </c>
      <c r="V662" s="69">
        <f>(J663-Assets[[#This Row],[MSFT]])/Assets[[#This Row],[MSFT]]</f>
        <v>7.1781772013495919E-4</v>
      </c>
      <c r="W662" s="69">
        <f>(K663-Assets[[#This Row],[WFC]])/Assets[[#This Row],[WFC]]</f>
        <v>7.0901916659233339E-3</v>
      </c>
      <c r="X662" s="69">
        <f>(L663-Assets[[#This Row],[DJI]])/Assets[[#This Row],[DJI]]</f>
        <v>3.3969761609345607E-3</v>
      </c>
    </row>
    <row r="663" spans="1:24" x14ac:dyDescent="0.25">
      <c r="A663" s="66">
        <v>41317</v>
      </c>
      <c r="B663" s="60">
        <v>62.436011000000001</v>
      </c>
      <c r="C663" s="62">
        <v>80.069457</v>
      </c>
      <c r="D663" s="62">
        <v>28.78145</v>
      </c>
      <c r="E663" s="62">
        <v>37.889999000000003</v>
      </c>
      <c r="F663" s="62">
        <v>389.96070700000001</v>
      </c>
      <c r="G663" s="62">
        <v>52.567435000000003</v>
      </c>
      <c r="H663" s="62">
        <v>50.224842000000002</v>
      </c>
      <c r="I663" s="62">
        <v>95.529999000000004</v>
      </c>
      <c r="J663" s="62">
        <v>25.282209000000002</v>
      </c>
      <c r="K663" s="62">
        <v>32.414785999999999</v>
      </c>
      <c r="L663" s="62">
        <v>14018.700199999999</v>
      </c>
      <c r="N663" s="69">
        <f>(B664-Assets[[#This Row],[AAPL]])/Assets[[#This Row],[AAPL]]</f>
        <v>-1.9021394560264878E-3</v>
      </c>
      <c r="O663" s="69">
        <f>(C664-Assets[[#This Row],[XOM]])/Assets[[#This Row],[XOM]]</f>
        <v>2.3739514057152453E-3</v>
      </c>
      <c r="P663" s="69">
        <f>(D664-Assets[[#This Row],[TTM]])/Assets[[#This Row],[TTM]]</f>
        <v>-1.6140152772011137E-2</v>
      </c>
      <c r="Q663" s="69">
        <f>(E664-Assets[[#This Row],[TSLA]])/Assets[[#This Row],[TSLA]]</f>
        <v>1.4779678405375444E-2</v>
      </c>
      <c r="R663" s="69">
        <f>(F664-Assets[[#This Row],[GOOG]])/Assets[[#This Row],[GOOG]]</f>
        <v>2.766724904927402E-3</v>
      </c>
      <c r="S663" s="69">
        <f>(G664-Assets[[#This Row],[DIS]])/Assets[[#This Row],[DIS]]</f>
        <v>1.8193773388405698E-4</v>
      </c>
      <c r="T663" s="69">
        <f>(H664-Assets[[#This Row],[COP]])/Assets[[#This Row],[COP]]</f>
        <v>6.1802683221980244E-3</v>
      </c>
      <c r="U663" s="69">
        <f>(I664-Assets[[#This Row],[BIDU]])/Assets[[#This Row],[BIDU]]</f>
        <v>3.9778603996425983E-3</v>
      </c>
      <c r="V663" s="69">
        <f>(J664-Assets[[#This Row],[MSFT]])/Assets[[#This Row],[MSFT]]</f>
        <v>5.3802656247323982E-3</v>
      </c>
      <c r="W663" s="69">
        <f>(K664-Assets[[#This Row],[WFC]])/Assets[[#This Row],[WFC]]</f>
        <v>-1.0701134969701702E-2</v>
      </c>
      <c r="X663" s="69">
        <f>(L664-Assets[[#This Row],[DJI]])/Assets[[#This Row],[DJI]]</f>
        <v>-2.5530212850974491E-3</v>
      </c>
    </row>
    <row r="664" spans="1:24" x14ac:dyDescent="0.25">
      <c r="A664" s="66">
        <v>41318</v>
      </c>
      <c r="B664" s="60">
        <v>62.317248999999997</v>
      </c>
      <c r="C664" s="62">
        <v>80.259538000000006</v>
      </c>
      <c r="D664" s="62">
        <v>28.316913</v>
      </c>
      <c r="E664" s="62">
        <v>38.450001</v>
      </c>
      <c r="F664" s="62">
        <v>391.03962100000001</v>
      </c>
      <c r="G664" s="62">
        <v>52.576999000000001</v>
      </c>
      <c r="H664" s="62">
        <v>50.535245000000003</v>
      </c>
      <c r="I664" s="62">
        <v>95.910004000000001</v>
      </c>
      <c r="J664" s="62">
        <v>25.418234000000002</v>
      </c>
      <c r="K664" s="62">
        <v>32.067911000000002</v>
      </c>
      <c r="L664" s="62">
        <v>13982.910159999999</v>
      </c>
      <c r="N664" s="69">
        <f>(B665-Assets[[#This Row],[AAPL]])/Assets[[#This Row],[AAPL]]</f>
        <v>-8.993015721858635E-4</v>
      </c>
      <c r="O664" s="69">
        <f>(C665-Assets[[#This Row],[XOM]])/Assets[[#This Row],[XOM]]</f>
        <v>-1.6916867874321932E-3</v>
      </c>
      <c r="P664" s="69">
        <f>(D665-Assets[[#This Row],[TTM]])/Assets[[#This Row],[TTM]]</f>
        <v>-4.8865601981402419E-2</v>
      </c>
      <c r="Q664" s="69">
        <f>(E665-Assets[[#This Row],[TSLA]])/Assets[[#This Row],[TSLA]]</f>
        <v>-4.6814303073749513E-3</v>
      </c>
      <c r="R664" s="69">
        <f>(F665-Assets[[#This Row],[GOOG]])/Assets[[#This Row],[GOOG]]</f>
        <v>6.3358081047240038E-3</v>
      </c>
      <c r="S664" s="69">
        <f>(G665-Assets[[#This Row],[DIS]])/Assets[[#This Row],[DIS]]</f>
        <v>-1.4555604438359203E-3</v>
      </c>
      <c r="T664" s="69">
        <f>(H665-Assets[[#This Row],[COP]])/Assets[[#This Row],[COP]]</f>
        <v>-5.1771788184669788E-4</v>
      </c>
      <c r="U664" s="69">
        <f>(I665-Assets[[#This Row],[BIDU]])/Assets[[#This Row],[BIDU]]</f>
        <v>-7.6113436508666379E-3</v>
      </c>
      <c r="V664" s="69">
        <f>(J665-Assets[[#This Row],[MSFT]])/Assets[[#This Row],[MSFT]]</f>
        <v>3.567517711891073E-4</v>
      </c>
      <c r="W664" s="69">
        <f>(K665-Assets[[#This Row],[WFC]])/Assets[[#This Row],[WFC]]</f>
        <v>2.2771985365682606E-3</v>
      </c>
      <c r="X664" s="69">
        <f>(L665-Assets[[#This Row],[DJI]])/Assets[[#This Row],[DJI]]</f>
        <v>-6.8086756555405675E-4</v>
      </c>
    </row>
    <row r="665" spans="1:24" x14ac:dyDescent="0.25">
      <c r="A665" s="66">
        <v>41319</v>
      </c>
      <c r="B665" s="60">
        <v>62.261206999999999</v>
      </c>
      <c r="C665" s="62">
        <v>80.123763999999994</v>
      </c>
      <c r="D665" s="62">
        <v>26.93319</v>
      </c>
      <c r="E665" s="62">
        <v>38.270000000000003</v>
      </c>
      <c r="F665" s="62">
        <v>393.51717300000001</v>
      </c>
      <c r="G665" s="62">
        <v>52.50047</v>
      </c>
      <c r="H665" s="62">
        <v>50.509081999999999</v>
      </c>
      <c r="I665" s="62">
        <v>95.18</v>
      </c>
      <c r="J665" s="62">
        <v>25.427302000000001</v>
      </c>
      <c r="K665" s="62">
        <v>32.140936000000004</v>
      </c>
      <c r="L665" s="62">
        <v>13973.389649999999</v>
      </c>
      <c r="N665" s="69">
        <f>(B666-Assets[[#This Row],[AAPL]])/Assets[[#This Row],[AAPL]]</f>
        <v>-1.3780828245106101E-2</v>
      </c>
      <c r="O665" s="69">
        <f>(C666-Assets[[#This Row],[XOM]])/Assets[[#This Row],[XOM]]</f>
        <v>-1.8074537786317145E-3</v>
      </c>
      <c r="P665" s="69">
        <f>(D666-Assets[[#This Row],[TTM]])/Assets[[#This Row],[TTM]]</f>
        <v>2.2385317149583816E-2</v>
      </c>
      <c r="Q665" s="69">
        <f>(E666-Assets[[#This Row],[TSLA]])/Assets[[#This Row],[TSLA]]</f>
        <v>-3.2140031356153814E-2</v>
      </c>
      <c r="R665" s="69">
        <f>(F666-Assets[[#This Row],[GOOG]])/Assets[[#This Row],[GOOG]]</f>
        <v>6.4354243569440944E-3</v>
      </c>
      <c r="S665" s="69">
        <f>(G666-Assets[[#This Row],[DIS]])/Assets[[#This Row],[DIS]]</f>
        <v>1.3301747584355013E-2</v>
      </c>
      <c r="T665" s="69">
        <f>(H666-Assets[[#This Row],[COP]])/Assets[[#This Row],[COP]]</f>
        <v>-1.5538631250514464E-2</v>
      </c>
      <c r="U665" s="69">
        <f>(I666-Assets[[#This Row],[BIDU]])/Assets[[#This Row],[BIDU]]</f>
        <v>-9.0355116621140315E-3</v>
      </c>
      <c r="V665" s="69">
        <f>(J666-Assets[[#This Row],[MSFT]])/Assets[[#This Row],[MSFT]]</f>
        <v>-1.0699129620595272E-3</v>
      </c>
      <c r="W665" s="69">
        <f>(K666-Assets[[#This Row],[WFC]])/Assets[[#This Row],[WFC]]</f>
        <v>-1.420027095664027E-3</v>
      </c>
      <c r="X665" s="69">
        <f>(L666-Assets[[#This Row],[DJI]])/Assets[[#This Row],[DJI]]</f>
        <v>5.9900426522503842E-4</v>
      </c>
    </row>
    <row r="666" spans="1:24" x14ac:dyDescent="0.25">
      <c r="A666" s="66">
        <v>41320</v>
      </c>
      <c r="B666" s="60">
        <v>61.403196000000001</v>
      </c>
      <c r="C666" s="62">
        <v>79.978943999999998</v>
      </c>
      <c r="D666" s="62">
        <v>27.536097999999999</v>
      </c>
      <c r="E666" s="62">
        <v>37.040000999999997</v>
      </c>
      <c r="F666" s="62">
        <v>396.049623</v>
      </c>
      <c r="G666" s="62">
        <v>53.198818000000003</v>
      </c>
      <c r="H666" s="62">
        <v>49.724240000000002</v>
      </c>
      <c r="I666" s="62">
        <v>94.32</v>
      </c>
      <c r="J666" s="62">
        <v>25.400096999999999</v>
      </c>
      <c r="K666" s="62">
        <v>32.095295</v>
      </c>
      <c r="L666" s="62">
        <v>13981.759770000001</v>
      </c>
      <c r="N666" s="69">
        <f>(B667-Assets[[#This Row],[AAPL]])/Assets[[#This Row],[AAPL]]</f>
        <v>-3.6942702461282553E-4</v>
      </c>
      <c r="O666" s="69">
        <f>(C667-Assets[[#This Row],[XOM]])/Assets[[#This Row],[XOM]]</f>
        <v>1.0864634571819354E-2</v>
      </c>
      <c r="P666" s="69">
        <f>(D667-Assets[[#This Row],[TTM]])/Assets[[#This Row],[TTM]]</f>
        <v>1.9382593713895117E-2</v>
      </c>
      <c r="Q666" s="69">
        <f>(E667-Assets[[#This Row],[TSLA]])/Assets[[#This Row],[TSLA]]</f>
        <v>6.047510635866344E-2</v>
      </c>
      <c r="R666" s="69">
        <f>(F667-Assets[[#This Row],[GOOG]])/Assets[[#This Row],[GOOG]]</f>
        <v>1.7606513414103145E-2</v>
      </c>
      <c r="S666" s="69">
        <f>(G667-Assets[[#This Row],[DIS]])/Assets[[#This Row],[DIS]]</f>
        <v>2.1578486950592354E-3</v>
      </c>
      <c r="T666" s="69">
        <f>(H667-Assets[[#This Row],[COP]])/Assets[[#This Row],[COP]]</f>
        <v>2.7709543675277792E-2</v>
      </c>
      <c r="U666" s="69">
        <f>(I667-Assets[[#This Row],[BIDU]])/Assets[[#This Row],[BIDU]]</f>
        <v>-2.2688719253604606E-2</v>
      </c>
      <c r="V666" s="69">
        <f>(J667-Assets[[#This Row],[MSFT]])/Assets[[#This Row],[MSFT]]</f>
        <v>9.719214851817308E-3</v>
      </c>
      <c r="W666" s="69">
        <f>(K667-Assets[[#This Row],[WFC]])/Assets[[#This Row],[WFC]]</f>
        <v>-5.688372703849089E-4</v>
      </c>
      <c r="X666" s="69">
        <f>(L667-Assets[[#This Row],[DJI]])/Assets[[#This Row],[DJI]]</f>
        <v>3.8557485528876098E-3</v>
      </c>
    </row>
    <row r="667" spans="1:24" x14ac:dyDescent="0.25">
      <c r="A667" s="66">
        <v>41324</v>
      </c>
      <c r="B667" s="60">
        <v>61.380512000000003</v>
      </c>
      <c r="C667" s="62">
        <v>80.847886000000003</v>
      </c>
      <c r="D667" s="62">
        <v>28.069818999999999</v>
      </c>
      <c r="E667" s="62">
        <v>39.279998999999997</v>
      </c>
      <c r="F667" s="62">
        <v>403.02267599999999</v>
      </c>
      <c r="G667" s="62">
        <v>53.313612999999997</v>
      </c>
      <c r="H667" s="62">
        <v>51.102075999999997</v>
      </c>
      <c r="I667" s="62">
        <v>92.18</v>
      </c>
      <c r="J667" s="62">
        <v>25.646965999999999</v>
      </c>
      <c r="K667" s="62">
        <v>32.077038000000002</v>
      </c>
      <c r="L667" s="62">
        <v>14035.66992</v>
      </c>
      <c r="N667" s="69">
        <f>(B668-Assets[[#This Row],[AAPL]])/Assets[[#This Row],[AAPL]]</f>
        <v>-2.4217947220772654E-2</v>
      </c>
      <c r="O667" s="69">
        <f>(C668-Assets[[#This Row],[XOM]])/Assets[[#This Row],[XOM]]</f>
        <v>-3.9184821728053361E-3</v>
      </c>
      <c r="P667" s="69">
        <f>(D668-Assets[[#This Row],[TTM]])/Assets[[#This Row],[TTM]]</f>
        <v>-1.0211216538303982E-2</v>
      </c>
      <c r="Q667" s="69">
        <f>(E668-Assets[[#This Row],[TSLA]])/Assets[[#This Row],[TSLA]]</f>
        <v>-1.8839053432766126E-2</v>
      </c>
      <c r="R667" s="69">
        <f>(F668-Assets[[#This Row],[GOOG]])/Assets[[#This Row],[GOOG]]</f>
        <v>-1.7834837660598492E-2</v>
      </c>
      <c r="S667" s="69">
        <f>(G668-Assets[[#This Row],[DIS]])/Assets[[#This Row],[DIS]]</f>
        <v>-2.0276341053831741E-2</v>
      </c>
      <c r="T667" s="69">
        <f>(H668-Assets[[#This Row],[COP]])/Assets[[#This Row],[COP]]</f>
        <v>-1.5870314153186245E-2</v>
      </c>
      <c r="U667" s="69">
        <f>(I668-Assets[[#This Row],[BIDU]])/Assets[[#This Row],[BIDU]]</f>
        <v>-4.0464341505749735E-2</v>
      </c>
      <c r="V667" s="69">
        <f>(J668-Assets[[#This Row],[MSFT]])/Assets[[#This Row],[MSFT]]</f>
        <v>-6.4170553351222438E-3</v>
      </c>
      <c r="W667" s="69">
        <f>(K668-Assets[[#This Row],[WFC]])/Assets[[#This Row],[WFC]]</f>
        <v>-1.1383220607839143E-3</v>
      </c>
      <c r="X667" s="69">
        <f>(L668-Assets[[#This Row],[DJI]])/Assets[[#This Row],[DJI]]</f>
        <v>-7.7039343769349919E-3</v>
      </c>
    </row>
    <row r="668" spans="1:24" x14ac:dyDescent="0.25">
      <c r="A668" s="66">
        <v>41325</v>
      </c>
      <c r="B668" s="60">
        <v>59.894002</v>
      </c>
      <c r="C668" s="62">
        <v>80.531085000000004</v>
      </c>
      <c r="D668" s="62">
        <v>27.783192</v>
      </c>
      <c r="E668" s="62">
        <v>38.540000999999997</v>
      </c>
      <c r="F668" s="62">
        <v>395.83483200000001</v>
      </c>
      <c r="G668" s="62">
        <v>52.232607999999999</v>
      </c>
      <c r="H668" s="62">
        <v>50.291069999999998</v>
      </c>
      <c r="I668" s="62">
        <v>88.449996999999996</v>
      </c>
      <c r="J668" s="62">
        <v>25.482388</v>
      </c>
      <c r="K668" s="62">
        <v>32.040523999999998</v>
      </c>
      <c r="L668" s="62">
        <v>13927.54004</v>
      </c>
      <c r="N668" s="69">
        <f>(B669-Assets[[#This Row],[AAPL]])/Assets[[#This Row],[AAPL]]</f>
        <v>-6.2158644867310606E-3</v>
      </c>
      <c r="O668" s="69">
        <f>(C669-Assets[[#This Row],[XOM]])/Assets[[#This Row],[XOM]]</f>
        <v>-4.271158149676082E-3</v>
      </c>
      <c r="P668" s="69">
        <f>(D669-Assets[[#This Row],[TTM]])/Assets[[#This Row],[TTM]]</f>
        <v>-2.7036634235547856E-2</v>
      </c>
      <c r="Q668" s="69">
        <f>(E669-Assets[[#This Row],[TSLA]])/Assets[[#This Row],[TSLA]]</f>
        <v>-8.7701113448336449E-2</v>
      </c>
      <c r="R668" s="69">
        <f>(F669-Assets[[#This Row],[GOOG]])/Assets[[#This Row],[GOOG]]</f>
        <v>3.8740097536438399E-3</v>
      </c>
      <c r="S668" s="69">
        <f>(G669-Assets[[#This Row],[DIS]])/Assets[[#This Row],[DIS]]</f>
        <v>-7.8754635418548866E-3</v>
      </c>
      <c r="T668" s="69">
        <f>(H669-Assets[[#This Row],[COP]])/Assets[[#This Row],[COP]]</f>
        <v>7.6296447858437717E-3</v>
      </c>
      <c r="U668" s="69">
        <f>(I669-Assets[[#This Row],[BIDU]])/Assets[[#This Row],[BIDU]]</f>
        <v>3.6178633222566123E-3</v>
      </c>
      <c r="V668" s="69">
        <f>(J669-Assets[[#This Row],[MSFT]])/Assets[[#This Row],[MSFT]]</f>
        <v>-1.3634789643733505E-2</v>
      </c>
      <c r="W668" s="69">
        <f>(K669-Assets[[#This Row],[WFC]])/Assets[[#This Row],[WFC]]</f>
        <v>1.025641777893537E-2</v>
      </c>
      <c r="X668" s="69">
        <f>(L669-Assets[[#This Row],[DJI]])/Assets[[#This Row],[DJI]]</f>
        <v>-3.3688590996863704E-3</v>
      </c>
    </row>
    <row r="669" spans="1:24" x14ac:dyDescent="0.25">
      <c r="A669" s="66">
        <v>41326</v>
      </c>
      <c r="B669" s="60">
        <v>59.521709000000001</v>
      </c>
      <c r="C669" s="62">
        <v>80.187123999999997</v>
      </c>
      <c r="D669" s="62">
        <v>27.032028</v>
      </c>
      <c r="E669" s="62">
        <v>35.159999999999997</v>
      </c>
      <c r="F669" s="62">
        <v>397.36829999999998</v>
      </c>
      <c r="G669" s="62">
        <v>51.821252000000001</v>
      </c>
      <c r="H669" s="62">
        <v>50.674773000000002</v>
      </c>
      <c r="I669" s="62">
        <v>88.769997000000004</v>
      </c>
      <c r="J669" s="62">
        <v>25.134941000000001</v>
      </c>
      <c r="K669" s="62">
        <v>32.369145000000003</v>
      </c>
      <c r="L669" s="62">
        <v>13880.62012</v>
      </c>
      <c r="N669" s="69">
        <f>(B670-Assets[[#This Row],[AAPL]])/Assets[[#This Row],[AAPL]]</f>
        <v>1.0648753381728306E-2</v>
      </c>
      <c r="O669" s="69">
        <f>(C670-Assets[[#This Row],[XOM]])/Assets[[#This Row],[XOM]]</f>
        <v>6.8856566049183407E-3</v>
      </c>
      <c r="P669" s="69">
        <f>(D670-Assets[[#This Row],[TTM]])/Assets[[#This Row],[TTM]]</f>
        <v>8.0438286021308082E-3</v>
      </c>
      <c r="Q669" s="69">
        <f>(E670-Assets[[#This Row],[TSLA]])/Assets[[#This Row],[TSLA]]</f>
        <v>2.7019368600682606E-2</v>
      </c>
      <c r="R669" s="69">
        <f>(F670-Assets[[#This Row],[GOOG]])/Assets[[#This Row],[GOOG]]</f>
        <v>5.2544050443883387E-3</v>
      </c>
      <c r="S669" s="69">
        <f>(G670-Assets[[#This Row],[DIS]])/Assets[[#This Row],[DIS]]</f>
        <v>1.476865128615529E-3</v>
      </c>
      <c r="T669" s="69">
        <f>(H670-Assets[[#This Row],[COP]])/Assets[[#This Row],[COP]]</f>
        <v>1.5487982551002366E-3</v>
      </c>
      <c r="U669" s="69">
        <f>(I670-Assets[[#This Row],[BIDU]])/Assets[[#This Row],[BIDU]]</f>
        <v>4.6187114324224123E-3</v>
      </c>
      <c r="V669" s="69">
        <f>(J670-Assets[[#This Row],[MSFT]])/Assets[[#This Row],[MSFT]]</f>
        <v>9.8217855375112156E-3</v>
      </c>
      <c r="W669" s="69">
        <f>(K670-Assets[[#This Row],[WFC]])/Assets[[#This Row],[WFC]]</f>
        <v>1.0152322528135844E-2</v>
      </c>
      <c r="X669" s="69">
        <f>(L670-Assets[[#This Row],[DJI]])/Assets[[#This Row],[DJI]]</f>
        <v>8.641558443571869E-3</v>
      </c>
    </row>
    <row r="670" spans="1:24" x14ac:dyDescent="0.25">
      <c r="A670" s="66">
        <v>41327</v>
      </c>
      <c r="B670" s="60">
        <v>60.155540999999999</v>
      </c>
      <c r="C670" s="62">
        <v>80.739265000000003</v>
      </c>
      <c r="D670" s="62">
        <v>27.249469000000001</v>
      </c>
      <c r="E670" s="62">
        <v>36.110000999999997</v>
      </c>
      <c r="F670" s="62">
        <v>399.45623399999999</v>
      </c>
      <c r="G670" s="62">
        <v>51.897784999999999</v>
      </c>
      <c r="H670" s="62">
        <v>50.753258000000002</v>
      </c>
      <c r="I670" s="62">
        <v>89.18</v>
      </c>
      <c r="J670" s="62">
        <v>25.381810999999999</v>
      </c>
      <c r="K670" s="62">
        <v>32.697766999999999</v>
      </c>
      <c r="L670" s="62">
        <v>14000.570309999999</v>
      </c>
      <c r="N670" s="69">
        <f>(B671-Assets[[#This Row],[AAPL]])/Assets[[#This Row],[AAPL]]</f>
        <v>-1.776803902403605E-2</v>
      </c>
      <c r="O670" s="69">
        <f>(C671-Assets[[#This Row],[XOM]])/Assets[[#This Row],[XOM]]</f>
        <v>-1.6816142678534502E-2</v>
      </c>
      <c r="P670" s="69">
        <f>(D671-Assets[[#This Row],[TTM]])/Assets[[#This Row],[TTM]]</f>
        <v>-1.233224030897632E-2</v>
      </c>
      <c r="Q670" s="69">
        <f>(E671-Assets[[#This Row],[TSLA]])/Assets[[#This Row],[TSLA]]</f>
        <v>-4.7909165109134087E-2</v>
      </c>
      <c r="R670" s="69">
        <f>(F671-Assets[[#This Row],[GOOG]])/Assets[[#This Row],[GOOG]]</f>
        <v>-1.1179051970934996E-2</v>
      </c>
      <c r="S670" s="69">
        <f>(G671-Assets[[#This Row],[DIS]])/Assets[[#This Row],[DIS]]</f>
        <v>-1.2165894941373694E-2</v>
      </c>
      <c r="T670" s="69">
        <f>(H671-Assets[[#This Row],[COP]])/Assets[[#This Row],[COP]]</f>
        <v>-2.2508623978385819E-2</v>
      </c>
      <c r="U670" s="69">
        <f>(I671-Assets[[#This Row],[BIDU]])/Assets[[#This Row],[BIDU]]</f>
        <v>-1.311951110114383E-2</v>
      </c>
      <c r="V670" s="69">
        <f>(J671-Assets[[#This Row],[MSFT]])/Assets[[#This Row],[MSFT]]</f>
        <v>-1.4048958129898556E-2</v>
      </c>
      <c r="W670" s="69">
        <f>(K671-Assets[[#This Row],[WFC]])/Assets[[#This Row],[WFC]]</f>
        <v>-2.8754868795780462E-2</v>
      </c>
      <c r="X670" s="69">
        <f>(L671-Assets[[#This Row],[DJI]])/Assets[[#This Row],[DJI]]</f>
        <v>-1.5456541070004376E-2</v>
      </c>
    </row>
    <row r="671" spans="1:24" x14ac:dyDescent="0.25">
      <c r="A671" s="66">
        <v>41330</v>
      </c>
      <c r="B671" s="60">
        <v>59.086694999999999</v>
      </c>
      <c r="C671" s="62">
        <v>79.381541999999996</v>
      </c>
      <c r="D671" s="62">
        <v>26.913422000000001</v>
      </c>
      <c r="E671" s="62">
        <v>34.380001</v>
      </c>
      <c r="F671" s="62">
        <v>394.99069200000002</v>
      </c>
      <c r="G671" s="62">
        <v>51.266401999999999</v>
      </c>
      <c r="H671" s="62">
        <v>49.610872000000001</v>
      </c>
      <c r="I671" s="62">
        <v>88.010002</v>
      </c>
      <c r="J671" s="62">
        <v>25.025223</v>
      </c>
      <c r="K671" s="62">
        <v>31.757546999999999</v>
      </c>
      <c r="L671" s="62">
        <v>13784.16992</v>
      </c>
      <c r="N671" s="69">
        <f>(B672-Assets[[#This Row],[AAPL]])/Assets[[#This Row],[AAPL]]</f>
        <v>1.3934101408108924E-2</v>
      </c>
      <c r="O671" s="69">
        <f>(C672-Assets[[#This Row],[XOM]])/Assets[[#This Row],[XOM]]</f>
        <v>9.2360891654133248E-3</v>
      </c>
      <c r="P671" s="69">
        <f>(D672-Assets[[#This Row],[TTM]])/Assets[[#This Row],[TTM]]</f>
        <v>-1.8362102002487835E-2</v>
      </c>
      <c r="Q671" s="69">
        <f>(E672-Assets[[#This Row],[TSLA]])/Assets[[#This Row],[TSLA]]</f>
        <v>1.4543047860876932E-3</v>
      </c>
      <c r="R671" s="69">
        <f>(F672-Assets[[#This Row],[GOOG]])/Assets[[#This Row],[GOOG]]</f>
        <v>-8.093684394973776E-4</v>
      </c>
      <c r="S671" s="69">
        <f>(G672-Assets[[#This Row],[DIS]])/Assets[[#This Row],[DIS]]</f>
        <v>5.7846852603387205E-3</v>
      </c>
      <c r="T671" s="69">
        <f>(H672-Assets[[#This Row],[COP]])/Assets[[#This Row],[COP]]</f>
        <v>1.511690824543461E-2</v>
      </c>
      <c r="U671" s="69">
        <f>(I672-Assets[[#This Row],[BIDU]])/Assets[[#This Row],[BIDU]]</f>
        <v>1.9543244641671481E-2</v>
      </c>
      <c r="V671" s="69">
        <f>(J672-Assets[[#This Row],[MSFT]])/Assets[[#This Row],[MSFT]]</f>
        <v>0</v>
      </c>
      <c r="W671" s="69">
        <f>(K672-Assets[[#This Row],[WFC]])/Assets[[#This Row],[WFC]]</f>
        <v>-1.1497739419231712E-3</v>
      </c>
      <c r="X671" s="69">
        <f>(L672-Assets[[#This Row],[DJI]])/Assets[[#This Row],[DJI]]</f>
        <v>8.4125457443577512E-3</v>
      </c>
    </row>
    <row r="672" spans="1:24" x14ac:dyDescent="0.25">
      <c r="A672" s="66">
        <v>41331</v>
      </c>
      <c r="B672" s="60">
        <v>59.910015000000001</v>
      </c>
      <c r="C672" s="62">
        <v>80.114716999999999</v>
      </c>
      <c r="D672" s="62">
        <v>26.419235</v>
      </c>
      <c r="E672" s="62">
        <v>34.43</v>
      </c>
      <c r="F672" s="62">
        <v>394.67099899999999</v>
      </c>
      <c r="G672" s="62">
        <v>51.562961999999999</v>
      </c>
      <c r="H672" s="62">
        <v>50.360835000000002</v>
      </c>
      <c r="I672" s="62">
        <v>89.730002999999996</v>
      </c>
      <c r="J672" s="62">
        <v>25.025223</v>
      </c>
      <c r="K672" s="62">
        <v>31.721032999999998</v>
      </c>
      <c r="L672" s="62">
        <v>13900.12988</v>
      </c>
      <c r="N672" s="69">
        <f>(B673-Assets[[#This Row],[AAPL]])/Assets[[#This Row],[AAPL]]</f>
        <v>-9.800247921820774E-3</v>
      </c>
      <c r="O672" s="69">
        <f>(C673-Assets[[#This Row],[XOM]])/Assets[[#This Row],[XOM]]</f>
        <v>1.1524087390834801E-2</v>
      </c>
      <c r="P672" s="69">
        <f>(D673-Assets[[#This Row],[TTM]])/Assets[[#This Row],[TTM]]</f>
        <v>2.8806587321699467E-2</v>
      </c>
      <c r="Q672" s="69">
        <f>(E673-Assets[[#This Row],[TSLA]])/Assets[[#This Row],[TSLA]]</f>
        <v>1.9459715364507687E-2</v>
      </c>
      <c r="R672" s="69">
        <f>(F673-Assets[[#This Row],[GOOG]])/Assets[[#This Row],[GOOG]]</f>
        <v>1.2213164920182009E-2</v>
      </c>
      <c r="S672" s="69">
        <f>(G673-Assets[[#This Row],[DIS]])/Assets[[#This Row],[DIS]]</f>
        <v>1.0760630857474826E-2</v>
      </c>
      <c r="T672" s="69">
        <f>(H673-Assets[[#This Row],[COP]])/Assets[[#This Row],[COP]]</f>
        <v>5.0216601849432246E-3</v>
      </c>
      <c r="U672" s="69">
        <f>(I673-Assets[[#This Row],[BIDU]])/Assets[[#This Row],[BIDU]]</f>
        <v>-4.2349825843647528E-3</v>
      </c>
      <c r="V672" s="69">
        <f>(J673-Assets[[#This Row],[MSFT]])/Assets[[#This Row],[MSFT]]</f>
        <v>1.6075940661947383E-2</v>
      </c>
      <c r="W672" s="69">
        <f>(K673-Assets[[#This Row],[WFC]])/Assets[[#This Row],[WFC]]</f>
        <v>1.0935268091679228E-2</v>
      </c>
      <c r="X672" s="69">
        <f>(L673-Assets[[#This Row],[DJI]])/Assets[[#This Row],[DJI]]</f>
        <v>1.2607093711558843E-2</v>
      </c>
    </row>
    <row r="673" spans="1:24" x14ac:dyDescent="0.25">
      <c r="A673" s="66">
        <v>41332</v>
      </c>
      <c r="B673" s="60">
        <v>59.322882</v>
      </c>
      <c r="C673" s="62">
        <v>81.037965999999997</v>
      </c>
      <c r="D673" s="62">
        <v>27.180282999999999</v>
      </c>
      <c r="E673" s="62">
        <v>35.099997999999999</v>
      </c>
      <c r="F673" s="62">
        <v>399.49118099999998</v>
      </c>
      <c r="G673" s="62">
        <v>52.117812000000001</v>
      </c>
      <c r="H673" s="62">
        <v>50.613729999999997</v>
      </c>
      <c r="I673" s="62">
        <v>89.349997999999999</v>
      </c>
      <c r="J673" s="62">
        <v>25.427527000000001</v>
      </c>
      <c r="K673" s="62">
        <v>32.067911000000002</v>
      </c>
      <c r="L673" s="62">
        <v>14075.37012</v>
      </c>
      <c r="N673" s="69">
        <f>(B674-Assets[[#This Row],[AAPL]])/Assets[[#This Row],[AAPL]]</f>
        <v>-7.1304357735013577E-3</v>
      </c>
      <c r="O673" s="69">
        <f>(C674-Assets[[#This Row],[XOM]])/Assets[[#This Row],[XOM]]</f>
        <v>2.2343848067460798E-4</v>
      </c>
      <c r="P673" s="69">
        <f>(D674-Assets[[#This Row],[TTM]])/Assets[[#This Row],[TTM]]</f>
        <v>-1.3090923299069395E-2</v>
      </c>
      <c r="Q673" s="69">
        <f>(E674-Assets[[#This Row],[TSLA]])/Assets[[#This Row],[TSLA]]</f>
        <v>-7.6921941704953664E-3</v>
      </c>
      <c r="R673" s="69">
        <f>(F674-Assets[[#This Row],[GOOG]])/Assets[[#This Row],[GOOG]]</f>
        <v>1.7755335630300594E-3</v>
      </c>
      <c r="S673" s="69">
        <f>(G674-Assets[[#This Row],[DIS]])/Assets[[#This Row],[DIS]]</f>
        <v>2.0190985761258801E-3</v>
      </c>
      <c r="T673" s="69">
        <f>(H674-Assets[[#This Row],[COP]])/Assets[[#This Row],[COP]]</f>
        <v>-1.5506464352656089E-3</v>
      </c>
      <c r="U673" s="69">
        <f>(I674-Assets[[#This Row],[BIDU]])/Assets[[#This Row],[BIDU]]</f>
        <v>1.5780683061682899E-2</v>
      </c>
      <c r="V673" s="69">
        <f>(J674-Assets[[#This Row],[MSFT]])/Assets[[#This Row],[MSFT]]</f>
        <v>-3.5961027590306776E-4</v>
      </c>
      <c r="W673" s="69">
        <f>(K674-Assets[[#This Row],[WFC]])/Assets[[#This Row],[WFC]]</f>
        <v>-1.4232607792881605E-3</v>
      </c>
      <c r="X673" s="69">
        <f>(L674-Assets[[#This Row],[DJI]])/Assets[[#This Row],[DJI]]</f>
        <v>-1.4834345258410981E-3</v>
      </c>
    </row>
    <row r="674" spans="1:24" x14ac:dyDescent="0.25">
      <c r="A674" s="66">
        <v>41333</v>
      </c>
      <c r="B674" s="60">
        <v>58.899884</v>
      </c>
      <c r="C674" s="62">
        <v>81.056072999999998</v>
      </c>
      <c r="D674" s="62">
        <v>26.824468</v>
      </c>
      <c r="E674" s="62">
        <v>34.830002</v>
      </c>
      <c r="F674" s="62">
        <v>400.200491</v>
      </c>
      <c r="G674" s="62">
        <v>52.223042999999997</v>
      </c>
      <c r="H674" s="62">
        <v>50.535246000000001</v>
      </c>
      <c r="I674" s="62">
        <v>90.760002</v>
      </c>
      <c r="J674" s="62">
        <v>25.418382999999999</v>
      </c>
      <c r="K674" s="62">
        <v>32.022269999999999</v>
      </c>
      <c r="L674" s="62">
        <v>14054.490229999999</v>
      </c>
      <c r="N674" s="69">
        <f>(B675-Assets[[#This Row],[AAPL]])/Assets[[#This Row],[AAPL]]</f>
        <v>-2.4762120074803554E-2</v>
      </c>
      <c r="O674" s="69">
        <f>(C675-Assets[[#This Row],[XOM]])/Assets[[#This Row],[XOM]]</f>
        <v>-1.3400599853881639E-3</v>
      </c>
      <c r="P674" s="69">
        <f>(D675-Assets[[#This Row],[TTM]])/Assets[[#This Row],[TTM]]</f>
        <v>-1.5106842007080963E-2</v>
      </c>
      <c r="Q674" s="69">
        <f>(E675-Assets[[#This Row],[TSLA]])/Assets[[#This Row],[TSLA]]</f>
        <v>-5.1679583595774618E-3</v>
      </c>
      <c r="R674" s="69">
        <f>(F675-Assets[[#This Row],[GOOG]])/Assets[[#This Row],[GOOG]]</f>
        <v>6.2281682707881116E-3</v>
      </c>
      <c r="S674" s="69">
        <f>(G675-Assets[[#This Row],[DIS]])/Assets[[#This Row],[DIS]]</f>
        <v>1.3555625243822051E-2</v>
      </c>
      <c r="T674" s="69">
        <f>(H675-Assets[[#This Row],[COP]])/Assets[[#This Row],[COP]]</f>
        <v>5.694520612405822E-3</v>
      </c>
      <c r="U674" s="69">
        <f>(I675-Assets[[#This Row],[BIDU]])/Assets[[#This Row],[BIDU]]</f>
        <v>1.9832480832250237E-2</v>
      </c>
      <c r="V674" s="69">
        <f>(J675-Assets[[#This Row],[MSFT]])/Assets[[#This Row],[MSFT]]</f>
        <v>5.3957405551723304E-3</v>
      </c>
      <c r="W674" s="69">
        <f>(K675-Assets[[#This Row],[WFC]])/Assets[[#This Row],[WFC]]</f>
        <v>8.8368813328974644E-3</v>
      </c>
      <c r="X674" s="69">
        <f>(L675-Assets[[#This Row],[DJI]])/Assets[[#This Row],[DJI]]</f>
        <v>2.5023981250439152E-3</v>
      </c>
    </row>
    <row r="675" spans="1:24" x14ac:dyDescent="0.25">
      <c r="A675" s="66">
        <v>41334</v>
      </c>
      <c r="B675" s="60">
        <v>57.441398</v>
      </c>
      <c r="C675" s="62">
        <v>80.947452999999996</v>
      </c>
      <c r="D675" s="62">
        <v>26.419235</v>
      </c>
      <c r="E675" s="62">
        <v>34.650002000000001</v>
      </c>
      <c r="F675" s="62">
        <v>402.69300700000002</v>
      </c>
      <c r="G675" s="62">
        <v>52.930959000000001</v>
      </c>
      <c r="H675" s="62">
        <v>50.82302</v>
      </c>
      <c r="I675" s="62">
        <v>92.559997999999993</v>
      </c>
      <c r="J675" s="62">
        <v>25.555534000000002</v>
      </c>
      <c r="K675" s="62">
        <v>32.305247000000001</v>
      </c>
      <c r="L675" s="62">
        <v>14089.660159999999</v>
      </c>
      <c r="N675" s="69">
        <f>(B676-Assets[[#This Row],[AAPL]])/Assets[[#This Row],[AAPL]]</f>
        <v>-2.4206148325289657E-2</v>
      </c>
      <c r="O675" s="69">
        <f>(C676-Assets[[#This Row],[XOM]])/Assets[[#This Row],[XOM]]</f>
        <v>-5.3673708547691051E-3</v>
      </c>
      <c r="P675" s="69">
        <f>(D676-Assets[[#This Row],[TTM]])/Assets[[#This Row],[TTM]]</f>
        <v>7.4824271028283438E-4</v>
      </c>
      <c r="Q675" s="69">
        <f>(E676-Assets[[#This Row],[TSLA]])/Assets[[#This Row],[TSLA]]</f>
        <v>2.6839825290630566E-2</v>
      </c>
      <c r="R675" s="69">
        <f>(F676-Assets[[#This Row],[GOOG]])/Assets[[#This Row],[GOOG]]</f>
        <v>1.8990535884821066E-2</v>
      </c>
      <c r="S675" s="69">
        <f>(G676-Assets[[#This Row],[DIS]])/Assets[[#This Row],[DIS]]</f>
        <v>8.4944427324658602E-3</v>
      </c>
      <c r="T675" s="69">
        <f>(H676-Assets[[#This Row],[COP]])/Assets[[#This Row],[COP]]</f>
        <v>-1.1324632026983085E-2</v>
      </c>
      <c r="U675" s="69">
        <f>(I676-Assets[[#This Row],[BIDU]])/Assets[[#This Row],[BIDU]]</f>
        <v>-2.4848704080568294E-2</v>
      </c>
      <c r="V675" s="69">
        <f>(J676-Assets[[#This Row],[MSFT]])/Assets[[#This Row],[MSFT]]</f>
        <v>7.1555929921088557E-3</v>
      </c>
      <c r="W675" s="69">
        <f>(K676-Assets[[#This Row],[WFC]])/Assets[[#This Row],[WFC]]</f>
        <v>1.2998012366226309E-2</v>
      </c>
      <c r="X675" s="69">
        <f>(L676-Assets[[#This Row],[DJI]])/Assets[[#This Row],[DJI]]</f>
        <v>2.7083797314242466E-3</v>
      </c>
    </row>
    <row r="676" spans="1:24" x14ac:dyDescent="0.25">
      <c r="A676" s="66">
        <v>41337</v>
      </c>
      <c r="B676" s="60">
        <v>56.050963000000003</v>
      </c>
      <c r="C676" s="62">
        <v>80.512978000000004</v>
      </c>
      <c r="D676" s="62">
        <v>26.439003</v>
      </c>
      <c r="E676" s="62">
        <v>35.580002</v>
      </c>
      <c r="F676" s="62">
        <v>410.34036300000002</v>
      </c>
      <c r="G676" s="62">
        <v>53.380578</v>
      </c>
      <c r="H676" s="62">
        <v>50.247467999999998</v>
      </c>
      <c r="I676" s="62">
        <v>90.260002</v>
      </c>
      <c r="J676" s="62">
        <v>25.738399000000001</v>
      </c>
      <c r="K676" s="62">
        <v>32.725150999999997</v>
      </c>
      <c r="L676" s="62">
        <v>14127.820309999999</v>
      </c>
      <c r="N676" s="69">
        <f>(B677-Assets[[#This Row],[AAPL]])/Assets[[#This Row],[AAPL]]</f>
        <v>2.6401615972235816E-2</v>
      </c>
      <c r="O676" s="69">
        <f>(C677-Assets[[#This Row],[XOM]])/Assets[[#This Row],[XOM]]</f>
        <v>7.4199466327031453E-3</v>
      </c>
      <c r="P676" s="69">
        <f>(D677-Assets[[#This Row],[TTM]])/Assets[[#This Row],[TTM]]</f>
        <v>3.8504704583603208E-2</v>
      </c>
      <c r="Q676" s="69">
        <f>(E677-Assets[[#This Row],[TSLA]])/Assets[[#This Row],[TSLA]]</f>
        <v>3.0073073070653572E-2</v>
      </c>
      <c r="R676" s="69">
        <f>(F677-Assets[[#This Row],[GOOG]])/Assets[[#This Row],[GOOG]]</f>
        <v>2.0815566223008761E-2</v>
      </c>
      <c r="S676" s="69">
        <f>(G677-Assets[[#This Row],[DIS]])/Assets[[#This Row],[DIS]]</f>
        <v>1.2186379847741687E-2</v>
      </c>
      <c r="T676" s="69">
        <f>(H677-Assets[[#This Row],[COP]])/Assets[[#This Row],[COP]]</f>
        <v>6.9422403532851974E-4</v>
      </c>
      <c r="U676" s="69">
        <f>(I677-Assets[[#This Row],[BIDU]])/Assets[[#This Row],[BIDU]]</f>
        <v>1.2297817143855114E-2</v>
      </c>
      <c r="V676" s="69">
        <f>(J677-Assets[[#This Row],[MSFT]])/Assets[[#This Row],[MSFT]]</f>
        <v>7.1048319672096976E-3</v>
      </c>
      <c r="W676" s="69">
        <f>(K677-Assets[[#This Row],[WFC]])/Assets[[#This Row],[WFC]]</f>
        <v>8.3687925534719435E-4</v>
      </c>
      <c r="X676" s="69">
        <f>(L677-Assets[[#This Row],[DJI]])/Assets[[#This Row],[DJI]]</f>
        <v>8.9149789023612262E-3</v>
      </c>
    </row>
    <row r="677" spans="1:24" x14ac:dyDescent="0.25">
      <c r="A677" s="66">
        <v>41338</v>
      </c>
      <c r="B677" s="60">
        <v>57.530799000000002</v>
      </c>
      <c r="C677" s="62">
        <v>81.110380000000006</v>
      </c>
      <c r="D677" s="62">
        <v>27.457028999999999</v>
      </c>
      <c r="E677" s="62">
        <v>36.650002000000001</v>
      </c>
      <c r="F677" s="62">
        <v>418.88182999999998</v>
      </c>
      <c r="G677" s="62">
        <v>54.031094000000003</v>
      </c>
      <c r="H677" s="62">
        <v>50.282350999999998</v>
      </c>
      <c r="I677" s="62">
        <v>91.370002999999997</v>
      </c>
      <c r="J677" s="62">
        <v>25.921265999999999</v>
      </c>
      <c r="K677" s="62">
        <v>32.752538000000001</v>
      </c>
      <c r="L677" s="62">
        <v>14253.76953</v>
      </c>
      <c r="N677" s="69">
        <f>(B678-Assets[[#This Row],[AAPL]])/Assets[[#This Row],[AAPL]]</f>
        <v>-1.2710478781982565E-2</v>
      </c>
      <c r="O677" s="69">
        <f>(C678-Assets[[#This Row],[XOM]])/Assets[[#This Row],[XOM]]</f>
        <v>-5.5801735856755516E-4</v>
      </c>
      <c r="P677" s="69">
        <f>(D678-Assets[[#This Row],[TTM]])/Assets[[#This Row],[TTM]]</f>
        <v>1.6558637862822009E-2</v>
      </c>
      <c r="Q677" s="69">
        <f>(E678-Assets[[#This Row],[TSLA]])/Assets[[#This Row],[TSLA]]</f>
        <v>2.8376451384641115E-2</v>
      </c>
      <c r="R677" s="69">
        <f>(F678-Assets[[#This Row],[GOOG]])/Assets[[#This Row],[GOOG]]</f>
        <v>-8.6096071534064577E-3</v>
      </c>
      <c r="S677" s="69">
        <f>(G678-Assets[[#This Row],[DIS]])/Assets[[#This Row],[DIS]]</f>
        <v>-2.1246284593091054E-3</v>
      </c>
      <c r="T677" s="69">
        <f>(H678-Assets[[#This Row],[COP]])/Assets[[#This Row],[COP]]</f>
        <v>5.8966216595561487E-3</v>
      </c>
      <c r="U677" s="69">
        <f>(I678-Assets[[#This Row],[BIDU]])/Assets[[#This Row],[BIDU]]</f>
        <v>-1.5760128627772839E-2</v>
      </c>
      <c r="V677" s="69">
        <f>(J678-Assets[[#This Row],[MSFT]])/Assets[[#This Row],[MSFT]]</f>
        <v>-9.1710798384615384E-3</v>
      </c>
      <c r="W677" s="69">
        <f>(K678-Assets[[#This Row],[WFC]])/Assets[[#This Row],[WFC]]</f>
        <v>4.7379534373794613E-3</v>
      </c>
      <c r="X677" s="69">
        <f>(L678-Assets[[#This Row],[DJI]])/Assets[[#This Row],[DJI]]</f>
        <v>2.9796118079930714E-3</v>
      </c>
    </row>
    <row r="678" spans="1:24" x14ac:dyDescent="0.25">
      <c r="A678" s="66">
        <v>41339</v>
      </c>
      <c r="B678" s="60">
        <v>56.799554999999998</v>
      </c>
      <c r="C678" s="62">
        <v>81.065118999999996</v>
      </c>
      <c r="D678" s="62">
        <v>27.91168</v>
      </c>
      <c r="E678" s="62">
        <v>37.689999</v>
      </c>
      <c r="F678" s="62">
        <v>415.27542199999999</v>
      </c>
      <c r="G678" s="62">
        <v>53.916297999999998</v>
      </c>
      <c r="H678" s="62">
        <v>50.578847000000003</v>
      </c>
      <c r="I678" s="62">
        <v>89.93</v>
      </c>
      <c r="J678" s="62">
        <v>25.683540000000001</v>
      </c>
      <c r="K678" s="62">
        <v>32.907718000000003</v>
      </c>
      <c r="L678" s="62">
        <v>14296.240229999999</v>
      </c>
      <c r="N678" s="69">
        <f>(B679-Assets[[#This Row],[AAPL]])/Assets[[#This Row],[AAPL]]</f>
        <v>1.1558541259698258E-2</v>
      </c>
      <c r="O678" s="69">
        <f>(C679-Assets[[#This Row],[XOM]])/Assets[[#This Row],[XOM]]</f>
        <v>-9.4908267512688986E-3</v>
      </c>
      <c r="P678" s="69">
        <f>(D679-Assets[[#This Row],[TTM]])/Assets[[#This Row],[TTM]]</f>
        <v>-8.4985927038430161E-3</v>
      </c>
      <c r="Q678" s="69">
        <f>(E679-Assets[[#This Row],[TSLA]])/Assets[[#This Row],[TSLA]]</f>
        <v>1.4327434712853047E-2</v>
      </c>
      <c r="R678" s="69">
        <f>(F679-Assets[[#This Row],[GOOG]])/Assets[[#This Row],[GOOG]]</f>
        <v>1.4674526054662617E-3</v>
      </c>
      <c r="S678" s="69">
        <f>(G679-Assets[[#This Row],[DIS]])/Assets[[#This Row],[DIS]]</f>
        <v>-7.0972973700828153E-4</v>
      </c>
      <c r="T678" s="69">
        <f>(H679-Assets[[#This Row],[COP]])/Assets[[#This Row],[COP]]</f>
        <v>-2.4137758616759892E-3</v>
      </c>
      <c r="U678" s="69">
        <f>(I679-Assets[[#This Row],[BIDU]])/Assets[[#This Row],[BIDU]]</f>
        <v>5.4486600689425098E-3</v>
      </c>
      <c r="V678" s="69">
        <f>(J679-Assets[[#This Row],[MSFT]])/Assets[[#This Row],[MSFT]]</f>
        <v>1.7799726984675304E-3</v>
      </c>
      <c r="W678" s="69">
        <f>(K679-Assets[[#This Row],[WFC]])/Assets[[#This Row],[WFC]]</f>
        <v>1.0263488948094113E-2</v>
      </c>
      <c r="X678" s="69">
        <f>(L679-Assets[[#This Row],[DJI]])/Assets[[#This Row],[DJI]]</f>
        <v>2.3257863231919123E-3</v>
      </c>
    </row>
    <row r="679" spans="1:24" x14ac:dyDescent="0.25">
      <c r="A679" s="66">
        <v>41340</v>
      </c>
      <c r="B679" s="60">
        <v>57.456074999999998</v>
      </c>
      <c r="C679" s="62">
        <v>80.295743999999999</v>
      </c>
      <c r="D679" s="62">
        <v>27.674469999999999</v>
      </c>
      <c r="E679" s="62">
        <v>38.229999999999997</v>
      </c>
      <c r="F679" s="62">
        <v>415.88481899999999</v>
      </c>
      <c r="G679" s="62">
        <v>53.878031999999997</v>
      </c>
      <c r="H679" s="62">
        <v>50.456761</v>
      </c>
      <c r="I679" s="62">
        <v>90.419998000000007</v>
      </c>
      <c r="J679" s="62">
        <v>25.729255999999999</v>
      </c>
      <c r="K679" s="62">
        <v>33.245466</v>
      </c>
      <c r="L679" s="62">
        <v>14329.490229999999</v>
      </c>
      <c r="N679" s="69">
        <f>(B680-Assets[[#This Row],[AAPL]])/Assets[[#This Row],[AAPL]]</f>
        <v>2.6475877442029166E-3</v>
      </c>
      <c r="O679" s="69">
        <f>(C680-Assets[[#This Row],[XOM]])/Assets[[#This Row],[XOM]]</f>
        <v>2.9309274474124724E-3</v>
      </c>
      <c r="P679" s="69">
        <f>(D680-Assets[[#This Row],[TTM]])/Assets[[#This Row],[TTM]]</f>
        <v>1.000004697470265E-2</v>
      </c>
      <c r="Q679" s="69">
        <f>(E680-Assets[[#This Row],[TSLA]])/Assets[[#This Row],[TSLA]]</f>
        <v>6.2778184671725499E-3</v>
      </c>
      <c r="R679" s="69">
        <f>(F680-Assets[[#This Row],[GOOG]])/Assets[[#This Row],[GOOG]]</f>
        <v>-1.2970947131398134E-3</v>
      </c>
      <c r="S679" s="69">
        <f>(G680-Assets[[#This Row],[DIS]])/Assets[[#This Row],[DIS]]</f>
        <v>1.8998578121784421E-2</v>
      </c>
      <c r="T679" s="69">
        <f>(H680-Assets[[#This Row],[COP]])/Assets[[#This Row],[COP]]</f>
        <v>9.1600211912135632E-3</v>
      </c>
      <c r="U679" s="69">
        <f>(I680-Assets[[#This Row],[BIDU]])/Assets[[#This Row],[BIDU]]</f>
        <v>-1.3271367247763158E-2</v>
      </c>
      <c r="V679" s="69">
        <f>(J680-Assets[[#This Row],[MSFT]])/Assets[[#This Row],[MSFT]]</f>
        <v>-4.9751147098850883E-3</v>
      </c>
      <c r="W679" s="69">
        <f>(K680-Assets[[#This Row],[WFC]])/Assets[[#This Row],[WFC]]</f>
        <v>2.1966604408552503E-3</v>
      </c>
      <c r="X679" s="69">
        <f>(L680-Assets[[#This Row],[DJI]])/Assets[[#This Row],[DJI]]</f>
        <v>4.7161538139378545E-3</v>
      </c>
    </row>
    <row r="680" spans="1:24" x14ac:dyDescent="0.25">
      <c r="A680" s="66">
        <v>41341</v>
      </c>
      <c r="B680" s="60">
        <v>57.608195000000002</v>
      </c>
      <c r="C680" s="62">
        <v>80.531085000000004</v>
      </c>
      <c r="D680" s="62">
        <v>27.951215999999999</v>
      </c>
      <c r="E680" s="62">
        <v>38.470001000000003</v>
      </c>
      <c r="F680" s="62">
        <v>415.34537699999998</v>
      </c>
      <c r="G680" s="62">
        <v>54.901637999999998</v>
      </c>
      <c r="H680" s="62">
        <v>50.918945999999998</v>
      </c>
      <c r="I680" s="62">
        <v>89.220000999999996</v>
      </c>
      <c r="J680" s="62">
        <v>25.60125</v>
      </c>
      <c r="K680" s="62">
        <v>33.318494999999999</v>
      </c>
      <c r="L680" s="62">
        <v>14397.070309999999</v>
      </c>
      <c r="N680" s="69">
        <f>(B681-Assets[[#This Row],[AAPL]])/Assets[[#This Row],[AAPL]]</f>
        <v>1.4245334366056748E-2</v>
      </c>
      <c r="O680" s="69">
        <f>(C681-Assets[[#This Row],[XOM]])/Assets[[#This Row],[XOM]]</f>
        <v>2.1355728660552714E-3</v>
      </c>
      <c r="P680" s="69">
        <f>(D681-Assets[[#This Row],[TTM]])/Assets[[#This Row],[TTM]]</f>
        <v>7.4256876695454445E-3</v>
      </c>
      <c r="Q680" s="69">
        <f>(E681-Assets[[#This Row],[TSLA]])/Assets[[#This Row],[TSLA]]</f>
        <v>1.6376318784083105E-2</v>
      </c>
      <c r="R680" s="69">
        <f>(F681-Assets[[#This Row],[GOOG]])/Assets[[#This Row],[GOOG]]</f>
        <v>3.9686152567914674E-3</v>
      </c>
      <c r="S680" s="69">
        <f>(G681-Assets[[#This Row],[DIS]])/Assets[[#This Row],[DIS]]</f>
        <v>4.7046501599825111E-3</v>
      </c>
      <c r="T680" s="69">
        <f>(H681-Assets[[#This Row],[COP]])/Assets[[#This Row],[COP]]</f>
        <v>8.5630209234888567E-4</v>
      </c>
      <c r="U680" s="69">
        <f>(I681-Assets[[#This Row],[BIDU]])/Assets[[#This Row],[BIDU]]</f>
        <v>2.3537211123771506E-3</v>
      </c>
      <c r="V680" s="69">
        <f>(J681-Assets[[#This Row],[MSFT]])/Assets[[#This Row],[MSFT]]</f>
        <v>-4.642820174796153E-3</v>
      </c>
      <c r="W680" s="69">
        <f>(K681-Assets[[#This Row],[WFC]])/Assets[[#This Row],[WFC]]</f>
        <v>1.7260293419615845E-2</v>
      </c>
      <c r="X680" s="69">
        <f>(L681-Assets[[#This Row],[DJI]])/Assets[[#This Row],[DJI]]</f>
        <v>3.4881909248660682E-3</v>
      </c>
    </row>
    <row r="681" spans="1:24" x14ac:dyDescent="0.25">
      <c r="A681" s="66">
        <v>41344</v>
      </c>
      <c r="B681" s="60">
        <v>58.428843000000001</v>
      </c>
      <c r="C681" s="62">
        <v>80.703064999999995</v>
      </c>
      <c r="D681" s="62">
        <v>28.158773</v>
      </c>
      <c r="E681" s="62">
        <v>39.099997999999999</v>
      </c>
      <c r="F681" s="62">
        <v>416.99372299999999</v>
      </c>
      <c r="G681" s="62">
        <v>55.159931</v>
      </c>
      <c r="H681" s="62">
        <v>50.962547999999998</v>
      </c>
      <c r="I681" s="62">
        <v>89.43</v>
      </c>
      <c r="J681" s="62">
        <v>25.482388</v>
      </c>
      <c r="K681" s="62">
        <v>33.893582000000002</v>
      </c>
      <c r="L681" s="62">
        <v>14447.29004</v>
      </c>
      <c r="N681" s="69">
        <f>(B682-Assets[[#This Row],[AAPL]])/Assets[[#This Row],[AAPL]]</f>
        <v>-2.1558924245684674E-2</v>
      </c>
      <c r="O681" s="69">
        <f>(C682-Assets[[#This Row],[XOM]])/Assets[[#This Row],[XOM]]</f>
        <v>0</v>
      </c>
      <c r="P681" s="69">
        <f>(D682-Assets[[#This Row],[TTM]])/Assets[[#This Row],[TTM]]</f>
        <v>-2.4569962618754167E-3</v>
      </c>
      <c r="Q681" s="69">
        <f>(E682-Assets[[#This Row],[TSLA]])/Assets[[#This Row],[TSLA]]</f>
        <v>5.1153455301968561E-4</v>
      </c>
      <c r="R681" s="69">
        <f>(F682-Assets[[#This Row],[GOOG]])/Assets[[#This Row],[GOOG]]</f>
        <v>-8.6366288060407137E-3</v>
      </c>
      <c r="S681" s="69">
        <f>(G682-Assets[[#This Row],[DIS]])/Assets[[#This Row],[DIS]]</f>
        <v>-9.5386631284945459E-3</v>
      </c>
      <c r="T681" s="69">
        <f>(H682-Assets[[#This Row],[COP]])/Assets[[#This Row],[COP]]</f>
        <v>4.9623696209224535E-3</v>
      </c>
      <c r="U681" s="69">
        <f>(I682-Assets[[#This Row],[BIDU]])/Assets[[#This Row],[BIDU]]</f>
        <v>-1.878564240187864E-2</v>
      </c>
      <c r="V681" s="69">
        <f>(J682-Assets[[#This Row],[MSFT]])/Assets[[#This Row],[MSFT]]</f>
        <v>1.4351873144698843E-3</v>
      </c>
      <c r="W681" s="69">
        <f>(K682-Assets[[#This Row],[WFC]])/Assets[[#This Row],[WFC]]</f>
        <v>-1.2658237184845319E-2</v>
      </c>
      <c r="X681" s="69">
        <f>(L682-Assets[[#This Row],[DJI]])/Assets[[#This Row],[DJI]]</f>
        <v>1.9169892708816808E-4</v>
      </c>
    </row>
    <row r="682" spans="1:24" x14ac:dyDescent="0.25">
      <c r="A682" s="66">
        <v>41345</v>
      </c>
      <c r="B682" s="60">
        <v>57.169179999999997</v>
      </c>
      <c r="C682" s="62">
        <v>80.703064999999995</v>
      </c>
      <c r="D682" s="62">
        <v>28.089587000000002</v>
      </c>
      <c r="E682" s="62">
        <v>39.119999</v>
      </c>
      <c r="F682" s="62">
        <v>413.39230300000003</v>
      </c>
      <c r="G682" s="62">
        <v>54.633778999999997</v>
      </c>
      <c r="H682" s="62">
        <v>51.215443</v>
      </c>
      <c r="I682" s="62">
        <v>87.75</v>
      </c>
      <c r="J682" s="62">
        <v>25.51896</v>
      </c>
      <c r="K682" s="62">
        <v>33.464548999999998</v>
      </c>
      <c r="L682" s="62">
        <v>14450.059569999999</v>
      </c>
      <c r="N682" s="69">
        <f>(B683-Assets[[#This Row],[AAPL]])/Assets[[#This Row],[AAPL]]</f>
        <v>-1.8672648444492473E-4</v>
      </c>
      <c r="O682" s="69">
        <f>(C683-Assets[[#This Row],[XOM]])/Assets[[#This Row],[XOM]]</f>
        <v>1.121568307225988E-3</v>
      </c>
      <c r="P682" s="69">
        <f>(D683-Assets[[#This Row],[TTM]])/Assets[[#This Row],[TTM]]</f>
        <v>-2.2871179985665242E-2</v>
      </c>
      <c r="Q682" s="69">
        <f>(E683-Assets[[#This Row],[TSLA]])/Assets[[#This Row],[TSLA]]</f>
        <v>-3.57870663544759E-3</v>
      </c>
      <c r="R682" s="69">
        <f>(F683-Assets[[#This Row],[GOOG]])/Assets[[#This Row],[GOOG]]</f>
        <v>-2.779050291122648E-3</v>
      </c>
      <c r="S682" s="69">
        <f>(G683-Assets[[#This Row],[DIS]])/Assets[[#This Row],[DIS]]</f>
        <v>4.0273069889601044E-3</v>
      </c>
      <c r="T682" s="69">
        <f>(H683-Assets[[#This Row],[COP]])/Assets[[#This Row],[COP]]</f>
        <v>8.5134477895661121E-4</v>
      </c>
      <c r="U682" s="69">
        <f>(I683-Assets[[#This Row],[BIDU]])/Assets[[#This Row],[BIDU]]</f>
        <v>-1.1395783475783403E-3</v>
      </c>
      <c r="V682" s="69">
        <f>(J683-Assets[[#This Row],[MSFT]])/Assets[[#This Row],[MSFT]]</f>
        <v>3.5832181248762307E-4</v>
      </c>
      <c r="W682" s="69">
        <f>(K683-Assets[[#This Row],[WFC]])/Assets[[#This Row],[WFC]]</f>
        <v>3.0005484311173181E-3</v>
      </c>
      <c r="X682" s="69">
        <f>(L683-Assets[[#This Row],[DJI]])/Assets[[#This Row],[DJI]]</f>
        <v>3.6129262822131409E-4</v>
      </c>
    </row>
    <row r="683" spans="1:24" x14ac:dyDescent="0.25">
      <c r="A683" s="66">
        <v>41346</v>
      </c>
      <c r="B683" s="60">
        <v>57.158504999999998</v>
      </c>
      <c r="C683" s="62">
        <v>80.793578999999994</v>
      </c>
      <c r="D683" s="62">
        <v>27.447144999999999</v>
      </c>
      <c r="E683" s="62">
        <v>38.979999999999997</v>
      </c>
      <c r="F683" s="62">
        <v>412.24346500000001</v>
      </c>
      <c r="G683" s="62">
        <v>54.853805999999999</v>
      </c>
      <c r="H683" s="62">
        <v>51.259045</v>
      </c>
      <c r="I683" s="62">
        <v>87.650002000000001</v>
      </c>
      <c r="J683" s="62">
        <v>25.528103999999999</v>
      </c>
      <c r="K683" s="62">
        <v>33.564960999999997</v>
      </c>
      <c r="L683" s="62">
        <v>14455.280269999999</v>
      </c>
      <c r="N683" s="69">
        <f>(B684-Assets[[#This Row],[AAPL]])/Assets[[#This Row],[AAPL]]</f>
        <v>9.6883394693406469E-3</v>
      </c>
      <c r="O683" s="69">
        <f>(C684-Assets[[#This Row],[XOM]])/Assets[[#This Row],[XOM]]</f>
        <v>6.3858292501190158E-3</v>
      </c>
      <c r="P683" s="69">
        <f>(D684-Assets[[#This Row],[TTM]])/Assets[[#This Row],[TTM]]</f>
        <v>-3.6010302710901498E-3</v>
      </c>
      <c r="Q683" s="69">
        <f>(E684-Assets[[#This Row],[TSLA]])/Assets[[#This Row],[TSLA]]</f>
        <v>-5.464345818368388E-2</v>
      </c>
      <c r="R683" s="69">
        <f>(F684-Assets[[#This Row],[GOOG]])/Assets[[#This Row],[GOOG]]</f>
        <v>-4.5679802346897591E-3</v>
      </c>
      <c r="S683" s="69">
        <f>(G684-Assets[[#This Row],[DIS]])/Assets[[#This Row],[DIS]]</f>
        <v>7.1503333788725861E-3</v>
      </c>
      <c r="T683" s="69">
        <f>(H684-Assets[[#This Row],[COP]])/Assets[[#This Row],[COP]]</f>
        <v>1.2589329356409168E-2</v>
      </c>
      <c r="U683" s="69">
        <f>(I684-Assets[[#This Row],[BIDU]])/Assets[[#This Row],[BIDU]]</f>
        <v>-1.5059896975244876E-2</v>
      </c>
      <c r="V683" s="69">
        <f>(J684-Assets[[#This Row],[MSFT]])/Assets[[#This Row],[MSFT]]</f>
        <v>7.8796294468245834E-3</v>
      </c>
      <c r="W683" s="69">
        <f>(K684-Assets[[#This Row],[WFC]])/Assets[[#This Row],[WFC]]</f>
        <v>5.4392436207509201E-3</v>
      </c>
      <c r="X683" s="69">
        <f>(L684-Assets[[#This Row],[DJI]])/Assets[[#This Row],[DJI]]</f>
        <v>5.8012974106104878E-3</v>
      </c>
    </row>
    <row r="684" spans="1:24" x14ac:dyDescent="0.25">
      <c r="A684" s="66">
        <v>41347</v>
      </c>
      <c r="B684" s="60">
        <v>57.712276000000003</v>
      </c>
      <c r="C684" s="62">
        <v>81.309512999999995</v>
      </c>
      <c r="D684" s="62">
        <v>27.348306999999998</v>
      </c>
      <c r="E684" s="62">
        <v>36.849997999999999</v>
      </c>
      <c r="F684" s="62">
        <v>410.360345</v>
      </c>
      <c r="G684" s="62">
        <v>55.246029</v>
      </c>
      <c r="H684" s="62">
        <v>51.904361999999999</v>
      </c>
      <c r="I684" s="62">
        <v>86.330001999999993</v>
      </c>
      <c r="J684" s="62">
        <v>25.729255999999999</v>
      </c>
      <c r="K684" s="62">
        <v>33.747529</v>
      </c>
      <c r="L684" s="62">
        <v>14539.139649999999</v>
      </c>
      <c r="N684" s="69">
        <f>(B685-Assets[[#This Row],[AAPL]])/Assets[[#This Row],[AAPL]]</f>
        <v>2.5803504959672704E-2</v>
      </c>
      <c r="O684" s="69">
        <f>(C685-Assets[[#This Row],[XOM]])/Assets[[#This Row],[XOM]]</f>
        <v>-5.1207661273287167E-3</v>
      </c>
      <c r="P684" s="69">
        <f>(D685-Assets[[#This Row],[TTM]])/Assets[[#This Row],[TTM]]</f>
        <v>-1.1203472302691331E-2</v>
      </c>
      <c r="Q684" s="69">
        <f>(E685-Assets[[#This Row],[TSLA]])/Assets[[#This Row],[TSLA]]</f>
        <v>-4.233370650386474E-2</v>
      </c>
      <c r="R684" s="69">
        <f>(F685-Assets[[#This Row],[GOOG]])/Assets[[#This Row],[GOOG]]</f>
        <v>-8.8127009445807553E-3</v>
      </c>
      <c r="S684" s="69">
        <f>(G685-Assets[[#This Row],[DIS]])/Assets[[#This Row],[DIS]]</f>
        <v>-2.9436866856077659E-3</v>
      </c>
      <c r="T684" s="69">
        <f>(H685-Assets[[#This Row],[COP]])/Assets[[#This Row],[COP]]</f>
        <v>-7.5604821036042462E-3</v>
      </c>
      <c r="U684" s="69">
        <f>(I685-Assets[[#This Row],[BIDU]])/Assets[[#This Row],[BIDU]]</f>
        <v>-1.4479323190563578E-2</v>
      </c>
      <c r="V684" s="69">
        <f>(J685-Assets[[#This Row],[MSFT]])/Assets[[#This Row],[MSFT]]</f>
        <v>-3.5536200502650005E-3</v>
      </c>
      <c r="W684" s="69">
        <f>(K685-Assets[[#This Row],[WFC]])/Assets[[#This Row],[WFC]]</f>
        <v>3.3270198834409549E-2</v>
      </c>
      <c r="X684" s="69">
        <f>(L685-Assets[[#This Row],[DJI]])/Assets[[#This Row],[DJI]]</f>
        <v>-1.7215117677199237E-3</v>
      </c>
    </row>
    <row r="685" spans="1:24" x14ac:dyDescent="0.25">
      <c r="A685" s="66">
        <v>41348</v>
      </c>
      <c r="B685" s="60">
        <v>59.201455000000003</v>
      </c>
      <c r="C685" s="62">
        <v>80.893146000000002</v>
      </c>
      <c r="D685" s="62">
        <v>27.041910999999999</v>
      </c>
      <c r="E685" s="62">
        <v>35.290000999999997</v>
      </c>
      <c r="F685" s="62">
        <v>406.74396200000001</v>
      </c>
      <c r="G685" s="62">
        <v>55.083402</v>
      </c>
      <c r="H685" s="62">
        <v>51.511940000000003</v>
      </c>
      <c r="I685" s="62">
        <v>85.080001999999993</v>
      </c>
      <c r="J685" s="62">
        <v>25.637823999999998</v>
      </c>
      <c r="K685" s="62">
        <v>34.870316000000003</v>
      </c>
      <c r="L685" s="62">
        <v>14514.110350000001</v>
      </c>
      <c r="N685" s="69">
        <f>(B686-Assets[[#This Row],[AAPL]])/Assets[[#This Row],[AAPL]]</f>
        <v>2.7182997444910678E-2</v>
      </c>
      <c r="O685" s="69">
        <f>(C686-Assets[[#This Row],[XOM]])/Assets[[#This Row],[XOM]]</f>
        <v>-6.7137332005854748E-3</v>
      </c>
      <c r="P685" s="69">
        <f>(D686-Assets[[#This Row],[TTM]])/Assets[[#This Row],[TTM]]</f>
        <v>-1.6447395304274071E-2</v>
      </c>
      <c r="Q685" s="69">
        <f>(E686-Assets[[#This Row],[TSLA]])/Assets[[#This Row],[TSLA]]</f>
        <v>-3.9671010493877853E-3</v>
      </c>
      <c r="R685" s="69">
        <f>(F686-Assets[[#This Row],[GOOG]])/Assets[[#This Row],[GOOG]]</f>
        <v>-7.9946312761737491E-3</v>
      </c>
      <c r="S685" s="69">
        <f>(G686-Assets[[#This Row],[DIS]])/Assets[[#This Row],[DIS]]</f>
        <v>-1.3025357438888748E-2</v>
      </c>
      <c r="T685" s="69">
        <f>(H686-Assets[[#This Row],[COP]])/Assets[[#This Row],[COP]]</f>
        <v>1.3543461962410412E-3</v>
      </c>
      <c r="U685" s="69">
        <f>(I686-Assets[[#This Row],[BIDU]])/Assets[[#This Row],[BIDU]]</f>
        <v>1.0577808872173453E-3</v>
      </c>
      <c r="V685" s="69">
        <f>(J686-Assets[[#This Row],[MSFT]])/Assets[[#This Row],[MSFT]]</f>
        <v>2.1398071848843904E-3</v>
      </c>
      <c r="W685" s="69">
        <f>(K686-Assets[[#This Row],[WFC]])/Assets[[#This Row],[WFC]]</f>
        <v>-1.1518392893256362E-2</v>
      </c>
      <c r="X685" s="69">
        <f>(L686-Assets[[#This Row],[DJI]])/Assets[[#This Row],[DJI]]</f>
        <v>-4.2752038191580504E-3</v>
      </c>
    </row>
    <row r="686" spans="1:24" x14ac:dyDescent="0.25">
      <c r="A686" s="66">
        <v>41351</v>
      </c>
      <c r="B686" s="60">
        <v>60.810727999999997</v>
      </c>
      <c r="C686" s="62">
        <v>80.350050999999993</v>
      </c>
      <c r="D686" s="62">
        <v>26.597142000000002</v>
      </c>
      <c r="E686" s="62">
        <v>35.150002000000001</v>
      </c>
      <c r="F686" s="62">
        <v>403.49219399999998</v>
      </c>
      <c r="G686" s="62">
        <v>54.365921</v>
      </c>
      <c r="H686" s="62">
        <v>51.581704999999999</v>
      </c>
      <c r="I686" s="62">
        <v>85.169998000000007</v>
      </c>
      <c r="J686" s="62">
        <v>25.692684</v>
      </c>
      <c r="K686" s="62">
        <v>34.468665999999999</v>
      </c>
      <c r="L686" s="62">
        <v>14452.059569999999</v>
      </c>
      <c r="N686" s="69">
        <f>(B687-Assets[[#This Row],[AAPL]])/Assets[[#This Row],[AAPL]]</f>
        <v>-2.6991125644803102E-3</v>
      </c>
      <c r="O686" s="69">
        <f>(C687-Assets[[#This Row],[XOM]])/Assets[[#This Row],[XOM]]</f>
        <v>-2.1403097802637568E-3</v>
      </c>
      <c r="P686" s="69">
        <f>(D687-Assets[[#This Row],[TTM]])/Assets[[#This Row],[TTM]]</f>
        <v>-3.0843539505109277E-2</v>
      </c>
      <c r="Q686" s="69">
        <f>(E687-Assets[[#This Row],[TSLA]])/Assets[[#This Row],[TSLA]]</f>
        <v>-1.9914650360475165E-3</v>
      </c>
      <c r="R686" s="69">
        <f>(F687-Assets[[#This Row],[GOOG]])/Assets[[#This Row],[GOOG]]</f>
        <v>4.369982929583063E-3</v>
      </c>
      <c r="S686" s="69">
        <f>(G687-Assets[[#This Row],[DIS]])/Assets[[#This Row],[DIS]]</f>
        <v>-9.1501071047798057E-3</v>
      </c>
      <c r="T686" s="69">
        <f>(H687-Assets[[#This Row],[COP]])/Assets[[#This Row],[COP]]</f>
        <v>2.7049900735153782E-3</v>
      </c>
      <c r="U686" s="69">
        <f>(I687-Assets[[#This Row],[BIDU]])/Assets[[#This Row],[BIDU]]</f>
        <v>-1.0919338051411093E-2</v>
      </c>
      <c r="V686" s="69">
        <f>(J687-Assets[[#This Row],[MSFT]])/Assets[[#This Row],[MSFT]]</f>
        <v>2.8469583014371432E-3</v>
      </c>
      <c r="W686" s="69">
        <f>(K687-Assets[[#This Row],[WFC]])/Assets[[#This Row],[WFC]]</f>
        <v>-7.1503202357759092E-3</v>
      </c>
      <c r="X686" s="69">
        <f>(L687-Assets[[#This Row],[DJI]])/Assets[[#This Row],[DJI]]</f>
        <v>2.602217339185597E-4</v>
      </c>
    </row>
    <row r="687" spans="1:24" x14ac:dyDescent="0.25">
      <c r="A687" s="66">
        <v>41352</v>
      </c>
      <c r="B687" s="60">
        <v>60.646593000000003</v>
      </c>
      <c r="C687" s="62">
        <v>80.178077000000002</v>
      </c>
      <c r="D687" s="62">
        <v>25.776792</v>
      </c>
      <c r="E687" s="62">
        <v>35.080002</v>
      </c>
      <c r="F687" s="62">
        <v>405.255448</v>
      </c>
      <c r="G687" s="62">
        <v>53.868467000000003</v>
      </c>
      <c r="H687" s="62">
        <v>51.721232999999998</v>
      </c>
      <c r="I687" s="62">
        <v>84.239998</v>
      </c>
      <c r="J687" s="62">
        <v>25.765830000000001</v>
      </c>
      <c r="K687" s="62">
        <v>34.222203999999998</v>
      </c>
      <c r="L687" s="62">
        <v>14455.820309999999</v>
      </c>
      <c r="N687" s="69">
        <f>(B688-Assets[[#This Row],[AAPL]])/Assets[[#This Row],[AAPL]]</f>
        <v>-5.3026226881368833E-3</v>
      </c>
      <c r="O687" s="69">
        <f>(C688-Assets[[#This Row],[XOM]])/Assets[[#This Row],[XOM]]</f>
        <v>5.644186253057666E-4</v>
      </c>
      <c r="P687" s="69">
        <f>(D688-Assets[[#This Row],[TTM]])/Assets[[#This Row],[TTM]]</f>
        <v>1.533782791900491E-3</v>
      </c>
      <c r="Q687" s="69">
        <f>(E688-Assets[[#This Row],[TSLA]])/Assets[[#This Row],[TSLA]]</f>
        <v>2.4800426180135338E-2</v>
      </c>
      <c r="R687" s="69">
        <f>(F688-Assets[[#This Row],[GOOG]])/Assets[[#This Row],[GOOG]]</f>
        <v>4.1783472828230235E-3</v>
      </c>
      <c r="S687" s="69">
        <f>(G688-Assets[[#This Row],[DIS]])/Assets[[#This Row],[DIS]]</f>
        <v>1.1188010974954919E-2</v>
      </c>
      <c r="T687" s="69">
        <f>(H688-Assets[[#This Row],[COP]])/Assets[[#This Row],[COP]]</f>
        <v>1.9052388020216016E-2</v>
      </c>
      <c r="U687" s="69">
        <f>(I688-Assets[[#This Row],[BIDU]])/Assets[[#This Row],[BIDU]]</f>
        <v>2.2079772603983198E-2</v>
      </c>
      <c r="V687" s="69">
        <f>(J688-Assets[[#This Row],[MSFT]])/Assets[[#This Row],[MSFT]]</f>
        <v>4.9680526495750055E-3</v>
      </c>
      <c r="W687" s="69">
        <f>(K688-Assets[[#This Row],[WFC]])/Assets[[#This Row],[WFC]]</f>
        <v>-1.3337831777287161E-3</v>
      </c>
      <c r="X687" s="69">
        <f>(L688-Assets[[#This Row],[DJI]])/Assets[[#This Row],[DJI]]</f>
        <v>3.867657372672563E-3</v>
      </c>
    </row>
    <row r="688" spans="1:24" x14ac:dyDescent="0.25">
      <c r="A688" s="66">
        <v>41353</v>
      </c>
      <c r="B688" s="60">
        <v>60.325006999999999</v>
      </c>
      <c r="C688" s="62">
        <v>80.223331000000002</v>
      </c>
      <c r="D688" s="62">
        <v>25.816327999999999</v>
      </c>
      <c r="E688" s="62">
        <v>35.950001</v>
      </c>
      <c r="F688" s="62">
        <v>406.94874600000003</v>
      </c>
      <c r="G688" s="62">
        <v>54.471147999999999</v>
      </c>
      <c r="H688" s="62">
        <v>52.706645999999999</v>
      </c>
      <c r="I688" s="62">
        <v>86.099997999999999</v>
      </c>
      <c r="J688" s="62">
        <v>25.893836</v>
      </c>
      <c r="K688" s="62">
        <v>34.176558999999997</v>
      </c>
      <c r="L688" s="62">
        <v>14511.73047</v>
      </c>
      <c r="N688" s="69">
        <f>(B689-Assets[[#This Row],[AAPL]])/Assets[[#This Row],[AAPL]]</f>
        <v>1.4378116856248674E-3</v>
      </c>
      <c r="O688" s="69">
        <f>(C689-Assets[[#This Row],[XOM]])/Assets[[#This Row],[XOM]]</f>
        <v>-5.1901110912485745E-3</v>
      </c>
      <c r="P688" s="69">
        <f>(D689-Assets[[#This Row],[TTM]])/Assets[[#This Row],[TTM]]</f>
        <v>-2.7947971531815025E-2</v>
      </c>
      <c r="Q688" s="69">
        <f>(E689-Assets[[#This Row],[TSLA]])/Assets[[#This Row],[TSLA]]</f>
        <v>1.6689012053157589E-3</v>
      </c>
      <c r="R688" s="69">
        <f>(F689-Assets[[#This Row],[GOOG]])/Assets[[#This Row],[GOOG]]</f>
        <v>-4.2346561254670264E-3</v>
      </c>
      <c r="S688" s="69">
        <f>(G689-Assets[[#This Row],[DIS]])/Assets[[#This Row],[DIS]]</f>
        <v>-1.1064224311923753E-2</v>
      </c>
      <c r="T688" s="69">
        <f>(H689-Assets[[#This Row],[COP]])/Assets[[#This Row],[COP]]</f>
        <v>8.2726758974570446E-3</v>
      </c>
      <c r="U688" s="69">
        <f>(I689-Assets[[#This Row],[BIDU]])/Assets[[#This Row],[BIDU]]</f>
        <v>-2.0905923830566477E-3</v>
      </c>
      <c r="V688" s="69">
        <f>(J689-Assets[[#This Row],[MSFT]])/Assets[[#This Row],[MSFT]]</f>
        <v>-7.4152396732565526E-3</v>
      </c>
      <c r="W688" s="69">
        <f>(K689-Assets[[#This Row],[WFC]])/Assets[[#This Row],[WFC]]</f>
        <v>-8.0128019909785526E-3</v>
      </c>
      <c r="X688" s="69">
        <f>(L689-Assets[[#This Row],[DJI]])/Assets[[#This Row],[DJI]]</f>
        <v>-6.2184341272430617E-3</v>
      </c>
    </row>
    <row r="689" spans="1:24" x14ac:dyDescent="0.25">
      <c r="A689" s="66">
        <v>41354</v>
      </c>
      <c r="B689" s="60">
        <v>60.411743000000001</v>
      </c>
      <c r="C689" s="62">
        <v>79.806962999999996</v>
      </c>
      <c r="D689" s="62">
        <v>25.094814</v>
      </c>
      <c r="E689" s="62">
        <v>36.009998000000003</v>
      </c>
      <c r="F689" s="62">
        <v>405.225458</v>
      </c>
      <c r="G689" s="62">
        <v>53.868467000000003</v>
      </c>
      <c r="H689" s="62">
        <v>53.142671</v>
      </c>
      <c r="I689" s="62">
        <v>85.919998000000007</v>
      </c>
      <c r="J689" s="62">
        <v>25.701827000000002</v>
      </c>
      <c r="K689" s="62">
        <v>33.902709000000002</v>
      </c>
      <c r="L689" s="62">
        <v>14421.490229999999</v>
      </c>
      <c r="N689" s="69">
        <f>(B690-Assets[[#This Row],[AAPL]])/Assets[[#This Row],[AAPL]]</f>
        <v>2.0277034549392101E-2</v>
      </c>
      <c r="O689" s="69">
        <f>(C690-Assets[[#This Row],[XOM]])/Assets[[#This Row],[XOM]]</f>
        <v>1.2702763792678224E-2</v>
      </c>
      <c r="P689" s="69">
        <f>(D690-Assets[[#This Row],[TTM]])/Assets[[#This Row],[TTM]]</f>
        <v>-2.4025163127329746E-2</v>
      </c>
      <c r="Q689" s="69">
        <f>(E690-Assets[[#This Row],[TSLA]])/Assets[[#This Row],[TSLA]]</f>
        <v>1.6939767672300255E-2</v>
      </c>
      <c r="R689" s="69">
        <f>(F690-Assets[[#This Row],[GOOG]])/Assets[[#This Row],[GOOG]]</f>
        <v>-1.1709654234014634E-3</v>
      </c>
      <c r="S689" s="69">
        <f>(G690-Assets[[#This Row],[DIS]])/Assets[[#This Row],[DIS]]</f>
        <v>8.3466084156432075E-3</v>
      </c>
      <c r="T689" s="69">
        <f>(H690-Assets[[#This Row],[COP]])/Assets[[#This Row],[COP]]</f>
        <v>-4.9227860601891611E-4</v>
      </c>
      <c r="U689" s="69">
        <f>(I690-Assets[[#This Row],[BIDU]])/Assets[[#This Row],[BIDU]]</f>
        <v>6.6340783667149655E-3</v>
      </c>
      <c r="V689" s="69">
        <f>(J690-Assets[[#This Row],[MSFT]])/Assets[[#This Row],[MSFT]]</f>
        <v>4.9804241542828519E-3</v>
      </c>
      <c r="W689" s="69">
        <f>(K690-Assets[[#This Row],[WFC]])/Assets[[#This Row],[WFC]]</f>
        <v>1.6155641131804488E-3</v>
      </c>
      <c r="X689" s="69">
        <f>(L690-Assets[[#This Row],[DJI]])/Assets[[#This Row],[DJI]]</f>
        <v>6.2781334353127988E-3</v>
      </c>
    </row>
    <row r="690" spans="1:24" x14ac:dyDescent="0.25">
      <c r="A690" s="66">
        <v>41355</v>
      </c>
      <c r="B690" s="60">
        <v>61.636713999999998</v>
      </c>
      <c r="C690" s="62">
        <v>80.820732000000007</v>
      </c>
      <c r="D690" s="62">
        <v>24.491907000000001</v>
      </c>
      <c r="E690" s="62">
        <v>36.619999</v>
      </c>
      <c r="F690" s="62">
        <v>404.75095299999998</v>
      </c>
      <c r="G690" s="62">
        <v>54.318086000000001</v>
      </c>
      <c r="H690" s="62">
        <v>53.116509999999998</v>
      </c>
      <c r="I690" s="62">
        <v>86.489998</v>
      </c>
      <c r="J690" s="62">
        <v>25.829833000000001</v>
      </c>
      <c r="K690" s="62">
        <v>33.957481000000001</v>
      </c>
      <c r="L690" s="62">
        <v>14512.030269999999</v>
      </c>
      <c r="N690" s="69">
        <f>(B691-Assets[[#This Row],[AAPL]])/Assets[[#This Row],[AAPL]]</f>
        <v>3.6154101271524629E-3</v>
      </c>
      <c r="O690" s="69">
        <f>(C691-Assets[[#This Row],[XOM]])/Assets[[#This Row],[XOM]]</f>
        <v>-3.0239023323866921E-3</v>
      </c>
      <c r="P690" s="69">
        <f>(D691-Assets[[#This Row],[TTM]])/Assets[[#This Row],[TTM]]</f>
        <v>1.8159753750493939E-2</v>
      </c>
      <c r="Q690" s="69">
        <f>(E691-Assets[[#This Row],[TSLA]])/Assets[[#This Row],[TSLA]]</f>
        <v>2.4849809526209889E-2</v>
      </c>
      <c r="R690" s="69">
        <f>(F691-Assets[[#This Row],[GOOG]])/Assets[[#This Row],[GOOG]]</f>
        <v>-8.2689860893291457E-4</v>
      </c>
      <c r="S690" s="69">
        <f>(G691-Assets[[#This Row],[DIS]])/Assets[[#This Row],[DIS]]</f>
        <v>-1.0038737373772703E-2</v>
      </c>
      <c r="T690" s="69">
        <f>(H691-Assets[[#This Row],[COP]])/Assets[[#This Row],[COP]]</f>
        <v>-1.1492377793646371E-2</v>
      </c>
      <c r="U690" s="69">
        <f>(I691-Assets[[#This Row],[BIDU]])/Assets[[#This Row],[BIDU]]</f>
        <v>-1.3411909201339172E-2</v>
      </c>
      <c r="V690" s="69">
        <f>(J691-Assets[[#This Row],[MSFT]])/Assets[[#This Row],[MSFT]]</f>
        <v>-3.1858510273759964E-3</v>
      </c>
      <c r="W690" s="69">
        <f>(K691-Assets[[#This Row],[WFC]])/Assets[[#This Row],[WFC]]</f>
        <v>2.6874784970068791E-4</v>
      </c>
      <c r="X690" s="69">
        <f>(L691-Assets[[#This Row],[DJI]])/Assets[[#This Row],[DJI]]</f>
        <v>-4.4294470728112184E-3</v>
      </c>
    </row>
    <row r="691" spans="1:24" x14ac:dyDescent="0.25">
      <c r="A691" s="66">
        <v>41358</v>
      </c>
      <c r="B691" s="60">
        <v>61.859555999999998</v>
      </c>
      <c r="C691" s="62">
        <v>80.576338000000007</v>
      </c>
      <c r="D691" s="62">
        <v>24.936674</v>
      </c>
      <c r="E691" s="62">
        <v>37.529998999999997</v>
      </c>
      <c r="F691" s="62">
        <v>404.41626500000001</v>
      </c>
      <c r="G691" s="62">
        <v>53.772801000000001</v>
      </c>
      <c r="H691" s="62">
        <v>52.506075000000003</v>
      </c>
      <c r="I691" s="62">
        <v>85.330001999999993</v>
      </c>
      <c r="J691" s="62">
        <v>25.747543</v>
      </c>
      <c r="K691" s="62">
        <v>33.966607000000003</v>
      </c>
      <c r="L691" s="62">
        <v>14447.75</v>
      </c>
      <c r="N691" s="69">
        <f>(B692-Assets[[#This Row],[AAPL]])/Assets[[#This Row],[AAPL]]</f>
        <v>-5.263390509947982E-3</v>
      </c>
      <c r="O691" s="69">
        <f>(C692-Assets[[#This Row],[XOM]])/Assets[[#This Row],[XOM]]</f>
        <v>1.2469119656442908E-2</v>
      </c>
      <c r="P691" s="69">
        <f>(D692-Assets[[#This Row],[TTM]])/Assets[[#This Row],[TTM]]</f>
        <v>2.3781840352887842E-3</v>
      </c>
      <c r="Q691" s="69">
        <f>(E692-Assets[[#This Row],[TSLA]])/Assets[[#This Row],[TSLA]]</f>
        <v>8.7930191524918603E-3</v>
      </c>
      <c r="R691" s="69">
        <f>(F692-Assets[[#This Row],[GOOG]])/Assets[[#This Row],[GOOG]]</f>
        <v>3.4336675356021482E-3</v>
      </c>
      <c r="S691" s="69">
        <f>(G692-Assets[[#This Row],[DIS]])/Assets[[#This Row],[DIS]]</f>
        <v>7.4720117332179843E-3</v>
      </c>
      <c r="T691" s="69">
        <f>(H692-Assets[[#This Row],[COP]])/Assets[[#This Row],[COP]]</f>
        <v>3.8199579762912481E-3</v>
      </c>
      <c r="U691" s="69">
        <f>(I692-Assets[[#This Row],[BIDU]])/Assets[[#This Row],[BIDU]]</f>
        <v>8.6721901166719774E-3</v>
      </c>
      <c r="V691" s="69">
        <f>(J692-Assets[[#This Row],[MSFT]])/Assets[[#This Row],[MSFT]]</f>
        <v>0</v>
      </c>
      <c r="W691" s="69">
        <f>(K692-Assets[[#This Row],[WFC]])/Assets[[#This Row],[WFC]]</f>
        <v>2.4187284882472267E-3</v>
      </c>
      <c r="X691" s="69">
        <f>(L692-Assets[[#This Row],[DJI]])/Assets[[#This Row],[DJI]]</f>
        <v>7.7451776228132894E-3</v>
      </c>
    </row>
    <row r="692" spans="1:24" x14ac:dyDescent="0.25">
      <c r="A692" s="66">
        <v>41359</v>
      </c>
      <c r="B692" s="60">
        <v>61.533965000000002</v>
      </c>
      <c r="C692" s="62">
        <v>81.581053999999995</v>
      </c>
      <c r="D692" s="62">
        <v>24.995978000000001</v>
      </c>
      <c r="E692" s="62">
        <v>37.860000999999997</v>
      </c>
      <c r="F692" s="62">
        <v>405.80489599999999</v>
      </c>
      <c r="G692" s="62">
        <v>54.174591999999997</v>
      </c>
      <c r="H692" s="62">
        <v>52.706645999999999</v>
      </c>
      <c r="I692" s="62">
        <v>86.07</v>
      </c>
      <c r="J692" s="62">
        <v>25.747543</v>
      </c>
      <c r="K692" s="62">
        <v>34.048763000000001</v>
      </c>
      <c r="L692" s="62">
        <v>14559.650390000001</v>
      </c>
      <c r="N692" s="69">
        <f>(B693-Assets[[#This Row],[AAPL]])/Assets[[#This Row],[AAPL]]</f>
        <v>-1.9647003081956486E-2</v>
      </c>
      <c r="O692" s="69">
        <f>(C693-Assets[[#This Row],[XOM]])/Assets[[#This Row],[XOM]]</f>
        <v>4.9928381655869542E-3</v>
      </c>
      <c r="P692" s="69">
        <f>(D693-Assets[[#This Row],[TTM]])/Assets[[#This Row],[TTM]]</f>
        <v>-3.5587325288892911E-3</v>
      </c>
      <c r="Q692" s="69">
        <f>(E693-Assets[[#This Row],[TSLA]])/Assets[[#This Row],[TSLA]]</f>
        <v>7.9239036470178572E-3</v>
      </c>
      <c r="R692" s="69">
        <f>(F693-Assets[[#This Row],[GOOG]])/Assets[[#This Row],[GOOG]]</f>
        <v>-1.2013512030175167E-2</v>
      </c>
      <c r="S692" s="69">
        <f>(G693-Assets[[#This Row],[DIS]])/Assets[[#This Row],[DIS]]</f>
        <v>-2.8253466126703544E-3</v>
      </c>
      <c r="T692" s="69">
        <f>(H693-Assets[[#This Row],[COP]])/Assets[[#This Row],[COP]]</f>
        <v>-9.9268316181604825E-4</v>
      </c>
      <c r="U692" s="69">
        <f>(I693-Assets[[#This Row],[BIDU]])/Assets[[#This Row],[BIDU]]</f>
        <v>2.3933972348088882E-2</v>
      </c>
      <c r="V692" s="69">
        <f>(J693-Assets[[#This Row],[MSFT]])/Assets[[#This Row],[MSFT]]</f>
        <v>7.4574105964207845E-3</v>
      </c>
      <c r="W692" s="69">
        <f>(K693-Assets[[#This Row],[WFC]])/Assets[[#This Row],[WFC]]</f>
        <v>-8.5790781885380519E-3</v>
      </c>
      <c r="X692" s="69">
        <f>(L693-Assets[[#This Row],[DJI]])/Assets[[#This Row],[DJI]]</f>
        <v>-2.3002083911989623E-3</v>
      </c>
    </row>
    <row r="693" spans="1:24" x14ac:dyDescent="0.25">
      <c r="A693" s="66">
        <v>41360</v>
      </c>
      <c r="B693" s="60">
        <v>60.325006999999999</v>
      </c>
      <c r="C693" s="62">
        <v>81.988375000000005</v>
      </c>
      <c r="D693" s="62">
        <v>24.907024</v>
      </c>
      <c r="E693" s="62">
        <v>38.159999999999997</v>
      </c>
      <c r="F693" s="62">
        <v>400.929754</v>
      </c>
      <c r="G693" s="62">
        <v>54.021529999999998</v>
      </c>
      <c r="H693" s="62">
        <v>52.654325</v>
      </c>
      <c r="I693" s="62">
        <v>88.129997000000003</v>
      </c>
      <c r="J693" s="62">
        <v>25.939553</v>
      </c>
      <c r="K693" s="62">
        <v>33.756656</v>
      </c>
      <c r="L693" s="62">
        <v>14526.160159999999</v>
      </c>
      <c r="N693" s="69">
        <f>(B694-Assets[[#This Row],[AAPL]])/Assets[[#This Row],[AAPL]]</f>
        <v>-2.0836964013945358E-2</v>
      </c>
      <c r="O693" s="69">
        <f>(C694-Assets[[#This Row],[XOM]])/Assets[[#This Row],[XOM]]</f>
        <v>-5.1887965824423286E-3</v>
      </c>
      <c r="P693" s="69">
        <f>(D694-Assets[[#This Row],[TTM]])/Assets[[#This Row],[TTM]]</f>
        <v>-3.1349229036756923E-2</v>
      </c>
      <c r="Q693" s="69">
        <f>(E694-Assets[[#This Row],[TSLA]])/Assets[[#This Row],[TSLA]]</f>
        <v>-7.0754979035637716E-3</v>
      </c>
      <c r="R693" s="69">
        <f>(F694-Assets[[#This Row],[GOOG]])/Assets[[#This Row],[GOOG]]</f>
        <v>-1.0552394672110091E-2</v>
      </c>
      <c r="S693" s="69">
        <f>(G694-Assets[[#This Row],[DIS]])/Assets[[#This Row],[DIS]]</f>
        <v>5.8437626627753604E-3</v>
      </c>
      <c r="T693" s="69">
        <f>(H694-Assets[[#This Row],[COP]])/Assets[[#This Row],[COP]]</f>
        <v>-4.6373398576470791E-3</v>
      </c>
      <c r="U693" s="69">
        <f>(I694-Assets[[#This Row],[BIDU]])/Assets[[#This Row],[BIDU]]</f>
        <v>-4.8791559586687247E-3</v>
      </c>
      <c r="V693" s="69">
        <f>(J694-Assets[[#This Row],[MSFT]])/Assets[[#This Row],[MSFT]]</f>
        <v>8.4596292002410856E-3</v>
      </c>
      <c r="W693" s="69">
        <f>(K694-Assets[[#This Row],[WFC]])/Assets[[#This Row],[WFC]]</f>
        <v>2.7046517877834142E-4</v>
      </c>
      <c r="X693" s="69">
        <f>(L694-Assets[[#This Row],[DJI]])/Assets[[#This Row],[DJI]]</f>
        <v>3.6058999366010303E-3</v>
      </c>
    </row>
    <row r="694" spans="1:24" x14ac:dyDescent="0.25">
      <c r="A694" s="66">
        <v>41361</v>
      </c>
      <c r="B694" s="60">
        <v>59.068016999999998</v>
      </c>
      <c r="C694" s="62">
        <v>81.562954000000005</v>
      </c>
      <c r="D694" s="62">
        <v>24.126207999999998</v>
      </c>
      <c r="E694" s="62">
        <v>37.889999000000003</v>
      </c>
      <c r="F694" s="62">
        <v>396.69898499999999</v>
      </c>
      <c r="G694" s="62">
        <v>54.337218999999997</v>
      </c>
      <c r="H694" s="62">
        <v>52.410148999999997</v>
      </c>
      <c r="I694" s="62">
        <v>87.699996999999996</v>
      </c>
      <c r="J694" s="62">
        <v>26.158992000000001</v>
      </c>
      <c r="K694" s="62">
        <v>33.765785999999999</v>
      </c>
      <c r="L694" s="62">
        <v>14578.54004</v>
      </c>
      <c r="N694" s="69">
        <f>(B695-Assets[[#This Row],[AAPL]])/Assets[[#This Row],[AAPL]]</f>
        <v>-3.106222441833453E-2</v>
      </c>
      <c r="O694" s="69">
        <f>(C695-Assets[[#This Row],[XOM]])/Assets[[#This Row],[XOM]]</f>
        <v>7.3243423723960716E-3</v>
      </c>
      <c r="P694" s="69">
        <f>(D695-Assets[[#This Row],[TTM]])/Assets[[#This Row],[TTM]]</f>
        <v>-2.3351079456829626E-2</v>
      </c>
      <c r="Q694" s="69">
        <f>(E695-Assets[[#This Row],[TSLA]])/Assets[[#This Row],[TSLA]]</f>
        <v>0.15940884559009874</v>
      </c>
      <c r="R694" s="69">
        <f>(F695-Assets[[#This Row],[GOOG]])/Assets[[#This Row],[GOOG]]</f>
        <v>8.8140331390058405E-3</v>
      </c>
      <c r="S694" s="69">
        <f>(G695-Assets[[#This Row],[DIS]])/Assets[[#This Row],[DIS]]</f>
        <v>-1.9366283725340508E-3</v>
      </c>
      <c r="T694" s="69">
        <f>(H695-Assets[[#This Row],[COP]])/Assets[[#This Row],[COP]]</f>
        <v>6.3228211772495234E-3</v>
      </c>
      <c r="U694" s="69">
        <f>(I695-Assets[[#This Row],[BIDU]])/Assets[[#This Row],[BIDU]]</f>
        <v>-7.4115623972027325E-3</v>
      </c>
      <c r="V694" s="69">
        <f>(J695-Assets[[#This Row],[MSFT]])/Assets[[#This Row],[MSFT]]</f>
        <v>0</v>
      </c>
      <c r="W694" s="69">
        <f>(K695-Assets[[#This Row],[WFC]])/Assets[[#This Row],[WFC]]</f>
        <v>-1.6220857408737722E-3</v>
      </c>
      <c r="X694" s="69">
        <f>(L695-Assets[[#This Row],[DJI]])/Assets[[#This Row],[DJI]]</f>
        <v>-3.9032920884995287E-4</v>
      </c>
    </row>
    <row r="695" spans="1:24" x14ac:dyDescent="0.25">
      <c r="A695" s="66">
        <v>41365</v>
      </c>
      <c r="B695" s="60">
        <v>57.233232999999998</v>
      </c>
      <c r="C695" s="62">
        <v>82.160348999999997</v>
      </c>
      <c r="D695" s="62">
        <v>23.562835</v>
      </c>
      <c r="E695" s="62">
        <v>43.93</v>
      </c>
      <c r="F695" s="62">
        <v>400.19550299999997</v>
      </c>
      <c r="G695" s="62">
        <v>54.231988000000001</v>
      </c>
      <c r="H695" s="62">
        <v>52.741529</v>
      </c>
      <c r="I695" s="62">
        <v>87.050003000000004</v>
      </c>
      <c r="J695" s="62">
        <v>26.158992000000001</v>
      </c>
      <c r="K695" s="62">
        <v>33.711015000000003</v>
      </c>
      <c r="L695" s="62">
        <v>14572.849609999999</v>
      </c>
      <c r="N695" s="69">
        <f>(B696-Assets[[#This Row],[AAPL]])/Assets[[#This Row],[AAPL]]</f>
        <v>2.0516925891641371E-3</v>
      </c>
      <c r="O695" s="69">
        <f>(C696-Assets[[#This Row],[XOM]])/Assets[[#This Row],[XOM]]</f>
        <v>-2.0931507971076371E-3</v>
      </c>
      <c r="P695" s="69">
        <f>(D696-Assets[[#This Row],[TTM]])/Assets[[#This Row],[TTM]]</f>
        <v>3.0620763588082699E-2</v>
      </c>
      <c r="Q695" s="69">
        <f>(E696-Assets[[#This Row],[TSLA]])/Assets[[#This Row],[TSLA]]</f>
        <v>9.3330298201685334E-3</v>
      </c>
      <c r="R695" s="69">
        <f>(F696-Assets[[#This Row],[GOOG]])/Assets[[#This Row],[GOOG]]</f>
        <v>1.4790468547568889E-2</v>
      </c>
      <c r="S695" s="69">
        <f>(G696-Assets[[#This Row],[DIS]])/Assets[[#This Row],[DIS]]</f>
        <v>1.3582647938334767E-2</v>
      </c>
      <c r="T695" s="69">
        <f>(H696-Assets[[#This Row],[COP]])/Assets[[#This Row],[COP]]</f>
        <v>-7.2751209014058366E-3</v>
      </c>
      <c r="U695" s="69">
        <f>(I696-Assets[[#This Row],[BIDU]])/Assets[[#This Row],[BIDU]]</f>
        <v>1.2291785906084266E-2</v>
      </c>
      <c r="V695" s="69">
        <f>(J696-Assets[[#This Row],[MSFT]])/Assets[[#This Row],[MSFT]]</f>
        <v>6.6410051274146164E-3</v>
      </c>
      <c r="W695" s="69">
        <f>(K696-Assets[[#This Row],[WFC]])/Assets[[#This Row],[WFC]]</f>
        <v>-1.3539194829939366E-3</v>
      </c>
      <c r="X695" s="69">
        <f>(L696-Assets[[#This Row],[DJI]])/Assets[[#This Row],[DJI]]</f>
        <v>6.1182378454532936E-3</v>
      </c>
    </row>
    <row r="696" spans="1:24" x14ac:dyDescent="0.25">
      <c r="A696" s="66">
        <v>41366</v>
      </c>
      <c r="B696" s="60">
        <v>57.350658000000003</v>
      </c>
      <c r="C696" s="62">
        <v>81.988375000000005</v>
      </c>
      <c r="D696" s="62">
        <v>24.284347</v>
      </c>
      <c r="E696" s="62">
        <v>44.34</v>
      </c>
      <c r="F696" s="62">
        <v>406.11458199999998</v>
      </c>
      <c r="G696" s="62">
        <v>54.968601999999997</v>
      </c>
      <c r="H696" s="62">
        <v>52.357827999999998</v>
      </c>
      <c r="I696" s="62">
        <v>88.120002999999997</v>
      </c>
      <c r="J696" s="62">
        <v>26.332713999999999</v>
      </c>
      <c r="K696" s="62">
        <v>33.665373000000002</v>
      </c>
      <c r="L696" s="62">
        <v>14662.009770000001</v>
      </c>
      <c r="N696" s="69">
        <f>(B697-Assets[[#This Row],[AAPL]])/Assets[[#This Row],[AAPL]]</f>
        <v>5.118773005184942E-3</v>
      </c>
      <c r="O696" s="69">
        <f>(C697-Assets[[#This Row],[XOM]])/Assets[[#This Row],[XOM]]</f>
        <v>-7.1759929380233543E-3</v>
      </c>
      <c r="P696" s="69">
        <f>(D697-Assets[[#This Row],[TTM]])/Assets[[#This Row],[TTM]]</f>
        <v>-3.4188030668479606E-2</v>
      </c>
      <c r="Q696" s="69">
        <f>(E697-Assets[[#This Row],[TSLA]])/Assets[[#This Row],[TSLA]]</f>
        <v>-7.3071763644564816E-2</v>
      </c>
      <c r="R696" s="69">
        <f>(F697-Assets[[#This Row],[GOOG]])/Assets[[#This Row],[GOOG]]</f>
        <v>-8.41286462351158E-3</v>
      </c>
      <c r="S696" s="69">
        <f>(G697-Assets[[#This Row],[DIS]])/Assets[[#This Row],[DIS]]</f>
        <v>-3.6546863607699819E-3</v>
      </c>
      <c r="T696" s="69">
        <f>(H697-Assets[[#This Row],[COP]])/Assets[[#This Row],[COP]]</f>
        <v>-1.2658260002687683E-2</v>
      </c>
      <c r="U696" s="69">
        <f>(I697-Assets[[#This Row],[BIDU]])/Assets[[#This Row],[BIDU]]</f>
        <v>-2.4512073609439172E-2</v>
      </c>
      <c r="V696" s="69">
        <f>(J697-Assets[[#This Row],[MSFT]])/Assets[[#This Row],[MSFT]]</f>
        <v>-8.3333225735865175E-3</v>
      </c>
      <c r="W696" s="69">
        <f>(K697-Assets[[#This Row],[WFC]])/Assets[[#This Row],[WFC]]</f>
        <v>-5.6942188045860168E-3</v>
      </c>
      <c r="X696" s="69">
        <f>(L697-Assets[[#This Row],[DJI]])/Assets[[#This Row],[DJI]]</f>
        <v>-7.6156108031294311E-3</v>
      </c>
    </row>
    <row r="697" spans="1:24" x14ac:dyDescent="0.25">
      <c r="A697" s="66">
        <v>41367</v>
      </c>
      <c r="B697" s="60">
        <v>57.644222999999997</v>
      </c>
      <c r="C697" s="62">
        <v>81.400026999999994</v>
      </c>
      <c r="D697" s="62">
        <v>23.454113</v>
      </c>
      <c r="E697" s="62">
        <v>41.099997999999999</v>
      </c>
      <c r="F697" s="62">
        <v>402.69799499999999</v>
      </c>
      <c r="G697" s="62">
        <v>54.767709000000004</v>
      </c>
      <c r="H697" s="62">
        <v>51.695068999999997</v>
      </c>
      <c r="I697" s="62">
        <v>85.959998999999996</v>
      </c>
      <c r="J697" s="62">
        <v>26.113275000000002</v>
      </c>
      <c r="K697" s="62">
        <v>33.473675</v>
      </c>
      <c r="L697" s="62">
        <v>14550.349609999999</v>
      </c>
      <c r="N697" s="69">
        <f>(B698-Assets[[#This Row],[AAPL]])/Assets[[#This Row],[AAPL]]</f>
        <v>-9.8844944097867104E-3</v>
      </c>
      <c r="O697" s="69">
        <f>(C698-Assets[[#This Row],[XOM]])/Assets[[#This Row],[XOM]]</f>
        <v>-1.7792008840487521E-3</v>
      </c>
      <c r="P697" s="69">
        <f>(D698-Assets[[#This Row],[TTM]])/Assets[[#This Row],[TTM]]</f>
        <v>4.2141009553420608E-3</v>
      </c>
      <c r="Q697" s="69">
        <f>(E698-Assets[[#This Row],[TSLA]])/Assets[[#This Row],[TSLA]]</f>
        <v>2.2141120298838062E-2</v>
      </c>
      <c r="R697" s="69">
        <f>(F698-Assets[[#This Row],[GOOG]])/Assets[[#This Row],[GOOG]]</f>
        <v>-1.3805509510917647E-2</v>
      </c>
      <c r="S697" s="69">
        <f>(G698-Assets[[#This Row],[DIS]])/Assets[[#This Row],[DIS]]</f>
        <v>5.9388644502182484E-3</v>
      </c>
      <c r="T697" s="69">
        <f>(H698-Assets[[#This Row],[COP]])/Assets[[#This Row],[COP]]</f>
        <v>-6.7475874729947035E-3</v>
      </c>
      <c r="U697" s="69">
        <f>(I698-Assets[[#This Row],[BIDU]])/Assets[[#This Row],[BIDU]]</f>
        <v>-9.3065961994717519E-3</v>
      </c>
      <c r="V697" s="69">
        <f>(J698-Assets[[#This Row],[MSFT]])/Assets[[#This Row],[MSFT]]</f>
        <v>1.4005903127814532E-3</v>
      </c>
      <c r="W697" s="69">
        <f>(K698-Assets[[#This Row],[WFC]])/Assets[[#This Row],[WFC]]</f>
        <v>2.0452699023934449E-2</v>
      </c>
      <c r="X697" s="69">
        <f>(L698-Assets[[#This Row],[DJI]])/Assets[[#This Row],[DJI]]</f>
        <v>3.8322611823484246E-3</v>
      </c>
    </row>
    <row r="698" spans="1:24" x14ac:dyDescent="0.25">
      <c r="A698" s="66">
        <v>41368</v>
      </c>
      <c r="B698" s="60">
        <v>57.074438999999998</v>
      </c>
      <c r="C698" s="62">
        <v>81.255200000000002</v>
      </c>
      <c r="D698" s="62">
        <v>23.552951</v>
      </c>
      <c r="E698" s="62">
        <v>42.009998000000003</v>
      </c>
      <c r="F698" s="62">
        <v>397.13854400000002</v>
      </c>
      <c r="G698" s="62">
        <v>55.092967000000002</v>
      </c>
      <c r="H698" s="62">
        <v>51.346252</v>
      </c>
      <c r="I698" s="62">
        <v>85.160004000000001</v>
      </c>
      <c r="J698" s="62">
        <v>26.149849</v>
      </c>
      <c r="K698" s="62">
        <v>34.158301999999999</v>
      </c>
      <c r="L698" s="62">
        <v>14606.110350000001</v>
      </c>
      <c r="N698" s="69">
        <f>(B699-Assets[[#This Row],[AAPL]])/Assets[[#This Row],[AAPL]]</f>
        <v>-1.0567655338670885E-2</v>
      </c>
      <c r="O698" s="69">
        <f>(C699-Assets[[#This Row],[XOM]])/Assets[[#This Row],[XOM]]</f>
        <v>-8.4660181748369007E-3</v>
      </c>
      <c r="P698" s="69">
        <f>(D699-Assets[[#This Row],[TTM]])/Assets[[#This Row],[TTM]]</f>
        <v>-8.8123989219014969E-3</v>
      </c>
      <c r="Q698" s="69">
        <f>(E699-Assets[[#This Row],[TSLA]])/Assets[[#This Row],[TSLA]]</f>
        <v>-1.5234444905234299E-2</v>
      </c>
      <c r="R698" s="69">
        <f>(F699-Assets[[#This Row],[GOOG]])/Assets[[#This Row],[GOOG]]</f>
        <v>-1.5118144765117596E-2</v>
      </c>
      <c r="S698" s="69">
        <f>(G699-Assets[[#This Row],[DIS]])/Assets[[#This Row],[DIS]]</f>
        <v>1.9100623133983018E-3</v>
      </c>
      <c r="T698" s="69">
        <f>(H699-Assets[[#This Row],[COP]])/Assets[[#This Row],[COP]]</f>
        <v>-5.7744623697169213E-3</v>
      </c>
      <c r="U698" s="69">
        <f>(I699-Assets[[#This Row],[BIDU]])/Assets[[#This Row],[BIDU]]</f>
        <v>-1.843597846707477E-2</v>
      </c>
      <c r="V698" s="69">
        <f>(J699-Assets[[#This Row],[MSFT]])/Assets[[#This Row],[MSFT]]</f>
        <v>3.4965020256905537E-3</v>
      </c>
      <c r="W698" s="69">
        <f>(K699-Assets[[#This Row],[WFC]])/Assets[[#This Row],[WFC]]</f>
        <v>-7.2153176700644707E-3</v>
      </c>
      <c r="X698" s="69">
        <f>(L699-Assets[[#This Row],[DJI]])/Assets[[#This Row],[DJI]]</f>
        <v>-2.7974833149196927E-3</v>
      </c>
    </row>
    <row r="699" spans="1:24" x14ac:dyDescent="0.25">
      <c r="A699" s="66">
        <v>41369</v>
      </c>
      <c r="B699" s="60">
        <v>56.471296000000002</v>
      </c>
      <c r="C699" s="62">
        <v>80.567291999999995</v>
      </c>
      <c r="D699" s="62">
        <v>23.345393000000001</v>
      </c>
      <c r="E699" s="62">
        <v>41.369999</v>
      </c>
      <c r="F699" s="62">
        <v>391.134546</v>
      </c>
      <c r="G699" s="62">
        <v>55.198197999999998</v>
      </c>
      <c r="H699" s="62">
        <v>51.049754999999998</v>
      </c>
      <c r="I699" s="62">
        <v>83.589995999999999</v>
      </c>
      <c r="J699" s="62">
        <v>26.241282000000002</v>
      </c>
      <c r="K699" s="62">
        <v>33.911839000000001</v>
      </c>
      <c r="L699" s="62">
        <v>14565.25</v>
      </c>
      <c r="N699" s="69">
        <f>(B700-Assets[[#This Row],[AAPL]])/Assets[[#This Row],[AAPL]]</f>
        <v>7.1124806485758901E-3</v>
      </c>
      <c r="O699" s="69">
        <f>(C700-Assets[[#This Row],[XOM]])/Assets[[#This Row],[XOM]]</f>
        <v>-4.6062737220954253E-3</v>
      </c>
      <c r="P699" s="69">
        <f>(D700-Assets[[#This Row],[TTM]])/Assets[[#This Row],[TTM]]</f>
        <v>1.100756795998243E-2</v>
      </c>
      <c r="Q699" s="69">
        <f>(E700-Assets[[#This Row],[TSLA]])/Assets[[#This Row],[TSLA]]</f>
        <v>1.1119241264666223E-2</v>
      </c>
      <c r="R699" s="69">
        <f>(F700-Assets[[#This Row],[GOOG]])/Assets[[#This Row],[GOOG]]</f>
        <v>-1.0471864584418499E-2</v>
      </c>
      <c r="S699" s="69">
        <f>(G700-Assets[[#This Row],[DIS]])/Assets[[#This Row],[DIS]]</f>
        <v>1.9410724241396487E-2</v>
      </c>
      <c r="T699" s="69">
        <f>(H700-Assets[[#This Row],[COP]])/Assets[[#This Row],[COP]]</f>
        <v>1.3153402988907596E-2</v>
      </c>
      <c r="U699" s="69">
        <f>(I700-Assets[[#This Row],[BIDU]])/Assets[[#This Row],[BIDU]]</f>
        <v>5.7423618012853346E-3</v>
      </c>
      <c r="V699" s="69">
        <f>(J700-Assets[[#This Row],[MSFT]])/Assets[[#This Row],[MSFT]]</f>
        <v>-3.8327776821270106E-3</v>
      </c>
      <c r="W699" s="69">
        <f>(K700-Assets[[#This Row],[WFC]])/Assets[[#This Row],[WFC]]</f>
        <v>-3.499338387399074E-3</v>
      </c>
      <c r="X699" s="69">
        <f>(L700-Assets[[#This Row],[DJI]])/Assets[[#This Row],[DJI]]</f>
        <v>3.3113382880486379E-3</v>
      </c>
    </row>
    <row r="700" spans="1:24" x14ac:dyDescent="0.25">
      <c r="A700" s="66">
        <v>41372</v>
      </c>
      <c r="B700" s="60">
        <v>56.872947000000003</v>
      </c>
      <c r="C700" s="62">
        <v>80.196177000000006</v>
      </c>
      <c r="D700" s="62">
        <v>23.602368999999999</v>
      </c>
      <c r="E700" s="62">
        <v>41.830002</v>
      </c>
      <c r="F700" s="62">
        <v>387.03863799999999</v>
      </c>
      <c r="G700" s="62">
        <v>56.269635000000001</v>
      </c>
      <c r="H700" s="62">
        <v>51.721232999999998</v>
      </c>
      <c r="I700" s="62">
        <v>84.07</v>
      </c>
      <c r="J700" s="62">
        <v>26.140705000000001</v>
      </c>
      <c r="K700" s="62">
        <v>33.793170000000003</v>
      </c>
      <c r="L700" s="62">
        <v>14613.48047</v>
      </c>
      <c r="N700" s="69">
        <f>(B701-Assets[[#This Row],[AAPL]])/Assets[[#This Row],[AAPL]]</f>
        <v>1.8066234549090321E-3</v>
      </c>
      <c r="O700" s="69">
        <f>(C701-Assets[[#This Row],[XOM]])/Assets[[#This Row],[XOM]]</f>
        <v>1.9187198910988938E-3</v>
      </c>
      <c r="P700" s="69">
        <f>(D701-Assets[[#This Row],[TTM]])/Assets[[#This Row],[TTM]]</f>
        <v>2.0100567023589859E-2</v>
      </c>
      <c r="Q700" s="69">
        <f>(E701-Assets[[#This Row],[TSLA]])/Assets[[#This Row],[TSLA]]</f>
        <v>-3.1795408472607777E-2</v>
      </c>
      <c r="R700" s="69">
        <f>(F701-Assets[[#This Row],[GOOG]])/Assets[[#This Row],[GOOG]]</f>
        <v>3.613533282431582E-3</v>
      </c>
      <c r="S700" s="69">
        <f>(G701-Assets[[#This Row],[DIS]])/Assets[[#This Row],[DIS]]</f>
        <v>5.4403231867418637E-3</v>
      </c>
      <c r="T700" s="69">
        <f>(H701-Assets[[#This Row],[COP]])/Assets[[#This Row],[COP]]</f>
        <v>7.9244243848556242E-3</v>
      </c>
      <c r="U700" s="69">
        <f>(I701-Assets[[#This Row],[BIDU]])/Assets[[#This Row],[BIDU]]</f>
        <v>9.5159153086713921E-3</v>
      </c>
      <c r="V700" s="69">
        <f>(J701-Assets[[#This Row],[MSFT]])/Assets[[#This Row],[MSFT]]</f>
        <v>3.5676849572343128E-2</v>
      </c>
      <c r="W700" s="69">
        <f>(K701-Assets[[#This Row],[WFC]])/Assets[[#This Row],[WFC]]</f>
        <v>1.1615335288166219E-2</v>
      </c>
      <c r="X700" s="69">
        <f>(L701-Assets[[#This Row],[DJI]])/Assets[[#This Row],[DJI]]</f>
        <v>4.1043945775362375E-3</v>
      </c>
    </row>
    <row r="701" spans="1:24" x14ac:dyDescent="0.25">
      <c r="A701" s="66">
        <v>41373</v>
      </c>
      <c r="B701" s="60">
        <v>56.975695000000002</v>
      </c>
      <c r="C701" s="62">
        <v>80.350050999999993</v>
      </c>
      <c r="D701" s="62">
        <v>24.076789999999999</v>
      </c>
      <c r="E701" s="62">
        <v>40.5</v>
      </c>
      <c r="F701" s="62">
        <v>388.43721499999998</v>
      </c>
      <c r="G701" s="62">
        <v>56.575760000000002</v>
      </c>
      <c r="H701" s="62">
        <v>52.131093999999997</v>
      </c>
      <c r="I701" s="62">
        <v>84.870002999999997</v>
      </c>
      <c r="J701" s="62">
        <v>27.073322999999998</v>
      </c>
      <c r="K701" s="62">
        <v>34.185689000000004</v>
      </c>
      <c r="L701" s="62">
        <v>14673.45996</v>
      </c>
      <c r="N701" s="69">
        <f>(B702-Assets[[#This Row],[AAPL]])/Assets[[#This Row],[AAPL]]</f>
        <v>2.0399084205993366E-2</v>
      </c>
      <c r="O701" s="69">
        <f>(C702-Assets[[#This Row],[XOM]])/Assets[[#This Row],[XOM]]</f>
        <v>-1.0138139178031483E-3</v>
      </c>
      <c r="P701" s="69">
        <f>(D702-Assets[[#This Row],[TTM]])/Assets[[#This Row],[TTM]]</f>
        <v>5.2955605792964912E-2</v>
      </c>
      <c r="Q701" s="69">
        <f>(E702-Assets[[#This Row],[TSLA]])/Assets[[#This Row],[TSLA]]</f>
        <v>3.3580271604938199E-2</v>
      </c>
      <c r="R701" s="69">
        <f>(F702-Assets[[#This Row],[GOOG]])/Assets[[#This Row],[GOOG]]</f>
        <v>1.6112655426180029E-2</v>
      </c>
      <c r="S701" s="69">
        <f>(G702-Assets[[#This Row],[DIS]])/Assets[[#This Row],[DIS]]</f>
        <v>1.6401777015456778E-2</v>
      </c>
      <c r="T701" s="69">
        <f>(H702-Assets[[#This Row],[COP]])/Assets[[#This Row],[COP]]</f>
        <v>7.8621791439866199E-3</v>
      </c>
      <c r="U701" s="69">
        <f>(I702-Assets[[#This Row],[BIDU]])/Assets[[#This Row],[BIDU]]</f>
        <v>6.1270140405202962E-2</v>
      </c>
      <c r="V701" s="69">
        <f>(J702-Assets[[#This Row],[MSFT]])/Assets[[#This Row],[MSFT]]</f>
        <v>2.262747724023392E-2</v>
      </c>
      <c r="W701" s="69">
        <f>(K702-Assets[[#This Row],[WFC]])/Assets[[#This Row],[WFC]]</f>
        <v>3.2042648021514361E-3</v>
      </c>
      <c r="X701" s="69">
        <f>(L702-Assets[[#This Row],[DJI]])/Assets[[#This Row],[DJI]]</f>
        <v>8.7764079059100986E-3</v>
      </c>
    </row>
    <row r="702" spans="1:24" x14ac:dyDescent="0.25">
      <c r="A702" s="66">
        <v>41374</v>
      </c>
      <c r="B702" s="60">
        <v>58.137946999999997</v>
      </c>
      <c r="C702" s="62">
        <v>80.268591000000001</v>
      </c>
      <c r="D702" s="62">
        <v>25.351790999999999</v>
      </c>
      <c r="E702" s="62">
        <v>41.860000999999997</v>
      </c>
      <c r="F702" s="62">
        <v>394.69596999999999</v>
      </c>
      <c r="G702" s="62">
        <v>57.503703000000002</v>
      </c>
      <c r="H702" s="62">
        <v>52.540958000000003</v>
      </c>
      <c r="I702" s="62">
        <v>90.07</v>
      </c>
      <c r="J702" s="62">
        <v>27.685924</v>
      </c>
      <c r="K702" s="62">
        <v>34.295228999999999</v>
      </c>
      <c r="L702" s="62">
        <v>14802.240229999999</v>
      </c>
      <c r="N702" s="69">
        <f>(B703-Assets[[#This Row],[AAPL]])/Assets[[#This Row],[AAPL]]</f>
        <v>-3.1214896528766987E-3</v>
      </c>
      <c r="O702" s="69">
        <f>(C703-Assets[[#This Row],[XOM]])/Assets[[#This Row],[XOM]]</f>
        <v>6.0893182988599245E-3</v>
      </c>
      <c r="P702" s="69">
        <f>(D703-Assets[[#This Row],[TTM]])/Assets[[#This Row],[TTM]]</f>
        <v>-1.0526317450313419E-2</v>
      </c>
      <c r="Q702" s="69">
        <f>(E703-Assets[[#This Row],[TSLA]])/Assets[[#This Row],[TSLA]]</f>
        <v>4.132821210396069E-2</v>
      </c>
      <c r="R702" s="69">
        <f>(F703-Assets[[#This Row],[GOOG]])/Assets[[#This Row],[GOOG]]</f>
        <v>2.6577671923020627E-4</v>
      </c>
      <c r="S702" s="69">
        <f>(G703-Assets[[#This Row],[DIS]])/Assets[[#This Row],[DIS]]</f>
        <v>7.3198938162295371E-3</v>
      </c>
      <c r="T702" s="69">
        <f>(H703-Assets[[#This Row],[COP]])/Assets[[#This Row],[COP]]</f>
        <v>-1.4937869994681211E-3</v>
      </c>
      <c r="U702" s="69">
        <f>(I703-Assets[[#This Row],[BIDU]])/Assets[[#This Row],[BIDU]]</f>
        <v>-1.4544221161318899E-2</v>
      </c>
      <c r="V702" s="69">
        <f>(J703-Assets[[#This Row],[MSFT]])/Assets[[#This Row],[MSFT]]</f>
        <v>-4.4253643114818941E-2</v>
      </c>
      <c r="W702" s="69">
        <f>(K703-Assets[[#This Row],[WFC]])/Assets[[#This Row],[WFC]]</f>
        <v>-1.597073458818421E-3</v>
      </c>
      <c r="X702" s="69">
        <f>(L703-Assets[[#This Row],[DJI]])/Assets[[#This Row],[DJI]]</f>
        <v>4.2493176048122912E-3</v>
      </c>
    </row>
    <row r="703" spans="1:24" x14ac:dyDescent="0.25">
      <c r="A703" s="66">
        <v>41375</v>
      </c>
      <c r="B703" s="60">
        <v>57.956470000000003</v>
      </c>
      <c r="C703" s="62">
        <v>80.757372000000004</v>
      </c>
      <c r="D703" s="62">
        <v>25.08493</v>
      </c>
      <c r="E703" s="62">
        <v>43.59</v>
      </c>
      <c r="F703" s="62">
        <v>394.80087099999997</v>
      </c>
      <c r="G703" s="62">
        <v>57.924624000000001</v>
      </c>
      <c r="H703" s="62">
        <v>52.462473000000003</v>
      </c>
      <c r="I703" s="62">
        <v>88.760002</v>
      </c>
      <c r="J703" s="62">
        <v>26.460720999999999</v>
      </c>
      <c r="K703" s="62">
        <v>34.240456999999999</v>
      </c>
      <c r="L703" s="62">
        <v>14865.139649999999</v>
      </c>
      <c r="N703" s="69">
        <f>(B704-Assets[[#This Row],[AAPL]])/Assets[[#This Row],[AAPL]]</f>
        <v>-1.0429827765562763E-2</v>
      </c>
      <c r="O703" s="69">
        <f>(C704-Assets[[#This Row],[XOM]])/Assets[[#This Row],[XOM]]</f>
        <v>-2.5779318326506393E-3</v>
      </c>
      <c r="P703" s="69">
        <f>(D704-Assets[[#This Row],[TTM]])/Assets[[#This Row],[TTM]]</f>
        <v>-6.3041834280581806E-3</v>
      </c>
      <c r="Q703" s="69">
        <f>(E704-Assets[[#This Row],[TSLA]])/Assets[[#This Row],[TSLA]]</f>
        <v>3.6705666437255465E-3</v>
      </c>
      <c r="R703" s="69">
        <f>(F704-Assets[[#This Row],[GOOG]])/Assets[[#This Row],[GOOG]]</f>
        <v>-4.3018395468527907E-4</v>
      </c>
      <c r="S703" s="69">
        <f>(G704-Assets[[#This Row],[DIS]])/Assets[[#This Row],[DIS]]</f>
        <v>0</v>
      </c>
      <c r="T703" s="69">
        <f>(H704-Assets[[#This Row],[COP]])/Assets[[#This Row],[COP]]</f>
        <v>-1.3297848159007006E-2</v>
      </c>
      <c r="U703" s="69">
        <f>(I704-Assets[[#This Row],[BIDU]])/Assets[[#This Row],[BIDU]]</f>
        <v>2.0955396102852689E-2</v>
      </c>
      <c r="V703" s="69">
        <f>(J704-Assets[[#This Row],[MSFT]])/Assets[[#This Row],[MSFT]]</f>
        <v>-5.1831165144744489E-3</v>
      </c>
      <c r="W703" s="69">
        <f>(K704-Assets[[#This Row],[WFC]])/Assets[[#This Row],[WFC]]</f>
        <v>-7.9978488604867601E-3</v>
      </c>
      <c r="X703" s="69">
        <f>(L704-Assets[[#This Row],[DJI]])/Assets[[#This Row],[DJI]]</f>
        <v>-5.3871004164919003E-6</v>
      </c>
    </row>
    <row r="704" spans="1:24" x14ac:dyDescent="0.25">
      <c r="A704" s="66">
        <v>41376</v>
      </c>
      <c r="B704" s="60">
        <v>57.351993999999998</v>
      </c>
      <c r="C704" s="62">
        <v>80.549184999999994</v>
      </c>
      <c r="D704" s="62">
        <v>24.92679</v>
      </c>
      <c r="E704" s="62">
        <v>43.75</v>
      </c>
      <c r="F704" s="62">
        <v>394.631034</v>
      </c>
      <c r="G704" s="62">
        <v>57.924624000000001</v>
      </c>
      <c r="H704" s="62">
        <v>51.764834999999998</v>
      </c>
      <c r="I704" s="62">
        <v>90.620002999999997</v>
      </c>
      <c r="J704" s="62">
        <v>26.323571999999999</v>
      </c>
      <c r="K704" s="62">
        <v>33.966607000000003</v>
      </c>
      <c r="L704" s="62">
        <v>14865.059569999999</v>
      </c>
      <c r="N704" s="69">
        <f>(B705-Assets[[#This Row],[AAPL]])/Assets[[#This Row],[AAPL]]</f>
        <v>-2.3150302324274816E-2</v>
      </c>
      <c r="O704" s="69">
        <f>(C705-Assets[[#This Row],[XOM]])/Assets[[#This Row],[XOM]]</f>
        <v>-2.8093046503201585E-2</v>
      </c>
      <c r="P704" s="69">
        <f>(D705-Assets[[#This Row],[TTM]])/Assets[[#This Row],[TTM]]</f>
        <v>-4.797777812546257E-2</v>
      </c>
      <c r="Q704" s="69">
        <f>(E705-Assets[[#This Row],[TSLA]])/Assets[[#This Row],[TSLA]]</f>
        <v>-1.0285737142857149E-2</v>
      </c>
      <c r="R704" s="69">
        <f>(F705-Assets[[#This Row],[GOOG]])/Assets[[#This Row],[GOOG]]</f>
        <v>-1.0277810538336965E-2</v>
      </c>
      <c r="S704" s="69">
        <f>(G705-Assets[[#This Row],[DIS]])/Assets[[#This Row],[DIS]]</f>
        <v>-2.7580481143908663E-2</v>
      </c>
      <c r="T704" s="69">
        <f>(H705-Assets[[#This Row],[COP]])/Assets[[#This Row],[COP]]</f>
        <v>-3.5714264326352031E-2</v>
      </c>
      <c r="U704" s="69">
        <f>(I705-Assets[[#This Row],[BIDU]])/Assets[[#This Row],[BIDU]]</f>
        <v>-2.2621970118451705E-2</v>
      </c>
      <c r="V704" s="69">
        <f>(J705-Assets[[#This Row],[MSFT]])/Assets[[#This Row],[MSFT]]</f>
        <v>-3.4734267826569492E-3</v>
      </c>
      <c r="W704" s="69">
        <f>(K705-Assets[[#This Row],[WFC]])/Assets[[#This Row],[WFC]]</f>
        <v>-1.7199657298711139E-2</v>
      </c>
      <c r="X704" s="69">
        <f>(L705-Assets[[#This Row],[DJI]])/Assets[[#This Row],[DJI]]</f>
        <v>-1.7884850628957158E-2</v>
      </c>
    </row>
    <row r="705" spans="1:24" x14ac:dyDescent="0.25">
      <c r="A705" s="66">
        <v>41379</v>
      </c>
      <c r="B705" s="60">
        <v>56.024278000000002</v>
      </c>
      <c r="C705" s="62">
        <v>78.286313000000007</v>
      </c>
      <c r="D705" s="62">
        <v>23.730858000000001</v>
      </c>
      <c r="E705" s="62">
        <v>43.299999</v>
      </c>
      <c r="F705" s="62">
        <v>390.57509099999999</v>
      </c>
      <c r="G705" s="62">
        <v>56.327035000000002</v>
      </c>
      <c r="H705" s="62">
        <v>49.916091999999999</v>
      </c>
      <c r="I705" s="62">
        <v>88.57</v>
      </c>
      <c r="J705" s="62">
        <v>26.232139</v>
      </c>
      <c r="K705" s="62">
        <v>33.382393</v>
      </c>
      <c r="L705" s="62">
        <v>14599.200199999999</v>
      </c>
      <c r="N705" s="69">
        <f>(B706-Assets[[#This Row],[AAPL]])/Assets[[#This Row],[AAPL]]</f>
        <v>1.5219723135030859E-2</v>
      </c>
      <c r="O705" s="69">
        <f>(C706-Assets[[#This Row],[XOM]])/Assets[[#This Row],[XOM]]</f>
        <v>1.3874711407086922E-3</v>
      </c>
      <c r="P705" s="69">
        <f>(D706-Assets[[#This Row],[TTM]])/Assets[[#This Row],[TTM]]</f>
        <v>6.3723486104042215E-2</v>
      </c>
      <c r="Q705" s="69">
        <f>(E706-Assets[[#This Row],[TSLA]])/Assets[[#This Row],[TSLA]]</f>
        <v>5.2886860343807483E-2</v>
      </c>
      <c r="R705" s="69">
        <f>(F706-Assets[[#This Row],[GOOG]])/Assets[[#This Row],[GOOG]]</f>
        <v>1.463046449114184E-2</v>
      </c>
      <c r="S705" s="69">
        <f>(G706-Assets[[#This Row],[DIS]])/Assets[[#This Row],[DIS]]</f>
        <v>3.1759491689914002E-2</v>
      </c>
      <c r="T705" s="69">
        <f>(H706-Assets[[#This Row],[COP]])/Assets[[#This Row],[COP]]</f>
        <v>3.4940034969084158E-3</v>
      </c>
      <c r="U705" s="69">
        <f>(I706-Assets[[#This Row],[BIDU]])/Assets[[#This Row],[BIDU]]</f>
        <v>1.9419679349667051E-2</v>
      </c>
      <c r="V705" s="69">
        <f>(J706-Assets[[#This Row],[MSFT]])/Assets[[#This Row],[MSFT]]</f>
        <v>9.7594405092166093E-3</v>
      </c>
      <c r="W705" s="69">
        <f>(K706-Assets[[#This Row],[WFC]])/Assets[[#This Row],[WFC]]</f>
        <v>1.3399009471849422E-2</v>
      </c>
      <c r="X705" s="69">
        <f>(L706-Assets[[#This Row],[DJI]])/Assets[[#This Row],[DJI]]</f>
        <v>1.0793746769771675E-2</v>
      </c>
    </row>
    <row r="706" spans="1:24" x14ac:dyDescent="0.25">
      <c r="A706" s="66">
        <v>41380</v>
      </c>
      <c r="B706" s="60">
        <v>56.876952000000003</v>
      </c>
      <c r="C706" s="62">
        <v>78.394932999999995</v>
      </c>
      <c r="D706" s="62">
        <v>25.243071</v>
      </c>
      <c r="E706" s="62">
        <v>45.59</v>
      </c>
      <c r="F706" s="62">
        <v>396.28938599999998</v>
      </c>
      <c r="G706" s="62">
        <v>58.115952999999998</v>
      </c>
      <c r="H706" s="62">
        <v>50.090499000000001</v>
      </c>
      <c r="I706" s="62">
        <v>90.290001000000004</v>
      </c>
      <c r="J706" s="62">
        <v>26.488150000000001</v>
      </c>
      <c r="K706" s="62">
        <v>33.829684</v>
      </c>
      <c r="L706" s="62">
        <v>14756.780269999999</v>
      </c>
      <c r="N706" s="69">
        <f>(B707-Assets[[#This Row],[AAPL]])/Assets[[#This Row],[AAPL]]</f>
        <v>-5.4992503817715116E-2</v>
      </c>
      <c r="O706" s="69">
        <f>(C707-Assets[[#This Row],[XOM]])/Assets[[#This Row],[XOM]]</f>
        <v>-6.1193623317465804E-3</v>
      </c>
      <c r="P706" s="69">
        <f>(D707-Assets[[#This Row],[TTM]])/Assets[[#This Row],[TTM]]</f>
        <v>-3.1715000128154001E-2</v>
      </c>
      <c r="Q706" s="69">
        <f>(E707-Assets[[#This Row],[TSLA]])/Assets[[#This Row],[TSLA]]</f>
        <v>-3.0708269357315877E-3</v>
      </c>
      <c r="R706" s="69">
        <f>(F707-Assets[[#This Row],[GOOG]])/Assets[[#This Row],[GOOG]]</f>
        <v>-1.3625371233132117E-2</v>
      </c>
      <c r="S706" s="69">
        <f>(G707-Assets[[#This Row],[DIS]])/Assets[[#This Row],[DIS]]</f>
        <v>-1.1522653685124319E-3</v>
      </c>
      <c r="T706" s="69">
        <f>(H707-Assets[[#This Row],[COP]])/Assets[[#This Row],[COP]]</f>
        <v>-1.0967928269191287E-2</v>
      </c>
      <c r="U706" s="69">
        <f>(I707-Assets[[#This Row],[BIDU]])/Assets[[#This Row],[BIDU]]</f>
        <v>-1.8606711500645644E-2</v>
      </c>
      <c r="V706" s="69">
        <f>(J707-Assets[[#This Row],[MSFT]])/Assets[[#This Row],[MSFT]]</f>
        <v>-4.8325760764720343E-3</v>
      </c>
      <c r="W706" s="69">
        <f>(K707-Assets[[#This Row],[WFC]])/Assets[[#This Row],[WFC]]</f>
        <v>-1.3491642428584296E-2</v>
      </c>
      <c r="X706" s="69">
        <f>(L707-Assets[[#This Row],[DJI]])/Assets[[#This Row],[DJI]]</f>
        <v>-9.3645380273727381E-3</v>
      </c>
    </row>
    <row r="707" spans="1:24" x14ac:dyDescent="0.25">
      <c r="A707" s="66">
        <v>41381</v>
      </c>
      <c r="B707" s="60">
        <v>53.749146000000003</v>
      </c>
      <c r="C707" s="62">
        <v>77.915205999999998</v>
      </c>
      <c r="D707" s="62">
        <v>24.442487</v>
      </c>
      <c r="E707" s="62">
        <v>45.450001</v>
      </c>
      <c r="F707" s="62">
        <v>390.88979599999999</v>
      </c>
      <c r="G707" s="62">
        <v>58.048988000000001</v>
      </c>
      <c r="H707" s="62">
        <v>49.541110000000003</v>
      </c>
      <c r="I707" s="62">
        <v>88.610000999999997</v>
      </c>
      <c r="J707" s="62">
        <v>26.360143999999998</v>
      </c>
      <c r="K707" s="62">
        <v>33.373266000000001</v>
      </c>
      <c r="L707" s="62">
        <v>14618.589840000001</v>
      </c>
      <c r="N707" s="69">
        <f>(B708-Assets[[#This Row],[AAPL]])/Assets[[#This Row],[AAPL]]</f>
        <v>-2.6688219381197236E-2</v>
      </c>
      <c r="O707" s="69">
        <f>(C708-Assets[[#This Row],[XOM]])/Assets[[#This Row],[XOM]]</f>
        <v>6.2732427351857743E-3</v>
      </c>
      <c r="P707" s="69">
        <f>(D708-Assets[[#This Row],[TTM]])/Assets[[#This Row],[TTM]]</f>
        <v>3.1945030798216298E-2</v>
      </c>
      <c r="Q707" s="69">
        <f>(E708-Assets[[#This Row],[TSLA]])/Assets[[#This Row],[TSLA]]</f>
        <v>3.3443343598606373E-2</v>
      </c>
      <c r="R707" s="69">
        <f>(F708-Assets[[#This Row],[GOOG]])/Assets[[#This Row],[GOOG]]</f>
        <v>-2.1276329249587188E-2</v>
      </c>
      <c r="S707" s="69">
        <f>(G708-Assets[[#This Row],[DIS]])/Assets[[#This Row],[DIS]]</f>
        <v>-1.1371102628007885E-2</v>
      </c>
      <c r="T707" s="69">
        <f>(H708-Assets[[#This Row],[COP]])/Assets[[#This Row],[COP]]</f>
        <v>8.9772716033209594E-3</v>
      </c>
      <c r="U707" s="69">
        <f>(I708-Assets[[#This Row],[BIDU]])/Assets[[#This Row],[BIDU]]</f>
        <v>-2.4150772777894458E-2</v>
      </c>
      <c r="V707" s="69">
        <f>(J708-Assets[[#This Row],[MSFT]])/Assets[[#This Row],[MSFT]]</f>
        <v>-1.3873975802256469E-3</v>
      </c>
      <c r="W707" s="69">
        <f>(K708-Assets[[#This Row],[WFC]])/Assets[[#This Row],[WFC]]</f>
        <v>-7.9321873981408834E-3</v>
      </c>
      <c r="X707" s="69">
        <f>(L708-Assets[[#This Row],[DJI]])/Assets[[#This Row],[DJI]]</f>
        <v>-5.5716858391589826E-3</v>
      </c>
    </row>
    <row r="708" spans="1:24" x14ac:dyDescent="0.25">
      <c r="A708" s="66">
        <v>41382</v>
      </c>
      <c r="B708" s="60">
        <v>52.314677000000003</v>
      </c>
      <c r="C708" s="62">
        <v>78.403987000000001</v>
      </c>
      <c r="D708" s="62">
        <v>25.223303000000001</v>
      </c>
      <c r="E708" s="62">
        <v>46.970001000000003</v>
      </c>
      <c r="F708" s="62">
        <v>382.57309600000002</v>
      </c>
      <c r="G708" s="62">
        <v>57.388907000000003</v>
      </c>
      <c r="H708" s="62">
        <v>49.985854000000003</v>
      </c>
      <c r="I708" s="62">
        <v>86.470000999999996</v>
      </c>
      <c r="J708" s="62">
        <v>26.323571999999999</v>
      </c>
      <c r="K708" s="62">
        <v>33.108542999999997</v>
      </c>
      <c r="L708" s="62">
        <v>14537.139649999999</v>
      </c>
      <c r="N708" s="69">
        <f>(B709-Assets[[#This Row],[AAPL]])/Assets[[#This Row],[AAPL]]</f>
        <v>-3.8770190629295914E-3</v>
      </c>
      <c r="O708" s="69">
        <f>(C709-Assets[[#This Row],[XOM]])/Assets[[#This Row],[XOM]]</f>
        <v>9.5820127106545742E-3</v>
      </c>
      <c r="P708" s="69">
        <f>(D709-Assets[[#This Row],[TTM]])/Assets[[#This Row],[TTM]]</f>
        <v>1.9200617777933249E-2</v>
      </c>
      <c r="Q708" s="69">
        <f>(E709-Assets[[#This Row],[TSLA]])/Assets[[#This Row],[TSLA]]</f>
        <v>1.8309580193536654E-2</v>
      </c>
      <c r="R708" s="69">
        <f>(F709-Assets[[#This Row],[GOOG]])/Assets[[#This Row],[GOOG]]</f>
        <v>4.4339341102020355E-2</v>
      </c>
      <c r="S708" s="69">
        <f>(G709-Assets[[#This Row],[DIS]])/Assets[[#This Row],[DIS]]</f>
        <v>2.6171015942157556E-2</v>
      </c>
      <c r="T708" s="69">
        <f>(H709-Assets[[#This Row],[COP]])/Assets[[#This Row],[COP]]</f>
        <v>2.9658390951967594E-3</v>
      </c>
      <c r="U708" s="69">
        <f>(I709-Assets[[#This Row],[BIDU]])/Assets[[#This Row],[BIDU]]</f>
        <v>-4.6259974022654998E-4</v>
      </c>
      <c r="V708" s="69">
        <f>(J709-Assets[[#This Row],[MSFT]])/Assets[[#This Row],[MSFT]]</f>
        <v>3.4039567274532591E-2</v>
      </c>
      <c r="W708" s="69">
        <f>(K709-Assets[[#This Row],[WFC]])/Assets[[#This Row],[WFC]]</f>
        <v>1.1579760546998432E-2</v>
      </c>
      <c r="X708" s="69">
        <f>(L709-Assets[[#This Row],[DJI]])/Assets[[#This Row],[DJI]]</f>
        <v>7.1335353788125767E-4</v>
      </c>
    </row>
    <row r="709" spans="1:24" x14ac:dyDescent="0.25">
      <c r="A709" s="66">
        <v>41383</v>
      </c>
      <c r="B709" s="60">
        <v>52.111851999999999</v>
      </c>
      <c r="C709" s="62">
        <v>79.155254999999997</v>
      </c>
      <c r="D709" s="62">
        <v>25.707605999999998</v>
      </c>
      <c r="E709" s="62">
        <v>47.830002</v>
      </c>
      <c r="F709" s="62">
        <v>399.536135</v>
      </c>
      <c r="G709" s="62">
        <v>58.890833000000001</v>
      </c>
      <c r="H709" s="62">
        <v>50.134104000000001</v>
      </c>
      <c r="I709" s="62">
        <v>86.43</v>
      </c>
      <c r="J709" s="62">
        <v>27.219615000000001</v>
      </c>
      <c r="K709" s="62">
        <v>33.491931999999998</v>
      </c>
      <c r="L709" s="62">
        <v>14547.509770000001</v>
      </c>
      <c r="N709" s="69">
        <f>(B710-Assets[[#This Row],[AAPL]])/Assets[[#This Row],[AAPL]]</f>
        <v>2.0843473381065101E-2</v>
      </c>
      <c r="O709" s="69">
        <f>(C710-Assets[[#This Row],[XOM]])/Assets[[#This Row],[XOM]]</f>
        <v>7.3184654638533088E-3</v>
      </c>
      <c r="P709" s="69">
        <f>(D710-Assets[[#This Row],[TTM]])/Assets[[#This Row],[TTM]]</f>
        <v>1.4994239448045104E-2</v>
      </c>
      <c r="Q709" s="69">
        <f>(E710-Assets[[#This Row],[TSLA]])/Assets[[#This Row],[TSLA]]</f>
        <v>4.9341352735046924E-2</v>
      </c>
      <c r="R709" s="69">
        <f>(F710-Assets[[#This Row],[GOOG]])/Assets[[#This Row],[GOOG]]</f>
        <v>3.0008800080118638E-4</v>
      </c>
      <c r="S709" s="69">
        <f>(G710-Assets[[#This Row],[DIS]])/Assets[[#This Row],[DIS]]</f>
        <v>7.3098982994518336E-3</v>
      </c>
      <c r="T709" s="69">
        <f>(H710-Assets[[#This Row],[COP]])/Assets[[#This Row],[COP]]</f>
        <v>-1.7394745899916625E-3</v>
      </c>
      <c r="U709" s="69">
        <f>(I710-Assets[[#This Row],[BIDU]])/Assets[[#This Row],[BIDU]]</f>
        <v>-8.9088973735972007E-3</v>
      </c>
      <c r="V709" s="69">
        <f>(J710-Assets[[#This Row],[MSFT]])/Assets[[#This Row],[MSFT]]</f>
        <v>3.5606308171515194E-2</v>
      </c>
      <c r="W709" s="69">
        <f>(K710-Assets[[#This Row],[WFC]])/Assets[[#This Row],[WFC]]</f>
        <v>1.0902625742821111E-3</v>
      </c>
      <c r="X709" s="69">
        <f>(L710-Assets[[#This Row],[DJI]])/Assets[[#This Row],[DJI]]</f>
        <v>1.3514443578888692E-3</v>
      </c>
    </row>
    <row r="710" spans="1:24" x14ac:dyDescent="0.25">
      <c r="A710" s="66">
        <v>41386</v>
      </c>
      <c r="B710" s="60">
        <v>53.198044000000003</v>
      </c>
      <c r="C710" s="62">
        <v>79.734549999999999</v>
      </c>
      <c r="D710" s="62">
        <v>26.093071999999999</v>
      </c>
      <c r="E710" s="62">
        <v>50.189999</v>
      </c>
      <c r="F710" s="62">
        <v>399.65603099999998</v>
      </c>
      <c r="G710" s="62">
        <v>59.321319000000003</v>
      </c>
      <c r="H710" s="62">
        <v>50.046897000000001</v>
      </c>
      <c r="I710" s="62">
        <v>85.660004000000001</v>
      </c>
      <c r="J710" s="62">
        <v>28.188804999999999</v>
      </c>
      <c r="K710" s="62">
        <v>33.528447</v>
      </c>
      <c r="L710" s="62">
        <v>14567.16992</v>
      </c>
      <c r="N710" s="69">
        <f>(B711-Assets[[#This Row],[AAPL]])/Assets[[#This Row],[AAPL]]</f>
        <v>1.8712172951321208E-2</v>
      </c>
      <c r="O710" s="69">
        <f>(C711-Assets[[#This Row],[XOM]])/Assets[[#This Row],[XOM]]</f>
        <v>1.3736027857434448E-2</v>
      </c>
      <c r="P710" s="69">
        <f>(D711-Assets[[#This Row],[TTM]])/Assets[[#This Row],[TTM]]</f>
        <v>9.4696783881943677E-3</v>
      </c>
      <c r="Q710" s="69">
        <f>(E711-Assets[[#This Row],[TSLA]])/Assets[[#This Row],[TSLA]]</f>
        <v>1.6337896320739172E-2</v>
      </c>
      <c r="R710" s="69">
        <f>(F711-Assets[[#This Row],[GOOG]])/Assets[[#This Row],[GOOG]]</f>
        <v>9.7361798601257529E-3</v>
      </c>
      <c r="S710" s="69">
        <f>(G711-Assets[[#This Row],[DIS]])/Assets[[#This Row],[DIS]]</f>
        <v>9.3533658616053155E-3</v>
      </c>
      <c r="T710" s="69">
        <f>(H711-Assets[[#This Row],[COP]])/Assets[[#This Row],[COP]]</f>
        <v>6.795606129187233E-3</v>
      </c>
      <c r="U710" s="69">
        <f>(I711-Assets[[#This Row],[BIDU]])/Assets[[#This Row],[BIDU]]</f>
        <v>2.556612068334714E-2</v>
      </c>
      <c r="V710" s="69">
        <f>(J711-Assets[[#This Row],[MSFT]])/Assets[[#This Row],[MSFT]]</f>
        <v>-7.4602665845536764E-3</v>
      </c>
      <c r="W710" s="69">
        <f>(K711-Assets[[#This Row],[WFC]])/Assets[[#This Row],[WFC]]</f>
        <v>1.0890304582255247E-2</v>
      </c>
      <c r="X710" s="69">
        <f>(L711-Assets[[#This Row],[DJI]])/Assets[[#This Row],[DJI]]</f>
        <v>1.0454332642259716E-2</v>
      </c>
    </row>
    <row r="711" spans="1:24" x14ac:dyDescent="0.25">
      <c r="A711" s="66">
        <v>41387</v>
      </c>
      <c r="B711" s="60">
        <v>54.193494999999999</v>
      </c>
      <c r="C711" s="62">
        <v>80.829785999999999</v>
      </c>
      <c r="D711" s="62">
        <v>26.340164999999999</v>
      </c>
      <c r="E711" s="62">
        <v>51.009998000000003</v>
      </c>
      <c r="F711" s="62">
        <v>403.54715399999998</v>
      </c>
      <c r="G711" s="62">
        <v>59.876173000000001</v>
      </c>
      <c r="H711" s="62">
        <v>50.386996000000003</v>
      </c>
      <c r="I711" s="62">
        <v>87.849997999999999</v>
      </c>
      <c r="J711" s="62">
        <v>27.978508999999999</v>
      </c>
      <c r="K711" s="62">
        <v>33.893582000000002</v>
      </c>
      <c r="L711" s="62">
        <v>14719.45996</v>
      </c>
      <c r="N711" s="69">
        <f>(B712-Assets[[#This Row],[AAPL]])/Assets[[#This Row],[AAPL]]</f>
        <v>-1.6497182918356126E-3</v>
      </c>
      <c r="O711" s="69">
        <f>(C712-Assets[[#This Row],[XOM]])/Assets[[#This Row],[XOM]]</f>
        <v>1.4557381111957577E-3</v>
      </c>
      <c r="P711" s="69">
        <f>(D712-Assets[[#This Row],[TTM]])/Assets[[#This Row],[TTM]]</f>
        <v>-4.5027812088495921E-3</v>
      </c>
      <c r="Q711" s="69">
        <f>(E712-Assets[[#This Row],[TSLA]])/Assets[[#This Row],[TSLA]]</f>
        <v>-1.1370280782994803E-2</v>
      </c>
      <c r="R711" s="69">
        <f>(F712-Assets[[#This Row],[GOOG]])/Assets[[#This Row],[GOOG]]</f>
        <v>6.8696135569822955E-3</v>
      </c>
      <c r="S711" s="69">
        <f>(G712-Assets[[#This Row],[DIS]])/Assets[[#This Row],[DIS]]</f>
        <v>-1.038508256030328E-2</v>
      </c>
      <c r="T711" s="69">
        <f>(H712-Assets[[#This Row],[COP]])/Assets[[#This Row],[COP]]</f>
        <v>8.3073616851458681E-3</v>
      </c>
      <c r="U711" s="69">
        <f>(I712-Assets[[#This Row],[BIDU]])/Assets[[#This Row],[BIDU]]</f>
        <v>2.731906721272776E-3</v>
      </c>
      <c r="V711" s="69">
        <f>(J712-Assets[[#This Row],[MSFT]])/Assets[[#This Row],[MSFT]]</f>
        <v>3.7908524718025562E-2</v>
      </c>
      <c r="W711" s="69">
        <f>(K712-Assets[[#This Row],[WFC]])/Assets[[#This Row],[WFC]]</f>
        <v>5.6557905269497841E-3</v>
      </c>
      <c r="X711" s="69">
        <f>(L712-Assets[[#This Row],[DJI]])/Assets[[#This Row],[DJI]]</f>
        <v>-2.9321829820718303E-3</v>
      </c>
    </row>
    <row r="712" spans="1:24" x14ac:dyDescent="0.25">
      <c r="A712" s="66">
        <v>41388</v>
      </c>
      <c r="B712" s="60">
        <v>54.104090999999997</v>
      </c>
      <c r="C712" s="62">
        <v>80.947452999999996</v>
      </c>
      <c r="D712" s="62">
        <v>26.221561000000001</v>
      </c>
      <c r="E712" s="62">
        <v>50.43</v>
      </c>
      <c r="F712" s="62">
        <v>406.319367</v>
      </c>
      <c r="G712" s="62">
        <v>59.254353999999999</v>
      </c>
      <c r="H712" s="62">
        <v>50.805579000000002</v>
      </c>
      <c r="I712" s="62">
        <v>88.089995999999999</v>
      </c>
      <c r="J712" s="62">
        <v>29.039133</v>
      </c>
      <c r="K712" s="62">
        <v>34.085276999999998</v>
      </c>
      <c r="L712" s="62">
        <v>14676.29981</v>
      </c>
      <c r="N712" s="69">
        <f>(B713-Assets[[#This Row],[AAPL]])/Assets[[#This Row],[AAPL]]</f>
        <v>7.2017289783134261E-3</v>
      </c>
      <c r="O712" s="69">
        <f>(C713-Assets[[#This Row],[XOM]])/Assets[[#This Row],[XOM]]</f>
        <v>-1.520743339509399E-2</v>
      </c>
      <c r="P712" s="69">
        <f>(D713-Assets[[#This Row],[TTM]])/Assets[[#This Row],[TTM]]</f>
        <v>2.3369737598764536E-2</v>
      </c>
      <c r="Q712" s="69">
        <f>(E713-Assets[[#This Row],[TSLA]])/Assets[[#This Row],[TSLA]]</f>
        <v>3.1132262542137624E-2</v>
      </c>
      <c r="R712" s="69">
        <f>(F713-Assets[[#This Row],[GOOG]])/Assets[[#This Row],[GOOG]]</f>
        <v>-5.3475742887736724E-3</v>
      </c>
      <c r="S712" s="69">
        <f>(G713-Assets[[#This Row],[DIS]])/Assets[[#This Row],[DIS]]</f>
        <v>9.6870518578265536E-4</v>
      </c>
      <c r="T712" s="69">
        <f>(H713-Assets[[#This Row],[COP]])/Assets[[#This Row],[COP]]</f>
        <v>1.8880997301496873E-3</v>
      </c>
      <c r="U712" s="69">
        <f>(I713-Assets[[#This Row],[BIDU]])/Assets[[#This Row],[BIDU]]</f>
        <v>4.8246114121744316E-2</v>
      </c>
      <c r="V712" s="69">
        <f>(J713-Assets[[#This Row],[MSFT]])/Assets[[#This Row],[MSFT]]</f>
        <v>5.6674901416650355E-3</v>
      </c>
      <c r="W712" s="69">
        <f>(K713-Assets[[#This Row],[WFC]])/Assets[[#This Row],[WFC]]</f>
        <v>8.0342606574681213E-3</v>
      </c>
      <c r="X712" s="69">
        <f>(L713-Assets[[#This Row],[DJI]])/Assets[[#This Row],[DJI]]</f>
        <v>1.669358102326747E-3</v>
      </c>
    </row>
    <row r="713" spans="1:24" x14ac:dyDescent="0.25">
      <c r="A713" s="66">
        <v>41389</v>
      </c>
      <c r="B713" s="60">
        <v>54.493734000000003</v>
      </c>
      <c r="C713" s="62">
        <v>79.716449999999995</v>
      </c>
      <c r="D713" s="62">
        <v>26.834351999999999</v>
      </c>
      <c r="E713" s="62">
        <v>52</v>
      </c>
      <c r="F713" s="62">
        <v>404.14654400000001</v>
      </c>
      <c r="G713" s="62">
        <v>59.311754000000001</v>
      </c>
      <c r="H713" s="62">
        <v>50.901505</v>
      </c>
      <c r="I713" s="62">
        <v>92.339995999999999</v>
      </c>
      <c r="J713" s="62">
        <v>29.203711999999999</v>
      </c>
      <c r="K713" s="62">
        <v>34.359127000000001</v>
      </c>
      <c r="L713" s="62">
        <v>14700.79981</v>
      </c>
      <c r="N713" s="69">
        <f>(B714-Assets[[#This Row],[AAPL]])/Assets[[#This Row],[AAPL]]</f>
        <v>2.1597492291498991E-2</v>
      </c>
      <c r="O713" s="69">
        <f>(C714-Assets[[#This Row],[XOM]])/Assets[[#This Row],[XOM]]</f>
        <v>-7.9481712996487877E-4</v>
      </c>
      <c r="P713" s="69">
        <f>(D714-Assets[[#This Row],[TTM]])/Assets[[#This Row],[TTM]]</f>
        <v>-5.524858584250514E-3</v>
      </c>
      <c r="Q713" s="69">
        <f>(E714-Assets[[#This Row],[TSLA]])/Assets[[#This Row],[TSLA]]</f>
        <v>-1.5384596153846148E-2</v>
      </c>
      <c r="R713" s="69">
        <f>(F714-Assets[[#This Row],[GOOG]])/Assets[[#This Row],[GOOG]]</f>
        <v>-9.4920099081683574E-3</v>
      </c>
      <c r="S713" s="69">
        <f>(G714-Assets[[#This Row],[DIS]])/Assets[[#This Row],[DIS]]</f>
        <v>-2.0967850655706443E-3</v>
      </c>
      <c r="T713" s="69">
        <f>(H714-Assets[[#This Row],[COP]])/Assets[[#This Row],[COP]]</f>
        <v>9.2513374604542009E-3</v>
      </c>
      <c r="U713" s="69">
        <f>(I714-Assets[[#This Row],[BIDU]])/Assets[[#This Row],[BIDU]]</f>
        <v>-7.9272247315237007E-2</v>
      </c>
      <c r="V713" s="69">
        <f>(J714-Assets[[#This Row],[MSFT]])/Assets[[#This Row],[MSFT]]</f>
        <v>-4.6962865542572417E-3</v>
      </c>
      <c r="W713" s="69">
        <f>(K714-Assets[[#This Row],[WFC]])/Assets[[#This Row],[WFC]]</f>
        <v>6.3762388375001554E-3</v>
      </c>
      <c r="X713" s="69">
        <f>(L714-Assets[[#This Row],[DJI]])/Assets[[#This Row],[DJI]]</f>
        <v>7.9927624019526051E-4</v>
      </c>
    </row>
    <row r="714" spans="1:24" x14ac:dyDescent="0.25">
      <c r="A714" s="66">
        <v>41390</v>
      </c>
      <c r="B714" s="60">
        <v>55.670662</v>
      </c>
      <c r="C714" s="62">
        <v>79.653090000000006</v>
      </c>
      <c r="D714" s="62">
        <v>26.686095999999999</v>
      </c>
      <c r="E714" s="62">
        <v>51.200001</v>
      </c>
      <c r="F714" s="62">
        <v>400.31038100000001</v>
      </c>
      <c r="G714" s="62">
        <v>59.187390000000001</v>
      </c>
      <c r="H714" s="62">
        <v>51.372411999999997</v>
      </c>
      <c r="I714" s="62">
        <v>85.019997000000004</v>
      </c>
      <c r="J714" s="62">
        <v>29.066562999999999</v>
      </c>
      <c r="K714" s="62">
        <v>34.578209000000001</v>
      </c>
      <c r="L714" s="62">
        <v>14712.54981</v>
      </c>
      <c r="N714" s="69">
        <f>(B715-Assets[[#This Row],[AAPL]])/Assets[[#This Row],[AAPL]]</f>
        <v>3.0968376126010486E-2</v>
      </c>
      <c r="O714" s="69">
        <f>(C715-Assets[[#This Row],[XOM]])/Assets[[#This Row],[XOM]]</f>
        <v>2.3863481002431254E-3</v>
      </c>
      <c r="P714" s="69">
        <f>(D715-Assets[[#This Row],[TTM]])/Assets[[#This Row],[TTM]]</f>
        <v>1.4814793441498506E-2</v>
      </c>
      <c r="Q714" s="69">
        <f>(E715-Assets[[#This Row],[TSLA]])/Assets[[#This Row],[TSLA]]</f>
        <v>7.3046834510804015E-2</v>
      </c>
      <c r="R714" s="69">
        <f>(F715-Assets[[#This Row],[GOOG]])/Assets[[#This Row],[GOOG]]</f>
        <v>2.2010890594416074E-2</v>
      </c>
      <c r="S714" s="69">
        <f>(G715-Assets[[#This Row],[DIS]])/Assets[[#This Row],[DIS]]</f>
        <v>1.8264109973425043E-2</v>
      </c>
      <c r="T714" s="69">
        <f>(H715-Assets[[#This Row],[COP]])/Assets[[#This Row],[COP]]</f>
        <v>1.6805323448702485E-2</v>
      </c>
      <c r="U714" s="69">
        <f>(I715-Assets[[#This Row],[BIDU]])/Assets[[#This Row],[BIDU]]</f>
        <v>5.5281229897008385E-3</v>
      </c>
      <c r="V714" s="69">
        <f>(J715-Assets[[#This Row],[MSFT]])/Assets[[#This Row],[MSFT]]</f>
        <v>2.5794277775463163E-2</v>
      </c>
      <c r="W714" s="69">
        <f>(K715-Assets[[#This Row],[WFC]])/Assets[[#This Row],[WFC]]</f>
        <v>0</v>
      </c>
      <c r="X714" s="69">
        <f>(L715-Assets[[#This Row],[DJI]])/Assets[[#This Row],[DJI]]</f>
        <v>7.2183402178061726E-3</v>
      </c>
    </row>
    <row r="715" spans="1:24" x14ac:dyDescent="0.25">
      <c r="A715" s="66">
        <v>41393</v>
      </c>
      <c r="B715" s="60">
        <v>57.394691999999999</v>
      </c>
      <c r="C715" s="62">
        <v>79.843170000000001</v>
      </c>
      <c r="D715" s="62">
        <v>27.081444999999999</v>
      </c>
      <c r="E715" s="62">
        <v>54.939999</v>
      </c>
      <c r="F715" s="62">
        <v>409.12156900000002</v>
      </c>
      <c r="G715" s="62">
        <v>60.268394999999998</v>
      </c>
      <c r="H715" s="62">
        <v>52.235742000000002</v>
      </c>
      <c r="I715" s="62">
        <v>85.489998</v>
      </c>
      <c r="J715" s="62">
        <v>29.816313999999998</v>
      </c>
      <c r="K715" s="62">
        <v>34.578209000000001</v>
      </c>
      <c r="L715" s="62">
        <v>14818.75</v>
      </c>
      <c r="N715" s="69">
        <f>(B716-Assets[[#This Row],[AAPL]])/Assets[[#This Row],[AAPL]]</f>
        <v>2.943362776474177E-2</v>
      </c>
      <c r="O715" s="69">
        <f>(C716-Assets[[#This Row],[XOM]])/Assets[[#This Row],[XOM]]</f>
        <v>8.8425221593781116E-3</v>
      </c>
      <c r="P715" s="69">
        <f>(D716-Assets[[#This Row],[TTM]])/Assets[[#This Row],[TTM]]</f>
        <v>5.1095500997085808E-3</v>
      </c>
      <c r="Q715" s="69">
        <f>(E716-Assets[[#This Row],[TSLA]])/Assets[[#This Row],[TSLA]]</f>
        <v>-1.7291536536067343E-2</v>
      </c>
      <c r="R715" s="69">
        <f>(F716-Assets[[#This Row],[GOOG]])/Assets[[#This Row],[GOOG]]</f>
        <v>6.7272449280227891E-3</v>
      </c>
      <c r="S715" s="69">
        <f>(G716-Assets[[#This Row],[DIS]])/Assets[[#This Row],[DIS]]</f>
        <v>-2.5396727422390872E-3</v>
      </c>
      <c r="T715" s="69">
        <f>(H716-Assets[[#This Row],[COP]])/Assets[[#This Row],[COP]]</f>
        <v>9.1819505502572559E-3</v>
      </c>
      <c r="U715" s="69">
        <f>(I716-Assets[[#This Row],[BIDU]])/Assets[[#This Row],[BIDU]]</f>
        <v>4.2110189311268835E-3</v>
      </c>
      <c r="V715" s="69">
        <f>(J716-Assets[[#This Row],[MSFT]])/Assets[[#This Row],[MSFT]]</f>
        <v>1.5026002208053056E-2</v>
      </c>
      <c r="W715" s="69">
        <f>(K716-Assets[[#This Row],[WFC]])/Assets[[#This Row],[WFC]]</f>
        <v>2.6398706769341245E-3</v>
      </c>
      <c r="X715" s="69">
        <f>(L716-Assets[[#This Row],[DJI]])/Assets[[#This Row],[DJI]]</f>
        <v>1.4204848587094346E-3</v>
      </c>
    </row>
    <row r="716" spans="1:24" x14ac:dyDescent="0.25">
      <c r="A716" s="66">
        <v>41394</v>
      </c>
      <c r="B716" s="60">
        <v>59.084026000000001</v>
      </c>
      <c r="C716" s="62">
        <v>80.549184999999994</v>
      </c>
      <c r="D716" s="62">
        <v>27.219819000000001</v>
      </c>
      <c r="E716" s="62">
        <v>53.990001999999997</v>
      </c>
      <c r="F716" s="62">
        <v>411.87383</v>
      </c>
      <c r="G716" s="62">
        <v>60.115333</v>
      </c>
      <c r="H716" s="62">
        <v>52.715367999999998</v>
      </c>
      <c r="I716" s="62">
        <v>85.849997999999999</v>
      </c>
      <c r="J716" s="62">
        <v>30.264334000000002</v>
      </c>
      <c r="K716" s="62">
        <v>34.669491000000001</v>
      </c>
      <c r="L716" s="62">
        <v>14839.79981</v>
      </c>
      <c r="N716" s="69">
        <f>(B717-Assets[[#This Row],[AAPL]])/Assets[[#This Row],[AAPL]]</f>
        <v>-7.8819781170633291E-3</v>
      </c>
      <c r="O716" s="69">
        <f>(C717-Assets[[#This Row],[XOM]])/Assets[[#This Row],[XOM]]</f>
        <v>-1.6631031089886165E-2</v>
      </c>
      <c r="P716" s="69">
        <f>(D717-Assets[[#This Row],[TTM]])/Assets[[#This Row],[TTM]]</f>
        <v>-1.7066131115713885E-2</v>
      </c>
      <c r="Q716" s="69">
        <f>(E717-Assets[[#This Row],[TSLA]])/Assets[[#This Row],[TSLA]]</f>
        <v>-1.3150638520072668E-2</v>
      </c>
      <c r="R716" s="69">
        <f>(F717-Assets[[#This Row],[GOOG]])/Assets[[#This Row],[GOOG]]</f>
        <v>-5.0207632759770452E-3</v>
      </c>
      <c r="S716" s="69">
        <f>(G717-Assets[[#This Row],[DIS]])/Assets[[#This Row],[DIS]]</f>
        <v>5.8879487534403861E-3</v>
      </c>
      <c r="T716" s="69">
        <f>(H717-Assets[[#This Row],[COP]])/Assets[[#This Row],[COP]]</f>
        <v>-7.2787692575720427E-3</v>
      </c>
      <c r="U716" s="69">
        <f>(I717-Assets[[#This Row],[BIDU]])/Assets[[#This Row],[BIDU]]</f>
        <v>-1.153170673341195E-2</v>
      </c>
      <c r="V716" s="69">
        <f>(J717-Assets[[#This Row],[MSFT]])/Assets[[#This Row],[MSFT]]</f>
        <v>-1.1480279063798395E-2</v>
      </c>
      <c r="W716" s="69">
        <f>(K717-Assets[[#This Row],[WFC]])/Assets[[#This Row],[WFC]]</f>
        <v>-1.3691432620109644E-2</v>
      </c>
      <c r="X716" s="69">
        <f>(L717-Assets[[#This Row],[DJI]])/Assets[[#This Row],[DJI]]</f>
        <v>-9.3565689414782695E-3</v>
      </c>
    </row>
    <row r="717" spans="1:24" x14ac:dyDescent="0.25">
      <c r="A717" s="66">
        <v>41395</v>
      </c>
      <c r="B717" s="60">
        <v>58.618327000000001</v>
      </c>
      <c r="C717" s="62">
        <v>79.209569000000002</v>
      </c>
      <c r="D717" s="62">
        <v>26.755282000000001</v>
      </c>
      <c r="E717" s="62">
        <v>53.279998999999997</v>
      </c>
      <c r="F717" s="62">
        <v>409.80590899999999</v>
      </c>
      <c r="G717" s="62">
        <v>60.469289000000003</v>
      </c>
      <c r="H717" s="62">
        <v>52.331665000000001</v>
      </c>
      <c r="I717" s="62">
        <v>84.860000999999997</v>
      </c>
      <c r="J717" s="62">
        <v>29.916891</v>
      </c>
      <c r="K717" s="62">
        <v>34.194816000000003</v>
      </c>
      <c r="L717" s="62">
        <v>14700.950199999999</v>
      </c>
      <c r="N717" s="69">
        <f>(B718-Assets[[#This Row],[AAPL]])/Assets[[#This Row],[AAPL]]</f>
        <v>1.418196394448442E-2</v>
      </c>
      <c r="O717" s="69">
        <f>(C718-Assets[[#This Row],[XOM]])/Assets[[#This Row],[XOM]]</f>
        <v>1.2798478931251347E-2</v>
      </c>
      <c r="P717" s="69">
        <f>(D718-Assets[[#This Row],[TTM]])/Assets[[#This Row],[TTM]]</f>
        <v>4.0635714473127287E-3</v>
      </c>
      <c r="Q717" s="69">
        <f>(E718-Assets[[#This Row],[TSLA]])/Assets[[#This Row],[TSLA]]</f>
        <v>1.5578115907997679E-2</v>
      </c>
      <c r="R717" s="69">
        <f>(F718-Assets[[#This Row],[GOOG]])/Assets[[#This Row],[GOOG]]</f>
        <v>1.1189218845548734E-2</v>
      </c>
      <c r="S717" s="69">
        <f>(G718-Assets[[#This Row],[DIS]])/Assets[[#This Row],[DIS]]</f>
        <v>1.0599628515559338E-2</v>
      </c>
      <c r="T717" s="69">
        <f>(H718-Assets[[#This Row],[COP]])/Assets[[#This Row],[COP]]</f>
        <v>1.5830702118879592E-2</v>
      </c>
      <c r="U717" s="69">
        <f>(I718-Assets[[#This Row],[BIDU]])/Assets[[#This Row],[BIDU]]</f>
        <v>1.6497642982587651E-3</v>
      </c>
      <c r="V717" s="69">
        <f>(J718-Assets[[#This Row],[MSFT]])/Assets[[#This Row],[MSFT]]</f>
        <v>1.3447386628510326E-2</v>
      </c>
      <c r="W717" s="69">
        <f>(K718-Assets[[#This Row],[WFC]])/Assets[[#This Row],[WFC]]</f>
        <v>-1.3347344813904941E-3</v>
      </c>
      <c r="X717" s="69">
        <f>(L718-Assets[[#This Row],[DJI]])/Assets[[#This Row],[DJI]]</f>
        <v>8.8858120205046621E-3</v>
      </c>
    </row>
    <row r="718" spans="1:24" x14ac:dyDescent="0.25">
      <c r="A718" s="66">
        <v>41396</v>
      </c>
      <c r="B718" s="60">
        <v>59.449649999999998</v>
      </c>
      <c r="C718" s="62">
        <v>80.223331000000002</v>
      </c>
      <c r="D718" s="62">
        <v>26.864004000000001</v>
      </c>
      <c r="E718" s="62">
        <v>54.110000999999997</v>
      </c>
      <c r="F718" s="62">
        <v>414.39131700000002</v>
      </c>
      <c r="G718" s="62">
        <v>61.110241000000002</v>
      </c>
      <c r="H718" s="62">
        <v>53.160111999999998</v>
      </c>
      <c r="I718" s="62">
        <v>85</v>
      </c>
      <c r="J718" s="62">
        <v>30.319195000000001</v>
      </c>
      <c r="K718" s="62">
        <v>34.149175</v>
      </c>
      <c r="L718" s="62">
        <v>14831.58008</v>
      </c>
      <c r="N718" s="69">
        <f>(B719-Assets[[#This Row],[AAPL]])/Assets[[#This Row],[AAPL]]</f>
        <v>1.0010824285761156E-2</v>
      </c>
      <c r="O718" s="69">
        <f>(C719-Assets[[#This Row],[XOM]])/Assets[[#This Row],[XOM]]</f>
        <v>1.5683168279312654E-2</v>
      </c>
      <c r="P718" s="69">
        <f>(D719-Assets[[#This Row],[TTM]])/Assets[[#This Row],[TTM]]</f>
        <v>-2.0235516641525272E-2</v>
      </c>
      <c r="Q718" s="69">
        <f>(E719-Assets[[#This Row],[TSLA]])/Assets[[#This Row],[TSLA]]</f>
        <v>8.1315466987332483E-3</v>
      </c>
      <c r="R718" s="69">
        <f>(F719-Assets[[#This Row],[GOOG]])/Assets[[#This Row],[GOOG]]</f>
        <v>1.9418792503318703E-2</v>
      </c>
      <c r="S718" s="69">
        <f>(G719-Assets[[#This Row],[DIS]])/Assets[[#This Row],[DIS]]</f>
        <v>1.4402021422235912E-2</v>
      </c>
      <c r="T718" s="69">
        <f>(H719-Assets[[#This Row],[COP]])/Assets[[#This Row],[COP]]</f>
        <v>1.5748010463183439E-2</v>
      </c>
      <c r="U718" s="69">
        <f>(I719-Assets[[#This Row],[BIDU]])/Assets[[#This Row],[BIDU]]</f>
        <v>-5.7646823529411756E-3</v>
      </c>
      <c r="V718" s="69">
        <f>(J719-Assets[[#This Row],[MSFT]])/Assets[[#This Row],[MSFT]]</f>
        <v>9.9517813715040634E-3</v>
      </c>
      <c r="W718" s="69">
        <f>(K719-Assets[[#This Row],[WFC]])/Assets[[#This Row],[WFC]]</f>
        <v>8.8212379947684803E-3</v>
      </c>
      <c r="X718" s="69">
        <f>(L719-Assets[[#This Row],[DJI]])/Assets[[#This Row],[DJI]]</f>
        <v>9.5997782590943222E-3</v>
      </c>
    </row>
    <row r="719" spans="1:24" x14ac:dyDescent="0.25">
      <c r="A719" s="66">
        <v>41397</v>
      </c>
      <c r="B719" s="60">
        <v>60.044789999999999</v>
      </c>
      <c r="C719" s="62">
        <v>81.481487000000001</v>
      </c>
      <c r="D719" s="62">
        <v>26.320397</v>
      </c>
      <c r="E719" s="62">
        <v>54.549999</v>
      </c>
      <c r="F719" s="62">
        <v>422.43829599999998</v>
      </c>
      <c r="G719" s="62">
        <v>61.990352000000001</v>
      </c>
      <c r="H719" s="62">
        <v>53.997278000000001</v>
      </c>
      <c r="I719" s="62">
        <v>84.510002</v>
      </c>
      <c r="J719" s="62">
        <v>30.620925</v>
      </c>
      <c r="K719" s="62">
        <v>34.450412999999998</v>
      </c>
      <c r="L719" s="62">
        <v>14973.95996</v>
      </c>
      <c r="N719" s="69">
        <f>(B720-Assets[[#This Row],[AAPL]])/Assets[[#This Row],[AAPL]]</f>
        <v>2.3845416063575191E-2</v>
      </c>
      <c r="O719" s="69">
        <f>(C720-Assets[[#This Row],[XOM]])/Assets[[#This Row],[XOM]]</f>
        <v>6.2208977604937864E-3</v>
      </c>
      <c r="P719" s="69">
        <f>(D720-Assets[[#This Row],[TTM]])/Assets[[#This Row],[TTM]]</f>
        <v>1.8400368353106492E-2</v>
      </c>
      <c r="Q719" s="69">
        <f>(E720-Assets[[#This Row],[TSLA]])/Assets[[#This Row],[TSLA]]</f>
        <v>9.0742458125434619E-2</v>
      </c>
      <c r="R719" s="69">
        <f>(F720-Assets[[#This Row],[GOOG]])/Assets[[#This Row],[GOOG]]</f>
        <v>1.8717763220974678E-2</v>
      </c>
      <c r="S719" s="69">
        <f>(G720-Assets[[#This Row],[DIS]])/Assets[[#This Row],[DIS]]</f>
        <v>4.012269522199209E-3</v>
      </c>
      <c r="T719" s="69">
        <f>(H720-Assets[[#This Row],[COP]])/Assets[[#This Row],[COP]]</f>
        <v>4.8450220027757432E-3</v>
      </c>
      <c r="U719" s="69">
        <f>(I720-Assets[[#This Row],[BIDU]])/Assets[[#This Row],[BIDU]]</f>
        <v>3.7155365349535792E-2</v>
      </c>
      <c r="V719" s="69">
        <f>(J720-Assets[[#This Row],[MSFT]])/Assets[[#This Row],[MSFT]]</f>
        <v>7.7634819980128321E-3</v>
      </c>
      <c r="W719" s="69">
        <f>(K720-Assets[[#This Row],[WFC]])/Assets[[#This Row],[WFC]]</f>
        <v>4.2395137614170833E-3</v>
      </c>
      <c r="X719" s="69">
        <f>(L720-Assets[[#This Row],[DJI]])/Assets[[#This Row],[DJI]]</f>
        <v>-3.3860849191164608E-4</v>
      </c>
    </row>
    <row r="720" spans="1:24" x14ac:dyDescent="0.25">
      <c r="A720" s="66">
        <v>41400</v>
      </c>
      <c r="B720" s="60">
        <v>61.476582999999998</v>
      </c>
      <c r="C720" s="62">
        <v>81.988375000000005</v>
      </c>
      <c r="D720" s="62">
        <v>26.804701999999999</v>
      </c>
      <c r="E720" s="62">
        <v>59.5</v>
      </c>
      <c r="F720" s="62">
        <v>430.34539599999999</v>
      </c>
      <c r="G720" s="62">
        <v>62.239074000000002</v>
      </c>
      <c r="H720" s="62">
        <v>54.258896</v>
      </c>
      <c r="I720" s="62">
        <v>87.650002000000001</v>
      </c>
      <c r="J720" s="62">
        <v>30.858650000000001</v>
      </c>
      <c r="K720" s="62">
        <v>34.596465999999999</v>
      </c>
      <c r="L720" s="62">
        <v>14968.889649999999</v>
      </c>
      <c r="N720" s="69">
        <f>(B721-Assets[[#This Row],[AAPL]])/Assets[[#This Row],[AAPL]]</f>
        <v>-4.4495966862698935E-3</v>
      </c>
      <c r="O720" s="69">
        <f>(C721-Assets[[#This Row],[XOM]])/Assets[[#This Row],[XOM]]</f>
        <v>6.2927701640629104E-3</v>
      </c>
      <c r="P720" s="69">
        <f>(D721-Assets[[#This Row],[TTM]])/Assets[[#This Row],[TTM]]</f>
        <v>1.3274275535687779E-2</v>
      </c>
      <c r="Q720" s="69">
        <f>(E721-Assets[[#This Row],[TSLA]])/Assets[[#This Row],[TSLA]]</f>
        <v>-6.7058857142857087E-2</v>
      </c>
      <c r="R720" s="69">
        <f>(F721-Assets[[#This Row],[GOOG]])/Assets[[#This Row],[GOOG]]</f>
        <v>-5.0142490661151942E-3</v>
      </c>
      <c r="S720" s="69">
        <f>(G721-Assets[[#This Row],[DIS]])/Assets[[#This Row],[DIS]]</f>
        <v>1.5524170555622286E-2</v>
      </c>
      <c r="T720" s="69">
        <f>(H721-Assets[[#This Row],[COP]])/Assets[[#This Row],[COP]]</f>
        <v>9.9646148347729228E-3</v>
      </c>
      <c r="U720" s="69">
        <f>(I721-Assets[[#This Row],[BIDU]])/Assets[[#This Row],[BIDU]]</f>
        <v>1.8824882628068886E-2</v>
      </c>
      <c r="V720" s="69">
        <f>(J721-Assets[[#This Row],[MSFT]])/Assets[[#This Row],[MSFT]]</f>
        <v>-1.303699286909832E-2</v>
      </c>
      <c r="W720" s="69">
        <f>(K721-Assets[[#This Row],[WFC]])/Assets[[#This Row],[WFC]]</f>
        <v>1.3192619153644171E-2</v>
      </c>
      <c r="X720" s="69">
        <f>(L721-Assets[[#This Row],[DJI]])/Assets[[#This Row],[DJI]]</f>
        <v>5.8328006980798439E-3</v>
      </c>
    </row>
    <row r="721" spans="1:24" x14ac:dyDescent="0.25">
      <c r="A721" s="66">
        <v>41401</v>
      </c>
      <c r="B721" s="60">
        <v>61.203037000000002</v>
      </c>
      <c r="C721" s="62">
        <v>82.504309000000006</v>
      </c>
      <c r="D721" s="62">
        <v>27.160515</v>
      </c>
      <c r="E721" s="62">
        <v>55.509998000000003</v>
      </c>
      <c r="F721" s="62">
        <v>428.18753700000002</v>
      </c>
      <c r="G721" s="62">
        <v>63.205283999999999</v>
      </c>
      <c r="H721" s="62">
        <v>54.799565000000001</v>
      </c>
      <c r="I721" s="62">
        <v>89.300003000000004</v>
      </c>
      <c r="J721" s="62">
        <v>30.456346</v>
      </c>
      <c r="K721" s="62">
        <v>35.052883999999999</v>
      </c>
      <c r="L721" s="62">
        <v>15056.200199999999</v>
      </c>
      <c r="N721" s="69">
        <f>(B722-Assets[[#This Row],[AAPL]])/Assets[[#This Row],[AAPL]]</f>
        <v>1.1293736943151948E-2</v>
      </c>
      <c r="O721" s="69">
        <f>(C722-Assets[[#This Row],[XOM]])/Assets[[#This Row],[XOM]]</f>
        <v>6.0339636321297876E-3</v>
      </c>
      <c r="P721" s="69">
        <f>(D722-Assets[[#This Row],[TTM]])/Assets[[#This Row],[TTM]]</f>
        <v>1.4192183027457264E-2</v>
      </c>
      <c r="Q721" s="69">
        <f>(E722-Assets[[#This Row],[TSLA]])/Assets[[#This Row],[TSLA]]</f>
        <v>5.0441904177332799E-3</v>
      </c>
      <c r="R721" s="69">
        <f>(F722-Assets[[#This Row],[GOOG]])/Assets[[#This Row],[GOOG]]</f>
        <v>1.9131444267141286E-2</v>
      </c>
      <c r="S721" s="69">
        <f>(G722-Assets[[#This Row],[DIS]])/Assets[[#This Row],[DIS]]</f>
        <v>-1.2108639524505221E-3</v>
      </c>
      <c r="T721" s="69">
        <f>(H722-Assets[[#This Row],[COP]])/Assets[[#This Row],[COP]]</f>
        <v>-3.9783527478731194E-3</v>
      </c>
      <c r="U721" s="69">
        <f>(I722-Assets[[#This Row],[BIDU]])/Assets[[#This Row],[BIDU]]</f>
        <v>4.0425541755020958E-2</v>
      </c>
      <c r="V721" s="69">
        <f>(J722-Assets[[#This Row],[MSFT]])/Assets[[#This Row],[MSFT]]</f>
        <v>-9.6067335195101876E-3</v>
      </c>
      <c r="W721" s="69">
        <f>(K722-Assets[[#This Row],[WFC]])/Assets[[#This Row],[WFC]]</f>
        <v>9.1863767899954055E-3</v>
      </c>
      <c r="X721" s="69">
        <f>(L722-Assets[[#This Row],[DJI]])/Assets[[#This Row],[DJI]]</f>
        <v>3.2491544579754113E-3</v>
      </c>
    </row>
    <row r="722" spans="1:24" x14ac:dyDescent="0.25">
      <c r="A722" s="66">
        <v>41402</v>
      </c>
      <c r="B722" s="60">
        <v>61.894247999999997</v>
      </c>
      <c r="C722" s="62">
        <v>83.002137000000005</v>
      </c>
      <c r="D722" s="62">
        <v>27.545981999999999</v>
      </c>
      <c r="E722" s="62">
        <v>55.790000999999997</v>
      </c>
      <c r="F722" s="62">
        <v>436.37938300000002</v>
      </c>
      <c r="G722" s="62">
        <v>63.128751000000001</v>
      </c>
      <c r="H722" s="62">
        <v>54.581553</v>
      </c>
      <c r="I722" s="62">
        <v>92.910004000000001</v>
      </c>
      <c r="J722" s="62">
        <v>30.16376</v>
      </c>
      <c r="K722" s="62">
        <v>35.374893</v>
      </c>
      <c r="L722" s="62">
        <v>15105.12012</v>
      </c>
      <c r="N722" s="69">
        <f>(B723-Assets[[#This Row],[AAPL]])/Assets[[#This Row],[AAPL]]</f>
        <v>-8.7242678835034049E-3</v>
      </c>
      <c r="O722" s="69">
        <f>(C723-Assets[[#This Row],[XOM]])/Assets[[#This Row],[XOM]]</f>
        <v>-4.3921760713222545E-4</v>
      </c>
      <c r="P722" s="69">
        <f>(D723-Assets[[#This Row],[TTM]])/Assets[[#This Row],[TTM]]</f>
        <v>-1.1481928652970153E-2</v>
      </c>
      <c r="Q722" s="69">
        <f>(E723-Assets[[#This Row],[TSLA]])/Assets[[#This Row],[TSLA]]</f>
        <v>0.24395054232029867</v>
      </c>
      <c r="R722" s="69">
        <f>(F723-Assets[[#This Row],[GOOG]])/Assets[[#This Row],[GOOG]]</f>
        <v>-2.4610603567401111E-3</v>
      </c>
      <c r="S722" s="69">
        <f>(G723-Assets[[#This Row],[DIS]])/Assets[[#This Row],[DIS]]</f>
        <v>1.030459164319592E-2</v>
      </c>
      <c r="T722" s="69">
        <f>(H723-Assets[[#This Row],[COP]])/Assets[[#This Row],[COP]]</f>
        <v>-1.5974261487208425E-4</v>
      </c>
      <c r="U722" s="69">
        <f>(I723-Assets[[#This Row],[BIDU]])/Assets[[#This Row],[BIDU]]</f>
        <v>1.442251579280956E-2</v>
      </c>
      <c r="V722" s="69">
        <f>(J723-Assets[[#This Row],[MSFT]])/Assets[[#This Row],[MSFT]]</f>
        <v>-1.0003063278583279E-2</v>
      </c>
      <c r="W722" s="69">
        <f>(K723-Assets[[#This Row],[WFC]])/Assets[[#This Row],[WFC]]</f>
        <v>-1.4564397410332811E-2</v>
      </c>
      <c r="X722" s="69">
        <f>(L723-Assets[[#This Row],[DJI]])/Assets[[#This Row],[DJI]]</f>
        <v>-1.4895611435892374E-3</v>
      </c>
    </row>
    <row r="723" spans="1:24" x14ac:dyDescent="0.25">
      <c r="A723" s="66">
        <v>41403</v>
      </c>
      <c r="B723" s="60">
        <v>61.354266000000003</v>
      </c>
      <c r="C723" s="62">
        <v>82.965681000000004</v>
      </c>
      <c r="D723" s="62">
        <v>27.229700999999999</v>
      </c>
      <c r="E723" s="62">
        <v>69.400002000000001</v>
      </c>
      <c r="F723" s="62">
        <v>435.30542700000001</v>
      </c>
      <c r="G723" s="62">
        <v>63.779266999999997</v>
      </c>
      <c r="H723" s="62">
        <v>54.572834</v>
      </c>
      <c r="I723" s="62">
        <v>94.25</v>
      </c>
      <c r="J723" s="62">
        <v>29.862030000000001</v>
      </c>
      <c r="K723" s="62">
        <v>34.859679</v>
      </c>
      <c r="L723" s="62">
        <v>15082.62012</v>
      </c>
      <c r="N723" s="69">
        <f>(B724-Assets[[#This Row],[AAPL]])/Assets[[#This Row],[AAPL]]</f>
        <v>-8.3192422186258545E-3</v>
      </c>
      <c r="O723" s="69">
        <f>(C724-Assets[[#This Row],[XOM]])/Assets[[#This Row],[XOM]]</f>
        <v>-9.7769823645514568E-3</v>
      </c>
      <c r="P723" s="69">
        <f>(D724-Assets[[#This Row],[TTM]])/Assets[[#This Row],[TTM]]</f>
        <v>1.4519109115447194E-2</v>
      </c>
      <c r="Q723" s="69">
        <f>(E724-Assets[[#This Row],[TSLA]])/Assets[[#This Row],[TSLA]]</f>
        <v>0.1060518701425974</v>
      </c>
      <c r="R723" s="69">
        <f>(F724-Assets[[#This Row],[GOOG]])/Assets[[#This Row],[GOOG]]</f>
        <v>1.0040414681069481E-2</v>
      </c>
      <c r="S723" s="69">
        <f>(G724-Assets[[#This Row],[DIS]])/Assets[[#This Row],[DIS]]</f>
        <v>7.9495896370211771E-3</v>
      </c>
      <c r="T723" s="69">
        <f>(H724-Assets[[#This Row],[COP]])/Assets[[#This Row],[COP]]</f>
        <v>-5.5928742861329319E-3</v>
      </c>
      <c r="U723" s="69">
        <f>(I724-Assets[[#This Row],[BIDU]])/Assets[[#This Row],[BIDU]]</f>
        <v>1.2732063660477414E-2</v>
      </c>
      <c r="V723" s="69">
        <f>(J724-Assets[[#This Row],[MSFT]])/Assets[[#This Row],[MSFT]]</f>
        <v>9.1849080588293731E-4</v>
      </c>
      <c r="W723" s="69">
        <f>(K724-Assets[[#This Row],[WFC]])/Assets[[#This Row],[WFC]]</f>
        <v>3.6948705121467211E-3</v>
      </c>
      <c r="X723" s="69">
        <f>(L724-Assets[[#This Row],[DJI]])/Assets[[#This Row],[DJI]]</f>
        <v>2.3782412945901233E-3</v>
      </c>
    </row>
    <row r="724" spans="1:24" x14ac:dyDescent="0.25">
      <c r="A724" s="66">
        <v>41404</v>
      </c>
      <c r="B724" s="60">
        <v>60.843845000000002</v>
      </c>
      <c r="C724" s="62">
        <v>82.154527000000002</v>
      </c>
      <c r="D724" s="62">
        <v>27.625052</v>
      </c>
      <c r="E724" s="62">
        <v>76.760002</v>
      </c>
      <c r="F724" s="62">
        <v>439.67607400000003</v>
      </c>
      <c r="G724" s="62">
        <v>64.286286000000004</v>
      </c>
      <c r="H724" s="62">
        <v>54.267614999999999</v>
      </c>
      <c r="I724" s="62">
        <v>95.449996999999996</v>
      </c>
      <c r="J724" s="62">
        <v>29.889458000000001</v>
      </c>
      <c r="K724" s="62">
        <v>34.988481</v>
      </c>
      <c r="L724" s="62">
        <v>15118.490229999999</v>
      </c>
      <c r="N724" s="69">
        <f>(B725-Assets[[#This Row],[AAPL]])/Assets[[#This Row],[AAPL]]</f>
        <v>3.9076097179590701E-3</v>
      </c>
      <c r="O724" s="69">
        <f>(C725-Assets[[#This Row],[XOM]])/Assets[[#This Row],[XOM]]</f>
        <v>-4.437734758061002E-4</v>
      </c>
      <c r="P724" s="69">
        <f>(D725-Assets[[#This Row],[TTM]])/Assets[[#This Row],[TTM]]</f>
        <v>-3.9355980216797419E-2</v>
      </c>
      <c r="Q724" s="69">
        <f>(E725-Assets[[#This Row],[TSLA]])/Assets[[#This Row],[TSLA]]</f>
        <v>0.1438249180868964</v>
      </c>
      <c r="R724" s="69">
        <f>(F725-Assets[[#This Row],[GOOG]])/Assets[[#This Row],[GOOG]]</f>
        <v>-3.0673377055309165E-3</v>
      </c>
      <c r="S724" s="69">
        <f>(G725-Assets[[#This Row],[DIS]])/Assets[[#This Row],[DIS]]</f>
        <v>1.7857463409846194E-3</v>
      </c>
      <c r="T724" s="69">
        <f>(H725-Assets[[#This Row],[COP]])/Assets[[#This Row],[COP]]</f>
        <v>-3.6959612100144167E-3</v>
      </c>
      <c r="U724" s="69">
        <f>(I725-Assets[[#This Row],[BIDU]])/Assets[[#This Row],[BIDU]]</f>
        <v>-2.4201132243094708E-2</v>
      </c>
      <c r="V724" s="69">
        <f>(J725-Assets[[#This Row],[MSFT]])/Assets[[#This Row],[MSFT]]</f>
        <v>1.0400757350635038E-2</v>
      </c>
      <c r="W724" s="69">
        <f>(K725-Assets[[#This Row],[WFC]])/Assets[[#This Row],[WFC]]</f>
        <v>4.470214068452898E-3</v>
      </c>
      <c r="X724" s="69">
        <f>(L725-Assets[[#This Row],[DJI]])/Assets[[#This Row],[DJI]]</f>
        <v>-1.7733609369801858E-3</v>
      </c>
    </row>
    <row r="725" spans="1:24" x14ac:dyDescent="0.25">
      <c r="A725" s="66">
        <v>41407</v>
      </c>
      <c r="B725" s="60">
        <v>61.081598999999997</v>
      </c>
      <c r="C725" s="62">
        <v>82.118069000000006</v>
      </c>
      <c r="D725" s="62">
        <v>26.537841</v>
      </c>
      <c r="E725" s="62">
        <v>87.800003000000004</v>
      </c>
      <c r="F725" s="62">
        <v>438.32743900000003</v>
      </c>
      <c r="G725" s="62">
        <v>64.401084999999995</v>
      </c>
      <c r="H725" s="62">
        <v>54.067044000000003</v>
      </c>
      <c r="I725" s="62">
        <v>93.139999000000003</v>
      </c>
      <c r="J725" s="62">
        <v>30.200330999999998</v>
      </c>
      <c r="K725" s="62">
        <v>35.144886999999997</v>
      </c>
      <c r="L725" s="62">
        <v>15091.679690000001</v>
      </c>
      <c r="N725" s="69">
        <f>(B726-Assets[[#This Row],[AAPL]])/Assets[[#This Row],[AAPL]]</f>
        <v>-2.3925781641701921E-2</v>
      </c>
      <c r="O725" s="69">
        <f>(C726-Assets[[#This Row],[XOM]])/Assets[[#This Row],[XOM]]</f>
        <v>1.1209798418421076E-2</v>
      </c>
      <c r="P725" s="69">
        <f>(D726-Assets[[#This Row],[TTM]])/Assets[[#This Row],[TTM]]</f>
        <v>3.3147082311631909E-2</v>
      </c>
      <c r="Q725" s="69">
        <f>(E726-Assets[[#This Row],[TSLA]])/Assets[[#This Row],[TSLA]]</f>
        <v>-5.1936273851835787E-2</v>
      </c>
      <c r="R725" s="69">
        <f>(F726-Assets[[#This Row],[GOOG]])/Assets[[#This Row],[GOOG]]</f>
        <v>1.0905584671827933E-2</v>
      </c>
      <c r="S725" s="69">
        <f>(G726-Assets[[#This Row],[DIS]])/Assets[[#This Row],[DIS]]</f>
        <v>2.2281922734688109E-3</v>
      </c>
      <c r="T725" s="69">
        <f>(H726-Assets[[#This Row],[COP]])/Assets[[#This Row],[COP]]</f>
        <v>1.709679190155089E-2</v>
      </c>
      <c r="U725" s="69">
        <f>(I726-Assets[[#This Row],[BIDU]])/Assets[[#This Row],[BIDU]]</f>
        <v>-3.2209899422481611E-3</v>
      </c>
      <c r="V725" s="69">
        <f>(J726-Assets[[#This Row],[MSFT]])/Assets[[#This Row],[MSFT]]</f>
        <v>2.225604745855277E-2</v>
      </c>
      <c r="W725" s="69">
        <f>(K726-Assets[[#This Row],[WFC]])/Assets[[#This Row],[WFC]]</f>
        <v>1.4659628867209071E-2</v>
      </c>
      <c r="X725" s="69">
        <f>(L726-Assets[[#This Row],[DJI]])/Assets[[#This Row],[DJI]]</f>
        <v>8.1879759270188403E-3</v>
      </c>
    </row>
    <row r="726" spans="1:24" x14ac:dyDescent="0.25">
      <c r="A726" s="66">
        <v>41408</v>
      </c>
      <c r="B726" s="60">
        <v>59.620173999999999</v>
      </c>
      <c r="C726" s="62">
        <v>83.038595999999998</v>
      </c>
      <c r="D726" s="62">
        <v>27.417493</v>
      </c>
      <c r="E726" s="62">
        <v>83.239998</v>
      </c>
      <c r="F726" s="62">
        <v>443.10765600000002</v>
      </c>
      <c r="G726" s="62">
        <v>64.544583000000003</v>
      </c>
      <c r="H726" s="62">
        <v>54.991416999999998</v>
      </c>
      <c r="I726" s="62">
        <v>92.839995999999999</v>
      </c>
      <c r="J726" s="62">
        <v>30.872471000000001</v>
      </c>
      <c r="K726" s="62">
        <v>35.660097999999998</v>
      </c>
      <c r="L726" s="62">
        <v>15215.25</v>
      </c>
      <c r="N726" s="69">
        <f>(B727-Assets[[#This Row],[AAPL]])/Assets[[#This Row],[AAPL]]</f>
        <v>-3.3816992885663116E-2</v>
      </c>
      <c r="O726" s="69">
        <f>(C727-Assets[[#This Row],[XOM]])/Assets[[#This Row],[XOM]]</f>
        <v>1.4268184399457179E-3</v>
      </c>
      <c r="P726" s="69">
        <f>(D727-Assets[[#This Row],[TTM]])/Assets[[#This Row],[TTM]]</f>
        <v>6.1283137739835672E-3</v>
      </c>
      <c r="Q726" s="69">
        <f>(E727-Assets[[#This Row],[TSLA]])/Assets[[#This Row],[TSLA]]</f>
        <v>1.9221504546408079E-2</v>
      </c>
      <c r="R726" s="69">
        <f>(F727-Assets[[#This Row],[GOOG]])/Assets[[#This Row],[GOOG]]</f>
        <v>3.245406800193034E-2</v>
      </c>
      <c r="S726" s="69">
        <f>(G727-Assets[[#This Row],[DIS]])/Assets[[#This Row],[DIS]]</f>
        <v>2.9642301663021352E-3</v>
      </c>
      <c r="T726" s="69">
        <f>(H727-Assets[[#This Row],[COP]])/Assets[[#This Row],[COP]]</f>
        <v>-1.0149111087644755E-2</v>
      </c>
      <c r="U726" s="69">
        <f>(I727-Assets[[#This Row],[BIDU]])/Assets[[#This Row],[BIDU]]</f>
        <v>7.6476414324705968E-3</v>
      </c>
      <c r="V726" s="69">
        <f>(J727-Assets[[#This Row],[MSFT]])/Assets[[#This Row],[MSFT]]</f>
        <v>9.5436805171830279E-3</v>
      </c>
      <c r="W726" s="69">
        <f>(K727-Assets[[#This Row],[WFC]])/Assets[[#This Row],[WFC]]</f>
        <v>1.3931902262298974E-2</v>
      </c>
      <c r="X726" s="69">
        <f>(L727-Assets[[#This Row],[DJI]])/Assets[[#This Row],[DJI]]</f>
        <v>3.9723586533248261E-3</v>
      </c>
    </row>
    <row r="727" spans="1:24" x14ac:dyDescent="0.25">
      <c r="A727" s="66">
        <v>41409</v>
      </c>
      <c r="B727" s="60">
        <v>57.603999000000002</v>
      </c>
      <c r="C727" s="62">
        <v>83.157077000000001</v>
      </c>
      <c r="D727" s="62">
        <v>27.585515999999998</v>
      </c>
      <c r="E727" s="62">
        <v>84.839995999999999</v>
      </c>
      <c r="F727" s="62">
        <v>457.48830199999998</v>
      </c>
      <c r="G727" s="62">
        <v>64.735907999999995</v>
      </c>
      <c r="H727" s="62">
        <v>54.433303000000002</v>
      </c>
      <c r="I727" s="62">
        <v>93.550003000000004</v>
      </c>
      <c r="J727" s="62">
        <v>31.167107999999999</v>
      </c>
      <c r="K727" s="62">
        <v>36.156911000000001</v>
      </c>
      <c r="L727" s="62">
        <v>15275.690430000001</v>
      </c>
      <c r="N727" s="69">
        <f>(B728-Assets[[#This Row],[AAPL]])/Assets[[#This Row],[AAPL]]</f>
        <v>1.3361346666227084E-2</v>
      </c>
      <c r="O727" s="69">
        <f>(C728-Assets[[#This Row],[XOM]])/Assets[[#This Row],[XOM]]</f>
        <v>-5.9184740223613801E-3</v>
      </c>
      <c r="P727" s="69">
        <f>(D728-Assets[[#This Row],[TTM]])/Assets[[#This Row],[TTM]]</f>
        <v>-1.3615152241487774E-2</v>
      </c>
      <c r="Q727" s="69">
        <f>(E728-Assets[[#This Row],[TSLA]])/Assets[[#This Row],[TSLA]]</f>
        <v>8.7340928210321939E-2</v>
      </c>
      <c r="R727" s="69">
        <f>(F728-Assets[[#This Row],[GOOG]])/Assets[[#This Row],[GOOG]]</f>
        <v>-1.3123828464579991E-2</v>
      </c>
      <c r="S727" s="69">
        <f>(G728-Assets[[#This Row],[DIS]])/Assets[[#This Row],[DIS]]</f>
        <v>-1.7733064005219436E-2</v>
      </c>
      <c r="T727" s="69">
        <f>(H728-Assets[[#This Row],[COP]])/Assets[[#This Row],[COP]]</f>
        <v>1.6023278984188754E-4</v>
      </c>
      <c r="U727" s="69">
        <f>(I728-Assets[[#This Row],[BIDU]])/Assets[[#This Row],[BIDU]]</f>
        <v>-9.1929553438923652E-3</v>
      </c>
      <c r="V727" s="69">
        <f>(J728-Assets[[#This Row],[MSFT]])/Assets[[#This Row],[MSFT]]</f>
        <v>6.7947914833805531E-3</v>
      </c>
      <c r="W727" s="69">
        <f>(K728-Assets[[#This Row],[WFC]])/Assets[[#This Row],[WFC]]</f>
        <v>-1.0178413747789891E-3</v>
      </c>
      <c r="X727" s="69">
        <f>(L728-Assets[[#This Row],[DJI]])/Assets[[#This Row],[DJI]]</f>
        <v>-2.7802802233142564E-3</v>
      </c>
    </row>
    <row r="728" spans="1:24" x14ac:dyDescent="0.25">
      <c r="A728" s="66">
        <v>41410</v>
      </c>
      <c r="B728" s="60">
        <v>58.373666</v>
      </c>
      <c r="C728" s="62">
        <v>82.664913999999996</v>
      </c>
      <c r="D728" s="62">
        <v>27.209935000000002</v>
      </c>
      <c r="E728" s="62">
        <v>92.25</v>
      </c>
      <c r="F728" s="62">
        <v>451.48430400000001</v>
      </c>
      <c r="G728" s="62">
        <v>63.587941999999998</v>
      </c>
      <c r="H728" s="62">
        <v>54.442025000000001</v>
      </c>
      <c r="I728" s="62">
        <v>92.690002000000007</v>
      </c>
      <c r="J728" s="62">
        <v>31.378882000000001</v>
      </c>
      <c r="K728" s="62">
        <v>36.120108999999999</v>
      </c>
      <c r="L728" s="62">
        <v>15233.219730000001</v>
      </c>
      <c r="N728" s="69">
        <f>(B729-Assets[[#This Row],[AAPL]])/Assets[[#This Row],[AAPL]]</f>
        <v>-3.0374312965028016E-3</v>
      </c>
      <c r="O728" s="69">
        <f>(C729-Assets[[#This Row],[XOM]])/Assets[[#This Row],[XOM]]</f>
        <v>1.1686941330393174E-2</v>
      </c>
      <c r="P728" s="69">
        <f>(D729-Assets[[#This Row],[TTM]])/Assets[[#This Row],[TTM]]</f>
        <v>1.2350158131579405E-2</v>
      </c>
      <c r="Q728" s="69">
        <f>(E729-Assets[[#This Row],[TSLA]])/Assets[[#This Row],[TSLA]]</f>
        <v>-8.130081300813009E-3</v>
      </c>
      <c r="R728" s="69">
        <f>(F729-Assets[[#This Row],[GOOG]])/Assets[[#This Row],[GOOG]]</f>
        <v>5.8747269318136985E-3</v>
      </c>
      <c r="S728" s="69">
        <f>(G729-Assets[[#This Row],[DIS]])/Assets[[#This Row],[DIS]]</f>
        <v>1.6548892241237091E-3</v>
      </c>
      <c r="T728" s="69">
        <f>(H729-Assets[[#This Row],[COP]])/Assets[[#This Row],[COP]]</f>
        <v>1.4095801910380797E-2</v>
      </c>
      <c r="U728" s="69">
        <f>(I729-Assets[[#This Row],[BIDU]])/Assets[[#This Row],[BIDU]]</f>
        <v>2.1900948928666432E-2</v>
      </c>
      <c r="V728" s="69">
        <f>(J729-Assets[[#This Row],[MSFT]])/Assets[[#This Row],[MSFT]]</f>
        <v>2.3180653791298227E-2</v>
      </c>
      <c r="W728" s="69">
        <f>(K729-Assets[[#This Row],[WFC]])/Assets[[#This Row],[WFC]]</f>
        <v>1.5792228091006014E-2</v>
      </c>
      <c r="X728" s="69">
        <f>(L729-Assets[[#This Row],[DJI]])/Assets[[#This Row],[DJI]]</f>
        <v>7.9550260646046606E-3</v>
      </c>
    </row>
    <row r="729" spans="1:24" x14ac:dyDescent="0.25">
      <c r="A729" s="66">
        <v>41411</v>
      </c>
      <c r="B729" s="60">
        <v>58.196359999999999</v>
      </c>
      <c r="C729" s="62">
        <v>83.631013999999993</v>
      </c>
      <c r="D729" s="62">
        <v>27.545981999999999</v>
      </c>
      <c r="E729" s="62">
        <v>91.5</v>
      </c>
      <c r="F729" s="62">
        <v>454.13665099999997</v>
      </c>
      <c r="G729" s="62">
        <v>63.693173000000002</v>
      </c>
      <c r="H729" s="62">
        <v>55.209429</v>
      </c>
      <c r="I729" s="62">
        <v>94.720000999999996</v>
      </c>
      <c r="J729" s="62">
        <v>32.106265</v>
      </c>
      <c r="K729" s="62">
        <v>36.690525999999998</v>
      </c>
      <c r="L729" s="62">
        <v>15354.400390000001</v>
      </c>
      <c r="N729" s="69">
        <f>(B730-Assets[[#This Row],[AAPL]])/Assets[[#This Row],[AAPL]]</f>
        <v>2.2319162229390364E-2</v>
      </c>
      <c r="O729" s="69">
        <f>(C730-Assets[[#This Row],[XOM]])/Assets[[#This Row],[XOM]]</f>
        <v>8.2824178121288852E-3</v>
      </c>
      <c r="P729" s="69">
        <f>(D730-Assets[[#This Row],[TTM]])/Assets[[#This Row],[TTM]]</f>
        <v>-5.0233460546078145E-3</v>
      </c>
      <c r="Q729" s="69">
        <f>(E730-Assets[[#This Row],[TSLA]])/Assets[[#This Row],[TSLA]]</f>
        <v>-1.7049158469945279E-2</v>
      </c>
      <c r="R729" s="69">
        <f>(F730-Assets[[#This Row],[GOOG]])/Assets[[#This Row],[GOOG]]</f>
        <v>-7.1494119508975335E-4</v>
      </c>
      <c r="S729" s="69">
        <f>(G730-Assets[[#This Row],[DIS]])/Assets[[#This Row],[DIS]]</f>
        <v>-6.9089665229898891E-3</v>
      </c>
      <c r="T729" s="69">
        <f>(H730-Assets[[#This Row],[COP]])/Assets[[#This Row],[COP]]</f>
        <v>1.1372568261845292E-2</v>
      </c>
      <c r="U729" s="69">
        <f>(I730-Assets[[#This Row],[BIDU]])/Assets[[#This Row],[BIDU]]</f>
        <v>6.0916352819717599E-2</v>
      </c>
      <c r="V729" s="69">
        <f>(J730-Assets[[#This Row],[MSFT]])/Assets[[#This Row],[MSFT]]</f>
        <v>6.0224694463837805E-3</v>
      </c>
      <c r="W729" s="69">
        <f>(K730-Assets[[#This Row],[WFC]])/Assets[[#This Row],[WFC]]</f>
        <v>8.0240604890755626E-3</v>
      </c>
      <c r="X729" s="69">
        <f>(L730-Assets[[#This Row],[DJI]])/Assets[[#This Row],[DJI]]</f>
        <v>-1.2452534462012558E-3</v>
      </c>
    </row>
    <row r="730" spans="1:24" x14ac:dyDescent="0.25">
      <c r="A730" s="66">
        <v>41414</v>
      </c>
      <c r="B730" s="60">
        <v>59.495254000000003</v>
      </c>
      <c r="C730" s="62">
        <v>84.323680999999993</v>
      </c>
      <c r="D730" s="62">
        <v>27.407609000000001</v>
      </c>
      <c r="E730" s="62">
        <v>89.940002000000007</v>
      </c>
      <c r="F730" s="62">
        <v>453.81196999999997</v>
      </c>
      <c r="G730" s="62">
        <v>63.253118999999998</v>
      </c>
      <c r="H730" s="62">
        <v>55.837302000000001</v>
      </c>
      <c r="I730" s="62">
        <v>100.489998</v>
      </c>
      <c r="J730" s="62">
        <v>32.299624000000001</v>
      </c>
      <c r="K730" s="62">
        <v>36.984932999999998</v>
      </c>
      <c r="L730" s="62">
        <v>15335.280269999999</v>
      </c>
      <c r="N730" s="69">
        <f>(B731-Assets[[#This Row],[AAPL]])/Assets[[#This Row],[AAPL]]</f>
        <v>-7.3826729103468672E-3</v>
      </c>
      <c r="O730" s="69">
        <f>(C731-Assets[[#This Row],[XOM]])/Assets[[#This Row],[XOM]]</f>
        <v>3.0264452046394842E-3</v>
      </c>
      <c r="P730" s="69">
        <f>(D731-Assets[[#This Row],[TTM]])/Assets[[#This Row],[TTM]]</f>
        <v>-3.822573505043797E-2</v>
      </c>
      <c r="Q730" s="69">
        <f>(E731-Assets[[#This Row],[TSLA]])/Assets[[#This Row],[TSLA]]</f>
        <v>-2.6128596261316597E-2</v>
      </c>
      <c r="R730" s="69">
        <f>(F731-Assets[[#This Row],[GOOG]])/Assets[[#This Row],[GOOG]]</f>
        <v>-1.717087806211836E-3</v>
      </c>
      <c r="S730" s="69">
        <f>(G731-Assets[[#This Row],[DIS]])/Assets[[#This Row],[DIS]]</f>
        <v>-4.3859813458368094E-3</v>
      </c>
      <c r="T730" s="69">
        <f>(H731-Assets[[#This Row],[COP]])/Assets[[#This Row],[COP]]</f>
        <v>4.3729369302262563E-3</v>
      </c>
      <c r="U730" s="69">
        <f>(I731-Assets[[#This Row],[BIDU]])/Assets[[#This Row],[BIDU]]</f>
        <v>-1.4528799174620306E-2</v>
      </c>
      <c r="V730" s="69">
        <f>(J731-Assets[[#This Row],[MSFT]])/Assets[[#This Row],[MSFT]]</f>
        <v>-6.5565469121249935E-3</v>
      </c>
      <c r="W730" s="69">
        <f>(K731-Assets[[#This Row],[WFC]])/Assets[[#This Row],[WFC]]</f>
        <v>1.1940294714066449E-2</v>
      </c>
      <c r="X730" s="69">
        <f>(L731-Assets[[#This Row],[DJI]])/Assets[[#This Row],[DJI]]</f>
        <v>3.4104241382737007E-3</v>
      </c>
    </row>
    <row r="731" spans="1:24" x14ac:dyDescent="0.25">
      <c r="A731" s="66">
        <v>41415</v>
      </c>
      <c r="B731" s="60">
        <v>59.056019999999997</v>
      </c>
      <c r="C731" s="62">
        <v>84.578881999999993</v>
      </c>
      <c r="D731" s="62">
        <v>26.359933000000002</v>
      </c>
      <c r="E731" s="62">
        <v>87.589995999999999</v>
      </c>
      <c r="F731" s="62">
        <v>453.032735</v>
      </c>
      <c r="G731" s="62">
        <v>62.975692000000002</v>
      </c>
      <c r="H731" s="62">
        <v>56.081474999999998</v>
      </c>
      <c r="I731" s="62">
        <v>99.029999000000004</v>
      </c>
      <c r="J731" s="62">
        <v>32.087850000000003</v>
      </c>
      <c r="K731" s="62">
        <v>37.426544</v>
      </c>
      <c r="L731" s="62">
        <v>15387.58008</v>
      </c>
      <c r="N731" s="69">
        <f>(B732-Assets[[#This Row],[AAPL]])/Assets[[#This Row],[AAPL]]</f>
        <v>3.8438756963303806E-3</v>
      </c>
      <c r="O731" s="69">
        <f>(C732-Assets[[#This Row],[XOM]])/Assets[[#This Row],[XOM]]</f>
        <v>-6.5732838606213356E-3</v>
      </c>
      <c r="P731" s="69">
        <f>(D732-Assets[[#This Row],[TTM]])/Assets[[#This Row],[TTM]]</f>
        <v>-1.3873290193871238E-2</v>
      </c>
      <c r="Q731" s="69">
        <f>(E732-Assets[[#This Row],[TSLA]])/Assets[[#This Row],[TSLA]]</f>
        <v>-3.9958672905978827E-3</v>
      </c>
      <c r="R731" s="69">
        <f>(F732-Assets[[#This Row],[GOOG]])/Assets[[#This Row],[GOOG]]</f>
        <v>-1.9350111642594651E-2</v>
      </c>
      <c r="S731" s="69">
        <f>(G732-Assets[[#This Row],[DIS]])/Assets[[#This Row],[DIS]]</f>
        <v>-3.9496032850262989E-3</v>
      </c>
      <c r="T731" s="69">
        <f>(H732-Assets[[#This Row],[COP]])/Assets[[#This Row],[COP]]</f>
        <v>-1.4296895721804649E-2</v>
      </c>
      <c r="U731" s="69">
        <f>(I732-Assets[[#This Row],[BIDU]])/Assets[[#This Row],[BIDU]]</f>
        <v>-3.9281026348389647E-2</v>
      </c>
      <c r="V731" s="69">
        <f>(J732-Assets[[#This Row],[MSFT]])/Assets[[#This Row],[MSFT]]</f>
        <v>-6.8865941470059172E-3</v>
      </c>
      <c r="W731" s="69">
        <f>(K732-Assets[[#This Row],[WFC]])/Assets[[#This Row],[WFC]]</f>
        <v>-1.4257661621121029E-2</v>
      </c>
      <c r="X731" s="69">
        <f>(L732-Assets[[#This Row],[DJI]])/Assets[[#This Row],[DJI]]</f>
        <v>-5.2256533894184257E-3</v>
      </c>
    </row>
    <row r="732" spans="1:24" x14ac:dyDescent="0.25">
      <c r="A732" s="66">
        <v>41416</v>
      </c>
      <c r="B732" s="60">
        <v>59.283023999999997</v>
      </c>
      <c r="C732" s="62">
        <v>84.022920999999997</v>
      </c>
      <c r="D732" s="62">
        <v>25.994233999999999</v>
      </c>
      <c r="E732" s="62">
        <v>87.239998</v>
      </c>
      <c r="F732" s="62">
        <v>444.26650100000001</v>
      </c>
      <c r="G732" s="62">
        <v>62.726962999999998</v>
      </c>
      <c r="H732" s="62">
        <v>55.279684000000003</v>
      </c>
      <c r="I732" s="62">
        <v>95.139999000000003</v>
      </c>
      <c r="J732" s="62">
        <v>31.866873999999999</v>
      </c>
      <c r="K732" s="62">
        <v>36.892929000000002</v>
      </c>
      <c r="L732" s="62">
        <v>15307.16992</v>
      </c>
      <c r="N732" s="69">
        <f>(B733-Assets[[#This Row],[AAPL]])/Assets[[#This Row],[AAPL]]</f>
        <v>1.7899727922111839E-3</v>
      </c>
      <c r="O732" s="69">
        <f>(C733-Assets[[#This Row],[XOM]])/Assets[[#This Row],[XOM]]</f>
        <v>-4.3388874804768619E-3</v>
      </c>
      <c r="P732" s="69">
        <f>(D733-Assets[[#This Row],[TTM]])/Assets[[#This Row],[TTM]]</f>
        <v>2.6616671989642192E-3</v>
      </c>
      <c r="Q732" s="69">
        <f>(E733-Assets[[#This Row],[TSLA]])/Assets[[#This Row],[TSLA]]</f>
        <v>6.2929907449103747E-2</v>
      </c>
      <c r="R732" s="69">
        <f>(F733-Assets[[#This Row],[GOOG]])/Assets[[#This Row],[GOOG]]</f>
        <v>-7.4542779897780517E-3</v>
      </c>
      <c r="S732" s="69">
        <f>(G733-Assets[[#This Row],[DIS]])/Assets[[#This Row],[DIS]]</f>
        <v>-5.1852342986858941E-3</v>
      </c>
      <c r="T732" s="69">
        <f>(H733-Assets[[#This Row],[COP]])/Assets[[#This Row],[COP]]</f>
        <v>7.9692930227306643E-4</v>
      </c>
      <c r="U732" s="69">
        <f>(I733-Assets[[#This Row],[BIDU]])/Assets[[#This Row],[BIDU]]</f>
        <v>-1.3138532826766164E-2</v>
      </c>
      <c r="V732" s="69">
        <f>(J733-Assets[[#This Row],[MSFT]])/Assets[[#This Row],[MSFT]]</f>
        <v>-1.3290917709719477E-2</v>
      </c>
      <c r="W732" s="69">
        <f>(K733-Assets[[#This Row],[WFC]])/Assets[[#This Row],[WFC]]</f>
        <v>-2.2443867224529917E-3</v>
      </c>
      <c r="X732" s="69">
        <f>(L733-Assets[[#This Row],[DJI]])/Assets[[#This Row],[DJI]]</f>
        <v>-8.2771146242036845E-4</v>
      </c>
    </row>
    <row r="733" spans="1:24" x14ac:dyDescent="0.25">
      <c r="A733" s="66">
        <v>41417</v>
      </c>
      <c r="B733" s="60">
        <v>59.389139</v>
      </c>
      <c r="C733" s="62">
        <v>83.658355</v>
      </c>
      <c r="D733" s="62">
        <v>26.063421999999999</v>
      </c>
      <c r="E733" s="62">
        <v>92.730002999999996</v>
      </c>
      <c r="F733" s="62">
        <v>440.954815</v>
      </c>
      <c r="G733" s="62">
        <v>62.401708999999997</v>
      </c>
      <c r="H733" s="62">
        <v>55.323737999999999</v>
      </c>
      <c r="I733" s="62">
        <v>93.889999000000003</v>
      </c>
      <c r="J733" s="62">
        <v>31.443334</v>
      </c>
      <c r="K733" s="62">
        <v>36.810127000000001</v>
      </c>
      <c r="L733" s="62">
        <v>15294.5</v>
      </c>
      <c r="N733" s="69">
        <f>(B734-Assets[[#This Row],[AAPL]])/Assets[[#This Row],[AAPL]]</f>
        <v>6.8077935933706299E-3</v>
      </c>
      <c r="O733" s="69">
        <f>(C734-Assets[[#This Row],[XOM]])/Assets[[#This Row],[XOM]]</f>
        <v>-2.8325682473675762E-3</v>
      </c>
      <c r="P733" s="69">
        <f>(D734-Assets[[#This Row],[TTM]])/Assets[[#This Row],[TTM]]</f>
        <v>-2.9199887873511004E-2</v>
      </c>
      <c r="Q733" s="69">
        <f>(E734-Assets[[#This Row],[TSLA]])/Assets[[#This Row],[TSLA]]</f>
        <v>4.6910372687036329E-2</v>
      </c>
      <c r="R733" s="69">
        <f>(F734-Assets[[#This Row],[GOOG]])/Assets[[#This Row],[GOOG]]</f>
        <v>-1.072741432702121E-2</v>
      </c>
      <c r="S733" s="69">
        <f>(G734-Assets[[#This Row],[DIS]])/Assets[[#This Row],[DIS]]</f>
        <v>3.9858042990457733E-3</v>
      </c>
      <c r="T733" s="69">
        <f>(H734-Assets[[#This Row],[COP]])/Assets[[#This Row],[COP]]</f>
        <v>-4.1408084175367501E-3</v>
      </c>
      <c r="U733" s="69">
        <f>(I734-Assets[[#This Row],[BIDU]])/Assets[[#This Row],[BIDU]]</f>
        <v>2.726592850427012E-2</v>
      </c>
      <c r="V733" s="69">
        <f>(J734-Assets[[#This Row],[MSFT]])/Assets[[#This Row],[MSFT]]</f>
        <v>3.5138767409333927E-3</v>
      </c>
      <c r="W733" s="69">
        <f>(K734-Assets[[#This Row],[WFC]])/Assets[[#This Row],[WFC]]</f>
        <v>5.7486354230725208E-3</v>
      </c>
      <c r="X733" s="69">
        <f>(L734-Assets[[#This Row],[DJI]])/Assets[[#This Row],[DJI]]</f>
        <v>5.6226813560425655E-4</v>
      </c>
    </row>
    <row r="734" spans="1:24" x14ac:dyDescent="0.25">
      <c r="A734" s="66">
        <v>41418</v>
      </c>
      <c r="B734" s="60">
        <v>59.793447999999998</v>
      </c>
      <c r="C734" s="62">
        <v>83.421386999999996</v>
      </c>
      <c r="D734" s="62">
        <v>25.302372999999999</v>
      </c>
      <c r="E734" s="62">
        <v>97.080001999999993</v>
      </c>
      <c r="F734" s="62">
        <v>436.22451000000001</v>
      </c>
      <c r="G734" s="62">
        <v>62.65043</v>
      </c>
      <c r="H734" s="62">
        <v>55.094653000000001</v>
      </c>
      <c r="I734" s="62">
        <v>96.449996999999996</v>
      </c>
      <c r="J734" s="62">
        <v>31.553822</v>
      </c>
      <c r="K734" s="62">
        <v>37.021735</v>
      </c>
      <c r="L734" s="62">
        <v>15303.099609999999</v>
      </c>
      <c r="N734" s="69">
        <f>(B735-Assets[[#This Row],[AAPL]])/Assets[[#This Row],[AAPL]]</f>
        <v>-8.3342409021134774E-3</v>
      </c>
      <c r="O734" s="69">
        <f>(C735-Assets[[#This Row],[XOM]])/Assets[[#This Row],[XOM]]</f>
        <v>9.2865514211601802E-3</v>
      </c>
      <c r="P734" s="69">
        <f>(D735-Assets[[#This Row],[TTM]])/Assets[[#This Row],[TTM]]</f>
        <v>4.882814746269059E-2</v>
      </c>
      <c r="Q734" s="69">
        <f>(E735-Assets[[#This Row],[TSLA]])/Assets[[#This Row],[TSLA]]</f>
        <v>0.1364853700765272</v>
      </c>
      <c r="R734" s="69">
        <f>(F735-Assets[[#This Row],[GOOG]])/Assets[[#This Row],[GOOG]]</f>
        <v>9.1032344789612595E-3</v>
      </c>
      <c r="S734" s="69">
        <f>(G735-Assets[[#This Row],[DIS]])/Assets[[#This Row],[DIS]]</f>
        <v>1.8323481578657926E-2</v>
      </c>
      <c r="T734" s="69">
        <f>(H735-Assets[[#This Row],[COP]])/Assets[[#This Row],[COP]]</f>
        <v>4.9576317324296505E-3</v>
      </c>
      <c r="U734" s="69">
        <f>(I735-Assets[[#This Row],[BIDU]])/Assets[[#This Row],[BIDU]]</f>
        <v>8.6055160789689552E-3</v>
      </c>
      <c r="V734" s="69">
        <f>(J735-Assets[[#This Row],[MSFT]])/Assets[[#This Row],[MSFT]]</f>
        <v>2.1885019190385154E-2</v>
      </c>
      <c r="W734" s="69">
        <f>(K735-Assets[[#This Row],[WFC]])/Assets[[#This Row],[WFC]]</f>
        <v>6.9582368303377105E-3</v>
      </c>
      <c r="X734" s="69">
        <f>(L735-Assets[[#This Row],[DJI]])/Assets[[#This Row],[DJI]]</f>
        <v>6.9456543255160758E-3</v>
      </c>
    </row>
    <row r="735" spans="1:24" x14ac:dyDescent="0.25">
      <c r="A735" s="66">
        <v>41422</v>
      </c>
      <c r="B735" s="60">
        <v>59.295115000000003</v>
      </c>
      <c r="C735" s="62">
        <v>84.196083999999999</v>
      </c>
      <c r="D735" s="62">
        <v>26.537841</v>
      </c>
      <c r="E735" s="62">
        <v>110.33000199999999</v>
      </c>
      <c r="F735" s="62">
        <v>440.19556399999999</v>
      </c>
      <c r="G735" s="62">
        <v>63.798403999999998</v>
      </c>
      <c r="H735" s="62">
        <v>55.367792000000001</v>
      </c>
      <c r="I735" s="62">
        <v>97.279999000000004</v>
      </c>
      <c r="J735" s="62">
        <v>32.244377999999998</v>
      </c>
      <c r="K735" s="62">
        <v>37.279341000000002</v>
      </c>
      <c r="L735" s="62">
        <v>15409.389649999999</v>
      </c>
      <c r="N735" s="69">
        <f>(B736-Assets[[#This Row],[AAPL]])/Assets[[#This Row],[AAPL]]</f>
        <v>7.9512114952470271E-3</v>
      </c>
      <c r="O735" s="69">
        <f>(C736-Assets[[#This Row],[XOM]])/Assets[[#This Row],[XOM]]</f>
        <v>-3.2474075635157101E-3</v>
      </c>
      <c r="P735" s="69">
        <f>(D736-Assets[[#This Row],[TTM]])/Assets[[#This Row],[TTM]]</f>
        <v>5.5121025105245046E-2</v>
      </c>
      <c r="Q735" s="69">
        <f>(E736-Assets[[#This Row],[TSLA]])/Assets[[#This Row],[TSLA]]</f>
        <v>-5.1663236623525038E-2</v>
      </c>
      <c r="R735" s="69">
        <f>(F736-Assets[[#This Row],[GOOG]])/Assets[[#This Row],[GOOG]]</f>
        <v>-1.4706068232891141E-2</v>
      </c>
      <c r="S735" s="69">
        <f>(G736-Assets[[#This Row],[DIS]])/Assets[[#This Row],[DIS]]</f>
        <v>-6.4477475016459325E-3</v>
      </c>
      <c r="T735" s="69">
        <f>(H736-Assets[[#This Row],[COP]])/Assets[[#This Row],[COP]]</f>
        <v>-9.5483309141168398E-4</v>
      </c>
      <c r="U735" s="69">
        <f>(I736-Assets[[#This Row],[BIDU]])/Assets[[#This Row],[BIDU]]</f>
        <v>-7.5040708008230943E-3</v>
      </c>
      <c r="V735" s="69">
        <f>(J736-Assets[[#This Row],[MSFT]])/Assets[[#This Row],[MSFT]]</f>
        <v>-3.9976891475467131E-3</v>
      </c>
      <c r="W735" s="69">
        <f>(K736-Assets[[#This Row],[WFC]])/Assets[[#This Row],[WFC]]</f>
        <v>5.6762001238165318E-3</v>
      </c>
      <c r="X735" s="69">
        <f>(L736-Assets[[#This Row],[DJI]])/Assets[[#This Row],[DJI]]</f>
        <v>-6.9172006433102775E-3</v>
      </c>
    </row>
    <row r="736" spans="1:24" x14ac:dyDescent="0.25">
      <c r="A736" s="66">
        <v>41423</v>
      </c>
      <c r="B736" s="60">
        <v>59.766582999999997</v>
      </c>
      <c r="C736" s="62">
        <v>83.922664999999995</v>
      </c>
      <c r="D736" s="62">
        <v>28.000634000000002</v>
      </c>
      <c r="E736" s="62">
        <v>104.629997</v>
      </c>
      <c r="F736" s="62">
        <v>433.72201799999999</v>
      </c>
      <c r="G736" s="62">
        <v>63.387048</v>
      </c>
      <c r="H736" s="62">
        <v>55.314925000000002</v>
      </c>
      <c r="I736" s="62">
        <v>96.550003000000004</v>
      </c>
      <c r="J736" s="62">
        <v>32.115475000000004</v>
      </c>
      <c r="K736" s="62">
        <v>37.490946000000001</v>
      </c>
      <c r="L736" s="62">
        <v>15302.79981</v>
      </c>
      <c r="N736" s="69">
        <f>(B737-Assets[[#This Row],[AAPL]])/Assets[[#This Row],[AAPL]]</f>
        <v>1.4900567429126804E-2</v>
      </c>
      <c r="O736" s="69">
        <f>(C737-Assets[[#This Row],[XOM]])/Assets[[#This Row],[XOM]]</f>
        <v>1.0854040443078589E-4</v>
      </c>
      <c r="P736" s="69">
        <f>(D737-Assets[[#This Row],[TTM]])/Assets[[#This Row],[TTM]]</f>
        <v>1.2001406825288208E-2</v>
      </c>
      <c r="Q736" s="69">
        <f>(E737-Assets[[#This Row],[TSLA]])/Assets[[#This Row],[TSLA]]</f>
        <v>3.0583963411562861E-3</v>
      </c>
      <c r="R736" s="69">
        <f>(F737-Assets[[#This Row],[GOOG]])/Assets[[#This Row],[GOOG]]</f>
        <v>2.8215791433489801E-3</v>
      </c>
      <c r="S736" s="69">
        <f>(G737-Assets[[#This Row],[DIS]])/Assets[[#This Row],[DIS]]</f>
        <v>-2.4298228874769529E-2</v>
      </c>
      <c r="T736" s="69">
        <f>(H737-Assets[[#This Row],[COP]])/Assets[[#This Row],[COP]]</f>
        <v>-7.9643061976491913E-3</v>
      </c>
      <c r="U736" s="69">
        <f>(I737-Assets[[#This Row],[BIDU]])/Assets[[#This Row],[BIDU]]</f>
        <v>1.2635877390910074E-2</v>
      </c>
      <c r="V736" s="69">
        <f>(J737-Assets[[#This Row],[MSFT]])/Assets[[#This Row],[MSFT]]</f>
        <v>4.3003878971116854E-3</v>
      </c>
      <c r="W736" s="69">
        <f>(K737-Assets[[#This Row],[WFC]])/Assets[[#This Row],[WFC]]</f>
        <v>1.2269922450076387E-2</v>
      </c>
      <c r="X736" s="69">
        <f>(L737-Assets[[#This Row],[DJI]])/Assets[[#This Row],[DJI]]</f>
        <v>1.4200316458298395E-3</v>
      </c>
    </row>
    <row r="737" spans="1:24" x14ac:dyDescent="0.25">
      <c r="A737" s="66">
        <v>41424</v>
      </c>
      <c r="B737" s="60">
        <v>60.657139000000001</v>
      </c>
      <c r="C737" s="62">
        <v>83.931774000000004</v>
      </c>
      <c r="D737" s="62">
        <v>28.336680999999999</v>
      </c>
      <c r="E737" s="62">
        <v>104.949997</v>
      </c>
      <c r="F737" s="62">
        <v>434.94579900000002</v>
      </c>
      <c r="G737" s="62">
        <v>61.846854999999998</v>
      </c>
      <c r="H737" s="62">
        <v>54.874380000000002</v>
      </c>
      <c r="I737" s="62">
        <v>97.769997000000004</v>
      </c>
      <c r="J737" s="62">
        <v>32.253583999999996</v>
      </c>
      <c r="K737" s="62">
        <v>37.950957000000002</v>
      </c>
      <c r="L737" s="62">
        <v>15324.530269999999</v>
      </c>
      <c r="N737" s="69">
        <f>(B738-Assets[[#This Row],[AAPL]])/Assets[[#This Row],[AAPL]]</f>
        <v>-4.0966818431710638E-3</v>
      </c>
      <c r="O737" s="69">
        <f>(C738-Assets[[#This Row],[XOM]])/Assets[[#This Row],[XOM]]</f>
        <v>-1.7591430868600599E-2</v>
      </c>
      <c r="P737" s="69">
        <f>(D738-Assets[[#This Row],[TTM]])/Assets[[#This Row],[TTM]]</f>
        <v>-4.3250795673635802E-2</v>
      </c>
      <c r="Q737" s="69">
        <f>(E738-Assets[[#This Row],[TSLA]])/Assets[[#This Row],[TSLA]]</f>
        <v>-6.8508768037411155E-2</v>
      </c>
      <c r="R737" s="69">
        <f>(F738-Assets[[#This Row],[GOOG]])/Assets[[#This Row],[GOOG]]</f>
        <v>5.2830950552528507E-4</v>
      </c>
      <c r="S737" s="69">
        <f>(G738-Assets[[#This Row],[DIS]])/Assets[[#This Row],[DIS]]</f>
        <v>-2.4284613987243086E-2</v>
      </c>
      <c r="T737" s="69">
        <f>(H738-Assets[[#This Row],[COP]])/Assets[[#This Row],[COP]]</f>
        <v>-1.5093109024648721E-2</v>
      </c>
      <c r="U737" s="69">
        <f>(I738-Assets[[#This Row],[BIDU]])/Assets[[#This Row],[BIDU]]</f>
        <v>-1.1557717445772249E-2</v>
      </c>
      <c r="V737" s="69">
        <f>(J738-Assets[[#This Row],[MSFT]])/Assets[[#This Row],[MSFT]]</f>
        <v>-3.7110294471459524E-3</v>
      </c>
      <c r="W737" s="69">
        <f>(K738-Assets[[#This Row],[WFC]])/Assets[[#This Row],[WFC]]</f>
        <v>-1.6969716995542568E-2</v>
      </c>
      <c r="X737" s="69">
        <f>(L738-Assets[[#This Row],[DJI]])/Assets[[#This Row],[DJI]]</f>
        <v>-1.363565188089776E-2</v>
      </c>
    </row>
    <row r="738" spans="1:24" x14ac:dyDescent="0.25">
      <c r="A738" s="66">
        <v>41425</v>
      </c>
      <c r="B738" s="60">
        <v>60.408645999999997</v>
      </c>
      <c r="C738" s="62">
        <v>82.455293999999995</v>
      </c>
      <c r="D738" s="62">
        <v>27.111097000000001</v>
      </c>
      <c r="E738" s="62">
        <v>97.760002</v>
      </c>
      <c r="F738" s="62">
        <v>435.17558500000001</v>
      </c>
      <c r="G738" s="62">
        <v>60.344928000000003</v>
      </c>
      <c r="H738" s="62">
        <v>54.046154999999999</v>
      </c>
      <c r="I738" s="62">
        <v>96.639999000000003</v>
      </c>
      <c r="J738" s="62">
        <v>32.133890000000001</v>
      </c>
      <c r="K738" s="62">
        <v>37.306939999999997</v>
      </c>
      <c r="L738" s="62">
        <v>15115.570309999999</v>
      </c>
      <c r="N738" s="69">
        <f>(B739-Assets[[#This Row],[AAPL]])/Assets[[#This Row],[AAPL]]</f>
        <v>2.2012908549548338E-3</v>
      </c>
      <c r="O738" s="69">
        <f>(C739-Assets[[#This Row],[XOM]])/Assets[[#This Row],[XOM]]</f>
        <v>1.0942826788053318E-2</v>
      </c>
      <c r="P738" s="69">
        <f>(D739-Assets[[#This Row],[TTM]])/Assets[[#This Row],[TTM]]</f>
        <v>3.6456658319654364E-3</v>
      </c>
      <c r="Q738" s="69">
        <f>(E739-Assets[[#This Row],[TSLA]])/Assets[[#This Row],[TSLA]]</f>
        <v>-5.288467567748209E-2</v>
      </c>
      <c r="R738" s="69">
        <f>(F739-Assets[[#This Row],[GOOG]])/Assets[[#This Row],[GOOG]]</f>
        <v>-4.1206654550715134E-3</v>
      </c>
      <c r="S738" s="69">
        <f>(G739-Assets[[#This Row],[DIS]])/Assets[[#This Row],[DIS]]</f>
        <v>1.1414049578449976E-2</v>
      </c>
      <c r="T738" s="69">
        <f>(H739-Assets[[#This Row],[COP]])/Assets[[#This Row],[COP]]</f>
        <v>1.2226938253054331E-2</v>
      </c>
      <c r="U738" s="69">
        <f>(I739-Assets[[#This Row],[BIDU]])/Assets[[#This Row],[BIDU]]</f>
        <v>-3.0008381933034137E-3</v>
      </c>
      <c r="V738" s="69">
        <f>(J739-Assets[[#This Row],[MSFT]])/Assets[[#This Row],[MSFT]]</f>
        <v>1.9770746710093347E-2</v>
      </c>
      <c r="W738" s="69">
        <f>(K739-Assets[[#This Row],[WFC]])/Assets[[#This Row],[WFC]]</f>
        <v>4.4389864191488057E-3</v>
      </c>
      <c r="X738" s="69">
        <f>(L739-Assets[[#This Row],[DJI]])/Assets[[#This Row],[DJI]]</f>
        <v>9.1600883830628126E-3</v>
      </c>
    </row>
    <row r="739" spans="1:24" x14ac:dyDescent="0.25">
      <c r="A739" s="66">
        <v>41428</v>
      </c>
      <c r="B739" s="60">
        <v>60.541623000000001</v>
      </c>
      <c r="C739" s="62">
        <v>83.357588000000007</v>
      </c>
      <c r="D739" s="62">
        <v>27.209935000000002</v>
      </c>
      <c r="E739" s="62">
        <v>92.589995999999999</v>
      </c>
      <c r="F739" s="62">
        <v>433.38237199999998</v>
      </c>
      <c r="G739" s="62">
        <v>61.033707999999997</v>
      </c>
      <c r="H739" s="62">
        <v>54.706974000000002</v>
      </c>
      <c r="I739" s="62">
        <v>96.349997999999999</v>
      </c>
      <c r="J739" s="62">
        <v>32.769201000000002</v>
      </c>
      <c r="K739" s="62">
        <v>37.472544999999997</v>
      </c>
      <c r="L739" s="62">
        <v>15254.030269999999</v>
      </c>
      <c r="N739" s="69">
        <f>(B740-Assets[[#This Row],[AAPL]])/Assets[[#This Row],[AAPL]]</f>
        <v>-3.1283766541904501E-3</v>
      </c>
      <c r="O739" s="69">
        <f>(C740-Assets[[#This Row],[XOM]])/Assets[[#This Row],[XOM]]</f>
        <v>-7.3255838448685702E-3</v>
      </c>
      <c r="P739" s="69">
        <f>(D740-Assets[[#This Row],[TTM]])/Assets[[#This Row],[TTM]]</f>
        <v>-1.0533983267508774E-2</v>
      </c>
      <c r="Q739" s="69">
        <f>(E740-Assets[[#This Row],[TSLA]])/Assets[[#This Row],[TSLA]]</f>
        <v>2.4300681468870568E-2</v>
      </c>
      <c r="R739" s="69">
        <f>(F740-Assets[[#This Row],[GOOG]])/Assets[[#This Row],[GOOG]]</f>
        <v>-9.8314035717169315E-3</v>
      </c>
      <c r="S739" s="69">
        <f>(G740-Assets[[#This Row],[DIS]])/Assets[[#This Row],[DIS]]</f>
        <v>8.6206789205729283E-3</v>
      </c>
      <c r="T739" s="69">
        <f>(H740-Assets[[#This Row],[COP]])/Assets[[#This Row],[COP]]</f>
        <v>-6.603326296205002E-3</v>
      </c>
      <c r="U739" s="69">
        <f>(I740-Assets[[#This Row],[BIDU]])/Assets[[#This Row],[BIDU]]</f>
        <v>-3.0098599483105982E-3</v>
      </c>
      <c r="V739" s="69">
        <f>(J740-Assets[[#This Row],[MSFT]])/Assets[[#This Row],[MSFT]]</f>
        <v>-1.6858635033548765E-2</v>
      </c>
      <c r="W739" s="69">
        <f>(K740-Assets[[#This Row],[WFC]])/Assets[[#This Row],[WFC]]</f>
        <v>-7.1200928573172039E-3</v>
      </c>
      <c r="X739" s="69">
        <f>(L740-Assets[[#This Row],[DJI]])/Assets[[#This Row],[DJI]]</f>
        <v>-5.0144275739659608E-3</v>
      </c>
    </row>
    <row r="740" spans="1:24" x14ac:dyDescent="0.25">
      <c r="A740" s="66">
        <v>41429</v>
      </c>
      <c r="B740" s="60">
        <v>60.352226000000002</v>
      </c>
      <c r="C740" s="62">
        <v>82.746944999999997</v>
      </c>
      <c r="D740" s="62">
        <v>26.923306</v>
      </c>
      <c r="E740" s="62">
        <v>94.839995999999999</v>
      </c>
      <c r="F740" s="62">
        <v>429.12161500000002</v>
      </c>
      <c r="G740" s="62">
        <v>61.55986</v>
      </c>
      <c r="H740" s="62">
        <v>54.345725999999999</v>
      </c>
      <c r="I740" s="62">
        <v>96.059997999999993</v>
      </c>
      <c r="J740" s="62">
        <v>32.216757000000001</v>
      </c>
      <c r="K740" s="62">
        <v>37.205736999999999</v>
      </c>
      <c r="L740" s="62">
        <v>15177.54004</v>
      </c>
      <c r="N740" s="69">
        <f>(B741-Assets[[#This Row],[AAPL]])/Assets[[#This Row],[AAPL]]</f>
        <v>-9.3476419577299841E-3</v>
      </c>
      <c r="O740" s="69">
        <f>(C741-Assets[[#This Row],[XOM]])/Assets[[#This Row],[XOM]]</f>
        <v>-1.2556439394832015E-2</v>
      </c>
      <c r="P740" s="69">
        <f>(D741-Assets[[#This Row],[TTM]])/Assets[[#This Row],[TTM]]</f>
        <v>-1.3215873266084031E-2</v>
      </c>
      <c r="Q740" s="69">
        <f>(E741-Assets[[#This Row],[TSLA]])/Assets[[#This Row],[TSLA]]</f>
        <v>5.5884333862687811E-3</v>
      </c>
      <c r="R740" s="69">
        <f>(F741-Assets[[#This Row],[GOOG]])/Assets[[#This Row],[GOOG]]</f>
        <v>6.9842671523317362E-4</v>
      </c>
      <c r="S740" s="69">
        <f>(G741-Assets[[#This Row],[DIS]])/Assets[[#This Row],[DIS]]</f>
        <v>-1.9114224756196715E-2</v>
      </c>
      <c r="T740" s="69">
        <f>(H741-Assets[[#This Row],[COP]])/Assets[[#This Row],[COP]]</f>
        <v>-9.7279039017712473E-4</v>
      </c>
      <c r="U740" s="69">
        <f>(I741-Assets[[#This Row],[BIDU]])/Assets[[#This Row],[BIDU]]</f>
        <v>-1.1555288602025548E-2</v>
      </c>
      <c r="V740" s="69">
        <f>(J741-Assets[[#This Row],[MSFT]])/Assets[[#This Row],[MSFT]]</f>
        <v>-6.001783481807417E-3</v>
      </c>
      <c r="W740" s="69">
        <f>(K741-Assets[[#This Row],[WFC]])/Assets[[#This Row],[WFC]]</f>
        <v>-1.5331318393182268E-2</v>
      </c>
      <c r="X740" s="69">
        <f>(L741-Assets[[#This Row],[DJI]])/Assets[[#This Row],[DJI]]</f>
        <v>-1.4294160939666961E-2</v>
      </c>
    </row>
    <row r="741" spans="1:24" x14ac:dyDescent="0.25">
      <c r="A741" s="66">
        <v>41430</v>
      </c>
      <c r="B741" s="60">
        <v>59.788074999999999</v>
      </c>
      <c r="C741" s="62">
        <v>81.707937999999999</v>
      </c>
      <c r="D741" s="62">
        <v>26.567491</v>
      </c>
      <c r="E741" s="62">
        <v>95.370002999999997</v>
      </c>
      <c r="F741" s="62">
        <v>429.42132500000002</v>
      </c>
      <c r="G741" s="62">
        <v>60.383190999999997</v>
      </c>
      <c r="H741" s="62">
        <v>54.292859</v>
      </c>
      <c r="I741" s="62">
        <v>94.949996999999996</v>
      </c>
      <c r="J741" s="62">
        <v>32.023398999999998</v>
      </c>
      <c r="K741" s="62">
        <v>36.635323999999997</v>
      </c>
      <c r="L741" s="62">
        <v>14960.589840000001</v>
      </c>
      <c r="N741" s="69">
        <f>(B742-Assets[[#This Row],[AAPL]])/Assets[[#This Row],[AAPL]]</f>
        <v>-1.4940136473703172E-2</v>
      </c>
      <c r="O741" s="69">
        <f>(C742-Assets[[#This Row],[XOM]])/Assets[[#This Row],[XOM]]</f>
        <v>6.4696162079136811E-3</v>
      </c>
      <c r="P741" s="69">
        <f>(D742-Assets[[#This Row],[TTM]])/Assets[[#This Row],[TTM]]</f>
        <v>1.4881006264385222E-2</v>
      </c>
      <c r="Q741" s="69">
        <f>(E742-Assets[[#This Row],[TSLA]])/Assets[[#This Row],[TSLA]]</f>
        <v>2.076119259427938E-2</v>
      </c>
      <c r="R741" s="69">
        <f>(F742-Assets[[#This Row],[GOOG]])/Assets[[#This Row],[GOOG]]</f>
        <v>5.7461398778926301E-3</v>
      </c>
      <c r="S741" s="69">
        <f>(G742-Assets[[#This Row],[DIS]])/Assets[[#This Row],[DIS]]</f>
        <v>3.168762644558002E-4</v>
      </c>
      <c r="T741" s="69">
        <f>(H742-Assets[[#This Row],[COP]])/Assets[[#This Row],[COP]]</f>
        <v>4.7062911164800171E-3</v>
      </c>
      <c r="U741" s="69">
        <f>(I742-Assets[[#This Row],[BIDU]])/Assets[[#This Row],[BIDU]]</f>
        <v>4.1495546334772468E-2</v>
      </c>
      <c r="V741" s="69">
        <f>(J742-Assets[[#This Row],[MSFT]])/Assets[[#This Row],[MSFT]]</f>
        <v>5.1753719210132264E-3</v>
      </c>
      <c r="W741" s="69">
        <f>(K742-Assets[[#This Row],[WFC]])/Assets[[#This Row],[WFC]]</f>
        <v>2.2601738147586856E-2</v>
      </c>
      <c r="X741" s="69">
        <f>(L742-Assets[[#This Row],[DJI]])/Assets[[#This Row],[DJI]]</f>
        <v>5.3494067316799745E-3</v>
      </c>
    </row>
    <row r="742" spans="1:24" x14ac:dyDescent="0.25">
      <c r="A742" s="66">
        <v>41431</v>
      </c>
      <c r="B742" s="60">
        <v>58.894832999999998</v>
      </c>
      <c r="C742" s="62">
        <v>82.236557000000005</v>
      </c>
      <c r="D742" s="62">
        <v>26.962841999999998</v>
      </c>
      <c r="E742" s="62">
        <v>97.349997999999999</v>
      </c>
      <c r="F742" s="62">
        <v>431.88884000000002</v>
      </c>
      <c r="G742" s="62">
        <v>60.402324999999998</v>
      </c>
      <c r="H742" s="62">
        <v>54.548377000000002</v>
      </c>
      <c r="I742" s="62">
        <v>98.889999000000003</v>
      </c>
      <c r="J742" s="62">
        <v>32.189132000000001</v>
      </c>
      <c r="K742" s="62">
        <v>37.463346000000001</v>
      </c>
      <c r="L742" s="62">
        <v>15040.62012</v>
      </c>
      <c r="N742" s="69">
        <f>(B743-Assets[[#This Row],[AAPL]])/Assets[[#This Row],[AAPL]]</f>
        <v>7.6403986067844626E-3</v>
      </c>
      <c r="O742" s="69">
        <f>(C743-Assets[[#This Row],[XOM]])/Assets[[#This Row],[XOM]]</f>
        <v>1.3520933275453107E-2</v>
      </c>
      <c r="P742" s="69">
        <f>(D743-Assets[[#This Row],[TTM]])/Assets[[#This Row],[TTM]]</f>
        <v>-3.0791820832536804E-2</v>
      </c>
      <c r="Q742" s="69">
        <f>(E743-Assets[[#This Row],[TSLA]])/Assets[[#This Row],[TSLA]]</f>
        <v>4.8176713881391185E-2</v>
      </c>
      <c r="R742" s="69">
        <f>(F743-Assets[[#This Row],[GOOG]])/Assets[[#This Row],[GOOG]]</f>
        <v>1.7452398168010027E-2</v>
      </c>
      <c r="S742" s="69">
        <f>(G743-Assets[[#This Row],[DIS]])/Assets[[#This Row],[DIS]]</f>
        <v>2.7082649550327732E-2</v>
      </c>
      <c r="T742" s="69">
        <f>(H743-Assets[[#This Row],[COP]])/Assets[[#This Row],[COP]]</f>
        <v>6.6225068437874646E-3</v>
      </c>
      <c r="U742" s="69">
        <f>(I743-Assets[[#This Row],[BIDU]])/Assets[[#This Row],[BIDU]]</f>
        <v>3.8224279889010858E-2</v>
      </c>
      <c r="V742" s="69">
        <f>(J743-Assets[[#This Row],[MSFT]])/Assets[[#This Row],[MSFT]]</f>
        <v>2.030890425998436E-2</v>
      </c>
      <c r="W742" s="69">
        <f>(K743-Assets[[#This Row],[WFC]])/Assets[[#This Row],[WFC]]</f>
        <v>1.3015682048261283E-2</v>
      </c>
      <c r="X742" s="69">
        <f>(L743-Assets[[#This Row],[DJI]])/Assets[[#This Row],[DJI]]</f>
        <v>1.3795973726115223E-2</v>
      </c>
    </row>
    <row r="743" spans="1:24" x14ac:dyDescent="0.25">
      <c r="A743" s="66">
        <v>41432</v>
      </c>
      <c r="B743" s="60">
        <v>59.344813000000002</v>
      </c>
      <c r="C743" s="62">
        <v>83.348472000000001</v>
      </c>
      <c r="D743" s="62">
        <v>26.132607</v>
      </c>
      <c r="E743" s="62">
        <v>102.040001</v>
      </c>
      <c r="F743" s="62">
        <v>439.42633599999999</v>
      </c>
      <c r="G743" s="62">
        <v>62.038179999999997</v>
      </c>
      <c r="H743" s="62">
        <v>54.909624000000001</v>
      </c>
      <c r="I743" s="62">
        <v>102.66999800000001</v>
      </c>
      <c r="J743" s="62">
        <v>32.842858</v>
      </c>
      <c r="K743" s="62">
        <v>37.950957000000002</v>
      </c>
      <c r="L743" s="62">
        <v>15248.12012</v>
      </c>
      <c r="N743" s="69">
        <f>(B744-Assets[[#This Row],[AAPL]])/Assets[[#This Row],[AAPL]]</f>
        <v>-6.609204413534909E-3</v>
      </c>
      <c r="O743" s="69">
        <f>(C744-Assets[[#This Row],[XOM]])/Assets[[#This Row],[XOM]]</f>
        <v>-3.6084644719101364E-3</v>
      </c>
      <c r="P743" s="69">
        <f>(D744-Assets[[#This Row],[TTM]])/Assets[[#This Row],[TTM]]</f>
        <v>-2.3071100407242161E-2</v>
      </c>
      <c r="Q743" s="69">
        <f>(E744-Assets[[#This Row],[TSLA]])/Assets[[#This Row],[TSLA]]</f>
        <v>-1.9502136225968872E-2</v>
      </c>
      <c r="R743" s="69">
        <f>(F744-Assets[[#This Row],[GOOG]])/Assets[[#This Row],[GOOG]]</f>
        <v>1.1924087317333649E-2</v>
      </c>
      <c r="S743" s="69">
        <f>(G744-Assets[[#This Row],[DIS]])/Assets[[#This Row],[DIS]]</f>
        <v>-1.5728556189107977E-2</v>
      </c>
      <c r="T743" s="69">
        <f>(H744-Assets[[#This Row],[COP]])/Assets[[#This Row],[COP]]</f>
        <v>-1.9255276634201903E-3</v>
      </c>
      <c r="U743" s="69">
        <f>(I744-Assets[[#This Row],[BIDU]])/Assets[[#This Row],[BIDU]]</f>
        <v>3.1167819833793427E-3</v>
      </c>
      <c r="V743" s="69">
        <f>(J744-Assets[[#This Row],[MSFT]])/Assets[[#This Row],[MSFT]]</f>
        <v>-5.606850658368431E-3</v>
      </c>
      <c r="W743" s="69">
        <f>(K744-Assets[[#This Row],[WFC]])/Assets[[#This Row],[WFC]]</f>
        <v>4.8486260833942145E-4</v>
      </c>
      <c r="X743" s="69">
        <f>(L744-Assets[[#This Row],[DJI]])/Assets[[#This Row],[DJI]]</f>
        <v>-6.2501343936153609E-4</v>
      </c>
    </row>
    <row r="744" spans="1:24" x14ac:dyDescent="0.25">
      <c r="A744" s="66">
        <v>41435</v>
      </c>
      <c r="B744" s="60">
        <v>58.952590999999998</v>
      </c>
      <c r="C744" s="62">
        <v>83.047712000000004</v>
      </c>
      <c r="D744" s="62">
        <v>25.529699000000001</v>
      </c>
      <c r="E744" s="62">
        <v>100.050003</v>
      </c>
      <c r="F744" s="62">
        <v>444.66609399999999</v>
      </c>
      <c r="G744" s="62">
        <v>61.062409000000002</v>
      </c>
      <c r="H744" s="62">
        <v>54.803894</v>
      </c>
      <c r="I744" s="62">
        <v>102.989998</v>
      </c>
      <c r="J744" s="62">
        <v>32.658712999999999</v>
      </c>
      <c r="K744" s="62">
        <v>37.969358</v>
      </c>
      <c r="L744" s="62">
        <v>15238.589840000001</v>
      </c>
      <c r="N744" s="69">
        <f>(B745-Assets[[#This Row],[AAPL]])/Assets[[#This Row],[AAPL]]</f>
        <v>-2.9392092367916327E-3</v>
      </c>
      <c r="O744" s="69">
        <f>(C745-Assets[[#This Row],[XOM]])/Assets[[#This Row],[XOM]]</f>
        <v>-7.2432338653712807E-3</v>
      </c>
      <c r="P744" s="69">
        <f>(D745-Assets[[#This Row],[TTM]])/Assets[[#This Row],[TTM]]</f>
        <v>-3.0971732177492575E-2</v>
      </c>
      <c r="Q744" s="69">
        <f>(E745-Assets[[#This Row],[TSLA]])/Assets[[#This Row],[TSLA]]</f>
        <v>-5.5772132260705751E-2</v>
      </c>
      <c r="R744" s="69">
        <f>(F745-Assets[[#This Row],[GOOG]])/Assets[[#This Row],[GOOG]]</f>
        <v>-1.1693702466102575E-2</v>
      </c>
      <c r="S744" s="69">
        <f>(G745-Assets[[#This Row],[DIS]])/Assets[[#This Row],[DIS]]</f>
        <v>-4.7002731254846484E-4</v>
      </c>
      <c r="T744" s="69">
        <f>(H745-Assets[[#This Row],[COP]])/Assets[[#This Row],[COP]]</f>
        <v>-4.6623876763209121E-3</v>
      </c>
      <c r="U744" s="69">
        <f>(I745-Assets[[#This Row],[BIDU]])/Assets[[#This Row],[BIDU]]</f>
        <v>-3.4566444015272174E-2</v>
      </c>
      <c r="V744" s="69">
        <f>(J745-Assets[[#This Row],[MSFT]])/Assets[[#This Row],[MSFT]]</f>
        <v>-1.7761538857945864E-2</v>
      </c>
      <c r="W744" s="69">
        <f>(K745-Assets[[#This Row],[WFC]])/Assets[[#This Row],[WFC]]</f>
        <v>-1.4780734507020032E-2</v>
      </c>
      <c r="X744" s="69">
        <f>(L745-Assets[[#This Row],[DJI]])/Assets[[#This Row],[DJI]]</f>
        <v>-7.6496782985794286E-3</v>
      </c>
    </row>
    <row r="745" spans="1:24" x14ac:dyDescent="0.25">
      <c r="A745" s="66">
        <v>41436</v>
      </c>
      <c r="B745" s="60">
        <v>58.779316999999999</v>
      </c>
      <c r="C745" s="62">
        <v>82.446178000000003</v>
      </c>
      <c r="D745" s="62">
        <v>24.739000000000001</v>
      </c>
      <c r="E745" s="62">
        <v>94.470000999999996</v>
      </c>
      <c r="F745" s="62">
        <v>439.46630099999999</v>
      </c>
      <c r="G745" s="62">
        <v>61.033707999999997</v>
      </c>
      <c r="H745" s="62">
        <v>54.548377000000002</v>
      </c>
      <c r="I745" s="62">
        <v>99.43</v>
      </c>
      <c r="J745" s="62">
        <v>32.078643999999997</v>
      </c>
      <c r="K745" s="62">
        <v>37.408143000000003</v>
      </c>
      <c r="L745" s="62">
        <v>15122.01953</v>
      </c>
      <c r="N745" s="69">
        <f>(B746-Assets[[#This Row],[AAPL]])/Assets[[#This Row],[AAPL]]</f>
        <v>-1.2362903093957375E-2</v>
      </c>
      <c r="O745" s="69">
        <f>(C746-Assets[[#This Row],[XOM]])/Assets[[#This Row],[XOM]]</f>
        <v>-7.9593380301995077E-3</v>
      </c>
      <c r="P745" s="69">
        <f>(D746-Assets[[#This Row],[TTM]])/Assets[[#This Row],[TTM]]</f>
        <v>-2.3971866284005381E-3</v>
      </c>
      <c r="Q745" s="69">
        <f>(E746-Assets[[#This Row],[TSLA]])/Assets[[#This Row],[TSLA]]</f>
        <v>3.4508330321707102E-2</v>
      </c>
      <c r="R745" s="69">
        <f>(F746-Assets[[#This Row],[GOOG]])/Assets[[#This Row],[GOOG]]</f>
        <v>-8.8996721502884041E-3</v>
      </c>
      <c r="S745" s="69">
        <f>(G746-Assets[[#This Row],[DIS]])/Assets[[#This Row],[DIS]]</f>
        <v>-1.2695886017608442E-2</v>
      </c>
      <c r="T745" s="69">
        <f>(H746-Assets[[#This Row],[COP]])/Assets[[#This Row],[COP]]</f>
        <v>-1.6637030282312611E-2</v>
      </c>
      <c r="U745" s="69">
        <f>(I746-Assets[[#This Row],[BIDU]])/Assets[[#This Row],[BIDU]]</f>
        <v>-1.9310047269435849E-2</v>
      </c>
      <c r="V745" s="69">
        <f>(J746-Assets[[#This Row],[MSFT]])/Assets[[#This Row],[MSFT]]</f>
        <v>4.5924322736336084E-3</v>
      </c>
      <c r="W745" s="69">
        <f>(K746-Assets[[#This Row],[WFC]])/Assets[[#This Row],[WFC]]</f>
        <v>-9.5917084149299611E-3</v>
      </c>
      <c r="X745" s="69">
        <f>(L746-Assets[[#This Row],[DJI]])/Assets[[#This Row],[DJI]]</f>
        <v>-8.3843999638055725E-3</v>
      </c>
    </row>
    <row r="746" spans="1:24" x14ac:dyDescent="0.25">
      <c r="A746" s="66">
        <v>41437</v>
      </c>
      <c r="B746" s="60">
        <v>58.052633999999998</v>
      </c>
      <c r="C746" s="62">
        <v>81.789961000000005</v>
      </c>
      <c r="D746" s="62">
        <v>24.679696</v>
      </c>
      <c r="E746" s="62">
        <v>97.730002999999996</v>
      </c>
      <c r="F746" s="62">
        <v>435.55519500000003</v>
      </c>
      <c r="G746" s="62">
        <v>60.258831000000001</v>
      </c>
      <c r="H746" s="62">
        <v>53.640853999999997</v>
      </c>
      <c r="I746" s="62">
        <v>97.510002</v>
      </c>
      <c r="J746" s="62">
        <v>32.225963</v>
      </c>
      <c r="K746" s="62">
        <v>37.049334999999999</v>
      </c>
      <c r="L746" s="62">
        <v>14995.23047</v>
      </c>
      <c r="N746" s="69">
        <f>(B747-Assets[[#This Row],[AAPL]])/Assets[[#This Row],[AAPL]]</f>
        <v>8.7229978229756595E-3</v>
      </c>
      <c r="O746" s="69">
        <f>(C747-Assets[[#This Row],[XOM]])/Assets[[#This Row],[XOM]]</f>
        <v>1.7717895720722972E-2</v>
      </c>
      <c r="P746" s="69">
        <f>(D747-Assets[[#This Row],[TTM]])/Assets[[#This Row],[TTM]]</f>
        <v>5.2063039998547517E-3</v>
      </c>
      <c r="Q746" s="69">
        <f>(E747-Assets[[#This Row],[TSLA]])/Assets[[#This Row],[TSLA]]</f>
        <v>4.6044918263228787E-3</v>
      </c>
      <c r="R746" s="69">
        <f>(F747-Assets[[#This Row],[GOOG]])/Assets[[#This Row],[GOOG]]</f>
        <v>5.7569741534135221E-3</v>
      </c>
      <c r="S746" s="69">
        <f>(G747-Assets[[#This Row],[DIS]])/Assets[[#This Row],[DIS]]</f>
        <v>2.0796968331496458E-2</v>
      </c>
      <c r="T746" s="69">
        <f>(H747-Assets[[#This Row],[COP]])/Assets[[#This Row],[COP]]</f>
        <v>1.2647822497382348E-2</v>
      </c>
      <c r="U746" s="69">
        <f>(I747-Assets[[#This Row],[BIDU]])/Assets[[#This Row],[BIDU]]</f>
        <v>2.2049040671745661E-2</v>
      </c>
      <c r="V746" s="69">
        <f>(J747-Assets[[#This Row],[MSFT]])/Assets[[#This Row],[MSFT]]</f>
        <v>-7.9999781542602674E-3</v>
      </c>
      <c r="W746" s="69">
        <f>(K747-Assets[[#This Row],[WFC]])/Assets[[#This Row],[WFC]]</f>
        <v>1.6637653550326852E-2</v>
      </c>
      <c r="X746" s="69">
        <f>(L747-Assets[[#This Row],[DJI]])/Assets[[#This Row],[DJI]]</f>
        <v>1.2060475519987075E-2</v>
      </c>
    </row>
    <row r="747" spans="1:24" x14ac:dyDescent="0.25">
      <c r="A747" s="66">
        <v>41438</v>
      </c>
      <c r="B747" s="60">
        <v>58.559027</v>
      </c>
      <c r="C747" s="62">
        <v>83.239107000000004</v>
      </c>
      <c r="D747" s="62">
        <v>24.808185999999999</v>
      </c>
      <c r="E747" s="62">
        <v>98.18</v>
      </c>
      <c r="F747" s="62">
        <v>438.06267500000001</v>
      </c>
      <c r="G747" s="62">
        <v>61.512031999999998</v>
      </c>
      <c r="H747" s="62">
        <v>54.319293999999999</v>
      </c>
      <c r="I747" s="62">
        <v>99.660004000000001</v>
      </c>
      <c r="J747" s="62">
        <v>31.968156</v>
      </c>
      <c r="K747" s="62">
        <v>37.665748999999998</v>
      </c>
      <c r="L747" s="62">
        <v>15176.08008</v>
      </c>
      <c r="N747" s="69">
        <f>(B748-Assets[[#This Row],[AAPL]])/Assets[[#This Row],[AAPL]]</f>
        <v>-1.3556253248538444E-2</v>
      </c>
      <c r="O747" s="69">
        <f>(C748-Assets[[#This Row],[XOM]])/Assets[[#This Row],[XOM]]</f>
        <v>-8.2119694051980569E-3</v>
      </c>
      <c r="P747" s="69">
        <f>(D748-Assets[[#This Row],[TTM]])/Assets[[#This Row],[TTM]]</f>
        <v>1.0358596956665843E-2</v>
      </c>
      <c r="Q747" s="69">
        <f>(E748-Assets[[#This Row],[TSLA]])/Assets[[#This Row],[TSLA]]</f>
        <v>2.1593023018944762E-2</v>
      </c>
      <c r="R747" s="69">
        <f>(F748-Assets[[#This Row],[GOOG]])/Assets[[#This Row],[GOOG]]</f>
        <v>-2.2348400260304873E-3</v>
      </c>
      <c r="S747" s="69">
        <f>(G748-Assets[[#This Row],[DIS]])/Assets[[#This Row],[DIS]]</f>
        <v>-7.7761046814385946E-3</v>
      </c>
      <c r="T747" s="69">
        <f>(H748-Assets[[#This Row],[COP]])/Assets[[#This Row],[COP]]</f>
        <v>-1.005681333045305E-2</v>
      </c>
      <c r="U747" s="69">
        <f>(I748-Assets[[#This Row],[BIDU]])/Assets[[#This Row],[BIDU]]</f>
        <v>-1.6656672018596354E-2</v>
      </c>
      <c r="V747" s="69">
        <f>(J748-Assets[[#This Row],[MSFT]])/Assets[[#This Row],[MSFT]]</f>
        <v>-9.216577897079881E-3</v>
      </c>
      <c r="W747" s="69">
        <f>(K748-Assets[[#This Row],[WFC]])/Assets[[#This Row],[WFC]]</f>
        <v>-1.905224292765284E-2</v>
      </c>
      <c r="X747" s="69">
        <f>(L748-Assets[[#This Row],[DJI]])/Assets[[#This Row],[DJI]]</f>
        <v>-6.9781122293602763E-3</v>
      </c>
    </row>
    <row r="748" spans="1:24" x14ac:dyDescent="0.25">
      <c r="A748" s="66">
        <v>41439</v>
      </c>
      <c r="B748" s="60">
        <v>57.765186</v>
      </c>
      <c r="C748" s="62">
        <v>82.555549999999997</v>
      </c>
      <c r="D748" s="62">
        <v>25.065163999999999</v>
      </c>
      <c r="E748" s="62">
        <v>100.300003</v>
      </c>
      <c r="F748" s="62">
        <v>437.08367500000003</v>
      </c>
      <c r="G748" s="62">
        <v>61.033707999999997</v>
      </c>
      <c r="H748" s="62">
        <v>53.773015000000001</v>
      </c>
      <c r="I748" s="62">
        <v>98</v>
      </c>
      <c r="J748" s="62">
        <v>31.673518999999999</v>
      </c>
      <c r="K748" s="62">
        <v>36.948132000000001</v>
      </c>
      <c r="L748" s="62">
        <v>15070.179690000001</v>
      </c>
      <c r="N748" s="69">
        <f>(B749-Assets[[#This Row],[AAPL]])/Assets[[#This Row],[AAPL]]</f>
        <v>4.534357424210449E-3</v>
      </c>
      <c r="O748" s="69">
        <f>(C749-Assets[[#This Row],[XOM]])/Assets[[#This Row],[XOM]]</f>
        <v>1.0267159506538332E-2</v>
      </c>
      <c r="P748" s="69">
        <f>(D749-Assets[[#This Row],[TTM]])/Assets[[#This Row],[TTM]]</f>
        <v>1.2618269722871214E-2</v>
      </c>
      <c r="Q748" s="69">
        <f>(E749-Assets[[#This Row],[TSLA]])/Assets[[#This Row],[TSLA]]</f>
        <v>1.8943110101402413E-2</v>
      </c>
      <c r="R748" s="69">
        <f>(F749-Assets[[#This Row],[GOOG]])/Assets[[#This Row],[GOOG]]</f>
        <v>1.2810858241273732E-2</v>
      </c>
      <c r="S748" s="69">
        <f>(G749-Assets[[#This Row],[DIS]])/Assets[[#This Row],[DIS]]</f>
        <v>1.0815023724267339E-2</v>
      </c>
      <c r="T748" s="69">
        <f>(H749-Assets[[#This Row],[COP]])/Assets[[#This Row],[COP]]</f>
        <v>1.4910694518430785E-2</v>
      </c>
      <c r="U748" s="69">
        <f>(I749-Assets[[#This Row],[BIDU]])/Assets[[#This Row],[BIDU]]</f>
        <v>-1.265304081632653E-2</v>
      </c>
      <c r="V748" s="69">
        <f>(J749-Assets[[#This Row],[MSFT]])/Assets[[#This Row],[MSFT]]</f>
        <v>1.7441825772501036E-2</v>
      </c>
      <c r="W748" s="69">
        <f>(K749-Assets[[#This Row],[WFC]])/Assets[[#This Row],[WFC]]</f>
        <v>1.1205194351909377E-2</v>
      </c>
      <c r="X748" s="69">
        <f>(L749-Assets[[#This Row],[DJI]])/Assets[[#This Row],[DJI]]</f>
        <v>7.2772801821846395E-3</v>
      </c>
    </row>
    <row r="749" spans="1:24" x14ac:dyDescent="0.25">
      <c r="A749" s="66">
        <v>41442</v>
      </c>
      <c r="B749" s="60">
        <v>58.027113999999997</v>
      </c>
      <c r="C749" s="62">
        <v>83.403160999999997</v>
      </c>
      <c r="D749" s="62">
        <v>25.381443000000001</v>
      </c>
      <c r="E749" s="62">
        <v>102.199997</v>
      </c>
      <c r="F749" s="62">
        <v>442.68309199999999</v>
      </c>
      <c r="G749" s="62">
        <v>61.693789000000002</v>
      </c>
      <c r="H749" s="62">
        <v>54.574807999999997</v>
      </c>
      <c r="I749" s="62">
        <v>96.760002</v>
      </c>
      <c r="J749" s="62">
        <v>32.225963</v>
      </c>
      <c r="K749" s="62">
        <v>37.362143000000003</v>
      </c>
      <c r="L749" s="62">
        <v>15179.849609999999</v>
      </c>
      <c r="N749" s="69">
        <f>(B750-Assets[[#This Row],[AAPL]])/Assets[[#This Row],[AAPL]]</f>
        <v>-5.3244074830256902E-4</v>
      </c>
      <c r="O749" s="69">
        <f>(C750-Assets[[#This Row],[XOM]])/Assets[[#This Row],[XOM]]</f>
        <v>4.5896461885898722E-3</v>
      </c>
      <c r="P749" s="69">
        <f>(D750-Assets[[#This Row],[TTM]])/Assets[[#This Row],[TTM]]</f>
        <v>-1.5576301158291098E-2</v>
      </c>
      <c r="Q749" s="69">
        <f>(E750-Assets[[#This Row],[TSLA]])/Assets[[#This Row],[TSLA]]</f>
        <v>1.1643855527706198E-2</v>
      </c>
      <c r="R749" s="69">
        <f>(F750-Assets[[#This Row],[GOOG]])/Assets[[#This Row],[GOOG]]</f>
        <v>1.621432381248487E-2</v>
      </c>
      <c r="S749" s="69">
        <f>(G750-Assets[[#This Row],[DIS]])/Assets[[#This Row],[DIS]]</f>
        <v>1.2405073710094196E-2</v>
      </c>
      <c r="T749" s="69">
        <f>(H750-Assets[[#This Row],[COP]])/Assets[[#This Row],[COP]]</f>
        <v>2.5831515522694009E-3</v>
      </c>
      <c r="U749" s="69">
        <f>(I750-Assets[[#This Row],[BIDU]])/Assets[[#This Row],[BIDU]]</f>
        <v>-4.754020158040057E-3</v>
      </c>
      <c r="V749" s="69">
        <f>(J750-Assets[[#This Row],[MSFT]])/Assets[[#This Row],[MSFT]]</f>
        <v>-5.7143366049285809E-4</v>
      </c>
      <c r="W749" s="69">
        <f>(K750-Assets[[#This Row],[WFC]])/Assets[[#This Row],[WFC]]</f>
        <v>5.6636205262636753E-3</v>
      </c>
      <c r="X749" s="69">
        <f>(L750-Assets[[#This Row],[DJI]])/Assets[[#This Row],[DJI]]</f>
        <v>9.1160889966156351E-3</v>
      </c>
    </row>
    <row r="750" spans="1:24" x14ac:dyDescent="0.25">
      <c r="A750" s="66">
        <v>41443</v>
      </c>
      <c r="B750" s="60">
        <v>57.996217999999999</v>
      </c>
      <c r="C750" s="62">
        <v>83.785951999999995</v>
      </c>
      <c r="D750" s="62">
        <v>24.986094000000001</v>
      </c>
      <c r="E750" s="62">
        <v>103.389999</v>
      </c>
      <c r="F750" s="62">
        <v>449.86089900000002</v>
      </c>
      <c r="G750" s="62">
        <v>62.459105000000001</v>
      </c>
      <c r="H750" s="62">
        <v>54.715783000000002</v>
      </c>
      <c r="I750" s="62">
        <v>96.300003000000004</v>
      </c>
      <c r="J750" s="62">
        <v>32.207548000000003</v>
      </c>
      <c r="K750" s="62">
        <v>37.573748000000002</v>
      </c>
      <c r="L750" s="62">
        <v>15318.23047</v>
      </c>
      <c r="N750" s="69">
        <f>(B751-Assets[[#This Row],[AAPL]])/Assets[[#This Row],[AAPL]]</f>
        <v>-2.0311738258518883E-2</v>
      </c>
      <c r="O750" s="69">
        <f>(C751-Assets[[#This Row],[XOM]])/Assets[[#This Row],[XOM]]</f>
        <v>-1.0116397555523366E-2</v>
      </c>
      <c r="P750" s="69">
        <f>(D751-Assets[[#This Row],[TTM]])/Assets[[#This Row],[TTM]]</f>
        <v>-2.8481082317228155E-2</v>
      </c>
      <c r="Q750" s="69">
        <f>(E751-Assets[[#This Row],[TSLA]])/Assets[[#This Row],[TSLA]]</f>
        <v>1.2477038518977098E-2</v>
      </c>
      <c r="R750" s="69">
        <f>(F751-Assets[[#This Row],[GOOG]])/Assets[[#This Row],[GOOG]]</f>
        <v>6.6662828591378608E-5</v>
      </c>
      <c r="S750" s="69">
        <f>(G751-Assets[[#This Row],[DIS]])/Assets[[#This Row],[DIS]]</f>
        <v>-1.4703620873209719E-2</v>
      </c>
      <c r="T750" s="69">
        <f>(H751-Assets[[#This Row],[COP]])/Assets[[#This Row],[COP]]</f>
        <v>-6.2801806199136905E-3</v>
      </c>
      <c r="U750" s="69">
        <f>(I751-Assets[[#This Row],[BIDU]])/Assets[[#This Row],[BIDU]]</f>
        <v>-1.817237741934442E-2</v>
      </c>
      <c r="V750" s="69">
        <f>(J751-Assets[[#This Row],[MSFT]])/Assets[[#This Row],[MSFT]]</f>
        <v>-1.1149218810447923E-2</v>
      </c>
      <c r="W750" s="69">
        <f>(K751-Assets[[#This Row],[WFC]])/Assets[[#This Row],[WFC]]</f>
        <v>-4.40746555281095E-3</v>
      </c>
      <c r="X750" s="69">
        <f>(L751-Assets[[#This Row],[DJI]])/Assets[[#This Row],[DJI]]</f>
        <v>-1.3450642383499786E-2</v>
      </c>
    </row>
    <row r="751" spans="1:24" x14ac:dyDescent="0.25">
      <c r="A751" s="66">
        <v>41444</v>
      </c>
      <c r="B751" s="60">
        <v>56.818213999999998</v>
      </c>
      <c r="C751" s="62">
        <v>82.938339999999997</v>
      </c>
      <c r="D751" s="62">
        <v>24.274463000000001</v>
      </c>
      <c r="E751" s="62">
        <v>104.68</v>
      </c>
      <c r="F751" s="62">
        <v>449.89088800000002</v>
      </c>
      <c r="G751" s="62">
        <v>61.540730000000003</v>
      </c>
      <c r="H751" s="62">
        <v>54.372157999999999</v>
      </c>
      <c r="I751" s="62">
        <v>94.550003000000004</v>
      </c>
      <c r="J751" s="62">
        <v>31.848458999999998</v>
      </c>
      <c r="K751" s="62">
        <v>37.408143000000003</v>
      </c>
      <c r="L751" s="62">
        <v>15112.190430000001</v>
      </c>
      <c r="N751" s="69">
        <f>(B752-Assets[[#This Row],[AAPL]])/Assets[[#This Row],[AAPL]]</f>
        <v>-1.4562601351742614E-2</v>
      </c>
      <c r="O751" s="69">
        <f>(C752-Assets[[#This Row],[XOM]])/Assets[[#This Row],[XOM]]</f>
        <v>-2.1428533534671695E-2</v>
      </c>
      <c r="P751" s="69">
        <f>(D752-Assets[[#This Row],[TTM]])/Assets[[#This Row],[TTM]]</f>
        <v>-4.3159595332757685E-2</v>
      </c>
      <c r="Q751" s="69">
        <f>(E752-Assets[[#This Row],[TSLA]])/Assets[[#This Row],[TSLA]]</f>
        <v>-3.849826136797866E-2</v>
      </c>
      <c r="R751" s="69">
        <f>(F752-Assets[[#This Row],[GOOG]])/Assets[[#This Row],[GOOG]]</f>
        <v>-1.769775786167958E-2</v>
      </c>
      <c r="S751" s="69">
        <f>(G752-Assets[[#This Row],[DIS]])/Assets[[#This Row],[DIS]]</f>
        <v>-3.6530424647221546E-2</v>
      </c>
      <c r="T751" s="69">
        <f>(H752-Assets[[#This Row],[COP]])/Assets[[#This Row],[COP]]</f>
        <v>-2.3172907722367707E-2</v>
      </c>
      <c r="U751" s="69">
        <f>(I752-Assets[[#This Row],[BIDU]])/Assets[[#This Row],[BIDU]]</f>
        <v>-1.3960866823029158E-2</v>
      </c>
      <c r="V751" s="69">
        <f>(J752-Assets[[#This Row],[MSFT]])/Assets[[#This Row],[MSFT]]</f>
        <v>-3.180106767489127E-2</v>
      </c>
      <c r="W751" s="69">
        <f>(K752-Assets[[#This Row],[WFC]])/Assets[[#This Row],[WFC]]</f>
        <v>-1.4018685717705972E-2</v>
      </c>
      <c r="X751" s="69">
        <f>(L752-Assets[[#This Row],[DJI]])/Assets[[#This Row],[DJI]]</f>
        <v>-2.3416203073878376E-2</v>
      </c>
    </row>
    <row r="752" spans="1:24" x14ac:dyDescent="0.25">
      <c r="A752" s="66">
        <v>41445</v>
      </c>
      <c r="B752" s="60">
        <v>55.990792999999996</v>
      </c>
      <c r="C752" s="62">
        <v>81.161092999999994</v>
      </c>
      <c r="D752" s="62">
        <v>23.226787000000002</v>
      </c>
      <c r="E752" s="62">
        <v>100.650002</v>
      </c>
      <c r="F752" s="62">
        <v>441.92882800000001</v>
      </c>
      <c r="G752" s="62">
        <v>59.292620999999997</v>
      </c>
      <c r="H752" s="62">
        <v>53.112197000000002</v>
      </c>
      <c r="I752" s="62">
        <v>93.230002999999996</v>
      </c>
      <c r="J752" s="62">
        <v>30.835643999999998</v>
      </c>
      <c r="K752" s="62">
        <v>36.88373</v>
      </c>
      <c r="L752" s="62">
        <v>14758.320309999999</v>
      </c>
      <c r="N752" s="69">
        <f>(B753-Assets[[#This Row],[AAPL]])/Assets[[#This Row],[AAPL]]</f>
        <v>-8.0126566523177466E-3</v>
      </c>
      <c r="O752" s="69">
        <f>(C753-Assets[[#This Row],[XOM]])/Assets[[#This Row],[XOM]]</f>
        <v>4.8287545856486105E-3</v>
      </c>
      <c r="P752" s="69">
        <f>(D753-Assets[[#This Row],[TTM]])/Assets[[#This Row],[TTM]]</f>
        <v>9.7872340242323615E-3</v>
      </c>
      <c r="Q752" s="69">
        <f>(E753-Assets[[#This Row],[TSLA]])/Assets[[#This Row],[TSLA]]</f>
        <v>-1.0928951596046633E-2</v>
      </c>
      <c r="R752" s="69">
        <f>(F753-Assets[[#This Row],[GOOG]])/Assets[[#This Row],[GOOG]]</f>
        <v>-4.3063540539156446E-3</v>
      </c>
      <c r="S752" s="69">
        <f>(G753-Assets[[#This Row],[DIS]])/Assets[[#This Row],[DIS]]</f>
        <v>1.2100679442050748E-2</v>
      </c>
      <c r="T752" s="69">
        <f>(H753-Assets[[#This Row],[COP]])/Assets[[#This Row],[COP]]</f>
        <v>1.3271716099410257E-3</v>
      </c>
      <c r="U752" s="69">
        <f>(I753-Assets[[#This Row],[BIDU]])/Assets[[#This Row],[BIDU]]</f>
        <v>1.9307196632826914E-3</v>
      </c>
      <c r="V752" s="69">
        <f>(J753-Assets[[#This Row],[MSFT]])/Assets[[#This Row],[MSFT]]</f>
        <v>-6.5691509475203072E-3</v>
      </c>
      <c r="W752" s="69">
        <f>(K753-Assets[[#This Row],[WFC]])/Assets[[#This Row],[WFC]]</f>
        <v>2.1701167425311991E-2</v>
      </c>
      <c r="X752" s="69">
        <f>(L753-Assets[[#This Row],[DJI]])/Assets[[#This Row],[DJI]]</f>
        <v>2.7835200169877292E-3</v>
      </c>
    </row>
    <row r="753" spans="1:24" x14ac:dyDescent="0.25">
      <c r="A753" s="66">
        <v>41446</v>
      </c>
      <c r="B753" s="60">
        <v>55.542158000000001</v>
      </c>
      <c r="C753" s="62">
        <v>81.552999999999997</v>
      </c>
      <c r="D753" s="62">
        <v>23.454113</v>
      </c>
      <c r="E753" s="62">
        <v>99.550003000000004</v>
      </c>
      <c r="F753" s="62">
        <v>440.02572600000002</v>
      </c>
      <c r="G753" s="62">
        <v>60.010102000000003</v>
      </c>
      <c r="H753" s="62">
        <v>53.182685999999997</v>
      </c>
      <c r="I753" s="62">
        <v>93.410004000000001</v>
      </c>
      <c r="J753" s="62">
        <v>30.63308</v>
      </c>
      <c r="K753" s="62">
        <v>37.684150000000002</v>
      </c>
      <c r="L753" s="62">
        <v>14799.400390000001</v>
      </c>
      <c r="N753" s="69">
        <f>(B754-Assets[[#This Row],[AAPL]])/Assets[[#This Row],[AAPL]]</f>
        <v>-2.6505469953112065E-2</v>
      </c>
      <c r="O753" s="69">
        <f>(C754-Assets[[#This Row],[XOM]])/Assets[[#This Row],[XOM]]</f>
        <v>-1.1175689428960321E-2</v>
      </c>
      <c r="P753" s="69">
        <f>(D754-Assets[[#This Row],[TTM]])/Assets[[#This Row],[TTM]]</f>
        <v>-2.9077074882345788E-2</v>
      </c>
      <c r="Q753" s="69">
        <f>(E754-Assets[[#This Row],[TSLA]])/Assets[[#This Row],[TSLA]]</f>
        <v>1.9487643812527017E-2</v>
      </c>
      <c r="R753" s="69">
        <f>(F754-Assets[[#This Row],[GOOG]])/Assets[[#This Row],[GOOG]]</f>
        <v>-1.2645712900886147E-2</v>
      </c>
      <c r="S753" s="69">
        <f>(G754-Assets[[#This Row],[DIS]])/Assets[[#This Row],[DIS]]</f>
        <v>-4.6230049733960287E-3</v>
      </c>
      <c r="T753" s="69">
        <f>(H754-Assets[[#This Row],[COP]])/Assets[[#This Row],[COP]]</f>
        <v>-1.6732983362291984E-2</v>
      </c>
      <c r="U753" s="69">
        <f>(I754-Assets[[#This Row],[BIDU]])/Assets[[#This Row],[BIDU]]</f>
        <v>-3.7683383462867613E-2</v>
      </c>
      <c r="V753" s="69">
        <f>(J754-Assets[[#This Row],[MSFT]])/Assets[[#This Row],[MSFT]]</f>
        <v>1.3525737536023189E-2</v>
      </c>
      <c r="W753" s="69">
        <f>(K754-Assets[[#This Row],[WFC]])/Assets[[#This Row],[WFC]]</f>
        <v>-2.8320315039612211E-2</v>
      </c>
      <c r="X753" s="69">
        <f>(L754-Assets[[#This Row],[DJI]])/Assets[[#This Row],[DJI]]</f>
        <v>-9.4490868761475041E-3</v>
      </c>
    </row>
    <row r="754" spans="1:24" x14ac:dyDescent="0.25">
      <c r="A754" s="66">
        <v>41449</v>
      </c>
      <c r="B754" s="60">
        <v>54.069986999999998</v>
      </c>
      <c r="C754" s="62">
        <v>80.641588999999996</v>
      </c>
      <c r="D754" s="62">
        <v>22.772136</v>
      </c>
      <c r="E754" s="62">
        <v>101.489998</v>
      </c>
      <c r="F754" s="62">
        <v>434.46128700000003</v>
      </c>
      <c r="G754" s="62">
        <v>59.732675</v>
      </c>
      <c r="H754" s="62">
        <v>52.292780999999998</v>
      </c>
      <c r="I754" s="62">
        <v>89.889999000000003</v>
      </c>
      <c r="J754" s="62">
        <v>31.047415000000001</v>
      </c>
      <c r="K754" s="62">
        <v>36.616923</v>
      </c>
      <c r="L754" s="62">
        <v>14659.559569999999</v>
      </c>
      <c r="N754" s="69">
        <f>(B755-Assets[[#This Row],[AAPL]])/Assets[[#This Row],[AAPL]]</f>
        <v>2.2354360839778027E-4</v>
      </c>
      <c r="O754" s="69">
        <f>(C755-Assets[[#This Row],[XOM]])/Assets[[#This Row],[XOM]]</f>
        <v>7.1202218001929184E-3</v>
      </c>
      <c r="P754" s="69">
        <f>(D755-Assets[[#This Row],[TTM]])/Assets[[#This Row],[TTM]]</f>
        <v>2.6475645499394605E-2</v>
      </c>
      <c r="Q754" s="69">
        <f>(E755-Assets[[#This Row],[TSLA]])/Assets[[#This Row],[TSLA]]</f>
        <v>8.9664402200500658E-3</v>
      </c>
      <c r="R754" s="69">
        <f>(F755-Assets[[#This Row],[GOOG]])/Assets[[#This Row],[GOOG]]</f>
        <v>-4.1274402430245454E-3</v>
      </c>
      <c r="S754" s="69">
        <f>(G755-Assets[[#This Row],[DIS]])/Assets[[#This Row],[DIS]]</f>
        <v>2.0820095533976993E-3</v>
      </c>
      <c r="T754" s="69">
        <f>(H755-Assets[[#This Row],[COP]])/Assets[[#This Row],[COP]]</f>
        <v>8.0876746639273484E-3</v>
      </c>
      <c r="U754" s="69">
        <f>(I755-Assets[[#This Row],[BIDU]])/Assets[[#This Row],[BIDU]]</f>
        <v>1.3349616346085355E-2</v>
      </c>
      <c r="V754" s="69">
        <f>(J755-Assets[[#This Row],[MSFT]])/Assets[[#This Row],[MSFT]]</f>
        <v>-1.4828931812842199E-3</v>
      </c>
      <c r="W754" s="69">
        <f>(K755-Assets[[#This Row],[WFC]])/Assets[[#This Row],[WFC]]</f>
        <v>1.256279780799718E-2</v>
      </c>
      <c r="X754" s="69">
        <f>(L755-Assets[[#This Row],[DJI]])/Assets[[#This Row],[DJI]]</f>
        <v>6.8726484939001485E-3</v>
      </c>
    </row>
    <row r="755" spans="1:24" x14ac:dyDescent="0.25">
      <c r="A755" s="66">
        <v>41450</v>
      </c>
      <c r="B755" s="60">
        <v>54.082073999999999</v>
      </c>
      <c r="C755" s="62">
        <v>81.215774999999994</v>
      </c>
      <c r="D755" s="62">
        <v>23.375043000000002</v>
      </c>
      <c r="E755" s="62">
        <v>102.400002</v>
      </c>
      <c r="F755" s="62">
        <v>432.66807399999999</v>
      </c>
      <c r="G755" s="62">
        <v>59.857039</v>
      </c>
      <c r="H755" s="62">
        <v>52.715707999999999</v>
      </c>
      <c r="I755" s="62">
        <v>91.089995999999999</v>
      </c>
      <c r="J755" s="62">
        <v>31.001374999999999</v>
      </c>
      <c r="K755" s="62">
        <v>37.076934000000001</v>
      </c>
      <c r="L755" s="62">
        <v>14760.309569999999</v>
      </c>
      <c r="N755" s="69">
        <f>(B756-Assets[[#This Row],[AAPL]])/Assets[[#This Row],[AAPL]]</f>
        <v>-1.1325527197791976E-2</v>
      </c>
      <c r="O755" s="69">
        <f>(C756-Assets[[#This Row],[XOM]])/Assets[[#This Row],[XOM]]</f>
        <v>7.7432740129612177E-3</v>
      </c>
      <c r="P755" s="69">
        <f>(D756-Assets[[#This Row],[TTM]])/Assets[[#This Row],[TTM]]</f>
        <v>-3.9746322605695376E-2</v>
      </c>
      <c r="Q755" s="69">
        <f>(E756-Assets[[#This Row],[TSLA]])/Assets[[#This Row],[TSLA]]</f>
        <v>3.2421864601135414E-2</v>
      </c>
      <c r="R755" s="69">
        <f>(F756-Assets[[#This Row],[GOOG]])/Assets[[#This Row],[GOOG]]</f>
        <v>8.6007848131637813E-3</v>
      </c>
      <c r="S755" s="69">
        <f>(G756-Assets[[#This Row],[DIS]])/Assets[[#This Row],[DIS]]</f>
        <v>1.0228538033764134E-2</v>
      </c>
      <c r="T755" s="69">
        <f>(H756-Assets[[#This Row],[COP]])/Assets[[#This Row],[COP]]</f>
        <v>8.3570157115218421E-3</v>
      </c>
      <c r="U755" s="69">
        <f>(I756-Assets[[#This Row],[BIDU]])/Assets[[#This Row],[BIDU]]</f>
        <v>2.887259979679873E-2</v>
      </c>
      <c r="V755" s="69">
        <f>(J756-Assets[[#This Row],[MSFT]])/Assets[[#This Row],[MSFT]]</f>
        <v>2.0196007435154137E-2</v>
      </c>
      <c r="W755" s="69">
        <f>(K756-Assets[[#This Row],[WFC]])/Assets[[#This Row],[WFC]]</f>
        <v>1.7866040379714117E-2</v>
      </c>
      <c r="X755" s="69">
        <f>(L756-Assets[[#This Row],[DJI]])/Assets[[#This Row],[DJI]]</f>
        <v>1.0150876530701363E-2</v>
      </c>
    </row>
    <row r="756" spans="1:24" x14ac:dyDescent="0.25">
      <c r="A756" s="66">
        <v>41451</v>
      </c>
      <c r="B756" s="60">
        <v>53.469566</v>
      </c>
      <c r="C756" s="62">
        <v>81.844650999999999</v>
      </c>
      <c r="D756" s="62">
        <v>22.445971</v>
      </c>
      <c r="E756" s="62">
        <v>105.720001</v>
      </c>
      <c r="F756" s="62">
        <v>436.38935900000001</v>
      </c>
      <c r="G756" s="62">
        <v>60.469289000000003</v>
      </c>
      <c r="H756" s="62">
        <v>53.156253999999997</v>
      </c>
      <c r="I756" s="62">
        <v>93.720000999999996</v>
      </c>
      <c r="J756" s="62">
        <v>31.627479000000001</v>
      </c>
      <c r="K756" s="62">
        <v>37.739351999999997</v>
      </c>
      <c r="L756" s="62">
        <v>14910.139649999999</v>
      </c>
      <c r="N756" s="69">
        <f>(B757-Assets[[#This Row],[AAPL]])/Assets[[#This Row],[AAPL]]</f>
        <v>-1.0777009112062001E-2</v>
      </c>
      <c r="O756" s="69">
        <f>(C757-Assets[[#This Row],[XOM]])/Assets[[#This Row],[XOM]]</f>
        <v>2.6725753891968691E-3</v>
      </c>
      <c r="P756" s="69">
        <f>(D757-Assets[[#This Row],[TTM]])/Assets[[#This Row],[TTM]]</f>
        <v>1.761345053862903E-2</v>
      </c>
      <c r="Q756" s="69">
        <f>(E757-Assets[[#This Row],[TSLA]])/Assets[[#This Row],[TSLA]]</f>
        <v>3.3390077247539979E-2</v>
      </c>
      <c r="R756" s="69">
        <f>(F757-Assets[[#This Row],[GOOG]])/Assets[[#This Row],[GOOG]]</f>
        <v>3.9146096593981492E-3</v>
      </c>
      <c r="S756" s="69">
        <f>(G757-Assets[[#This Row],[DIS]])/Assets[[#This Row],[DIS]]</f>
        <v>8.0683766597618757E-3</v>
      </c>
      <c r="T756" s="69">
        <f>(H757-Assets[[#This Row],[COP]])/Assets[[#This Row],[COP]]</f>
        <v>1.6571897635989373E-4</v>
      </c>
      <c r="U756" s="69">
        <f>(I757-Assets[[#This Row],[BIDU]])/Assets[[#This Row],[BIDU]]</f>
        <v>5.0149487301009588E-3</v>
      </c>
      <c r="V756" s="69">
        <f>(J757-Assets[[#This Row],[MSFT]])/Assets[[#This Row],[MSFT]]</f>
        <v>7.8602850388423545E-3</v>
      </c>
      <c r="W756" s="69">
        <f>(K757-Assets[[#This Row],[WFC]])/Assets[[#This Row],[WFC]]</f>
        <v>1.3164348979812918E-2</v>
      </c>
      <c r="X756" s="69">
        <f>(L757-Assets[[#This Row],[DJI]])/Assets[[#This Row],[DJI]]</f>
        <v>7.6693164976493209E-3</v>
      </c>
    </row>
    <row r="757" spans="1:24" x14ac:dyDescent="0.25">
      <c r="A757" s="66">
        <v>41452</v>
      </c>
      <c r="B757" s="60">
        <v>52.893324</v>
      </c>
      <c r="C757" s="62">
        <v>82.063387000000006</v>
      </c>
      <c r="D757" s="62">
        <v>22.841322000000002</v>
      </c>
      <c r="E757" s="62">
        <v>109.25</v>
      </c>
      <c r="F757" s="62">
        <v>438.09765299999998</v>
      </c>
      <c r="G757" s="62">
        <v>60.957177999999999</v>
      </c>
      <c r="H757" s="62">
        <v>53.165063000000004</v>
      </c>
      <c r="I757" s="62">
        <v>94.190002000000007</v>
      </c>
      <c r="J757" s="62">
        <v>31.876080000000002</v>
      </c>
      <c r="K757" s="62">
        <v>38.236165999999997</v>
      </c>
      <c r="L757" s="62">
        <v>15024.490229999999</v>
      </c>
      <c r="N757" s="69">
        <f>(B758-Assets[[#This Row],[AAPL]])/Assets[[#This Row],[AAPL]]</f>
        <v>6.9836601685308751E-3</v>
      </c>
      <c r="O757" s="69">
        <f>(C758-Assets[[#This Row],[XOM]])/Assets[[#This Row],[XOM]]</f>
        <v>3.4428873865515169E-3</v>
      </c>
      <c r="P757" s="69">
        <f>(D758-Assets[[#This Row],[TTM]])/Assets[[#This Row],[TTM]]</f>
        <v>1.4279558775100606E-2</v>
      </c>
      <c r="Q757" s="69">
        <f>(E758-Assets[[#This Row],[TSLA]])/Assets[[#This Row],[TSLA]]</f>
        <v>-1.7299762013730006E-2</v>
      </c>
      <c r="R757" s="69">
        <f>(F758-Assets[[#This Row],[GOOG]])/Assets[[#This Row],[GOOG]]</f>
        <v>3.7625058904390118E-3</v>
      </c>
      <c r="S757" s="69">
        <f>(G758-Assets[[#This Row],[DIS]])/Assets[[#This Row],[DIS]]</f>
        <v>-8.9453780160229819E-3</v>
      </c>
      <c r="T757" s="69">
        <f>(H758-Assets[[#This Row],[COP]])/Assets[[#This Row],[COP]]</f>
        <v>2.651647379783927E-3</v>
      </c>
      <c r="U757" s="69">
        <f>(I758-Assets[[#This Row],[BIDU]])/Assets[[#This Row],[BIDU]]</f>
        <v>4.3528611454960201E-3</v>
      </c>
      <c r="V757" s="69">
        <f>(J758-Assets[[#This Row],[MSFT]])/Assets[[#This Row],[MSFT]]</f>
        <v>-2.3107609216692195E-3</v>
      </c>
      <c r="W757" s="69">
        <f>(K758-Assets[[#This Row],[WFC]])/Assets[[#This Row],[WFC]]</f>
        <v>-6.977896267109979E-3</v>
      </c>
      <c r="X757" s="69">
        <f>(L758-Assets[[#This Row],[DJI]])/Assets[[#This Row],[DJI]]</f>
        <v>-7.6468897274526784E-3</v>
      </c>
    </row>
    <row r="758" spans="1:24" x14ac:dyDescent="0.25">
      <c r="A758" s="66">
        <v>41453</v>
      </c>
      <c r="B758" s="60">
        <v>53.262712999999998</v>
      </c>
      <c r="C758" s="62">
        <v>82.345922000000002</v>
      </c>
      <c r="D758" s="62">
        <v>23.167486</v>
      </c>
      <c r="E758" s="62">
        <v>107.360001</v>
      </c>
      <c r="F758" s="62">
        <v>439.74599799999999</v>
      </c>
      <c r="G758" s="62">
        <v>60.411892999999999</v>
      </c>
      <c r="H758" s="62">
        <v>53.306038000000001</v>
      </c>
      <c r="I758" s="62">
        <v>94.599997999999999</v>
      </c>
      <c r="J758" s="62">
        <v>31.802422</v>
      </c>
      <c r="K758" s="62">
        <v>37.969358</v>
      </c>
      <c r="L758" s="62">
        <v>14909.599609999999</v>
      </c>
      <c r="N758" s="69">
        <f>(B759-Assets[[#This Row],[AAPL]])/Assets[[#This Row],[AAPL]]</f>
        <v>3.2002575610446254E-2</v>
      </c>
      <c r="O758" s="69">
        <f>(C759-Assets[[#This Row],[XOM]])/Assets[[#This Row],[XOM]]</f>
        <v>-5.5334859205302222E-4</v>
      </c>
      <c r="P758" s="69">
        <f>(D759-Assets[[#This Row],[TTM]])/Assets[[#This Row],[TTM]]</f>
        <v>3.7542614679900985E-2</v>
      </c>
      <c r="Q758" s="69">
        <f>(E759-Assets[[#This Row],[TSLA]])/Assets[[#This Row],[TSLA]]</f>
        <v>9.1467948104806837E-2</v>
      </c>
      <c r="R758" s="69">
        <f>(F759-Assets[[#This Row],[GOOG]])/Assets[[#This Row],[GOOG]]</f>
        <v>8.5305494923458552E-3</v>
      </c>
      <c r="S758" s="69">
        <f>(G759-Assets[[#This Row],[DIS]])/Assets[[#This Row],[DIS]]</f>
        <v>1.2351524889312737E-2</v>
      </c>
      <c r="T758" s="69">
        <f>(H759-Assets[[#This Row],[COP]])/Assets[[#This Row],[COP]]</f>
        <v>1.2066100279296617E-2</v>
      </c>
      <c r="U758" s="69">
        <f>(I759-Assets[[#This Row],[BIDU]])/Assets[[#This Row],[BIDU]]</f>
        <v>-2.219871082872538E-2</v>
      </c>
      <c r="V758" s="69">
        <f>(J759-Assets[[#This Row],[MSFT]])/Assets[[#This Row],[MSFT]]</f>
        <v>-5.2113326462996899E-3</v>
      </c>
      <c r="W758" s="69">
        <f>(K759-Assets[[#This Row],[WFC]])/Assets[[#This Row],[WFC]]</f>
        <v>2.1807584947841608E-3</v>
      </c>
      <c r="X758" s="69">
        <f>(L759-Assets[[#This Row],[DJI]])/Assets[[#This Row],[DJI]]</f>
        <v>4.3837763393835922E-3</v>
      </c>
    </row>
    <row r="759" spans="1:24" x14ac:dyDescent="0.25">
      <c r="A759" s="66">
        <v>41456</v>
      </c>
      <c r="B759" s="60">
        <v>54.967256999999996</v>
      </c>
      <c r="C759" s="62">
        <v>82.300355999999994</v>
      </c>
      <c r="D759" s="62">
        <v>24.037254000000001</v>
      </c>
      <c r="E759" s="62">
        <v>117.18</v>
      </c>
      <c r="F759" s="62">
        <v>443.49727300000001</v>
      </c>
      <c r="G759" s="62">
        <v>61.158071999999997</v>
      </c>
      <c r="H759" s="62">
        <v>53.949233999999997</v>
      </c>
      <c r="I759" s="62">
        <v>92.5</v>
      </c>
      <c r="J759" s="62">
        <v>31.636689000000001</v>
      </c>
      <c r="K759" s="62">
        <v>38.052160000000001</v>
      </c>
      <c r="L759" s="62">
        <v>14974.95996</v>
      </c>
      <c r="N759" s="69">
        <f>(B760-Assets[[#This Row],[AAPL]])/Assets[[#This Row],[AAPL]]</f>
        <v>2.2652885880770843E-2</v>
      </c>
      <c r="O759" s="69">
        <f>(C760-Assets[[#This Row],[XOM]])/Assets[[#This Row],[XOM]]</f>
        <v>3.7651841992032541E-3</v>
      </c>
      <c r="P759" s="69">
        <f>(D760-Assets[[#This Row],[TTM]])/Assets[[#This Row],[TTM]]</f>
        <v>-2.7138166447798057E-2</v>
      </c>
      <c r="Q759" s="69">
        <f>(E760-Assets[[#This Row],[TSLA]])/Assets[[#This Row],[TSLA]]</f>
        <v>5.4616828810376029E-3</v>
      </c>
      <c r="R759" s="69">
        <f>(F760-Assets[[#This Row],[GOOG]])/Assets[[#This Row],[GOOG]]</f>
        <v>-6.2733643911266962E-3</v>
      </c>
      <c r="S759" s="69">
        <f>(G760-Assets[[#This Row],[DIS]])/Assets[[#This Row],[DIS]]</f>
        <v>-1.0480235544377431E-2</v>
      </c>
      <c r="T759" s="69">
        <f>(H760-Assets[[#This Row],[COP]])/Assets[[#This Row],[COP]]</f>
        <v>9.1458759173485924E-3</v>
      </c>
      <c r="U759" s="69">
        <f>(I760-Assets[[#This Row],[BIDU]])/Assets[[#This Row],[BIDU]]</f>
        <v>-2.3675697297297373E-2</v>
      </c>
      <c r="V759" s="69">
        <f>(J760-Assets[[#This Row],[MSFT]])/Assets[[#This Row],[MSFT]]</f>
        <v>-1.22235926774765E-2</v>
      </c>
      <c r="W759" s="69">
        <f>(K760-Assets[[#This Row],[WFC]])/Assets[[#This Row],[WFC]]</f>
        <v>-3.3848801224424657E-3</v>
      </c>
      <c r="X759" s="69">
        <f>(L760-Assets[[#This Row],[DJI]])/Assets[[#This Row],[DJI]]</f>
        <v>-2.8413965789328686E-3</v>
      </c>
    </row>
    <row r="760" spans="1:24" x14ac:dyDescent="0.25">
      <c r="A760" s="66">
        <v>41457</v>
      </c>
      <c r="B760" s="60">
        <v>56.212423999999999</v>
      </c>
      <c r="C760" s="62">
        <v>82.610231999999996</v>
      </c>
      <c r="D760" s="62">
        <v>23.384927000000001</v>
      </c>
      <c r="E760" s="62">
        <v>117.82</v>
      </c>
      <c r="F760" s="62">
        <v>440.71505300000001</v>
      </c>
      <c r="G760" s="62">
        <v>60.517121000000003</v>
      </c>
      <c r="H760" s="62">
        <v>54.442647000000001</v>
      </c>
      <c r="I760" s="62">
        <v>90.309997999999993</v>
      </c>
      <c r="J760" s="62">
        <v>31.249974999999999</v>
      </c>
      <c r="K760" s="62">
        <v>37.923358</v>
      </c>
      <c r="L760" s="62">
        <v>14932.410159999999</v>
      </c>
      <c r="N760" s="69">
        <f>(B761-Assets[[#This Row],[AAPL]])/Assets[[#This Row],[AAPL]]</f>
        <v>5.5198117768413763E-3</v>
      </c>
      <c r="O760" s="69">
        <f>(C761-Assets[[#This Row],[XOM]])/Assets[[#This Row],[XOM]]</f>
        <v>5.5166289812628208E-4</v>
      </c>
      <c r="P760" s="69">
        <f>(D761-Assets[[#This Row],[TTM]])/Assets[[#This Row],[TTM]]</f>
        <v>-1.0566336170303186E-2</v>
      </c>
      <c r="Q760" s="69">
        <f>(E761-Assets[[#This Row],[TSLA]])/Assets[[#This Row],[TSLA]]</f>
        <v>-2.1897827194024728E-2</v>
      </c>
      <c r="R760" s="69">
        <f>(F761-Assets[[#This Row],[GOOG]])/Assets[[#This Row],[GOOG]]</f>
        <v>4.6695614002547252E-3</v>
      </c>
      <c r="S760" s="69">
        <f>(G761-Assets[[#This Row],[DIS]])/Assets[[#This Row],[DIS]]</f>
        <v>5.5327483275352703E-3</v>
      </c>
      <c r="T760" s="69">
        <f>(H761-Assets[[#This Row],[COP]])/Assets[[#This Row],[COP]]</f>
        <v>8.0918181660042353E-4</v>
      </c>
      <c r="U760" s="69">
        <f>(I761-Assets[[#This Row],[BIDU]])/Assets[[#This Row],[BIDU]]</f>
        <v>-1.2069505305492277E-2</v>
      </c>
      <c r="V760" s="69">
        <f>(J761-Assets[[#This Row],[MSFT]])/Assets[[#This Row],[MSFT]]</f>
        <v>2.0624656499724971E-3</v>
      </c>
      <c r="W760" s="69">
        <f>(K761-Assets[[#This Row],[WFC]])/Assets[[#This Row],[WFC]]</f>
        <v>0</v>
      </c>
      <c r="X760" s="69">
        <f>(L761-Assets[[#This Row],[DJI]])/Assets[[#This Row],[DJI]]</f>
        <v>3.7475504222287005E-3</v>
      </c>
    </row>
    <row r="761" spans="1:24" x14ac:dyDescent="0.25">
      <c r="A761" s="66">
        <v>41458</v>
      </c>
      <c r="B761" s="60">
        <v>56.522705999999999</v>
      </c>
      <c r="C761" s="62">
        <v>82.655805000000001</v>
      </c>
      <c r="D761" s="62">
        <v>23.137834000000002</v>
      </c>
      <c r="E761" s="62">
        <v>115.239998</v>
      </c>
      <c r="F761" s="62">
        <v>442.77299900000003</v>
      </c>
      <c r="G761" s="62">
        <v>60.851947000000003</v>
      </c>
      <c r="H761" s="62">
        <v>54.486700999999996</v>
      </c>
      <c r="I761" s="62">
        <v>89.220000999999996</v>
      </c>
      <c r="J761" s="62">
        <v>31.314426999999998</v>
      </c>
      <c r="K761" s="62">
        <v>37.923358</v>
      </c>
      <c r="L761" s="62">
        <v>14988.37012</v>
      </c>
      <c r="N761" s="69">
        <f>(B762-Assets[[#This Row],[AAPL]])/Assets[[#This Row],[AAPL]]</f>
        <v>-8.0323118288073772E-3</v>
      </c>
      <c r="O761" s="69">
        <f>(C762-Assets[[#This Row],[XOM]])/Assets[[#This Row],[XOM]]</f>
        <v>9.7033596127942077E-3</v>
      </c>
      <c r="P761" s="69">
        <f>(D762-Assets[[#This Row],[TTM]])/Assets[[#This Row],[TTM]]</f>
        <v>2.3067111640614171E-2</v>
      </c>
      <c r="Q761" s="69">
        <f>(E762-Assets[[#This Row],[TSLA]])/Assets[[#This Row],[TSLA]]</f>
        <v>4.2086064597120172E-2</v>
      </c>
      <c r="R761" s="69">
        <f>(F762-Assets[[#This Row],[GOOG]])/Assets[[#This Row],[GOOG]]</f>
        <v>7.9645236000489388E-3</v>
      </c>
      <c r="S761" s="69">
        <f>(G762-Assets[[#This Row],[DIS]])/Assets[[#This Row],[DIS]]</f>
        <v>3.3013569804101442E-3</v>
      </c>
      <c r="T761" s="69">
        <f>(H762-Assets[[#This Row],[COP]])/Assets[[#This Row],[COP]]</f>
        <v>7.600276625299906E-3</v>
      </c>
      <c r="U761" s="69">
        <f>(I762-Assets[[#This Row],[BIDU]])/Assets[[#This Row],[BIDU]]</f>
        <v>2.5778928202433077E-2</v>
      </c>
      <c r="V761" s="69">
        <f>(J762-Assets[[#This Row],[MSFT]])/Assets[[#This Row],[MSFT]]</f>
        <v>5.8806440877874422E-3</v>
      </c>
      <c r="W761" s="69">
        <f>(K762-Assets[[#This Row],[WFC]])/Assets[[#This Row],[WFC]]</f>
        <v>2.0621011462117905E-2</v>
      </c>
      <c r="X761" s="69">
        <f>(L762-Assets[[#This Row],[DJI]])/Assets[[#This Row],[DJI]]</f>
        <v>9.8389430484654306E-3</v>
      </c>
    </row>
    <row r="762" spans="1:24" x14ac:dyDescent="0.25">
      <c r="A762" s="66">
        <v>41460</v>
      </c>
      <c r="B762" s="60">
        <v>56.068697999999998</v>
      </c>
      <c r="C762" s="62">
        <v>83.457843999999994</v>
      </c>
      <c r="D762" s="62">
        <v>23.671557</v>
      </c>
      <c r="E762" s="62">
        <v>120.089996</v>
      </c>
      <c r="F762" s="62">
        <v>446.29947499999997</v>
      </c>
      <c r="G762" s="62">
        <v>61.052841000000001</v>
      </c>
      <c r="H762" s="62">
        <v>54.900815000000001</v>
      </c>
      <c r="I762" s="62">
        <v>91.519997000000004</v>
      </c>
      <c r="J762" s="62">
        <v>31.498576</v>
      </c>
      <c r="K762" s="62">
        <v>38.705376000000001</v>
      </c>
      <c r="L762" s="62">
        <v>15135.839840000001</v>
      </c>
      <c r="N762" s="69">
        <f>(B763-Assets[[#This Row],[AAPL]])/Assets[[#This Row],[AAPL]]</f>
        <v>-5.6777134364704033E-3</v>
      </c>
      <c r="O762" s="69">
        <f>(C763-Assets[[#This Row],[XOM]])/Assets[[#This Row],[XOM]]</f>
        <v>7.4260125866659338E-3</v>
      </c>
      <c r="P762" s="69">
        <f>(D763-Assets[[#This Row],[TTM]])/Assets[[#This Row],[TTM]]</f>
        <v>-2.254701708045645E-2</v>
      </c>
      <c r="Q762" s="69">
        <f>(E763-Assets[[#This Row],[TSLA]])/Assets[[#This Row],[TSLA]]</f>
        <v>1.2657215843357991E-2</v>
      </c>
      <c r="R762" s="69">
        <f>(F763-Assets[[#This Row],[GOOG]])/Assets[[#This Row],[GOOG]]</f>
        <v>1.2982751100032108E-2</v>
      </c>
      <c r="S762" s="69">
        <f>(G763-Assets[[#This Row],[DIS]])/Assets[[#This Row],[DIS]]</f>
        <v>1.3945460785354793E-2</v>
      </c>
      <c r="T762" s="69">
        <f>(H763-Assets[[#This Row],[COP]])/Assets[[#This Row],[COP]]</f>
        <v>1.171560021467798E-2</v>
      </c>
      <c r="U762" s="69">
        <f>(I763-Assets[[#This Row],[BIDU]])/Assets[[#This Row],[BIDU]]</f>
        <v>-1.1145072480717012E-2</v>
      </c>
      <c r="V762" s="69">
        <f>(J763-Assets[[#This Row],[MSFT]])/Assets[[#This Row],[MSFT]]</f>
        <v>3.5078411163730291E-3</v>
      </c>
      <c r="W762" s="69">
        <f>(K763-Assets[[#This Row],[WFC]])/Assets[[#This Row],[WFC]]</f>
        <v>1.8065164901123795E-2</v>
      </c>
      <c r="X762" s="69">
        <f>(L763-Assets[[#This Row],[DJI]])/Assets[[#This Row],[DJI]]</f>
        <v>5.8702120886078299E-3</v>
      </c>
    </row>
    <row r="763" spans="1:24" x14ac:dyDescent="0.25">
      <c r="A763" s="66">
        <v>41463</v>
      </c>
      <c r="B763" s="60">
        <v>55.750355999999996</v>
      </c>
      <c r="C763" s="62">
        <v>84.077602999999996</v>
      </c>
      <c r="D763" s="62">
        <v>23.137834000000002</v>
      </c>
      <c r="E763" s="62">
        <v>121.610001</v>
      </c>
      <c r="F763" s="62">
        <v>452.09366999999997</v>
      </c>
      <c r="G763" s="62">
        <v>61.904251000000002</v>
      </c>
      <c r="H763" s="62">
        <v>55.544010999999998</v>
      </c>
      <c r="I763" s="62">
        <v>90.5</v>
      </c>
      <c r="J763" s="62">
        <v>31.609068000000001</v>
      </c>
      <c r="K763" s="62">
        <v>39.404595</v>
      </c>
      <c r="L763" s="62">
        <v>15224.690430000001</v>
      </c>
      <c r="N763" s="69">
        <f>(B764-Assets[[#This Row],[AAPL]])/Assets[[#This Row],[AAPL]]</f>
        <v>1.7588192620689381E-2</v>
      </c>
      <c r="O763" s="69">
        <f>(C764-Assets[[#This Row],[XOM]])/Assets[[#This Row],[XOM]]</f>
        <v>1.1815679378966212E-2</v>
      </c>
      <c r="P763" s="69">
        <f>(D764-Assets[[#This Row],[TTM]])/Assets[[#This Row],[TTM]]</f>
        <v>1.5378060020657065E-2</v>
      </c>
      <c r="Q763" s="69">
        <f>(E764-Assets[[#This Row],[TSLA]])/Assets[[#This Row],[TSLA]]</f>
        <v>1.5130301659976135E-2</v>
      </c>
      <c r="R763" s="69">
        <f>(F764-Assets[[#This Row],[GOOG]])/Assets[[#This Row],[GOOG]]</f>
        <v>1.6576874434012505E-4</v>
      </c>
      <c r="S763" s="69">
        <f>(G764-Assets[[#This Row],[DIS]])/Assets[[#This Row],[DIS]]</f>
        <v>3.5543762576175707E-3</v>
      </c>
      <c r="T763" s="69">
        <f>(H764-Assets[[#This Row],[COP]])/Assets[[#This Row],[COP]]</f>
        <v>7.2969343175450811E-3</v>
      </c>
      <c r="U763" s="69">
        <f>(I764-Assets[[#This Row],[BIDU]])/Assets[[#This Row],[BIDU]]</f>
        <v>2.4198917127071898E-2</v>
      </c>
      <c r="V763" s="69">
        <f>(J764-Assets[[#This Row],[MSFT]])/Assets[[#This Row],[MSFT]]</f>
        <v>5.8245943853834595E-4</v>
      </c>
      <c r="W763" s="69">
        <f>(K764-Assets[[#This Row],[WFC]])/Assets[[#This Row],[WFC]]</f>
        <v>-3.0352805301006769E-3</v>
      </c>
      <c r="X763" s="69">
        <f>(L764-Assets[[#This Row],[DJI]])/Assets[[#This Row],[DJI]]</f>
        <v>4.9688635935042774E-3</v>
      </c>
    </row>
    <row r="764" spans="1:24" x14ac:dyDescent="0.25">
      <c r="A764" s="66">
        <v>41464</v>
      </c>
      <c r="B764" s="60">
        <v>56.730904000000002</v>
      </c>
      <c r="C764" s="62">
        <v>85.071037000000004</v>
      </c>
      <c r="D764" s="62">
        <v>23.493649000000001</v>
      </c>
      <c r="E764" s="62">
        <v>123.449997</v>
      </c>
      <c r="F764" s="62">
        <v>452.16861299999999</v>
      </c>
      <c r="G764" s="62">
        <v>62.124282000000001</v>
      </c>
      <c r="H764" s="62">
        <v>55.949311999999999</v>
      </c>
      <c r="I764" s="62">
        <v>92.690002000000007</v>
      </c>
      <c r="J764" s="62">
        <v>31.627479000000001</v>
      </c>
      <c r="K764" s="62">
        <v>39.284990999999998</v>
      </c>
      <c r="L764" s="62">
        <v>15300.339840000001</v>
      </c>
      <c r="N764" s="69">
        <f>(B765-Assets[[#This Row],[AAPL]])/Assets[[#This Row],[AAPL]]</f>
        <v>-3.8356342779237197E-3</v>
      </c>
      <c r="O764" s="69">
        <f>(C765-Assets[[#This Row],[XOM]])/Assets[[#This Row],[XOM]]</f>
        <v>-5.5709912176104062E-3</v>
      </c>
      <c r="P764" s="69">
        <f>(D765-Assets[[#This Row],[TTM]])/Assets[[#This Row],[TTM]]</f>
        <v>-5.4691376380060358E-3</v>
      </c>
      <c r="Q764" s="69">
        <f>(E765-Assets[[#This Row],[TSLA]])/Assets[[#This Row],[TSLA]]</f>
        <v>-9.5585259511994369E-3</v>
      </c>
      <c r="R764" s="69">
        <f>(F765-Assets[[#This Row],[GOOG]])/Assets[[#This Row],[GOOG]]</f>
        <v>8.2850067260194379E-4</v>
      </c>
      <c r="S764" s="69">
        <f>(G765-Assets[[#This Row],[DIS]])/Assets[[#This Row],[DIS]]</f>
        <v>-4.619449766839729E-4</v>
      </c>
      <c r="T764" s="69">
        <f>(H765-Assets[[#This Row],[COP]])/Assets[[#This Row],[COP]]</f>
        <v>4.7242761448076053E-4</v>
      </c>
      <c r="U764" s="69">
        <f>(I765-Assets[[#This Row],[BIDU]])/Assets[[#This Row],[BIDU]]</f>
        <v>7.9835795019186622E-3</v>
      </c>
      <c r="V764" s="69">
        <f>(J765-Assets[[#This Row],[MSFT]])/Assets[[#This Row],[MSFT]]</f>
        <v>1.0189304054237092E-2</v>
      </c>
      <c r="W764" s="69">
        <f>(K765-Assets[[#This Row],[WFC]])/Assets[[#This Row],[WFC]]</f>
        <v>-1.4754108000177393E-2</v>
      </c>
      <c r="X764" s="69">
        <f>(L765-Assets[[#This Row],[DJI]])/Assets[[#This Row],[DJI]]</f>
        <v>-5.6728674596557844E-4</v>
      </c>
    </row>
    <row r="765" spans="1:24" x14ac:dyDescent="0.25">
      <c r="A765" s="66">
        <v>41465</v>
      </c>
      <c r="B765" s="60">
        <v>56.513305000000003</v>
      </c>
      <c r="C765" s="62">
        <v>84.597106999999994</v>
      </c>
      <c r="D765" s="62">
        <v>23.365158999999998</v>
      </c>
      <c r="E765" s="62">
        <v>122.269997</v>
      </c>
      <c r="F765" s="62">
        <v>452.54323499999998</v>
      </c>
      <c r="G765" s="62">
        <v>62.095584000000002</v>
      </c>
      <c r="H765" s="62">
        <v>55.975743999999999</v>
      </c>
      <c r="I765" s="62">
        <v>93.43</v>
      </c>
      <c r="J765" s="62">
        <v>31.949741</v>
      </c>
      <c r="K765" s="62">
        <v>38.705376000000001</v>
      </c>
      <c r="L765" s="62">
        <v>15291.660159999999</v>
      </c>
      <c r="N765" s="69">
        <f>(B766-Assets[[#This Row],[AAPL]])/Assets[[#This Row],[AAPL]]</f>
        <v>1.5591921229876673E-2</v>
      </c>
      <c r="O765" s="69">
        <f>(C766-Assets[[#This Row],[XOM]])/Assets[[#This Row],[XOM]]</f>
        <v>4.8480617664621133E-3</v>
      </c>
      <c r="P765" s="69">
        <f>(D766-Assets[[#This Row],[TTM]])/Assets[[#This Row],[TTM]]</f>
        <v>1.8189518847271775E-2</v>
      </c>
      <c r="Q765" s="69">
        <f>(E766-Assets[[#This Row],[TSLA]])/Assets[[#This Row],[TSLA]]</f>
        <v>2.7316627806901746E-2</v>
      </c>
      <c r="R765" s="69">
        <f>(F766-Assets[[#This Row],[GOOG]])/Assets[[#This Row],[GOOG]]</f>
        <v>1.5728640822572557E-2</v>
      </c>
      <c r="S765" s="69">
        <f>(G766-Assets[[#This Row],[DIS]])/Assets[[#This Row],[DIS]]</f>
        <v>2.572790039304565E-2</v>
      </c>
      <c r="T765" s="69">
        <f>(H766-Assets[[#This Row],[COP]])/Assets[[#This Row],[COP]]</f>
        <v>1.2435082595775812E-2</v>
      </c>
      <c r="U765" s="69">
        <f>(I766-Assets[[#This Row],[BIDU]])/Assets[[#This Row],[BIDU]]</f>
        <v>3.9066702344000705E-2</v>
      </c>
      <c r="V765" s="69">
        <f>(J766-Assets[[#This Row],[MSFT]])/Assets[[#This Row],[MSFT]]</f>
        <v>2.8530184329193704E-2</v>
      </c>
      <c r="W765" s="69">
        <f>(K766-Assets[[#This Row],[WFC]])/Assets[[#This Row],[WFC]]</f>
        <v>-4.2786046052103802E-3</v>
      </c>
      <c r="X765" s="69">
        <f>(L766-Assets[[#This Row],[DJI]])/Assets[[#This Row],[DJI]]</f>
        <v>1.1068762856942855E-2</v>
      </c>
    </row>
    <row r="766" spans="1:24" x14ac:dyDescent="0.25">
      <c r="A766" s="66">
        <v>41466</v>
      </c>
      <c r="B766" s="60">
        <v>57.394455999999998</v>
      </c>
      <c r="C766" s="62">
        <v>85.007238999999998</v>
      </c>
      <c r="D766" s="62">
        <v>23.79016</v>
      </c>
      <c r="E766" s="62">
        <v>125.610001</v>
      </c>
      <c r="F766" s="62">
        <v>459.66112500000003</v>
      </c>
      <c r="G766" s="62">
        <v>63.693173000000002</v>
      </c>
      <c r="H766" s="62">
        <v>56.671807000000001</v>
      </c>
      <c r="I766" s="62">
        <v>97.080001999999993</v>
      </c>
      <c r="J766" s="62">
        <v>32.861272999999997</v>
      </c>
      <c r="K766" s="62">
        <v>38.539771000000002</v>
      </c>
      <c r="L766" s="62">
        <v>15460.91992</v>
      </c>
      <c r="N766" s="69">
        <f>(B767-Assets[[#This Row],[AAPL]])/Assets[[#This Row],[AAPL]]</f>
        <v>-1.8254376346035046E-3</v>
      </c>
      <c r="O766" s="69">
        <f>(C767-Assets[[#This Row],[XOM]])/Assets[[#This Row],[XOM]]</f>
        <v>1.3938459993977899E-3</v>
      </c>
      <c r="P766" s="69">
        <f>(D767-Assets[[#This Row],[TTM]])/Assets[[#This Row],[TTM]]</f>
        <v>9.5554632671659822E-3</v>
      </c>
      <c r="Q766" s="69">
        <f>(E767-Assets[[#This Row],[TSLA]])/Assets[[#This Row],[TSLA]]</f>
        <v>3.415327574115691E-2</v>
      </c>
      <c r="R766" s="69">
        <f>(F767-Assets[[#This Row],[GOOG]])/Assets[[#This Row],[GOOG]]</f>
        <v>2.9992181740405937E-3</v>
      </c>
      <c r="S766" s="69">
        <f>(G767-Assets[[#This Row],[DIS]])/Assets[[#This Row],[DIS]]</f>
        <v>6.0078338380157659E-3</v>
      </c>
      <c r="T766" s="69">
        <f>(H767-Assets[[#This Row],[COP]])/Assets[[#This Row],[COP]]</f>
        <v>8.084531343777358E-3</v>
      </c>
      <c r="U766" s="69">
        <f>(I767-Assets[[#This Row],[BIDU]])/Assets[[#This Row],[BIDU]]</f>
        <v>-2.3692212120060927E-3</v>
      </c>
      <c r="V766" s="69">
        <f>(J767-Assets[[#This Row],[MSFT]])/Assets[[#This Row],[MSFT]]</f>
        <v>-5.6038608120864361E-4</v>
      </c>
      <c r="W766" s="69">
        <f>(K767-Assets[[#This Row],[WFC]])/Assets[[#This Row],[WFC]]</f>
        <v>1.766536184140792E-2</v>
      </c>
      <c r="X766" s="69">
        <f>(L767-Assets[[#This Row],[DJI]])/Assets[[#This Row],[DJI]]</f>
        <v>2.1860859622123698E-4</v>
      </c>
    </row>
    <row r="767" spans="1:24" x14ac:dyDescent="0.25">
      <c r="A767" s="66">
        <v>41467</v>
      </c>
      <c r="B767" s="60">
        <v>57.289686000000003</v>
      </c>
      <c r="C767" s="62">
        <v>85.125726</v>
      </c>
      <c r="D767" s="62">
        <v>24.017486000000002</v>
      </c>
      <c r="E767" s="62">
        <v>129.89999399999999</v>
      </c>
      <c r="F767" s="62">
        <v>461.03974899999997</v>
      </c>
      <c r="G767" s="62">
        <v>64.075830999999994</v>
      </c>
      <c r="H767" s="62">
        <v>57.129972000000002</v>
      </c>
      <c r="I767" s="62">
        <v>96.849997999999999</v>
      </c>
      <c r="J767" s="62">
        <v>32.842858</v>
      </c>
      <c r="K767" s="62">
        <v>39.220590000000001</v>
      </c>
      <c r="L767" s="62">
        <v>15464.29981</v>
      </c>
      <c r="N767" s="69">
        <f>(B768-Assets[[#This Row],[AAPL]])/Assets[[#This Row],[AAPL]]</f>
        <v>2.1804972015380905E-3</v>
      </c>
      <c r="O767" s="69">
        <f>(C768-Assets[[#This Row],[XOM]])/Assets[[#This Row],[XOM]]</f>
        <v>-1.6060127346226721E-3</v>
      </c>
      <c r="P767" s="69">
        <f>(D768-Assets[[#This Row],[TTM]])/Assets[[#This Row],[TTM]]</f>
        <v>7.4073947622993342E-3</v>
      </c>
      <c r="Q767" s="69">
        <f>(E768-Assets[[#This Row],[TSLA]])/Assets[[#This Row],[TSLA]]</f>
        <v>-2.0323264987987547E-2</v>
      </c>
      <c r="R767" s="69">
        <f>(F768-Assets[[#This Row],[GOOG]])/Assets[[#This Row],[GOOG]]</f>
        <v>1.831015659346147E-3</v>
      </c>
      <c r="S767" s="69">
        <f>(G768-Assets[[#This Row],[DIS]])/Assets[[#This Row],[DIS]]</f>
        <v>-1.5676378820588286E-2</v>
      </c>
      <c r="T767" s="69">
        <f>(H768-Assets[[#This Row],[COP]])/Assets[[#This Row],[COP]]</f>
        <v>6.4775631257091232E-3</v>
      </c>
      <c r="U767" s="69">
        <f>(I768-Assets[[#This Row],[BIDU]])/Assets[[#This Row],[BIDU]]</f>
        <v>4.8941642724659631E-2</v>
      </c>
      <c r="V767" s="69">
        <f>(J768-Assets[[#This Row],[MSFT]])/Assets[[#This Row],[MSFT]]</f>
        <v>1.4017385454091787E-2</v>
      </c>
      <c r="W767" s="69">
        <f>(K768-Assets[[#This Row],[WFC]])/Assets[[#This Row],[WFC]]</f>
        <v>1.688944505934251E-2</v>
      </c>
      <c r="X767" s="69">
        <f>(L768-Assets[[#This Row],[DJI]])/Assets[[#This Row],[DJI]]</f>
        <v>1.2907121722441656E-3</v>
      </c>
    </row>
    <row r="768" spans="1:24" x14ac:dyDescent="0.25">
      <c r="A768" s="66">
        <v>41470</v>
      </c>
      <c r="B768" s="60">
        <v>57.414605999999999</v>
      </c>
      <c r="C768" s="62">
        <v>84.989013</v>
      </c>
      <c r="D768" s="62">
        <v>24.195392999999999</v>
      </c>
      <c r="E768" s="62">
        <v>127.260002</v>
      </c>
      <c r="F768" s="62">
        <v>461.88391999999999</v>
      </c>
      <c r="G768" s="62">
        <v>63.071353999999999</v>
      </c>
      <c r="H768" s="62">
        <v>57.500034999999997</v>
      </c>
      <c r="I768" s="62">
        <v>101.589996</v>
      </c>
      <c r="J768" s="62">
        <v>33.303229000000002</v>
      </c>
      <c r="K768" s="62">
        <v>39.883004</v>
      </c>
      <c r="L768" s="62">
        <v>15484.259770000001</v>
      </c>
      <c r="N768" s="69">
        <f>(B769-Assets[[#This Row],[AAPL]])/Assets[[#This Row],[AAPL]]</f>
        <v>6.4570154848750897E-3</v>
      </c>
      <c r="O768" s="69">
        <f>(C769-Assets[[#This Row],[XOM]])/Assets[[#This Row],[XOM]]</f>
        <v>5.3623401886079087E-4</v>
      </c>
      <c r="P768" s="69">
        <f>(D769-Assets[[#This Row],[TTM]])/Assets[[#This Row],[TTM]]</f>
        <v>8.1701504083852325E-4</v>
      </c>
      <c r="Q768" s="69">
        <f>(E769-Assets[[#This Row],[TSLA]])/Assets[[#This Row],[TSLA]]</f>
        <v>-0.14309287060988729</v>
      </c>
      <c r="R768" s="69">
        <f>(F769-Assets[[#This Row],[GOOG]])/Assets[[#This Row],[GOOG]]</f>
        <v>-5.4937396391716445E-3</v>
      </c>
      <c r="S768" s="69">
        <f>(G769-Assets[[#This Row],[DIS]])/Assets[[#This Row],[DIS]]</f>
        <v>-1.3650856456958304E-2</v>
      </c>
      <c r="T768" s="69">
        <f>(H769-Assets[[#This Row],[COP]])/Assets[[#This Row],[COP]]</f>
        <v>-4.7502927606913629E-3</v>
      </c>
      <c r="U768" s="69">
        <f>(I769-Assets[[#This Row],[BIDU]])/Assets[[#This Row],[BIDU]]</f>
        <v>4.0358363632576652E-2</v>
      </c>
      <c r="V768" s="69">
        <f>(J769-Assets[[#This Row],[MSFT]])/Assets[[#This Row],[MSFT]]</f>
        <v>2.7647769530095329E-3</v>
      </c>
      <c r="W768" s="69">
        <f>(K769-Assets[[#This Row],[WFC]])/Assets[[#This Row],[WFC]]</f>
        <v>-7.6123904809175724E-3</v>
      </c>
      <c r="X768" s="69">
        <f>(L769-Assets[[#This Row],[DJI]])/Assets[[#This Row],[DJI]]</f>
        <v>-2.0931036085298942E-3</v>
      </c>
    </row>
    <row r="769" spans="1:24" x14ac:dyDescent="0.25">
      <c r="A769" s="66">
        <v>41471</v>
      </c>
      <c r="B769" s="60">
        <v>57.785333000000001</v>
      </c>
      <c r="C769" s="62">
        <v>85.034587000000002</v>
      </c>
      <c r="D769" s="62">
        <v>24.215160999999998</v>
      </c>
      <c r="E769" s="62">
        <v>109.050003</v>
      </c>
      <c r="F769" s="62">
        <v>459.34645</v>
      </c>
      <c r="G769" s="62">
        <v>62.210375999999997</v>
      </c>
      <c r="H769" s="62">
        <v>57.226892999999997</v>
      </c>
      <c r="I769" s="62">
        <v>105.69000200000001</v>
      </c>
      <c r="J769" s="62">
        <v>33.395305</v>
      </c>
      <c r="K769" s="62">
        <v>39.579399000000002</v>
      </c>
      <c r="L769" s="62">
        <v>15451.849609999999</v>
      </c>
      <c r="N769" s="69">
        <f>(B770-Assets[[#This Row],[AAPL]])/Assets[[#This Row],[AAPL]]</f>
        <v>2.5572233009360967E-4</v>
      </c>
      <c r="O769" s="69">
        <f>(C770-Assets[[#This Row],[XOM]])/Assets[[#This Row],[XOM]]</f>
        <v>1.7148551565258434E-3</v>
      </c>
      <c r="P769" s="69">
        <f>(D770-Assets[[#This Row],[TTM]])/Assets[[#This Row],[TTM]]</f>
        <v>-1.4693893631349377E-2</v>
      </c>
      <c r="Q769" s="69">
        <f>(E770-Assets[[#This Row],[TSLA]])/Assets[[#This Row],[TSLA]]</f>
        <v>0.10270515077381516</v>
      </c>
      <c r="R769" s="69">
        <f>(F770-Assets[[#This Row],[GOOG]])/Assets[[#This Row],[GOOG]]</f>
        <v>-1.1526485074610157E-3</v>
      </c>
      <c r="S769" s="69">
        <f>(G770-Assets[[#This Row],[DIS]])/Assets[[#This Row],[DIS]]</f>
        <v>5.0746036320372528E-3</v>
      </c>
      <c r="T769" s="69">
        <f>(H770-Assets[[#This Row],[COP]])/Assets[[#This Row],[COP]]</f>
        <v>9.391843097265512E-3</v>
      </c>
      <c r="U769" s="69">
        <f>(I770-Assets[[#This Row],[BIDU]])/Assets[[#This Row],[BIDU]]</f>
        <v>2.6871009047762122E-2</v>
      </c>
      <c r="V769" s="69">
        <f>(J770-Assets[[#This Row],[MSFT]])/Assets[[#This Row],[MSFT]]</f>
        <v>-1.4612592997728225E-2</v>
      </c>
      <c r="W769" s="69">
        <f>(K770-Assets[[#This Row],[WFC]])/Assets[[#This Row],[WFC]]</f>
        <v>1.1389991040541054E-2</v>
      </c>
      <c r="X769" s="69">
        <f>(L770-Assets[[#This Row],[DJI]])/Assets[[#This Row],[DJI]]</f>
        <v>1.2082644130782655E-3</v>
      </c>
    </row>
    <row r="770" spans="1:24" x14ac:dyDescent="0.25">
      <c r="A770" s="66">
        <v>41472</v>
      </c>
      <c r="B770" s="60">
        <v>57.800109999999997</v>
      </c>
      <c r="C770" s="62">
        <v>85.180408999999997</v>
      </c>
      <c r="D770" s="62">
        <v>23.859345999999999</v>
      </c>
      <c r="E770" s="62">
        <v>120.25</v>
      </c>
      <c r="F770" s="62">
        <v>458.81698499999999</v>
      </c>
      <c r="G770" s="62">
        <v>62.526069</v>
      </c>
      <c r="H770" s="62">
        <v>57.764358999999999</v>
      </c>
      <c r="I770" s="62">
        <v>108.529999</v>
      </c>
      <c r="J770" s="62">
        <v>32.907313000000002</v>
      </c>
      <c r="K770" s="62">
        <v>40.030208000000002</v>
      </c>
      <c r="L770" s="62">
        <v>15470.51953</v>
      </c>
      <c r="N770" s="69">
        <f>(B771-Assets[[#This Row],[AAPL]])/Assets[[#This Row],[AAPL]]</f>
        <v>3.3696475664146889E-3</v>
      </c>
      <c r="O770" s="69">
        <f>(C771-Assets[[#This Row],[XOM]])/Assets[[#This Row],[XOM]]</f>
        <v>9.8437658358743775E-3</v>
      </c>
      <c r="P770" s="69">
        <f>(D771-Assets[[#This Row],[TTM]])/Assets[[#This Row],[TTM]]</f>
        <v>1.0770538303941783E-2</v>
      </c>
      <c r="Q770" s="69">
        <f>(E771-Assets[[#This Row],[TSLA]])/Assets[[#This Row],[TSLA]]</f>
        <v>-1.0145538461538432E-2</v>
      </c>
      <c r="R770" s="69">
        <f>(F771-Assets[[#This Row],[GOOG]])/Assets[[#This Row],[GOOG]]</f>
        <v>-8.5678802845539515E-3</v>
      </c>
      <c r="S770" s="69">
        <f>(G771-Assets[[#This Row],[DIS]])/Assets[[#This Row],[DIS]]</f>
        <v>7.0379284518910581E-3</v>
      </c>
      <c r="T770" s="69">
        <f>(H771-Assets[[#This Row],[COP]])/Assets[[#This Row],[COP]]</f>
        <v>6.6287414355277611E-3</v>
      </c>
      <c r="U770" s="69">
        <f>(I771-Assets[[#This Row],[BIDU]])/Assets[[#This Row],[BIDU]]</f>
        <v>2.4601474473431004E-2</v>
      </c>
      <c r="V770" s="69">
        <f>(J771-Assets[[#This Row],[MSFT]])/Assets[[#This Row],[MSFT]]</f>
        <v>-8.3940308344228436E-3</v>
      </c>
      <c r="W770" s="69">
        <f>(K771-Assets[[#This Row],[WFC]])/Assets[[#This Row],[WFC]]</f>
        <v>2.0684928741814108E-2</v>
      </c>
      <c r="X770" s="69">
        <f>(L771-Assets[[#This Row],[DJI]])/Assets[[#This Row],[DJI]]</f>
        <v>5.0431732333684779E-3</v>
      </c>
    </row>
    <row r="771" spans="1:24" x14ac:dyDescent="0.25">
      <c r="A771" s="66">
        <v>41473</v>
      </c>
      <c r="B771" s="60">
        <v>57.994875999999998</v>
      </c>
      <c r="C771" s="62">
        <v>86.018905000000004</v>
      </c>
      <c r="D771" s="62">
        <v>24.116323999999999</v>
      </c>
      <c r="E771" s="62">
        <v>119.029999</v>
      </c>
      <c r="F771" s="62">
        <v>454.885896</v>
      </c>
      <c r="G771" s="62">
        <v>62.966123000000003</v>
      </c>
      <c r="H771" s="62">
        <v>58.147264</v>
      </c>
      <c r="I771" s="62">
        <v>111.199997</v>
      </c>
      <c r="J771" s="62">
        <v>32.631087999999998</v>
      </c>
      <c r="K771" s="62">
        <v>40.858229999999999</v>
      </c>
      <c r="L771" s="62">
        <v>15548.54004</v>
      </c>
      <c r="N771" s="69">
        <f>(B772-Assets[[#This Row],[AAPL]])/Assets[[#This Row],[AAPL]]</f>
        <v>-1.5772669295818404E-2</v>
      </c>
      <c r="O771" s="69">
        <f>(C772-Assets[[#This Row],[XOM]])/Assets[[#This Row],[XOM]]</f>
        <v>8.3704274077888961E-3</v>
      </c>
      <c r="P771" s="69">
        <f>(D772-Assets[[#This Row],[TTM]])/Assets[[#This Row],[TTM]]</f>
        <v>1.6803265705005566E-2</v>
      </c>
      <c r="Q771" s="69">
        <f>(E772-Assets[[#This Row],[TSLA]])/Assets[[#This Row],[TSLA]]</f>
        <v>5.4608166467346028E-3</v>
      </c>
      <c r="R771" s="69">
        <f>(F772-Assets[[#This Row],[GOOG]])/Assets[[#This Row],[GOOG]]</f>
        <v>-1.5460954190586683E-2</v>
      </c>
      <c r="S771" s="69">
        <f>(G772-Assets[[#This Row],[DIS]])/Assets[[#This Row],[DIS]]</f>
        <v>-1.0027280860217525E-2</v>
      </c>
      <c r="T771" s="69">
        <f>(H772-Assets[[#This Row],[COP]])/Assets[[#This Row],[COP]]</f>
        <v>1.0719696115022662E-2</v>
      </c>
      <c r="U771" s="69">
        <f>(I772-Assets[[#This Row],[BIDU]])/Assets[[#This Row],[BIDU]]</f>
        <v>-1.0790917557309194E-3</v>
      </c>
      <c r="V771" s="69">
        <f>(J772-Assets[[#This Row],[MSFT]])/Assets[[#This Row],[MSFT]]</f>
        <v>-0.11399546346723097</v>
      </c>
      <c r="W771" s="69">
        <f>(K772-Assets[[#This Row],[WFC]])/Assets[[#This Row],[WFC]]</f>
        <v>9.007242849237854E-4</v>
      </c>
      <c r="X771" s="69">
        <f>(L772-Assets[[#This Row],[DJI]])/Assets[[#This Row],[DJI]]</f>
        <v>-3.0869843648680177E-4</v>
      </c>
    </row>
    <row r="772" spans="1:24" x14ac:dyDescent="0.25">
      <c r="A772" s="66">
        <v>41474</v>
      </c>
      <c r="B772" s="60">
        <v>57.080142000000002</v>
      </c>
      <c r="C772" s="62">
        <v>86.738919999999993</v>
      </c>
      <c r="D772" s="62">
        <v>24.521557000000001</v>
      </c>
      <c r="E772" s="62">
        <v>119.68</v>
      </c>
      <c r="F772" s="62">
        <v>447.85292600000002</v>
      </c>
      <c r="G772" s="62">
        <v>62.334744000000001</v>
      </c>
      <c r="H772" s="62">
        <v>58.770584999999997</v>
      </c>
      <c r="I772" s="62">
        <v>111.08000199999999</v>
      </c>
      <c r="J772" s="62">
        <v>28.911292</v>
      </c>
      <c r="K772" s="62">
        <v>40.895032</v>
      </c>
      <c r="L772" s="62">
        <v>15543.740229999999</v>
      </c>
      <c r="N772" s="69">
        <f>(B773-Assets[[#This Row],[AAPL]])/Assets[[#This Row],[AAPL]]</f>
        <v>3.2003949814981233E-3</v>
      </c>
      <c r="O772" s="69">
        <f>(C773-Assets[[#This Row],[XOM]])/Assets[[#This Row],[XOM]]</f>
        <v>-3.5725254591595125E-3</v>
      </c>
      <c r="P772" s="69">
        <f>(D773-Assets[[#This Row],[TTM]])/Assets[[#This Row],[TTM]]</f>
        <v>9.2704961597666474E-3</v>
      </c>
      <c r="Q772" s="69">
        <f>(E773-Assets[[#This Row],[TSLA]])/Assets[[#This Row],[TSLA]]</f>
        <v>2.2977941176470586E-2</v>
      </c>
      <c r="R772" s="69">
        <f>(F773-Assets[[#This Row],[GOOG]])/Assets[[#This Row],[GOOG]]</f>
        <v>1.5726024306470583E-2</v>
      </c>
      <c r="S772" s="69">
        <f>(G773-Assets[[#This Row],[DIS]])/Assets[[#This Row],[DIS]]</f>
        <v>-1.1663623740878778E-2</v>
      </c>
      <c r="T772" s="69">
        <f>(H773-Assets[[#This Row],[COP]])/Assets[[#This Row],[COP]]</f>
        <v>-2.5757272962315509E-3</v>
      </c>
      <c r="U772" s="69">
        <f>(I773-Assets[[#This Row],[BIDU]])/Assets[[#This Row],[BIDU]]</f>
        <v>-9.6326969817662877E-3</v>
      </c>
      <c r="V772" s="69">
        <f>(J773-Assets[[#This Row],[MSFT]])/Assets[[#This Row],[MSFT]]</f>
        <v>1.9426700128102239E-2</v>
      </c>
      <c r="W772" s="69">
        <f>(K773-Assets[[#This Row],[WFC]])/Assets[[#This Row],[WFC]]</f>
        <v>4.0495138871635885E-3</v>
      </c>
      <c r="X772" s="69">
        <f>(L773-Assets[[#This Row],[DJI]])/Assets[[#This Row],[DJI]]</f>
        <v>1.1641856935491297E-4</v>
      </c>
    </row>
    <row r="773" spans="1:24" x14ac:dyDescent="0.25">
      <c r="A773" s="66">
        <v>41477</v>
      </c>
      <c r="B773" s="60">
        <v>57.262821000000002</v>
      </c>
      <c r="C773" s="62">
        <v>86.429042999999993</v>
      </c>
      <c r="D773" s="62">
        <v>24.748884</v>
      </c>
      <c r="E773" s="62">
        <v>122.43</v>
      </c>
      <c r="F773" s="62">
        <v>454.895872</v>
      </c>
      <c r="G773" s="62">
        <v>61.607695</v>
      </c>
      <c r="H773" s="62">
        <v>58.619208</v>
      </c>
      <c r="I773" s="62">
        <v>110.010002</v>
      </c>
      <c r="J773" s="62">
        <v>29.472943000000001</v>
      </c>
      <c r="K773" s="62">
        <v>41.060637</v>
      </c>
      <c r="L773" s="62">
        <v>15545.54981</v>
      </c>
      <c r="N773" s="69">
        <f>(B774-Assets[[#This Row],[AAPL]])/Assets[[#This Row],[AAPL]]</f>
        <v>-1.7170617563532192E-2</v>
      </c>
      <c r="O773" s="69">
        <f>(C774-Assets[[#This Row],[XOM]])/Assets[[#This Row],[XOM]]</f>
        <v>3.9016745794582864E-3</v>
      </c>
      <c r="P773" s="69">
        <f>(D774-Assets[[#This Row],[TTM]])/Assets[[#This Row],[TTM]]</f>
        <v>-1.5974861735180378E-3</v>
      </c>
      <c r="Q773" s="69">
        <f>(E774-Assets[[#This Row],[TSLA]])/Assets[[#This Row],[TSLA]]</f>
        <v>2.5320427999672721E-3</v>
      </c>
      <c r="R773" s="69">
        <f>(F774-Assets[[#This Row],[GOOG]])/Assets[[#This Row],[GOOG]]</f>
        <v>-7.5765602902635532E-3</v>
      </c>
      <c r="S773" s="69">
        <f>(G774-Assets[[#This Row],[DIS]])/Assets[[#This Row],[DIS]]</f>
        <v>7.7631536125475991E-4</v>
      </c>
      <c r="T773" s="69">
        <f>(H774-Assets[[#This Row],[COP]])/Assets[[#This Row],[COP]]</f>
        <v>4.4052966392858651E-3</v>
      </c>
      <c r="U773" s="69">
        <f>(I774-Assets[[#This Row],[BIDU]])/Assets[[#This Row],[BIDU]]</f>
        <v>-1.5453685747592366E-3</v>
      </c>
      <c r="V773" s="69">
        <f>(J774-Assets[[#This Row],[MSFT]])/Assets[[#This Row],[MSFT]]</f>
        <v>-5.9355796263712776E-3</v>
      </c>
      <c r="W773" s="69">
        <f>(K774-Assets[[#This Row],[WFC]])/Assets[[#This Row],[WFC]]</f>
        <v>-1.3444262932403796E-3</v>
      </c>
      <c r="X773" s="69">
        <f>(L774-Assets[[#This Row],[DJI]])/Assets[[#This Row],[DJI]]</f>
        <v>1.4274451705609372E-3</v>
      </c>
    </row>
    <row r="774" spans="1:24" x14ac:dyDescent="0.25">
      <c r="A774" s="66">
        <v>41478</v>
      </c>
      <c r="B774" s="60">
        <v>56.279583000000002</v>
      </c>
      <c r="C774" s="62">
        <v>86.766261</v>
      </c>
      <c r="D774" s="62">
        <v>24.709347999999999</v>
      </c>
      <c r="E774" s="62">
        <v>122.739998</v>
      </c>
      <c r="F774" s="62">
        <v>451.44932599999999</v>
      </c>
      <c r="G774" s="62">
        <v>61.655521999999998</v>
      </c>
      <c r="H774" s="62">
        <v>58.877443</v>
      </c>
      <c r="I774" s="62">
        <v>109.839996</v>
      </c>
      <c r="J774" s="62">
        <v>29.298003999999999</v>
      </c>
      <c r="K774" s="62">
        <v>41.005434000000001</v>
      </c>
      <c r="L774" s="62">
        <v>15567.740229999999</v>
      </c>
      <c r="N774" s="69">
        <f>(B775-Assets[[#This Row],[AAPL]])/Assets[[#This Row],[AAPL]]</f>
        <v>5.136162789265869E-2</v>
      </c>
      <c r="O774" s="69">
        <f>(C775-Assets[[#This Row],[XOM]])/Assets[[#This Row],[XOM]]</f>
        <v>-2.2058804631445101E-3</v>
      </c>
      <c r="P774" s="69">
        <f>(D775-Assets[[#This Row],[TTM]])/Assets[[#This Row],[TTM]]</f>
        <v>4.0001055471002771E-4</v>
      </c>
      <c r="Q774" s="69">
        <f>(E775-Assets[[#This Row],[TSLA]])/Assets[[#This Row],[TSLA]]</f>
        <v>-8.4732036577025507E-3</v>
      </c>
      <c r="R774" s="69">
        <f>(F775-Assets[[#This Row],[GOOG]])/Assets[[#This Row],[GOOG]]</f>
        <v>-9.9582605202517649E-4</v>
      </c>
      <c r="S774" s="69">
        <f>(G775-Assets[[#This Row],[DIS]])/Assets[[#This Row],[DIS]]</f>
        <v>2.9480571099536087E-3</v>
      </c>
      <c r="T774" s="69">
        <f>(H775-Assets[[#This Row],[COP]])/Assets[[#This Row],[COP]]</f>
        <v>-8.0158202522483384E-3</v>
      </c>
      <c r="U774" s="69">
        <f>(I775-Assets[[#This Row],[BIDU]])/Assets[[#This Row],[BIDU]]</f>
        <v>3.2137719669982488E-2</v>
      </c>
      <c r="V774" s="69">
        <f>(J775-Assets[[#This Row],[MSFT]])/Assets[[#This Row],[MSFT]]</f>
        <v>4.3997195167288904E-3</v>
      </c>
      <c r="W774" s="69">
        <f>(K775-Assets[[#This Row],[WFC]])/Assets[[#This Row],[WFC]]</f>
        <v>-5.8334951411561286E-3</v>
      </c>
      <c r="X774" s="69">
        <f>(L775-Assets[[#This Row],[DJI]])/Assets[[#This Row],[DJI]]</f>
        <v>-1.638002665978452E-3</v>
      </c>
    </row>
    <row r="775" spans="1:24" x14ac:dyDescent="0.25">
      <c r="A775" s="66">
        <v>41479</v>
      </c>
      <c r="B775" s="60">
        <v>59.170194000000002</v>
      </c>
      <c r="C775" s="62">
        <v>86.574865000000003</v>
      </c>
      <c r="D775" s="62">
        <v>24.719232000000002</v>
      </c>
      <c r="E775" s="62">
        <v>121.699997</v>
      </c>
      <c r="F775" s="62">
        <v>450.99976099999998</v>
      </c>
      <c r="G775" s="62">
        <v>61.837285999999999</v>
      </c>
      <c r="H775" s="62">
        <v>58.405492000000002</v>
      </c>
      <c r="I775" s="62">
        <v>113.370003</v>
      </c>
      <c r="J775" s="62">
        <v>29.426907</v>
      </c>
      <c r="K775" s="62">
        <v>40.766229000000003</v>
      </c>
      <c r="L775" s="62">
        <v>15542.240229999999</v>
      </c>
      <c r="N775" s="69">
        <f>(B776-Assets[[#This Row],[AAPL]])/Assets[[#This Row],[AAPL]]</f>
        <v>-4.5629054385051531E-3</v>
      </c>
      <c r="O775" s="69">
        <f>(C776-Assets[[#This Row],[XOM]])/Assets[[#This Row],[XOM]]</f>
        <v>-2.1051144578742393E-4</v>
      </c>
      <c r="P775" s="69">
        <f>(D776-Assets[[#This Row],[TTM]])/Assets[[#This Row],[TTM]]</f>
        <v>9.5961719199042055E-3</v>
      </c>
      <c r="Q775" s="69">
        <f>(E776-Assets[[#This Row],[TSLA]])/Assets[[#This Row],[TSLA]]</f>
        <v>1.9474141811194928E-2</v>
      </c>
      <c r="R775" s="69">
        <f>(F776-Assets[[#This Row],[GOOG]])/Assets[[#This Row],[GOOG]]</f>
        <v>-1.6834587635180486E-2</v>
      </c>
      <c r="S775" s="69">
        <f>(G776-Assets[[#This Row],[DIS]])/Assets[[#This Row],[DIS]]</f>
        <v>-1.3922667951500277E-3</v>
      </c>
      <c r="T775" s="69">
        <f>(H776-Assets[[#This Row],[COP]])/Assets[[#This Row],[COP]]</f>
        <v>1.8295882174915238E-3</v>
      </c>
      <c r="U775" s="69">
        <f>(I776-Assets[[#This Row],[BIDU]])/Assets[[#This Row],[BIDU]]</f>
        <v>0.11008198526730217</v>
      </c>
      <c r="V775" s="69">
        <f>(J776-Assets[[#This Row],[MSFT]])/Assets[[#This Row],[MSFT]]</f>
        <v>-1.7834799967254504E-2</v>
      </c>
      <c r="W775" s="69">
        <f>(K776-Assets[[#This Row],[WFC]])/Assets[[#This Row],[WFC]]</f>
        <v>-1.4895049527391988E-2</v>
      </c>
      <c r="X775" s="69">
        <f>(L776-Assets[[#This Row],[DJI]])/Assets[[#This Row],[DJI]]</f>
        <v>8.6024407049082186E-4</v>
      </c>
    </row>
    <row r="776" spans="1:24" x14ac:dyDescent="0.25">
      <c r="A776" s="66">
        <v>41480</v>
      </c>
      <c r="B776" s="60">
        <v>58.900205999999997</v>
      </c>
      <c r="C776" s="62">
        <v>86.556640000000002</v>
      </c>
      <c r="D776" s="62">
        <v>24.956441999999999</v>
      </c>
      <c r="E776" s="62">
        <v>124.07</v>
      </c>
      <c r="F776" s="62">
        <v>443.40736600000002</v>
      </c>
      <c r="G776" s="62">
        <v>61.751192000000003</v>
      </c>
      <c r="H776" s="62">
        <v>58.512349999999998</v>
      </c>
      <c r="I776" s="62">
        <v>125.849998</v>
      </c>
      <c r="J776" s="62">
        <v>28.902083999999999</v>
      </c>
      <c r="K776" s="62">
        <v>40.159013999999999</v>
      </c>
      <c r="L776" s="62">
        <v>15555.610350000001</v>
      </c>
      <c r="N776" s="69">
        <f>(B777-Assets[[#This Row],[AAPL]])/Assets[[#This Row],[AAPL]]</f>
        <v>5.6784860820351651E-3</v>
      </c>
      <c r="O776" s="69">
        <f>(C777-Assets[[#This Row],[XOM]])/Assets[[#This Row],[XOM]]</f>
        <v>-1.8953369724149095E-3</v>
      </c>
      <c r="P776" s="69">
        <f>(D777-Assets[[#This Row],[TTM]])/Assets[[#This Row],[TTM]]</f>
        <v>-1.3320568693245586E-2</v>
      </c>
      <c r="Q776" s="69">
        <f>(E777-Assets[[#This Row],[TSLA]])/Assets[[#This Row],[TSLA]]</f>
        <v>4.2879011848150204E-2</v>
      </c>
      <c r="R776" s="69">
        <f>(F777-Assets[[#This Row],[GOOG]])/Assets[[#This Row],[GOOG]]</f>
        <v>-2.6473173203893979E-3</v>
      </c>
      <c r="S776" s="69">
        <f>(G777-Assets[[#This Row],[DIS]])/Assets[[#This Row],[DIS]]</f>
        <v>6.6615070361718334E-3</v>
      </c>
      <c r="T776" s="69">
        <f>(H777-Assets[[#This Row],[COP]])/Assets[[#This Row],[COP]]</f>
        <v>1.52224274020795E-4</v>
      </c>
      <c r="U776" s="69">
        <f>(I777-Assets[[#This Row],[BIDU]])/Assets[[#This Row],[BIDU]]</f>
        <v>1.3587604506755684E-2</v>
      </c>
      <c r="V776" s="69">
        <f>(J777-Assets[[#This Row],[MSFT]])/Assets[[#This Row],[MSFT]]</f>
        <v>7.3272224937135973E-3</v>
      </c>
      <c r="W776" s="69">
        <f>(K777-Assets[[#This Row],[WFC]])/Assets[[#This Row],[WFC]]</f>
        <v>-3.2073994645385796E-3</v>
      </c>
      <c r="X776" s="69">
        <f>(L777-Assets[[#This Row],[DJI]])/Assets[[#This Row],[DJI]]</f>
        <v>2.0698191376328025E-4</v>
      </c>
    </row>
    <row r="777" spans="1:24" x14ac:dyDescent="0.25">
      <c r="A777" s="66">
        <v>41481</v>
      </c>
      <c r="B777" s="60">
        <v>59.234670000000001</v>
      </c>
      <c r="C777" s="62">
        <v>86.392585999999994</v>
      </c>
      <c r="D777" s="62">
        <v>24.624008</v>
      </c>
      <c r="E777" s="62">
        <v>129.38999899999999</v>
      </c>
      <c r="F777" s="62">
        <v>442.23352599999998</v>
      </c>
      <c r="G777" s="62">
        <v>62.162548000000001</v>
      </c>
      <c r="H777" s="62">
        <v>58.521256999999999</v>
      </c>
      <c r="I777" s="62">
        <v>127.55999799999999</v>
      </c>
      <c r="J777" s="62">
        <v>29.113855999999998</v>
      </c>
      <c r="K777" s="62">
        <v>40.030208000000002</v>
      </c>
      <c r="L777" s="62">
        <v>15558.83008</v>
      </c>
      <c r="N777" s="69">
        <f>(B778-Assets[[#This Row],[AAPL]])/Assets[[#This Row],[AAPL]]</f>
        <v>1.5419837740296387E-2</v>
      </c>
      <c r="O777" s="69">
        <f>(C778-Assets[[#This Row],[XOM]])/Assets[[#This Row],[XOM]]</f>
        <v>-8.0177481896420693E-3</v>
      </c>
      <c r="P777" s="69">
        <f>(D778-Assets[[#This Row],[TTM]])/Assets[[#This Row],[TTM]]</f>
        <v>4.0420308505422402E-3</v>
      </c>
      <c r="Q777" s="69">
        <f>(E778-Assets[[#This Row],[TSLA]])/Assets[[#This Row],[TSLA]]</f>
        <v>4.042040374387823E-2</v>
      </c>
      <c r="R777" s="69">
        <f>(F778-Assets[[#This Row],[GOOG]])/Assets[[#This Row],[GOOG]]</f>
        <v>-3.478829418283405E-3</v>
      </c>
      <c r="S777" s="69">
        <f>(G778-Assets[[#This Row],[DIS]])/Assets[[#This Row],[DIS]]</f>
        <v>-5.6941037873801557E-3</v>
      </c>
      <c r="T777" s="69">
        <f>(H778-Assets[[#This Row],[COP]])/Assets[[#This Row],[COP]]</f>
        <v>-8.2167066233727465E-3</v>
      </c>
      <c r="U777" s="69">
        <f>(I778-Assets[[#This Row],[BIDU]])/Assets[[#This Row],[BIDU]]</f>
        <v>1.3875854717401411E-2</v>
      </c>
      <c r="V777" s="69">
        <f>(J778-Assets[[#This Row],[MSFT]])/Assets[[#This Row],[MSFT]]</f>
        <v>-2.5300324354149192E-3</v>
      </c>
      <c r="W777" s="69">
        <f>(K778-Assets[[#This Row],[WFC]])/Assets[[#This Row],[WFC]]</f>
        <v>-5.9755872365190024E-3</v>
      </c>
      <c r="X777" s="69">
        <f>(L778-Assets[[#This Row],[DJI]])/Assets[[#This Row],[DJI]]</f>
        <v>-2.3690952218432489E-3</v>
      </c>
    </row>
    <row r="778" spans="1:24" x14ac:dyDescent="0.25">
      <c r="A778" s="66">
        <v>41484</v>
      </c>
      <c r="B778" s="60">
        <v>60.148059000000003</v>
      </c>
      <c r="C778" s="62">
        <v>85.699911999999998</v>
      </c>
      <c r="D778" s="62">
        <v>24.723538999999999</v>
      </c>
      <c r="E778" s="62">
        <v>134.61999499999999</v>
      </c>
      <c r="F778" s="62">
        <v>440.69507099999998</v>
      </c>
      <c r="G778" s="62">
        <v>61.808588</v>
      </c>
      <c r="H778" s="62">
        <v>58.040405</v>
      </c>
      <c r="I778" s="62">
        <v>129.33000200000001</v>
      </c>
      <c r="J778" s="62">
        <v>29.040196999999999</v>
      </c>
      <c r="K778" s="62">
        <v>39.791004000000001</v>
      </c>
      <c r="L778" s="62">
        <v>15521.969730000001</v>
      </c>
      <c r="N778" s="69">
        <f>(B779-Assets[[#This Row],[AAPL]])/Assets[[#This Row],[AAPL]]</f>
        <v>1.2349558944204624E-2</v>
      </c>
      <c r="O778" s="69">
        <f>(C779-Assets[[#This Row],[XOM]])/Assets[[#This Row],[XOM]]</f>
        <v>-2.3396873499705773E-3</v>
      </c>
      <c r="P778" s="69">
        <f>(D779-Assets[[#This Row],[TTM]])/Assets[[#This Row],[TTM]]</f>
        <v>-4.3880813341488065E-2</v>
      </c>
      <c r="Q778" s="69">
        <f>(E779-Assets[[#This Row],[TSLA]])/Assets[[#This Row],[TSLA]]</f>
        <v>-2.1393478732486898E-2</v>
      </c>
      <c r="R778" s="69">
        <f>(F779-Assets[[#This Row],[GOOG]])/Assets[[#This Row],[GOOG]]</f>
        <v>9.8042281031094046E-3</v>
      </c>
      <c r="S778" s="69">
        <f>(G779-Assets[[#This Row],[DIS]])/Assets[[#This Row],[DIS]]</f>
        <v>-6.6553211019801627E-3</v>
      </c>
      <c r="T778" s="69">
        <f>(H779-Assets[[#This Row],[COP]])/Assets[[#This Row],[COP]]</f>
        <v>-5.3697075339153178E-3</v>
      </c>
      <c r="U778" s="69">
        <f>(I779-Assets[[#This Row],[BIDU]])/Assets[[#This Row],[BIDU]]</f>
        <v>1.8247892704741357E-2</v>
      </c>
      <c r="V778" s="69">
        <f>(J779-Assets[[#This Row],[MSFT]])/Assets[[#This Row],[MSFT]]</f>
        <v>9.8287900732905373E-3</v>
      </c>
      <c r="W778" s="69">
        <f>(K779-Assets[[#This Row],[WFC]])/Assets[[#This Row],[WFC]]</f>
        <v>2.3115777626515327E-4</v>
      </c>
      <c r="X778" s="69">
        <f>(L779-Assets[[#This Row],[DJI]])/Assets[[#This Row],[DJI]]</f>
        <v>-8.8899155455327597E-5</v>
      </c>
    </row>
    <row r="779" spans="1:24" x14ac:dyDescent="0.25">
      <c r="A779" s="66">
        <v>41485</v>
      </c>
      <c r="B779" s="60">
        <v>60.890861000000001</v>
      </c>
      <c r="C779" s="62">
        <v>85.499401000000006</v>
      </c>
      <c r="D779" s="62">
        <v>23.638649999999998</v>
      </c>
      <c r="E779" s="62">
        <v>131.740005</v>
      </c>
      <c r="F779" s="62">
        <v>445.01574599999998</v>
      </c>
      <c r="G779" s="62">
        <v>61.397232000000002</v>
      </c>
      <c r="H779" s="62">
        <v>57.728745000000004</v>
      </c>
      <c r="I779" s="62">
        <v>131.69000199999999</v>
      </c>
      <c r="J779" s="62">
        <v>29.325627000000001</v>
      </c>
      <c r="K779" s="62">
        <v>39.800201999999999</v>
      </c>
      <c r="L779" s="62">
        <v>15520.589840000001</v>
      </c>
      <c r="N779" s="69">
        <f>(B780-Assets[[#This Row],[AAPL]])/Assets[[#This Row],[AAPL]]</f>
        <v>-1.7427738458157067E-3</v>
      </c>
      <c r="O779" s="69">
        <f>(C780-Assets[[#This Row],[XOM]])/Assets[[#This Row],[XOM]]</f>
        <v>-6.3956003621592236E-4</v>
      </c>
      <c r="P779" s="69">
        <f>(D780-Assets[[#This Row],[TTM]])/Assets[[#This Row],[TTM]]</f>
        <v>1.2210553479153926E-2</v>
      </c>
      <c r="Q779" s="69">
        <f>(E780-Assets[[#This Row],[TSLA]])/Assets[[#This Row],[TSLA]]</f>
        <v>1.9280354513422155E-2</v>
      </c>
      <c r="R779" s="69">
        <f>(F780-Assets[[#This Row],[GOOG]])/Assets[[#This Row],[GOOG]]</f>
        <v>-3.5580965712614598E-3</v>
      </c>
      <c r="S779" s="69">
        <f>(G780-Assets[[#This Row],[DIS]])/Assets[[#This Row],[DIS]]</f>
        <v>7.3231803023301673E-3</v>
      </c>
      <c r="T779" s="69">
        <f>(H780-Assets[[#This Row],[COP]])/Assets[[#This Row],[COP]]</f>
        <v>4.627157579815098E-4</v>
      </c>
      <c r="U779" s="69">
        <f>(I780-Assets[[#This Row],[BIDU]])/Assets[[#This Row],[BIDU]]</f>
        <v>4.7079959798315947E-3</v>
      </c>
      <c r="V779" s="69">
        <f>(J780-Assets[[#This Row],[MSFT]])/Assets[[#This Row],[MSFT]]</f>
        <v>-3.1399158149290353E-4</v>
      </c>
      <c r="W779" s="69">
        <f>(K780-Assets[[#This Row],[WFC]])/Assets[[#This Row],[WFC]]</f>
        <v>5.5478864152498685E-3</v>
      </c>
      <c r="X779" s="69">
        <f>(L780-Assets[[#This Row],[DJI]])/Assets[[#This Row],[DJI]]</f>
        <v>-1.3562500019007452E-3</v>
      </c>
    </row>
    <row r="780" spans="1:24" x14ac:dyDescent="0.25">
      <c r="A780" s="66">
        <v>41486</v>
      </c>
      <c r="B780" s="60">
        <v>60.784742000000001</v>
      </c>
      <c r="C780" s="62">
        <v>85.444719000000006</v>
      </c>
      <c r="D780" s="62">
        <v>23.927291</v>
      </c>
      <c r="E780" s="62">
        <v>134.279999</v>
      </c>
      <c r="F780" s="62">
        <v>443.43233700000002</v>
      </c>
      <c r="G780" s="62">
        <v>61.846854999999998</v>
      </c>
      <c r="H780" s="62">
        <v>57.755457</v>
      </c>
      <c r="I780" s="62">
        <v>132.30999800000001</v>
      </c>
      <c r="J780" s="62">
        <v>29.316419</v>
      </c>
      <c r="K780" s="62">
        <v>40.021008999999999</v>
      </c>
      <c r="L780" s="62">
        <v>15499.54004</v>
      </c>
      <c r="N780" s="69">
        <f>(B781-Assets[[#This Row],[AAPL]])/Assets[[#This Row],[AAPL]]</f>
        <v>9.1706731271476022E-3</v>
      </c>
      <c r="O780" s="69">
        <f>(C781-Assets[[#This Row],[XOM]])/Assets[[#This Row],[XOM]]</f>
        <v>-1.087997024134402E-2</v>
      </c>
      <c r="P780" s="69">
        <f>(D781-Assets[[#This Row],[TTM]])/Assets[[#This Row],[TTM]]</f>
        <v>-3.7437585391509424E-3</v>
      </c>
      <c r="Q780" s="69">
        <f>(E781-Assets[[#This Row],[TSLA]])/Assets[[#This Row],[TSLA]]</f>
        <v>9.4578791291173615E-3</v>
      </c>
      <c r="R780" s="69">
        <f>(F781-Assets[[#This Row],[GOOG]])/Assets[[#This Row],[GOOG]]</f>
        <v>1.8552532852379653E-2</v>
      </c>
      <c r="S780" s="69">
        <f>(G781-Assets[[#This Row],[DIS]])/Assets[[#This Row],[DIS]]</f>
        <v>1.098219141458368E-2</v>
      </c>
      <c r="T780" s="69">
        <f>(H781-Assets[[#This Row],[COP]])/Assets[[#This Row],[COP]]</f>
        <v>1.8963870375053905E-2</v>
      </c>
      <c r="U780" s="69">
        <f>(I781-Assets[[#This Row],[BIDU]])/Assets[[#This Row],[BIDU]]</f>
        <v>1.9801942707307642E-2</v>
      </c>
      <c r="V780" s="69">
        <f>(J781-Assets[[#This Row],[MSFT]])/Assets[[#This Row],[MSFT]]</f>
        <v>-5.3391923481513719E-3</v>
      </c>
      <c r="W780" s="69">
        <f>(K781-Assets[[#This Row],[WFC]])/Assets[[#This Row],[WFC]]</f>
        <v>1.7471223676544485E-2</v>
      </c>
      <c r="X780" s="69">
        <f>(L781-Assets[[#This Row],[DJI]])/Assets[[#This Row],[DJI]]</f>
        <v>8.289245336857088E-3</v>
      </c>
    </row>
    <row r="781" spans="1:24" x14ac:dyDescent="0.25">
      <c r="A781" s="66">
        <v>41487</v>
      </c>
      <c r="B781" s="60">
        <v>61.342179000000002</v>
      </c>
      <c r="C781" s="62">
        <v>84.515083000000004</v>
      </c>
      <c r="D781" s="62">
        <v>23.837713000000001</v>
      </c>
      <c r="E781" s="62">
        <v>135.550003</v>
      </c>
      <c r="F781" s="62">
        <v>451.65913</v>
      </c>
      <c r="G781" s="62">
        <v>62.526069</v>
      </c>
      <c r="H781" s="62">
        <v>58.850724</v>
      </c>
      <c r="I781" s="62">
        <v>134.929993</v>
      </c>
      <c r="J781" s="62">
        <v>29.159893</v>
      </c>
      <c r="K781" s="62">
        <v>40.720224999999999</v>
      </c>
      <c r="L781" s="62">
        <v>15628.01953</v>
      </c>
      <c r="N781" s="69">
        <f>(B782-Assets[[#This Row],[AAPL]])/Assets[[#This Row],[AAPL]]</f>
        <v>1.2831741761243893E-2</v>
      </c>
      <c r="O781" s="69">
        <f>(C782-Assets[[#This Row],[XOM]])/Assets[[#This Row],[XOM]]</f>
        <v>-8.4115873139473628E-3</v>
      </c>
      <c r="P781" s="69">
        <f>(D782-Assets[[#This Row],[TTM]])/Assets[[#This Row],[TTM]]</f>
        <v>6.2630169261623228E-3</v>
      </c>
      <c r="Q781" s="69">
        <f>(E782-Assets[[#This Row],[TSLA]])/Assets[[#This Row],[TSLA]]</f>
        <v>1.8074488718380893E-2</v>
      </c>
      <c r="R781" s="69">
        <f>(F782-Assets[[#This Row],[GOOG]])/Assets[[#This Row],[GOOG]]</f>
        <v>2.598882480245679E-3</v>
      </c>
      <c r="S781" s="69">
        <f>(G782-Assets[[#This Row],[DIS]])/Assets[[#This Row],[DIS]]</f>
        <v>1.759488510304396E-2</v>
      </c>
      <c r="T781" s="69">
        <f>(H782-Assets[[#This Row],[COP]])/Assets[[#This Row],[COP]]</f>
        <v>1.7249303508993421E-2</v>
      </c>
      <c r="U781" s="69">
        <f>(I782-Assets[[#This Row],[BIDU]])/Assets[[#This Row],[BIDU]]</f>
        <v>3.5351695304690338E-2</v>
      </c>
      <c r="V781" s="69">
        <f>(J782-Assets[[#This Row],[MSFT]])/Assets[[#This Row],[MSFT]]</f>
        <v>6.9465961346291752E-3</v>
      </c>
      <c r="W781" s="69">
        <f>(K782-Assets[[#This Row],[WFC]])/Assets[[#This Row],[WFC]]</f>
        <v>5.1966559615032291E-3</v>
      </c>
      <c r="X781" s="69">
        <f>(L782-Assets[[#This Row],[DJI]])/Assets[[#This Row],[DJI]]</f>
        <v>1.9414372973976734E-3</v>
      </c>
    </row>
    <row r="782" spans="1:24" x14ac:dyDescent="0.25">
      <c r="A782" s="66">
        <v>41488</v>
      </c>
      <c r="B782" s="60">
        <v>62.129306</v>
      </c>
      <c r="C782" s="62">
        <v>83.804176999999996</v>
      </c>
      <c r="D782" s="62">
        <v>23.987009</v>
      </c>
      <c r="E782" s="62">
        <v>138</v>
      </c>
      <c r="F782" s="62">
        <v>452.83293900000001</v>
      </c>
      <c r="G782" s="62">
        <v>63.626207999999998</v>
      </c>
      <c r="H782" s="62">
        <v>59.865858000000003</v>
      </c>
      <c r="I782" s="62">
        <v>139.699997</v>
      </c>
      <c r="J782" s="62">
        <v>29.362455000000001</v>
      </c>
      <c r="K782" s="62">
        <v>40.931834000000002</v>
      </c>
      <c r="L782" s="62">
        <v>15658.360350000001</v>
      </c>
      <c r="N782" s="69">
        <f>(B783-Assets[[#This Row],[AAPL]])/Assets[[#This Row],[AAPL]]</f>
        <v>1.4939278413958172E-2</v>
      </c>
      <c r="O782" s="69">
        <f>(C783-Assets[[#This Row],[XOM]])/Assets[[#This Row],[XOM]]</f>
        <v>-3.9151747770281228E-3</v>
      </c>
      <c r="P782" s="69">
        <f>(D783-Assets[[#This Row],[TTM]])/Assets[[#This Row],[TTM]]</f>
        <v>-9.5435408391267001E-3</v>
      </c>
      <c r="Q782" s="69">
        <f>(E783-Assets[[#This Row],[TSLA]])/Assets[[#This Row],[TSLA]]</f>
        <v>4.8405746376811568E-2</v>
      </c>
      <c r="R782" s="69">
        <f>(F783-Assets[[#This Row],[GOOG]])/Assets[[#This Row],[GOOG]]</f>
        <v>-1.7318152732701214E-3</v>
      </c>
      <c r="S782" s="69">
        <f>(G783-Assets[[#This Row],[DIS]])/Assets[[#This Row],[DIS]]</f>
        <v>-7.3673886081659715E-3</v>
      </c>
      <c r="T782" s="69">
        <f>(H783-Assets[[#This Row],[COP]])/Assets[[#This Row],[COP]]</f>
        <v>-5.9498019722700811E-4</v>
      </c>
      <c r="U782" s="69">
        <f>(I783-Assets[[#This Row],[BIDU]])/Assets[[#This Row],[BIDU]]</f>
        <v>-4.1589106118592165E-2</v>
      </c>
      <c r="V782" s="69">
        <f>(J783-Assets[[#This Row],[MSFT]])/Assets[[#This Row],[MSFT]]</f>
        <v>-5.9579146226022978E-3</v>
      </c>
      <c r="W782" s="69">
        <f>(K783-Assets[[#This Row],[WFC]])/Assets[[#This Row],[WFC]]</f>
        <v>-3.3715811512379265E-3</v>
      </c>
      <c r="X782" s="69">
        <f>(L783-Assets[[#This Row],[DJI]])/Assets[[#This Row],[DJI]]</f>
        <v>-2.9524464226550018E-3</v>
      </c>
    </row>
    <row r="783" spans="1:24" x14ac:dyDescent="0.25">
      <c r="A783" s="66">
        <v>41491</v>
      </c>
      <c r="B783" s="60">
        <v>63.057473000000002</v>
      </c>
      <c r="C783" s="62">
        <v>83.476068999999995</v>
      </c>
      <c r="D783" s="62">
        <v>23.758088000000001</v>
      </c>
      <c r="E783" s="62">
        <v>144.679993</v>
      </c>
      <c r="F783" s="62">
        <v>452.04871600000001</v>
      </c>
      <c r="G783" s="62">
        <v>63.157449</v>
      </c>
      <c r="H783" s="62">
        <v>59.830238999999999</v>
      </c>
      <c r="I783" s="62">
        <v>133.88999899999999</v>
      </c>
      <c r="J783" s="62">
        <v>29.187515999999999</v>
      </c>
      <c r="K783" s="62">
        <v>40.793829000000002</v>
      </c>
      <c r="L783" s="62">
        <v>15612.12988</v>
      </c>
      <c r="N783" s="69">
        <f>(B784-Assets[[#This Row],[AAPL]])/Assets[[#This Row],[AAPL]]</f>
        <v>-8.9466160497741875E-3</v>
      </c>
      <c r="O783" s="69">
        <f>(C784-Assets[[#This Row],[XOM]])/Assets[[#This Row],[XOM]]</f>
        <v>-1.3101359624396883E-3</v>
      </c>
      <c r="P783" s="69">
        <f>(D784-Assets[[#This Row],[TTM]])/Assets[[#This Row],[TTM]]</f>
        <v>-2.346047375529552E-2</v>
      </c>
      <c r="Q783" s="69">
        <f>(E784-Assets[[#This Row],[TSLA]])/Assets[[#This Row],[TSLA]]</f>
        <v>-1.748686150406438E-2</v>
      </c>
      <c r="R783" s="69">
        <f>(F784-Assets[[#This Row],[GOOG]])/Assets[[#This Row],[GOOG]]</f>
        <v>-9.3148920701723367E-3</v>
      </c>
      <c r="S783" s="69">
        <f>(G784-Assets[[#This Row],[DIS]])/Assets[[#This Row],[DIS]]</f>
        <v>1.5601421773700944E-2</v>
      </c>
      <c r="T783" s="69">
        <f>(H784-Assets[[#This Row],[COP]])/Assets[[#This Row],[COP]]</f>
        <v>-1.488411236331554E-3</v>
      </c>
      <c r="U783" s="69">
        <f>(I784-Assets[[#This Row],[BIDU]])/Assets[[#This Row],[BIDU]]</f>
        <v>5.0041004182845537E-3</v>
      </c>
      <c r="V783" s="69">
        <f>(J784-Assets[[#This Row],[MSFT]])/Assets[[#This Row],[MSFT]]</f>
        <v>-3.7855225501203546E-3</v>
      </c>
      <c r="W783" s="69">
        <f>(K784-Assets[[#This Row],[WFC]])/Assets[[#This Row],[WFC]]</f>
        <v>-6.991449613616911E-3</v>
      </c>
      <c r="X783" s="69">
        <f>(L784-Assets[[#This Row],[DJI]])/Assets[[#This Row],[DJI]]</f>
        <v>-5.9818647883296359E-3</v>
      </c>
    </row>
    <row r="784" spans="1:24" x14ac:dyDescent="0.25">
      <c r="A784" s="66">
        <v>41492</v>
      </c>
      <c r="B784" s="60">
        <v>62.493321999999999</v>
      </c>
      <c r="C784" s="62">
        <v>83.366703999999999</v>
      </c>
      <c r="D784" s="62">
        <v>23.200711999999999</v>
      </c>
      <c r="E784" s="62">
        <v>142.14999399999999</v>
      </c>
      <c r="F784" s="62">
        <v>447.83793100000003</v>
      </c>
      <c r="G784" s="62">
        <v>64.142795000000007</v>
      </c>
      <c r="H784" s="62">
        <v>59.741186999999996</v>
      </c>
      <c r="I784" s="62">
        <v>134.55999800000001</v>
      </c>
      <c r="J784" s="62">
        <v>29.077026</v>
      </c>
      <c r="K784" s="62">
        <v>40.508620999999998</v>
      </c>
      <c r="L784" s="62">
        <v>15518.740229999999</v>
      </c>
      <c r="N784" s="69">
        <f>(B785-Assets[[#This Row],[AAPL]])/Assets[[#This Row],[AAPL]]</f>
        <v>-5.803820126573172E-4</v>
      </c>
      <c r="O784" s="69">
        <f>(C785-Assets[[#This Row],[XOM]])/Assets[[#This Row],[XOM]]</f>
        <v>-1.4212868485240734E-3</v>
      </c>
      <c r="P784" s="69">
        <f>(D785-Assets[[#This Row],[TTM]])/Assets[[#This Row],[TTM]]</f>
        <v>-2.960098810760636E-2</v>
      </c>
      <c r="Q784" s="69">
        <f>(E785-Assets[[#This Row],[TSLA]])/Assets[[#This Row],[TSLA]]</f>
        <v>-5.5715781458281266E-2</v>
      </c>
      <c r="R784" s="69">
        <f>(F785-Assets[[#This Row],[GOOG]])/Assets[[#This Row],[GOOG]]</f>
        <v>-6.6029377935832951E-3</v>
      </c>
      <c r="S784" s="69">
        <f>(G785-Assets[[#This Row],[DIS]])/Assets[[#This Row],[DIS]]</f>
        <v>-1.7002221371862677E-2</v>
      </c>
      <c r="T784" s="69">
        <f>(H785-Assets[[#This Row],[COP]])/Assets[[#This Row],[COP]]</f>
        <v>-8.4960481284041961E-3</v>
      </c>
      <c r="U784" s="69">
        <f>(I785-Assets[[#This Row],[BIDU]])/Assets[[#This Row],[BIDU]]</f>
        <v>5.7223841516406684E-3</v>
      </c>
      <c r="V784" s="69">
        <f>(J785-Assets[[#This Row],[MSFT]])/Assets[[#This Row],[MSFT]]</f>
        <v>1.5199525563584068E-2</v>
      </c>
      <c r="W784" s="69">
        <f>(K785-Assets[[#This Row],[WFC]])/Assets[[#This Row],[WFC]]</f>
        <v>-1.0519094194788768E-2</v>
      </c>
      <c r="X784" s="69">
        <f>(L785-Assets[[#This Row],[DJI]])/Assets[[#This Row],[DJI]]</f>
        <v>-3.0975652203438652E-3</v>
      </c>
    </row>
    <row r="785" spans="1:24" x14ac:dyDescent="0.25">
      <c r="A785" s="66">
        <v>41493</v>
      </c>
      <c r="B785" s="60">
        <v>62.457051999999997</v>
      </c>
      <c r="C785" s="62">
        <v>83.248215999999999</v>
      </c>
      <c r="D785" s="62">
        <v>22.513947999999999</v>
      </c>
      <c r="E785" s="62">
        <v>134.229996</v>
      </c>
      <c r="F785" s="62">
        <v>444.88088499999998</v>
      </c>
      <c r="G785" s="62">
        <v>63.052225</v>
      </c>
      <c r="H785" s="62">
        <v>59.233623000000001</v>
      </c>
      <c r="I785" s="62">
        <v>135.33000200000001</v>
      </c>
      <c r="J785" s="62">
        <v>29.518982999999999</v>
      </c>
      <c r="K785" s="62">
        <v>40.082507</v>
      </c>
      <c r="L785" s="62">
        <v>15470.66992</v>
      </c>
      <c r="N785" s="69">
        <f>(B786-Assets[[#This Row],[AAPL]])/Assets[[#This Row],[AAPL]]</f>
        <v>-1.9916405916821094E-3</v>
      </c>
      <c r="O785" s="69">
        <f>(C786-Assets[[#This Row],[XOM]])/Assets[[#This Row],[XOM]]</f>
        <v>4.817196322861682E-3</v>
      </c>
      <c r="P785" s="69">
        <f>(D786-Assets[[#This Row],[TTM]])/Assets[[#This Row],[TTM]]</f>
        <v>4.6419090956415068E-2</v>
      </c>
      <c r="Q785" s="69">
        <f>(E786-Assets[[#This Row],[TSLA]])/Assets[[#This Row],[TSLA]]</f>
        <v>0.14341056823096382</v>
      </c>
      <c r="R785" s="69">
        <f>(F786-Assets[[#This Row],[GOOG]])/Assets[[#This Row],[GOOG]]</f>
        <v>2.2567883535837105E-3</v>
      </c>
      <c r="S785" s="69">
        <f>(G786-Assets[[#This Row],[DIS]])/Assets[[#This Row],[DIS]]</f>
        <v>-2.4276066387824155E-3</v>
      </c>
      <c r="T785" s="69">
        <f>(H786-Assets[[#This Row],[COP]])/Assets[[#This Row],[COP]]</f>
        <v>8.5688494860426661E-3</v>
      </c>
      <c r="U785" s="69">
        <f>(I786-Assets[[#This Row],[BIDU]])/Assets[[#This Row],[BIDU]]</f>
        <v>3.029653394965508E-3</v>
      </c>
      <c r="V785" s="69">
        <f>(J786-Assets[[#This Row],[MSFT]])/Assets[[#This Row],[MSFT]]</f>
        <v>2.58889000342594E-2</v>
      </c>
      <c r="W785" s="69">
        <f>(K786-Assets[[#This Row],[WFC]])/Assets[[#This Row],[WFC]]</f>
        <v>-1.1555165449106603E-3</v>
      </c>
      <c r="X785" s="69">
        <f>(L786-Assets[[#This Row],[DJI]])/Assets[[#This Row],[DJI]]</f>
        <v>1.7872781297113265E-3</v>
      </c>
    </row>
    <row r="786" spans="1:24" x14ac:dyDescent="0.25">
      <c r="A786" s="66">
        <v>41494</v>
      </c>
      <c r="B786" s="60">
        <v>62.332659999999997</v>
      </c>
      <c r="C786" s="62">
        <v>83.649238999999994</v>
      </c>
      <c r="D786" s="62">
        <v>23.559024999999998</v>
      </c>
      <c r="E786" s="62">
        <v>153.479996</v>
      </c>
      <c r="F786" s="62">
        <v>445.88488699999999</v>
      </c>
      <c r="G786" s="62">
        <v>62.899158999999997</v>
      </c>
      <c r="H786" s="62">
        <v>59.741186999999996</v>
      </c>
      <c r="I786" s="62">
        <v>135.740005</v>
      </c>
      <c r="J786" s="62">
        <v>30.283197000000001</v>
      </c>
      <c r="K786" s="62">
        <v>40.036191000000002</v>
      </c>
      <c r="L786" s="62">
        <v>15498.320309999999</v>
      </c>
      <c r="N786" s="69">
        <f>(B787-Assets[[#This Row],[AAPL]])/Assets[[#This Row],[AAPL]]</f>
        <v>-1.4229731251642312E-2</v>
      </c>
      <c r="O786" s="69">
        <f>(C787-Assets[[#This Row],[XOM]])/Assets[[#This Row],[XOM]]</f>
        <v>-4.7174726837621627E-3</v>
      </c>
      <c r="P786" s="69">
        <f>(D787-Assets[[#This Row],[TTM]])/Assets[[#This Row],[TTM]]</f>
        <v>-9.2944423633828967E-3</v>
      </c>
      <c r="Q786" s="69">
        <f>(E787-Assets[[#This Row],[TSLA]])/Assets[[#This Row],[TSLA]]</f>
        <v>-3.1274173345691245E-3</v>
      </c>
      <c r="R786" s="69">
        <f>(F787-Assets[[#This Row],[GOOG]])/Assets[[#This Row],[GOOG]]</f>
        <v>-2.5206012420869446E-3</v>
      </c>
      <c r="S786" s="69">
        <f>(G787-Assets[[#This Row],[DIS]])/Assets[[#This Row],[DIS]]</f>
        <v>-1.5513259883172597E-2</v>
      </c>
      <c r="T786" s="69">
        <f>(H787-Assets[[#This Row],[COP]])/Assets[[#This Row],[COP]]</f>
        <v>-3.8753163709318193E-3</v>
      </c>
      <c r="U786" s="69">
        <f>(I787-Assets[[#This Row],[BIDU]])/Assets[[#This Row],[BIDU]]</f>
        <v>1.804918896238435E-2</v>
      </c>
      <c r="V786" s="69">
        <f>(J787-Assets[[#This Row],[MSFT]])/Assets[[#This Row],[MSFT]]</f>
        <v>-5.7768009104191666E-3</v>
      </c>
      <c r="W786" s="69">
        <f>(K787-Assets[[#This Row],[WFC]])/Assets[[#This Row],[WFC]]</f>
        <v>2.3134068872834729E-4</v>
      </c>
      <c r="X786" s="69">
        <f>(L787-Assets[[#This Row],[DJI]])/Assets[[#This Row],[DJI]]</f>
        <v>-4.6979632981916722E-3</v>
      </c>
    </row>
    <row r="787" spans="1:24" x14ac:dyDescent="0.25">
      <c r="A787" s="66">
        <v>41495</v>
      </c>
      <c r="B787" s="60">
        <v>61.445683000000002</v>
      </c>
      <c r="C787" s="62">
        <v>83.254626000000002</v>
      </c>
      <c r="D787" s="62">
        <v>23.340057000000002</v>
      </c>
      <c r="E787" s="62">
        <v>153</v>
      </c>
      <c r="F787" s="62">
        <v>444.760989</v>
      </c>
      <c r="G787" s="62">
        <v>61.923388000000003</v>
      </c>
      <c r="H787" s="62">
        <v>59.509670999999997</v>
      </c>
      <c r="I787" s="62">
        <v>138.19000199999999</v>
      </c>
      <c r="J787" s="62">
        <v>30.108256999999998</v>
      </c>
      <c r="K787" s="62">
        <v>40.045453000000002</v>
      </c>
      <c r="L787" s="62">
        <v>15425.509770000001</v>
      </c>
      <c r="N787" s="69">
        <f>(B788-Assets[[#This Row],[AAPL]])/Assets[[#This Row],[AAPL]]</f>
        <v>2.8408065705771403E-2</v>
      </c>
      <c r="O787" s="69">
        <f>(C788-Assets[[#This Row],[XOM]])/Assets[[#This Row],[XOM]]</f>
        <v>-9.1490531709313323E-3</v>
      </c>
      <c r="P787" s="69">
        <f>(D788-Assets[[#This Row],[TTM]])/Assets[[#This Row],[TTM]]</f>
        <v>-1.1940330736981596E-2</v>
      </c>
      <c r="Q787" s="69">
        <f>(E788-Assets[[#This Row],[TSLA]])/Assets[[#This Row],[TSLA]]</f>
        <v>-3.6731993464052211E-2</v>
      </c>
      <c r="R787" s="69">
        <f>(F788-Assets[[#This Row],[GOOG]])/Assets[[#This Row],[GOOG]]</f>
        <v>-5.5030276047883485E-3</v>
      </c>
      <c r="S787" s="69">
        <f>(G788-Assets[[#This Row],[DIS]])/Assets[[#This Row],[DIS]]</f>
        <v>-1.2359078285574518E-2</v>
      </c>
      <c r="T787" s="69">
        <f>(H788-Assets[[#This Row],[COP]])/Assets[[#This Row],[COP]]</f>
        <v>-1.0923283376915234E-2</v>
      </c>
      <c r="U787" s="69">
        <f>(I788-Assets[[#This Row],[BIDU]])/Assets[[#This Row],[BIDU]]</f>
        <v>-1.0565207170342128E-2</v>
      </c>
      <c r="V787" s="69">
        <f>(J788-Assets[[#This Row],[MSFT]])/Assets[[#This Row],[MSFT]]</f>
        <v>5.198740000126943E-3</v>
      </c>
      <c r="W787" s="69">
        <f>(K788-Assets[[#This Row],[WFC]])/Assets[[#This Row],[WFC]]</f>
        <v>-6.9393646264904302E-4</v>
      </c>
      <c r="X787" s="69">
        <f>(L788-Assets[[#This Row],[DJI]])/Assets[[#This Row],[DJI]]</f>
        <v>-3.7795055637890437E-4</v>
      </c>
    </row>
    <row r="788" spans="1:24" x14ac:dyDescent="0.25">
      <c r="A788" s="66">
        <v>41498</v>
      </c>
      <c r="B788" s="60">
        <v>63.191236000000004</v>
      </c>
      <c r="C788" s="62">
        <v>82.492925</v>
      </c>
      <c r="D788" s="62">
        <v>23.061368999999999</v>
      </c>
      <c r="E788" s="62">
        <v>147.38000500000001</v>
      </c>
      <c r="F788" s="62">
        <v>442.31345700000003</v>
      </c>
      <c r="G788" s="62">
        <v>61.158071999999997</v>
      </c>
      <c r="H788" s="62">
        <v>58.859630000000003</v>
      </c>
      <c r="I788" s="62">
        <v>136.729996</v>
      </c>
      <c r="J788" s="62">
        <v>30.264782</v>
      </c>
      <c r="K788" s="62">
        <v>40.017664000000003</v>
      </c>
      <c r="L788" s="62">
        <v>15419.679690000001</v>
      </c>
      <c r="N788" s="69">
        <f>(B789-Assets[[#This Row],[AAPL]])/Assets[[#This Row],[AAPL]]</f>
        <v>4.7522159560227588E-2</v>
      </c>
      <c r="O788" s="69">
        <f>(C789-Assets[[#This Row],[XOM]])/Assets[[#This Row],[XOM]]</f>
        <v>-5.45108565370905E-3</v>
      </c>
      <c r="P788" s="69">
        <f>(D789-Assets[[#This Row],[TTM]])/Assets[[#This Row],[TTM]]</f>
        <v>7.0781140529861883E-2</v>
      </c>
      <c r="Q788" s="69">
        <f>(E789-Assets[[#This Row],[TSLA]])/Assets[[#This Row],[TSLA]]</f>
        <v>-1.3231184243751484E-2</v>
      </c>
      <c r="R788" s="69">
        <f>(F789-Assets[[#This Row],[GOOG]])/Assets[[#This Row],[GOOG]]</f>
        <v>-4.8108416470810898E-3</v>
      </c>
      <c r="S788" s="69">
        <f>(G789-Assets[[#This Row],[DIS]])/Assets[[#This Row],[DIS]]</f>
        <v>7.8208809460184059E-4</v>
      </c>
      <c r="T788" s="69">
        <f>(H789-Assets[[#This Row],[COP]])/Assets[[#This Row],[COP]]</f>
        <v>1.2102930310639005E-2</v>
      </c>
      <c r="U788" s="69">
        <f>(I789-Assets[[#This Row],[BIDU]])/Assets[[#This Row],[BIDU]]</f>
        <v>3.5105705700452183E-2</v>
      </c>
      <c r="V788" s="69">
        <f>(J789-Assets[[#This Row],[MSFT]])/Assets[[#This Row],[MSFT]]</f>
        <v>-1.2561233713826175E-2</v>
      </c>
      <c r="W788" s="69">
        <f>(K789-Assets[[#This Row],[WFC]])/Assets[[#This Row],[WFC]]</f>
        <v>2.7777483463300996E-3</v>
      </c>
      <c r="X788" s="69">
        <f>(L789-Assets[[#This Row],[DJI]])/Assets[[#This Row],[DJI]]</f>
        <v>2.0318243069807713E-3</v>
      </c>
    </row>
    <row r="789" spans="1:24" x14ac:dyDescent="0.25">
      <c r="A789" s="66">
        <v>41499</v>
      </c>
      <c r="B789" s="60">
        <v>66.194220000000001</v>
      </c>
      <c r="C789" s="62">
        <v>82.043249000000003</v>
      </c>
      <c r="D789" s="62">
        <v>24.693678999999999</v>
      </c>
      <c r="E789" s="62">
        <v>145.429993</v>
      </c>
      <c r="F789" s="62">
        <v>440.18555700000002</v>
      </c>
      <c r="G789" s="62">
        <v>61.205902999999999</v>
      </c>
      <c r="H789" s="62">
        <v>59.572004</v>
      </c>
      <c r="I789" s="62">
        <v>141.529999</v>
      </c>
      <c r="J789" s="62">
        <v>29.884619000000001</v>
      </c>
      <c r="K789" s="62">
        <v>40.128822999999997</v>
      </c>
      <c r="L789" s="62">
        <v>15451.009770000001</v>
      </c>
      <c r="N789" s="69">
        <f>(B790-Assets[[#This Row],[AAPL]])/Assets[[#This Row],[AAPL]]</f>
        <v>1.8240565414925941E-2</v>
      </c>
      <c r="O789" s="69">
        <f>(C790-Assets[[#This Row],[XOM]])/Assets[[#This Row],[XOM]]</f>
        <v>-5.0336012412186167E-3</v>
      </c>
      <c r="P789" s="69">
        <f>(D790-Assets[[#This Row],[TTM]])/Assets[[#This Row],[TTM]]</f>
        <v>3.1035918139212967E-2</v>
      </c>
      <c r="Q789" s="69">
        <f>(E790-Assets[[#This Row],[TSLA]])/Assets[[#This Row],[TSLA]]</f>
        <v>-4.1738240336709531E-2</v>
      </c>
      <c r="R789" s="69">
        <f>(F790-Assets[[#This Row],[GOOG]])/Assets[[#This Row],[GOOG]]</f>
        <v>-1.2981557229966079E-2</v>
      </c>
      <c r="S789" s="69">
        <f>(G790-Assets[[#This Row],[DIS]])/Assets[[#This Row],[DIS]]</f>
        <v>-3.1260056730143354E-4</v>
      </c>
      <c r="T789" s="69">
        <f>(H790-Assets[[#This Row],[COP]])/Assets[[#This Row],[COP]]</f>
        <v>3.8864228908599119E-3</v>
      </c>
      <c r="U789" s="69">
        <f>(I790-Assets[[#This Row],[BIDU]])/Assets[[#This Row],[BIDU]]</f>
        <v>-2.1338260590251259E-2</v>
      </c>
      <c r="V789" s="69">
        <f>(J790-Assets[[#This Row],[MSFT]])/Assets[[#This Row],[MSFT]]</f>
        <v>3.7231861647625667E-3</v>
      </c>
      <c r="W789" s="69">
        <f>(K790-Assets[[#This Row],[WFC]])/Assets[[#This Row],[WFC]]</f>
        <v>-5.0785192478732689E-3</v>
      </c>
      <c r="X789" s="69">
        <f>(L790-Assets[[#This Row],[DJI]])/Assets[[#This Row],[DJI]]</f>
        <v>-7.3360648713123632E-3</v>
      </c>
    </row>
    <row r="790" spans="1:24" x14ac:dyDescent="0.25">
      <c r="A790" s="66">
        <v>41500</v>
      </c>
      <c r="B790" s="60">
        <v>67.40164</v>
      </c>
      <c r="C790" s="62">
        <v>81.630275999999995</v>
      </c>
      <c r="D790" s="62">
        <v>25.460070000000002</v>
      </c>
      <c r="E790" s="62">
        <v>139.36000100000001</v>
      </c>
      <c r="F790" s="62">
        <v>434.47126300000002</v>
      </c>
      <c r="G790" s="62">
        <v>61.186770000000003</v>
      </c>
      <c r="H790" s="62">
        <v>59.803525999999998</v>
      </c>
      <c r="I790" s="62">
        <v>138.509995</v>
      </c>
      <c r="J790" s="62">
        <v>29.995885000000001</v>
      </c>
      <c r="K790" s="62">
        <v>39.925027999999998</v>
      </c>
      <c r="L790" s="62">
        <v>15337.660159999999</v>
      </c>
      <c r="N790" s="69">
        <f>(B791-Assets[[#This Row],[AAPL]])/Assets[[#This Row],[AAPL]]</f>
        <v>-1.1836062149230655E-3</v>
      </c>
      <c r="O790" s="69">
        <f>(C791-Assets[[#This Row],[XOM]])/Assets[[#This Row],[XOM]]</f>
        <v>-8.8813248652986256E-3</v>
      </c>
      <c r="P790" s="69">
        <f>(D791-Assets[[#This Row],[TTM]])/Assets[[#This Row],[TTM]]</f>
        <v>-8.6004476814085847E-3</v>
      </c>
      <c r="Q790" s="69">
        <f>(E791-Assets[[#This Row],[TSLA]])/Assets[[#This Row],[TSLA]]</f>
        <v>2.2244331068853925E-3</v>
      </c>
      <c r="R790" s="69">
        <f>(F791-Assets[[#This Row],[GOOG]])/Assets[[#This Row],[GOOG]]</f>
        <v>-1.1669174538708265E-2</v>
      </c>
      <c r="S790" s="69">
        <f>(G791-Assets[[#This Row],[DIS]])/Assets[[#This Row],[DIS]]</f>
        <v>-2.4702905546411413E-2</v>
      </c>
      <c r="T790" s="69">
        <f>(H791-Assets[[#This Row],[COP]])/Assets[[#This Row],[COP]]</f>
        <v>6.8492951402230494E-3</v>
      </c>
      <c r="U790" s="69">
        <f>(I791-Assets[[#This Row],[BIDU]])/Assets[[#This Row],[BIDU]]</f>
        <v>-2.5918685507136226E-2</v>
      </c>
      <c r="V790" s="69">
        <f>(J791-Assets[[#This Row],[MSFT]])/Assets[[#This Row],[MSFT]]</f>
        <v>-1.7310574433793254E-2</v>
      </c>
      <c r="W790" s="69">
        <f>(K791-Assets[[#This Row],[WFC]])/Assets[[#This Row],[WFC]]</f>
        <v>-2.5521084168055415E-3</v>
      </c>
      <c r="X790" s="69">
        <f>(L791-Assets[[#This Row],[DJI]])/Assets[[#This Row],[DJI]]</f>
        <v>-1.4700399386082036E-2</v>
      </c>
    </row>
    <row r="791" spans="1:24" x14ac:dyDescent="0.25">
      <c r="A791" s="66">
        <v>41501</v>
      </c>
      <c r="B791" s="60">
        <v>67.321862999999993</v>
      </c>
      <c r="C791" s="62">
        <v>80.905291000000005</v>
      </c>
      <c r="D791" s="62">
        <v>25.241102000000001</v>
      </c>
      <c r="E791" s="62">
        <v>139.66999799999999</v>
      </c>
      <c r="F791" s="62">
        <v>429.401342</v>
      </c>
      <c r="G791" s="62">
        <v>59.675279000000003</v>
      </c>
      <c r="H791" s="62">
        <v>60.213138000000001</v>
      </c>
      <c r="I791" s="62">
        <v>134.91999799999999</v>
      </c>
      <c r="J791" s="62">
        <v>29.476638999999999</v>
      </c>
      <c r="K791" s="62">
        <v>39.823135000000001</v>
      </c>
      <c r="L791" s="62">
        <v>15112.190430000001</v>
      </c>
      <c r="N791" s="69">
        <f>(B792-Assets[[#This Row],[AAPL]])/Assets[[#This Row],[AAPL]]</f>
        <v>8.8771458983540816E-3</v>
      </c>
      <c r="O791" s="69">
        <f>(C792-Assets[[#This Row],[XOM]])/Assets[[#This Row],[XOM]]</f>
        <v>-2.835747788114391E-3</v>
      </c>
      <c r="P791" s="69">
        <f>(D792-Assets[[#This Row],[TTM]])/Assets[[#This Row],[TTM]]</f>
        <v>-9.4637310209356208E-3</v>
      </c>
      <c r="Q791" s="69">
        <f>(E792-Assets[[#This Row],[TSLA]])/Assets[[#This Row],[TSLA]]</f>
        <v>1.6682193981272967E-2</v>
      </c>
      <c r="R791" s="69">
        <f>(F792-Assets[[#This Row],[GOOG]])/Assets[[#This Row],[GOOG]]</f>
        <v>-3.1989560013996796E-3</v>
      </c>
      <c r="S791" s="69">
        <f>(G792-Assets[[#This Row],[DIS]])/Assets[[#This Row],[DIS]]</f>
        <v>-3.3665196605113857E-3</v>
      </c>
      <c r="T791" s="69">
        <f>(H792-Assets[[#This Row],[COP]])/Assets[[#This Row],[COP]]</f>
        <v>-3.5493250659016976E-3</v>
      </c>
      <c r="U791" s="69">
        <f>(I792-Assets[[#This Row],[BIDU]])/Assets[[#This Row],[BIDU]]</f>
        <v>-2.0752965027467881E-3</v>
      </c>
      <c r="V791" s="69">
        <f>(J792-Assets[[#This Row],[MSFT]])/Assets[[#This Row],[MSFT]]</f>
        <v>3.1452025449719035E-4</v>
      </c>
      <c r="W791" s="69">
        <f>(K792-Assets[[#This Row],[WFC]])/Assets[[#This Row],[WFC]]</f>
        <v>-5.5827347595812926E-3</v>
      </c>
      <c r="X791" s="69">
        <f>(L792-Assets[[#This Row],[DJI]])/Assets[[#This Row],[DJI]]</f>
        <v>-2.0328423031921688E-3</v>
      </c>
    </row>
    <row r="792" spans="1:24" x14ac:dyDescent="0.25">
      <c r="A792" s="66">
        <v>41502</v>
      </c>
      <c r="B792" s="60">
        <v>67.919488999999999</v>
      </c>
      <c r="C792" s="62">
        <v>80.675864000000004</v>
      </c>
      <c r="D792" s="62">
        <v>25.002227000000001</v>
      </c>
      <c r="E792" s="62">
        <v>142</v>
      </c>
      <c r="F792" s="62">
        <v>428.02770600000002</v>
      </c>
      <c r="G792" s="62">
        <v>59.474381000000001</v>
      </c>
      <c r="H792" s="62">
        <v>59.999422000000003</v>
      </c>
      <c r="I792" s="62">
        <v>134.63999899999999</v>
      </c>
      <c r="J792" s="62">
        <v>29.485910000000001</v>
      </c>
      <c r="K792" s="62">
        <v>39.600813000000002</v>
      </c>
      <c r="L792" s="62">
        <v>15081.469730000001</v>
      </c>
      <c r="N792" s="69">
        <f>(B793-Assets[[#This Row],[AAPL]])/Assets[[#This Row],[AAPL]]</f>
        <v>1.07698248436469E-2</v>
      </c>
      <c r="O792" s="69">
        <f>(C793-Assets[[#This Row],[XOM]])/Assets[[#This Row],[XOM]]</f>
        <v>-1.1261583761904392E-2</v>
      </c>
      <c r="P792" s="69">
        <f>(D793-Assets[[#This Row],[TTM]])/Assets[[#This Row],[TTM]]</f>
        <v>-6.8471380569418969E-2</v>
      </c>
      <c r="Q792" s="69">
        <f>(E793-Assets[[#This Row],[TSLA]])/Assets[[#This Row],[TSLA]]</f>
        <v>2.0422492957746424E-2</v>
      </c>
      <c r="R792" s="69">
        <f>(F793-Assets[[#This Row],[GOOG]])/Assets[[#This Row],[GOOG]]</f>
        <v>1.0199407512185567E-2</v>
      </c>
      <c r="S792" s="69">
        <f>(G793-Assets[[#This Row],[DIS]])/Assets[[#This Row],[DIS]]</f>
        <v>-5.4688084941985531E-3</v>
      </c>
      <c r="T792" s="69">
        <f>(H793-Assets[[#This Row],[COP]])/Assets[[#This Row],[COP]]</f>
        <v>-2.3003788269827036E-2</v>
      </c>
      <c r="U792" s="69">
        <f>(I793-Assets[[#This Row],[BIDU]])/Assets[[#This Row],[BIDU]]</f>
        <v>2.7480392360966573E-3</v>
      </c>
      <c r="V792" s="69">
        <f>(J793-Assets[[#This Row],[MSFT]])/Assets[[#This Row],[MSFT]]</f>
        <v>-1.2893107250208714E-2</v>
      </c>
      <c r="W792" s="69">
        <f>(K793-Assets[[#This Row],[WFC]])/Assets[[#This Row],[WFC]]</f>
        <v>-6.0818448348523742E-3</v>
      </c>
      <c r="X792" s="69">
        <f>(L793-Assets[[#This Row],[DJI]])/Assets[[#This Row],[DJI]]</f>
        <v>-4.689828064920386E-3</v>
      </c>
    </row>
    <row r="793" spans="1:24" x14ac:dyDescent="0.25">
      <c r="A793" s="66">
        <v>41505</v>
      </c>
      <c r="B793" s="60">
        <v>68.650970000000001</v>
      </c>
      <c r="C793" s="62">
        <v>79.767325999999997</v>
      </c>
      <c r="D793" s="62">
        <v>23.290289999999999</v>
      </c>
      <c r="E793" s="62">
        <v>144.89999399999999</v>
      </c>
      <c r="F793" s="62">
        <v>432.39333499999998</v>
      </c>
      <c r="G793" s="62">
        <v>59.149127</v>
      </c>
      <c r="H793" s="62">
        <v>58.619208</v>
      </c>
      <c r="I793" s="62">
        <v>135.009995</v>
      </c>
      <c r="J793" s="62">
        <v>29.105744999999999</v>
      </c>
      <c r="K793" s="62">
        <v>39.359966999999997</v>
      </c>
      <c r="L793" s="62">
        <v>15010.740229999999</v>
      </c>
      <c r="N793" s="69">
        <f>(B794-Assets[[#This Row],[AAPL]])/Assets[[#This Row],[AAPL]]</f>
        <v>-1.3136653422376944E-2</v>
      </c>
      <c r="O793" s="69">
        <f>(C794-Assets[[#This Row],[XOM]])/Assets[[#This Row],[XOM]]</f>
        <v>-1.0353863435261222E-3</v>
      </c>
      <c r="P793" s="69">
        <f>(D794-Assets[[#This Row],[TTM]])/Assets[[#This Row],[TTM]]</f>
        <v>-1.2393104594232183E-2</v>
      </c>
      <c r="Q793" s="69">
        <f>(E794-Assets[[#This Row],[TSLA]])/Assets[[#This Row],[TSLA]]</f>
        <v>3.2298193193852139E-2</v>
      </c>
      <c r="R793" s="69">
        <f>(F794-Assets[[#This Row],[GOOG]])/Assets[[#This Row],[GOOG]]</f>
        <v>-2.6567939582134413E-4</v>
      </c>
      <c r="S793" s="69">
        <f>(G794-Assets[[#This Row],[DIS]])/Assets[[#This Row],[DIS]]</f>
        <v>8.0865098820481621E-4</v>
      </c>
      <c r="T793" s="69">
        <f>(H794-Assets[[#This Row],[COP]])/Assets[[#This Row],[COP]]</f>
        <v>2.2786217104809113E-3</v>
      </c>
      <c r="U793" s="69">
        <f>(I794-Assets[[#This Row],[BIDU]])/Assets[[#This Row],[BIDU]]</f>
        <v>-3.7025406896736235E-4</v>
      </c>
      <c r="V793" s="69">
        <f>(J794-Assets[[#This Row],[MSFT]])/Assets[[#This Row],[MSFT]]</f>
        <v>7.3272475932156973E-3</v>
      </c>
      <c r="W793" s="69">
        <f>(K794-Assets[[#This Row],[WFC]])/Assets[[#This Row],[WFC]]</f>
        <v>2.3534572577258977E-3</v>
      </c>
      <c r="X793" s="69">
        <f>(L794-Assets[[#This Row],[DJI]])/Assets[[#This Row],[DJI]]</f>
        <v>-5.1629699010519755E-4</v>
      </c>
    </row>
    <row r="794" spans="1:24" x14ac:dyDescent="0.25">
      <c r="A794" s="66">
        <v>41506</v>
      </c>
      <c r="B794" s="60">
        <v>67.749126000000004</v>
      </c>
      <c r="C794" s="62">
        <v>79.684736000000001</v>
      </c>
      <c r="D794" s="62">
        <v>23.001650999999999</v>
      </c>
      <c r="E794" s="62">
        <v>149.58000200000001</v>
      </c>
      <c r="F794" s="62">
        <v>432.278457</v>
      </c>
      <c r="G794" s="62">
        <v>59.196958000000002</v>
      </c>
      <c r="H794" s="62">
        <v>58.752778999999997</v>
      </c>
      <c r="I794" s="62">
        <v>134.96000699999999</v>
      </c>
      <c r="J794" s="62">
        <v>29.319009999999999</v>
      </c>
      <c r="K794" s="62">
        <v>39.452598999999999</v>
      </c>
      <c r="L794" s="62">
        <v>15002.990229999999</v>
      </c>
      <c r="N794" s="69">
        <f>(B795-Assets[[#This Row],[AAPL]])/Assets[[#This Row],[AAPL]]</f>
        <v>2.5745276773015899E-3</v>
      </c>
      <c r="O794" s="69">
        <f>(C795-Assets[[#This Row],[XOM]])/Assets[[#This Row],[XOM]]</f>
        <v>-4.7219206448773782E-3</v>
      </c>
      <c r="P794" s="69">
        <f>(D795-Assets[[#This Row],[TTM]])/Assets[[#This Row],[TTM]]</f>
        <v>-3.7213372205325536E-2</v>
      </c>
      <c r="Q794" s="69">
        <f>(E795-Assets[[#This Row],[TSLA]])/Assets[[#This Row],[TSLA]]</f>
        <v>-1.1498870016060009E-2</v>
      </c>
      <c r="R794" s="69">
        <f>(F795-Assets[[#This Row],[GOOG]])/Assets[[#This Row],[GOOG]]</f>
        <v>4.518022974251472E-3</v>
      </c>
      <c r="S794" s="69">
        <f>(G795-Assets[[#This Row],[DIS]])/Assets[[#This Row],[DIS]]</f>
        <v>-1.1958655037645758E-2</v>
      </c>
      <c r="T794" s="69">
        <f>(H795-Assets[[#This Row],[COP]])/Assets[[#This Row],[COP]]</f>
        <v>-6.9719085117658742E-3</v>
      </c>
      <c r="U794" s="69">
        <f>(I795-Assets[[#This Row],[BIDU]])/Assets[[#This Row],[BIDU]]</f>
        <v>7.6318757155962973E-3</v>
      </c>
      <c r="V794" s="69">
        <f>(J795-Assets[[#This Row],[MSFT]])/Assets[[#This Row],[MSFT]]</f>
        <v>-3.1627943781186026E-4</v>
      </c>
      <c r="W794" s="69">
        <f>(K795-Assets[[#This Row],[WFC]])/Assets[[#This Row],[WFC]]</f>
        <v>-5.400303285469271E-3</v>
      </c>
      <c r="X794" s="69">
        <f>(L795-Assets[[#This Row],[DJI]])/Assets[[#This Row],[DJI]]</f>
        <v>-7.0279603188143245E-3</v>
      </c>
    </row>
    <row r="795" spans="1:24" x14ac:dyDescent="0.25">
      <c r="A795" s="66">
        <v>41507</v>
      </c>
      <c r="B795" s="60">
        <v>67.923547999999997</v>
      </c>
      <c r="C795" s="62">
        <v>79.308470999999997</v>
      </c>
      <c r="D795" s="62">
        <v>22.145682000000001</v>
      </c>
      <c r="E795" s="62">
        <v>147.86000100000001</v>
      </c>
      <c r="F795" s="62">
        <v>434.23150099999998</v>
      </c>
      <c r="G795" s="62">
        <v>58.489041999999998</v>
      </c>
      <c r="H795" s="62">
        <v>58.343159999999997</v>
      </c>
      <c r="I795" s="62">
        <v>135.990005</v>
      </c>
      <c r="J795" s="62">
        <v>29.309736999999998</v>
      </c>
      <c r="K795" s="62">
        <v>39.239542999999998</v>
      </c>
      <c r="L795" s="62">
        <v>14897.54981</v>
      </c>
      <c r="N795" s="69">
        <f>(B796-Assets[[#This Row],[AAPL]])/Assets[[#This Row],[AAPL]]</f>
        <v>1.1942839028373272E-3</v>
      </c>
      <c r="O795" s="69">
        <f>(C796-Assets[[#This Row],[XOM]])/Assets[[#This Row],[XOM]]</f>
        <v>6.4800517967368888E-3</v>
      </c>
      <c r="P795" s="69">
        <f>(D796-Assets[[#This Row],[TTM]])/Assets[[#This Row],[TTM]]</f>
        <v>2.7415773422556983E-2</v>
      </c>
      <c r="Q795" s="69">
        <f>(E796-Assets[[#This Row],[TSLA]])/Assets[[#This Row],[TSLA]]</f>
        <v>6.2491579450212477E-2</v>
      </c>
      <c r="R795" s="69">
        <f>(F796-Assets[[#This Row],[GOOG]])/Assets[[#This Row],[GOOG]]</f>
        <v>5.0383654685614244E-3</v>
      </c>
      <c r="S795" s="69">
        <f>(G796-Assets[[#This Row],[DIS]])/Assets[[#This Row],[DIS]]</f>
        <v>8.1779592149928033E-3</v>
      </c>
      <c r="T795" s="69">
        <f>(H796-Assets[[#This Row],[COP]])/Assets[[#This Row],[COP]]</f>
        <v>9.615454493723051E-3</v>
      </c>
      <c r="U795" s="69">
        <f>(I796-Assets[[#This Row],[BIDU]])/Assets[[#This Row],[BIDU]]</f>
        <v>2.6104771449931289E-2</v>
      </c>
      <c r="V795" s="69">
        <f>(J796-Assets[[#This Row],[MSFT]])/Assets[[#This Row],[MSFT]]</f>
        <v>2.467569053929082E-2</v>
      </c>
      <c r="W795" s="69">
        <f>(K796-Assets[[#This Row],[WFC]])/Assets[[#This Row],[WFC]]</f>
        <v>2.8328311570805166E-3</v>
      </c>
      <c r="X795" s="69">
        <f>(L796-Assets[[#This Row],[DJI]])/Assets[[#This Row],[DJI]]</f>
        <v>4.443040690863714E-3</v>
      </c>
    </row>
    <row r="796" spans="1:24" x14ac:dyDescent="0.25">
      <c r="A796" s="66">
        <v>41508</v>
      </c>
      <c r="B796" s="60">
        <v>68.004667999999995</v>
      </c>
      <c r="C796" s="62">
        <v>79.822394000000003</v>
      </c>
      <c r="D796" s="62">
        <v>22.752822999999999</v>
      </c>
      <c r="E796" s="62">
        <v>157.10000600000001</v>
      </c>
      <c r="F796" s="62">
        <v>436.41931799999998</v>
      </c>
      <c r="G796" s="62">
        <v>58.967362999999999</v>
      </c>
      <c r="H796" s="62">
        <v>58.904156</v>
      </c>
      <c r="I796" s="62">
        <v>139.53999300000001</v>
      </c>
      <c r="J796" s="62">
        <v>30.032975</v>
      </c>
      <c r="K796" s="62">
        <v>39.350701999999998</v>
      </c>
      <c r="L796" s="62">
        <v>14963.740229999999</v>
      </c>
      <c r="N796" s="69">
        <f>(B797-Assets[[#This Row],[AAPL]])/Assets[[#This Row],[AAPL]]</f>
        <v>-3.857102868291243E-3</v>
      </c>
      <c r="O796" s="69">
        <f>(C797-Assets[[#This Row],[XOM]])/Assets[[#This Row],[XOM]]</f>
        <v>6.208245270117943E-3</v>
      </c>
      <c r="P796" s="69">
        <f>(D797-Assets[[#This Row],[TTM]])/Assets[[#This Row],[TTM]]</f>
        <v>3.2808368438501073E-2</v>
      </c>
      <c r="Q796" s="69">
        <f>(E797-Assets[[#This Row],[TSLA]])/Assets[[#This Row],[TSLA]]</f>
        <v>3.0171800248053497E-2</v>
      </c>
      <c r="R796" s="69">
        <f>(F797-Assets[[#This Row],[GOOG]])/Assets[[#This Row],[GOOG]]</f>
        <v>-4.0058446725311624E-3</v>
      </c>
      <c r="S796" s="69">
        <f>(G797-Assets[[#This Row],[DIS]])/Assets[[#This Row],[DIS]]</f>
        <v>1.4600958160533614E-3</v>
      </c>
      <c r="T796" s="69">
        <f>(H797-Assets[[#This Row],[COP]])/Assets[[#This Row],[COP]]</f>
        <v>6.0468908170078607E-3</v>
      </c>
      <c r="U796" s="69">
        <f>(I797-Assets[[#This Row],[BIDU]])/Assets[[#This Row],[BIDU]]</f>
        <v>-6.4497208337972378E-3</v>
      </c>
      <c r="V796" s="69">
        <f>(J797-Assets[[#This Row],[MSFT]])/Assets[[#This Row],[MSFT]]</f>
        <v>7.286201250458868E-2</v>
      </c>
      <c r="W796" s="69">
        <f>(K797-Assets[[#This Row],[WFC]])/Assets[[#This Row],[WFC]]</f>
        <v>6.5912928313197321E-3</v>
      </c>
      <c r="X796" s="69">
        <f>(L797-Assets[[#This Row],[DJI]])/Assets[[#This Row],[DJI]]</f>
        <v>3.1255247204997187E-3</v>
      </c>
    </row>
    <row r="797" spans="1:24" x14ac:dyDescent="0.25">
      <c r="A797" s="66">
        <v>41509</v>
      </c>
      <c r="B797" s="60">
        <v>67.742367000000002</v>
      </c>
      <c r="C797" s="62">
        <v>80.317950999999994</v>
      </c>
      <c r="D797" s="62">
        <v>23.499306000000001</v>
      </c>
      <c r="E797" s="62">
        <v>161.83999600000001</v>
      </c>
      <c r="F797" s="62">
        <v>434.67108999999999</v>
      </c>
      <c r="G797" s="62">
        <v>59.053460999999999</v>
      </c>
      <c r="H797" s="62">
        <v>59.260342999999999</v>
      </c>
      <c r="I797" s="62">
        <v>138.63999899999999</v>
      </c>
      <c r="J797" s="62">
        <v>32.221238</v>
      </c>
      <c r="K797" s="62">
        <v>39.610073999999997</v>
      </c>
      <c r="L797" s="62">
        <v>15010.509770000001</v>
      </c>
      <c r="N797" s="69">
        <f>(B798-Assets[[#This Row],[AAPL]])/Assets[[#This Row],[AAPL]]</f>
        <v>3.8920694932315014E-3</v>
      </c>
      <c r="O797" s="69">
        <f>(C798-Assets[[#This Row],[XOM]])/Assets[[#This Row],[XOM]]</f>
        <v>-4.913173146062942E-3</v>
      </c>
      <c r="P797" s="69">
        <f>(D798-Assets[[#This Row],[TTM]])/Assets[[#This Row],[TTM]]</f>
        <v>-3.007203702100824E-2</v>
      </c>
      <c r="Q797" s="69">
        <f>(E798-Assets[[#This Row],[TSLA]])/Assets[[#This Row],[TSLA]]</f>
        <v>1.4705913611119854E-2</v>
      </c>
      <c r="R797" s="69">
        <f>(F798-Assets[[#This Row],[GOOG]])/Assets[[#This Row],[GOOG]]</f>
        <v>-4.3898042540625242E-3</v>
      </c>
      <c r="S797" s="69">
        <f>(G798-Assets[[#This Row],[DIS]])/Assets[[#This Row],[DIS]]</f>
        <v>-6.1558627359706427E-3</v>
      </c>
      <c r="T797" s="69">
        <f>(H798-Assets[[#This Row],[COP]])/Assets[[#This Row],[COP]]</f>
        <v>-3.6063915458605768E-3</v>
      </c>
      <c r="U797" s="69">
        <f>(I798-Assets[[#This Row],[BIDU]])/Assets[[#This Row],[BIDU]]</f>
        <v>2.7409477981892604E-3</v>
      </c>
      <c r="V797" s="69">
        <f>(J798-Assets[[#This Row],[MSFT]])/Assets[[#This Row],[MSFT]]</f>
        <v>-1.7266127390884178E-2</v>
      </c>
      <c r="W797" s="69">
        <f>(K798-Assets[[#This Row],[WFC]])/Assets[[#This Row],[WFC]]</f>
        <v>-8.6528997648425022E-3</v>
      </c>
      <c r="X797" s="69">
        <f>(L798-Assets[[#This Row],[DJI]])/Assets[[#This Row],[DJI]]</f>
        <v>-4.2669976557365404E-3</v>
      </c>
    </row>
    <row r="798" spans="1:24" x14ac:dyDescent="0.25">
      <c r="A798" s="66">
        <v>41512</v>
      </c>
      <c r="B798" s="60">
        <v>68.006024999999994</v>
      </c>
      <c r="C798" s="62">
        <v>79.923334999999994</v>
      </c>
      <c r="D798" s="62">
        <v>22.792634</v>
      </c>
      <c r="E798" s="62">
        <v>164.220001</v>
      </c>
      <c r="F798" s="62">
        <v>432.762969</v>
      </c>
      <c r="G798" s="62">
        <v>58.689936000000003</v>
      </c>
      <c r="H798" s="62">
        <v>59.046627000000001</v>
      </c>
      <c r="I798" s="62">
        <v>139.020004</v>
      </c>
      <c r="J798" s="62">
        <v>31.664902000000001</v>
      </c>
      <c r="K798" s="62">
        <v>39.267332000000003</v>
      </c>
      <c r="L798" s="62">
        <v>14946.45996</v>
      </c>
      <c r="N798" s="69">
        <f>(B799-Assets[[#This Row],[AAPL]])/Assets[[#This Row],[AAPL]]</f>
        <v>-2.8590246231859458E-2</v>
      </c>
      <c r="O798" s="69">
        <f>(C799-Assets[[#This Row],[XOM]])/Assets[[#This Row],[XOM]]</f>
        <v>-3.1001959565375588E-3</v>
      </c>
      <c r="P798" s="69">
        <f>(D799-Assets[[#This Row],[TTM]])/Assets[[#This Row],[TTM]]</f>
        <v>-2.5764200837867124E-2</v>
      </c>
      <c r="Q798" s="69">
        <f>(E799-Assets[[#This Row],[TSLA]])/Assets[[#This Row],[TSLA]]</f>
        <v>1.6989367817626597E-2</v>
      </c>
      <c r="R798" s="69">
        <f>(F799-Assets[[#This Row],[GOOG]])/Assets[[#This Row],[GOOG]]</f>
        <v>-1.8744406479011776E-2</v>
      </c>
      <c r="S798" s="69">
        <f>(G799-Assets[[#This Row],[DIS]])/Assets[[#This Row],[DIS]]</f>
        <v>-1.075794323578747E-2</v>
      </c>
      <c r="T798" s="69">
        <f>(H799-Assets[[#This Row],[COP]])/Assets[[#This Row],[COP]]</f>
        <v>-4.3734250899717551E-3</v>
      </c>
      <c r="U798" s="69">
        <f>(I799-Assets[[#This Row],[BIDU]])/Assets[[#This Row],[BIDU]]</f>
        <v>-2.8053581411204759E-2</v>
      </c>
      <c r="V798" s="69">
        <f>(J799-Assets[[#This Row],[MSFT]])/Assets[[#This Row],[MSFT]]</f>
        <v>-2.606159968535517E-2</v>
      </c>
      <c r="W798" s="69">
        <f>(K799-Assets[[#This Row],[WFC]])/Assets[[#This Row],[WFC]]</f>
        <v>-3.0195787174947492E-2</v>
      </c>
      <c r="X798" s="69">
        <f>(L799-Assets[[#This Row],[DJI]])/Assets[[#This Row],[DJI]]</f>
        <v>-1.13960148728087E-2</v>
      </c>
    </row>
    <row r="799" spans="1:24" x14ac:dyDescent="0.25">
      <c r="A799" s="66">
        <v>41513</v>
      </c>
      <c r="B799" s="60">
        <v>66.061716000000004</v>
      </c>
      <c r="C799" s="62">
        <v>79.675556999999998</v>
      </c>
      <c r="D799" s="62">
        <v>22.205400000000001</v>
      </c>
      <c r="E799" s="62">
        <v>167.009995</v>
      </c>
      <c r="F799" s="62">
        <v>424.65108400000003</v>
      </c>
      <c r="G799" s="62">
        <v>58.058553000000003</v>
      </c>
      <c r="H799" s="62">
        <v>58.788390999999997</v>
      </c>
      <c r="I799" s="62">
        <v>135.11999499999999</v>
      </c>
      <c r="J799" s="62">
        <v>30.839663999999999</v>
      </c>
      <c r="K799" s="62">
        <v>38.081623999999998</v>
      </c>
      <c r="L799" s="62">
        <v>14776.12988</v>
      </c>
      <c r="N799" s="69">
        <f>(B800-Assets[[#This Row],[AAPL]])/Assets[[#This Row],[AAPL]]</f>
        <v>4.7279274428776606E-3</v>
      </c>
      <c r="O799" s="69">
        <f>(C800-Assets[[#This Row],[XOM]])/Assets[[#This Row],[XOM]]</f>
        <v>2.3266483094683571E-2</v>
      </c>
      <c r="P799" s="69">
        <f>(D800-Assets[[#This Row],[TTM]])/Assets[[#This Row],[TTM]]</f>
        <v>-4.4822430579946474E-4</v>
      </c>
      <c r="Q799" s="69">
        <f>(E800-Assets[[#This Row],[TSLA]])/Assets[[#This Row],[TSLA]]</f>
        <v>-3.3530807542387349E-3</v>
      </c>
      <c r="R799" s="69">
        <f>(F800-Assets[[#This Row],[GOOG]])/Assets[[#This Row],[GOOG]]</f>
        <v>-1.8820557161229304E-3</v>
      </c>
      <c r="S799" s="69">
        <f>(G800-Assets[[#This Row],[DIS]])/Assets[[#This Row],[DIS]]</f>
        <v>1.977314177981586E-3</v>
      </c>
      <c r="T799" s="69">
        <f>(H800-Assets[[#This Row],[COP]])/Assets[[#This Row],[COP]]</f>
        <v>1.1360202050775627E-2</v>
      </c>
      <c r="U799" s="69">
        <f>(I800-Assets[[#This Row],[BIDU]])/Assets[[#This Row],[BIDU]]</f>
        <v>2.8567207984281019E-2</v>
      </c>
      <c r="V799" s="69">
        <f>(J800-Assets[[#This Row],[MSFT]])/Assets[[#This Row],[MSFT]]</f>
        <v>-7.2158049452159577E-3</v>
      </c>
      <c r="W799" s="69">
        <f>(K800-Assets[[#This Row],[WFC]])/Assets[[#This Row],[WFC]]</f>
        <v>3.4054745144272086E-3</v>
      </c>
      <c r="X799" s="69">
        <f>(L800-Assets[[#This Row],[DJI]])/Assets[[#This Row],[DJI]]</f>
        <v>3.2741922541899152E-3</v>
      </c>
    </row>
    <row r="800" spans="1:24" x14ac:dyDescent="0.25">
      <c r="A800" s="66">
        <v>41514</v>
      </c>
      <c r="B800" s="60">
        <v>66.374050999999994</v>
      </c>
      <c r="C800" s="62">
        <v>81.529326999999995</v>
      </c>
      <c r="D800" s="62">
        <v>22.195447000000001</v>
      </c>
      <c r="E800" s="62">
        <v>166.449997</v>
      </c>
      <c r="F800" s="62">
        <v>423.85186700000003</v>
      </c>
      <c r="G800" s="62">
        <v>58.173352999999999</v>
      </c>
      <c r="H800" s="62">
        <v>59.456238999999997</v>
      </c>
      <c r="I800" s="62">
        <v>138.979996</v>
      </c>
      <c r="J800" s="62">
        <v>30.617131000000001</v>
      </c>
      <c r="K800" s="62">
        <v>38.211309999999997</v>
      </c>
      <c r="L800" s="62">
        <v>14824.509770000001</v>
      </c>
      <c r="N800" s="69">
        <f>(B801-Assets[[#This Row],[AAPL]])/Assets[[#This Row],[AAPL]]</f>
        <v>1.6296880839773325E-3</v>
      </c>
      <c r="O800" s="69">
        <f>(C801-Assets[[#This Row],[XOM]])/Assets[[#This Row],[XOM]]</f>
        <v>-1.7672217507695116E-2</v>
      </c>
      <c r="P800" s="69">
        <f>(D801-Assets[[#This Row],[TTM]])/Assets[[#This Row],[TTM]]</f>
        <v>2.3766856328687525E-2</v>
      </c>
      <c r="Q800" s="69">
        <f>(E801-Assets[[#This Row],[TSLA]])/Assets[[#This Row],[TSLA]]</f>
        <v>-2.3430399941670706E-3</v>
      </c>
      <c r="R800" s="69">
        <f>(F801-Assets[[#This Row],[GOOG]])/Assets[[#This Row],[GOOG]]</f>
        <v>8.1079506015245655E-3</v>
      </c>
      <c r="S800" s="69">
        <f>(G801-Assets[[#This Row],[DIS]])/Assets[[#This Row],[DIS]]</f>
        <v>4.4400569449727593E-3</v>
      </c>
      <c r="T800" s="69">
        <f>(H801-Assets[[#This Row],[COP]])/Assets[[#This Row],[COP]]</f>
        <v>-9.1357275390391828E-3</v>
      </c>
      <c r="U800" s="69">
        <f>(I801-Assets[[#This Row],[BIDU]])/Assets[[#This Row],[BIDU]]</f>
        <v>5.6123112854313487E-3</v>
      </c>
      <c r="V800" s="69">
        <f>(J801-Assets[[#This Row],[MSFT]])/Assets[[#This Row],[MSFT]]</f>
        <v>1.605085074757653E-2</v>
      </c>
      <c r="W800" s="69">
        <f>(K801-Assets[[#This Row],[WFC]])/Assets[[#This Row],[WFC]]</f>
        <v>0</v>
      </c>
      <c r="X800" s="69">
        <f>(L801-Assets[[#This Row],[DJI]])/Assets[[#This Row],[DJI]]</f>
        <v>1.1090032827438814E-3</v>
      </c>
    </row>
    <row r="801" spans="1:24" x14ac:dyDescent="0.25">
      <c r="A801" s="66">
        <v>41515</v>
      </c>
      <c r="B801" s="60">
        <v>66.482219999999998</v>
      </c>
      <c r="C801" s="62">
        <v>80.088522999999995</v>
      </c>
      <c r="D801" s="62">
        <v>22.722963</v>
      </c>
      <c r="E801" s="62">
        <v>166.05999800000001</v>
      </c>
      <c r="F801" s="62">
        <v>427.28843699999999</v>
      </c>
      <c r="G801" s="62">
        <v>58.431646000000001</v>
      </c>
      <c r="H801" s="62">
        <v>58.913063000000001</v>
      </c>
      <c r="I801" s="62">
        <v>139.759995</v>
      </c>
      <c r="J801" s="62">
        <v>31.108561999999999</v>
      </c>
      <c r="K801" s="62">
        <v>38.211309999999997</v>
      </c>
      <c r="L801" s="62">
        <v>14840.950199999999</v>
      </c>
      <c r="N801" s="69">
        <f>(B802-Assets[[#This Row],[AAPL]])/Assets[[#This Row],[AAPL]]</f>
        <v>-9.1112330484751525E-3</v>
      </c>
      <c r="O801" s="69">
        <f>(C802-Assets[[#This Row],[XOM]])/Assets[[#This Row],[XOM]]</f>
        <v>-1.260367855703766E-3</v>
      </c>
      <c r="P801" s="69">
        <f>(D802-Assets[[#This Row],[TTM]])/Assets[[#This Row],[TTM]]</f>
        <v>-2.2339032105980133E-2</v>
      </c>
      <c r="Q801" s="69">
        <f>(E802-Assets[[#This Row],[TSLA]])/Assets[[#This Row],[TSLA]]</f>
        <v>1.770445643387273E-2</v>
      </c>
      <c r="R801" s="69">
        <f>(F802-Assets[[#This Row],[GOOG]])/Assets[[#This Row],[GOOG]]</f>
        <v>-9.9715476269721156E-3</v>
      </c>
      <c r="S801" s="69">
        <f>(G802-Assets[[#This Row],[DIS]])/Assets[[#This Row],[DIS]]</f>
        <v>-4.0929875567769945E-3</v>
      </c>
      <c r="T801" s="69">
        <f>(H802-Assets[[#This Row],[COP]])/Assets[[#This Row],[COP]]</f>
        <v>2.1160671954876232E-3</v>
      </c>
      <c r="U801" s="69">
        <f>(I802-Assets[[#This Row],[BIDU]])/Assets[[#This Row],[BIDU]]</f>
        <v>-3.026614304043156E-2</v>
      </c>
      <c r="V801" s="69">
        <f>(J802-Assets[[#This Row],[MSFT]])/Assets[[#This Row],[MSFT]]</f>
        <v>-4.4708913256742439E-3</v>
      </c>
      <c r="W801" s="69">
        <f>(K802-Assets[[#This Row],[WFC]])/Assets[[#This Row],[WFC]]</f>
        <v>-4.1211620329163808E-3</v>
      </c>
      <c r="X801" s="69">
        <f>(L802-Assets[[#This Row],[DJI]])/Assets[[#This Row],[DJI]]</f>
        <v>-2.0646002841516087E-3</v>
      </c>
    </row>
    <row r="802" spans="1:24" x14ac:dyDescent="0.25">
      <c r="A802" s="66">
        <v>41516</v>
      </c>
      <c r="B802" s="60">
        <v>65.876485000000002</v>
      </c>
      <c r="C802" s="62">
        <v>79.987582000000003</v>
      </c>
      <c r="D802" s="62">
        <v>22.215354000000001</v>
      </c>
      <c r="E802" s="62">
        <v>169</v>
      </c>
      <c r="F802" s="62">
        <v>423.02771000000001</v>
      </c>
      <c r="G802" s="62">
        <v>58.192486000000002</v>
      </c>
      <c r="H802" s="62">
        <v>59.037726999999997</v>
      </c>
      <c r="I802" s="62">
        <v>135.529999</v>
      </c>
      <c r="J802" s="62">
        <v>30.969479</v>
      </c>
      <c r="K802" s="62">
        <v>38.053834999999999</v>
      </c>
      <c r="L802" s="62">
        <v>14810.309569999999</v>
      </c>
      <c r="N802" s="69">
        <f>(B803-Assets[[#This Row],[AAPL]])/Assets[[#This Row],[AAPL]]</f>
        <v>2.7912995054304962E-3</v>
      </c>
      <c r="O802" s="69">
        <f>(C803-Assets[[#This Row],[XOM]])/Assets[[#This Row],[XOM]]</f>
        <v>-1.1476781483406552E-4</v>
      </c>
      <c r="P802" s="69">
        <f>(D803-Assets[[#This Row],[TTM]])/Assets[[#This Row],[TTM]]</f>
        <v>-4.480684845265334E-4</v>
      </c>
      <c r="Q802" s="69">
        <f>(E803-Assets[[#This Row],[TSLA]])/Assets[[#This Row],[TSLA]]</f>
        <v>-3.5501775147933325E-4</v>
      </c>
      <c r="R802" s="69">
        <f>(F803-Assets[[#This Row],[GOOG]])/Assets[[#This Row],[GOOG]]</f>
        <v>1.5916829656383438E-2</v>
      </c>
      <c r="S802" s="69">
        <f>(G803-Assets[[#This Row],[DIS]])/Assets[[#This Row],[DIS]]</f>
        <v>1.6438892127756365E-3</v>
      </c>
      <c r="T802" s="69">
        <f>(H803-Assets[[#This Row],[COP]])/Assets[[#This Row],[COP]]</f>
        <v>7.390613124384068E-3</v>
      </c>
      <c r="U802" s="69">
        <f>(I803-Assets[[#This Row],[BIDU]])/Assets[[#This Row],[BIDU]]</f>
        <v>4.7221943829571554E-3</v>
      </c>
      <c r="V802" s="69">
        <f>(J803-Assets[[#This Row],[MSFT]])/Assets[[#This Row],[MSFT]]</f>
        <v>-4.5509031650161097E-2</v>
      </c>
      <c r="W802" s="69">
        <f>(K803-Assets[[#This Row],[WFC]])/Assets[[#This Row],[WFC]]</f>
        <v>7.5462039502720854E-3</v>
      </c>
      <c r="X802" s="69">
        <f>(L803-Assets[[#This Row],[DJI]])/Assets[[#This Row],[DJI]]</f>
        <v>1.5968869447474149E-3</v>
      </c>
    </row>
    <row r="803" spans="1:24" x14ac:dyDescent="0.25">
      <c r="A803" s="66">
        <v>41520</v>
      </c>
      <c r="B803" s="60">
        <v>66.060366000000002</v>
      </c>
      <c r="C803" s="62">
        <v>79.978402000000003</v>
      </c>
      <c r="D803" s="62">
        <v>22.205400000000001</v>
      </c>
      <c r="E803" s="62">
        <v>168.94000199999999</v>
      </c>
      <c r="F803" s="62">
        <v>429.76096999999999</v>
      </c>
      <c r="G803" s="62">
        <v>58.288148</v>
      </c>
      <c r="H803" s="62">
        <v>59.474052</v>
      </c>
      <c r="I803" s="62">
        <v>136.16999799999999</v>
      </c>
      <c r="J803" s="62">
        <v>29.560088</v>
      </c>
      <c r="K803" s="62">
        <v>38.340997000000002</v>
      </c>
      <c r="L803" s="62">
        <v>14833.95996</v>
      </c>
      <c r="N803" s="69">
        <f>(B804-Assets[[#This Row],[AAPL]])/Assets[[#This Row],[AAPL]]</f>
        <v>2.0692679783215324E-2</v>
      </c>
      <c r="O803" s="69">
        <f>(C804-Assets[[#This Row],[XOM]])/Assets[[#This Row],[XOM]]</f>
        <v>6.9994396737259107E-3</v>
      </c>
      <c r="P803" s="69">
        <f>(D804-Assets[[#This Row],[TTM]])/Assets[[#This Row],[TTM]]</f>
        <v>5.3339367901501337E-2</v>
      </c>
      <c r="Q803" s="69">
        <f>(E804-Assets[[#This Row],[TSLA]])/Assets[[#This Row],[TSLA]]</f>
        <v>9.9443173914488068E-3</v>
      </c>
      <c r="R803" s="69">
        <f>(F804-Assets[[#This Row],[GOOG]])/Assets[[#This Row],[GOOG]]</f>
        <v>1.3075640628789631E-2</v>
      </c>
      <c r="S803" s="69">
        <f>(G804-Assets[[#This Row],[DIS]])/Assets[[#This Row],[DIS]]</f>
        <v>2.954219784097439E-3</v>
      </c>
      <c r="T803" s="69">
        <f>(H804-Assets[[#This Row],[COP]])/Assets[[#This Row],[COP]]</f>
        <v>1.3025949535101491E-2</v>
      </c>
      <c r="U803" s="69">
        <f>(I804-Assets[[#This Row],[BIDU]])/Assets[[#This Row],[BIDU]]</f>
        <v>-1.2337468052250366E-2</v>
      </c>
      <c r="V803" s="69">
        <f>(J804-Assets[[#This Row],[MSFT]])/Assets[[#This Row],[MSFT]]</f>
        <v>-2.1329943266745317E-2</v>
      </c>
      <c r="W803" s="69">
        <f>(K804-Assets[[#This Row],[WFC]])/Assets[[#This Row],[WFC]]</f>
        <v>2.6576512864284934E-3</v>
      </c>
      <c r="X803" s="69">
        <f>(L804-Assets[[#This Row],[DJI]])/Assets[[#This Row],[DJI]]</f>
        <v>6.5329932304872855E-3</v>
      </c>
    </row>
    <row r="804" spans="1:24" x14ac:dyDescent="0.25">
      <c r="A804" s="66">
        <v>41521</v>
      </c>
      <c r="B804" s="60">
        <v>67.427332000000007</v>
      </c>
      <c r="C804" s="62">
        <v>80.538206000000002</v>
      </c>
      <c r="D804" s="62">
        <v>23.389821999999999</v>
      </c>
      <c r="E804" s="62">
        <v>170.61999499999999</v>
      </c>
      <c r="F804" s="62">
        <v>435.38037000000003</v>
      </c>
      <c r="G804" s="62">
        <v>58.460343999999999</v>
      </c>
      <c r="H804" s="62">
        <v>60.248758000000002</v>
      </c>
      <c r="I804" s="62">
        <v>134.490005</v>
      </c>
      <c r="J804" s="62">
        <v>28.929573000000001</v>
      </c>
      <c r="K804" s="62">
        <v>38.442894000000003</v>
      </c>
      <c r="L804" s="62">
        <v>14930.87012</v>
      </c>
      <c r="N804" s="69">
        <f>(B805-Assets[[#This Row],[AAPL]])/Assets[[#This Row],[AAPL]]</f>
        <v>-6.8580646198489088E-3</v>
      </c>
      <c r="O804" s="69">
        <f>(C805-Assets[[#This Row],[XOM]])/Assets[[#This Row],[XOM]]</f>
        <v>-4.6718696465626033E-3</v>
      </c>
      <c r="P804" s="69">
        <f>(D805-Assets[[#This Row],[TTM]])/Assets[[#This Row],[TTM]]</f>
        <v>1.6595722703661442E-2</v>
      </c>
      <c r="Q804" s="69">
        <f>(E805-Assets[[#This Row],[TSLA]])/Assets[[#This Row],[TSLA]]</f>
        <v>-4.0440863921018914E-3</v>
      </c>
      <c r="R804" s="69">
        <f>(F805-Assets[[#This Row],[GOOG]])/Assets[[#This Row],[GOOG]]</f>
        <v>9.0978998433024223E-3</v>
      </c>
      <c r="S804" s="69">
        <f>(G805-Assets[[#This Row],[DIS]])/Assets[[#This Row],[DIS]]</f>
        <v>3.1091332613438199E-3</v>
      </c>
      <c r="T804" s="69">
        <f>(H805-Assets[[#This Row],[COP]])/Assets[[#This Row],[COP]]</f>
        <v>1.6256600675485834E-3</v>
      </c>
      <c r="U804" s="69">
        <f>(I805-Assets[[#This Row],[BIDU]])/Assets[[#This Row],[BIDU]]</f>
        <v>-1.1153245179818382E-2</v>
      </c>
      <c r="V804" s="69">
        <f>(J805-Assets[[#This Row],[MSFT]])/Assets[[#This Row],[MSFT]]</f>
        <v>9.615074512160218E-4</v>
      </c>
      <c r="W804" s="69">
        <f>(K805-Assets[[#This Row],[WFC]])/Assets[[#This Row],[WFC]]</f>
        <v>7.7108398758947289E-3</v>
      </c>
      <c r="X804" s="69">
        <f>(L805-Assets[[#This Row],[DJI]])/Assets[[#This Row],[DJI]]</f>
        <v>4.4273039326396844E-4</v>
      </c>
    </row>
    <row r="805" spans="1:24" x14ac:dyDescent="0.25">
      <c r="A805" s="66">
        <v>41522</v>
      </c>
      <c r="B805" s="60">
        <v>66.964911000000001</v>
      </c>
      <c r="C805" s="62">
        <v>80.161941999999996</v>
      </c>
      <c r="D805" s="62">
        <v>23.777992999999999</v>
      </c>
      <c r="E805" s="62">
        <v>169.929993</v>
      </c>
      <c r="F805" s="62">
        <v>439.34141699999998</v>
      </c>
      <c r="G805" s="62">
        <v>58.642105000000001</v>
      </c>
      <c r="H805" s="62">
        <v>60.346702000000001</v>
      </c>
      <c r="I805" s="62">
        <v>132.990005</v>
      </c>
      <c r="J805" s="62">
        <v>28.957388999999999</v>
      </c>
      <c r="K805" s="62">
        <v>38.739320999999997</v>
      </c>
      <c r="L805" s="62">
        <v>14937.48047</v>
      </c>
      <c r="N805" s="69">
        <f>(B806-Assets[[#This Row],[AAPL]])/Assets[[#This Row],[AAPL]]</f>
        <v>5.9564030481575984E-3</v>
      </c>
      <c r="O805" s="69">
        <f>(C806-Assets[[#This Row],[XOM]])/Assets[[#This Row],[XOM]]</f>
        <v>-1.1448075946063883E-3</v>
      </c>
      <c r="P805" s="69">
        <f>(D806-Assets[[#This Row],[TTM]])/Assets[[#This Row],[TTM]]</f>
        <v>2.218500947493765E-2</v>
      </c>
      <c r="Q805" s="69">
        <f>(E806-Assets[[#This Row],[TSLA]])/Assets[[#This Row],[TSLA]]</f>
        <v>-1.7418890848774411E-2</v>
      </c>
      <c r="R805" s="69">
        <f>(F806-Assets[[#This Row],[GOOG]])/Assets[[#This Row],[GOOG]]</f>
        <v>2.2706714218101262E-5</v>
      </c>
      <c r="S805" s="69">
        <f>(G806-Assets[[#This Row],[DIS]])/Assets[[#This Row],[DIS]]</f>
        <v>1.4681942266567645E-3</v>
      </c>
      <c r="T805" s="69">
        <f>(H806-Assets[[#This Row],[COP]])/Assets[[#This Row],[COP]]</f>
        <v>6.3450029133323531E-3</v>
      </c>
      <c r="U805" s="69">
        <f>(I806-Assets[[#This Row],[BIDU]])/Assets[[#This Row],[BIDU]]</f>
        <v>2.0151837726451668E-2</v>
      </c>
      <c r="V805" s="69">
        <f>(J806-Assets[[#This Row],[MSFT]])/Assets[[#This Row],[MSFT]]</f>
        <v>-2.5616605143509619E-3</v>
      </c>
      <c r="W805" s="69">
        <f>(K806-Assets[[#This Row],[WFC]])/Assets[[#This Row],[WFC]]</f>
        <v>-9.3256668076344851E-3</v>
      </c>
      <c r="X805" s="69">
        <f>(L806-Assets[[#This Row],[DJI]])/Assets[[#This Row],[DJI]]</f>
        <v>-1.0028779639301797E-3</v>
      </c>
    </row>
    <row r="806" spans="1:24" x14ac:dyDescent="0.25">
      <c r="A806" s="66">
        <v>41523</v>
      </c>
      <c r="B806" s="60">
        <v>67.363781000000003</v>
      </c>
      <c r="C806" s="62">
        <v>80.070171999999999</v>
      </c>
      <c r="D806" s="62">
        <v>24.305508</v>
      </c>
      <c r="E806" s="62">
        <v>166.970001</v>
      </c>
      <c r="F806" s="62">
        <v>439.35139299999997</v>
      </c>
      <c r="G806" s="62">
        <v>58.728203000000001</v>
      </c>
      <c r="H806" s="62">
        <v>60.729602</v>
      </c>
      <c r="I806" s="62">
        <v>135.66999799999999</v>
      </c>
      <c r="J806" s="62">
        <v>28.883209999999998</v>
      </c>
      <c r="K806" s="62">
        <v>38.378050999999999</v>
      </c>
      <c r="L806" s="62">
        <v>14922.5</v>
      </c>
      <c r="N806" s="69">
        <f>(B807-Assets[[#This Row],[AAPL]])/Assets[[#This Row],[AAPL]]</f>
        <v>1.5956764659632059E-2</v>
      </c>
      <c r="O806" s="69">
        <f>(C807-Assets[[#This Row],[XOM]])/Assets[[#This Row],[XOM]]</f>
        <v>9.0544578822685726E-3</v>
      </c>
      <c r="P806" s="69">
        <f>(D807-Assets[[#This Row],[TTM]])/Assets[[#This Row],[TTM]]</f>
        <v>2.9484016544727206E-2</v>
      </c>
      <c r="Q806" s="69">
        <f>(E807-Assets[[#This Row],[TSLA]])/Assets[[#This Row],[TSLA]]</f>
        <v>-3.7551679717603884E-2</v>
      </c>
      <c r="R806" s="69">
        <f>(F807-Assets[[#This Row],[GOOG]])/Assets[[#This Row],[GOOG]]</f>
        <v>9.6296474016187936E-3</v>
      </c>
      <c r="S806" s="69">
        <f>(G807-Assets[[#This Row],[DIS]])/Assets[[#This Row],[DIS]]</f>
        <v>3.2578555144961376E-3</v>
      </c>
      <c r="T806" s="69">
        <f>(H807-Assets[[#This Row],[COP]])/Assets[[#This Row],[COP]]</f>
        <v>9.8241381525931513E-3</v>
      </c>
      <c r="U806" s="69">
        <f>(I807-Assets[[#This Row],[BIDU]])/Assets[[#This Row],[BIDU]]</f>
        <v>6.7074814875431408E-3</v>
      </c>
      <c r="V806" s="69">
        <f>(J807-Assets[[#This Row],[MSFT]])/Assets[[#This Row],[MSFT]]</f>
        <v>1.637241843964023E-2</v>
      </c>
      <c r="W806" s="69">
        <f>(K807-Assets[[#This Row],[WFC]])/Assets[[#This Row],[WFC]]</f>
        <v>6.9997822453256638E-3</v>
      </c>
      <c r="X806" s="69">
        <f>(L807-Assets[[#This Row],[DJI]])/Assets[[#This Row],[DJI]]</f>
        <v>9.4233620371921324E-3</v>
      </c>
    </row>
    <row r="807" spans="1:24" x14ac:dyDescent="0.25">
      <c r="A807" s="66">
        <v>41526</v>
      </c>
      <c r="B807" s="60">
        <v>68.438688999999997</v>
      </c>
      <c r="C807" s="62">
        <v>80.795164</v>
      </c>
      <c r="D807" s="62">
        <v>25.022131999999999</v>
      </c>
      <c r="E807" s="62">
        <v>160.699997</v>
      </c>
      <c r="F807" s="62">
        <v>443.58219200000002</v>
      </c>
      <c r="G807" s="62">
        <v>58.919530999999999</v>
      </c>
      <c r="H807" s="62">
        <v>61.326217999999997</v>
      </c>
      <c r="I807" s="62">
        <v>136.58000200000001</v>
      </c>
      <c r="J807" s="62">
        <v>29.356097999999999</v>
      </c>
      <c r="K807" s="62">
        <v>38.646689000000002</v>
      </c>
      <c r="L807" s="62">
        <v>15063.12012</v>
      </c>
      <c r="N807" s="69">
        <f>(B808-Assets[[#This Row],[AAPL]])/Assets[[#This Row],[AAPL]]</f>
        <v>-2.2778870004362517E-2</v>
      </c>
      <c r="O807" s="69">
        <f>(C808-Assets[[#This Row],[XOM]])/Assets[[#This Row],[XOM]]</f>
        <v>-2.4988871858716683E-3</v>
      </c>
      <c r="P807" s="69">
        <f>(D808-Assets[[#This Row],[TTM]])/Assets[[#This Row],[TTM]]</f>
        <v>5.9268091144271833E-2</v>
      </c>
      <c r="Q807" s="69">
        <f>(E808-Assets[[#This Row],[TSLA]])/Assets[[#This Row],[TSLA]]</f>
        <v>3.5283124491906445E-2</v>
      </c>
      <c r="R807" s="69">
        <f>(F808-Assets[[#This Row],[GOOG]])/Assets[[#This Row],[GOOG]]</f>
        <v>6.9814795450580044E-4</v>
      </c>
      <c r="S807" s="69">
        <f>(G808-Assets[[#This Row],[DIS]])/Assets[[#This Row],[DIS]]</f>
        <v>2.0133171121134663E-2</v>
      </c>
      <c r="T807" s="69">
        <f>(H808-Assets[[#This Row],[COP]])/Assets[[#This Row],[COP]]</f>
        <v>-3.049217872851675E-3</v>
      </c>
      <c r="U807" s="69">
        <f>(I808-Assets[[#This Row],[BIDU]])/Assets[[#This Row],[BIDU]]</f>
        <v>2.9433328021184244E-2</v>
      </c>
      <c r="V807" s="69">
        <f>(J808-Assets[[#This Row],[MSFT]])/Assets[[#This Row],[MSFT]]</f>
        <v>2.3057458113132104E-2</v>
      </c>
      <c r="W807" s="69">
        <f>(K808-Assets[[#This Row],[WFC]])/Assets[[#This Row],[WFC]]</f>
        <v>1.7497592096440594E-2</v>
      </c>
      <c r="X807" s="69">
        <f>(L808-Assets[[#This Row],[DJI]])/Assets[[#This Row],[DJI]]</f>
        <v>8.4935557162641711E-3</v>
      </c>
    </row>
    <row r="808" spans="1:24" x14ac:dyDescent="0.25">
      <c r="A808" s="66">
        <v>41527</v>
      </c>
      <c r="B808" s="60">
        <v>66.879733000000002</v>
      </c>
      <c r="C808" s="62">
        <v>80.593266</v>
      </c>
      <c r="D808" s="62">
        <v>26.505146</v>
      </c>
      <c r="E808" s="62">
        <v>166.36999499999999</v>
      </c>
      <c r="F808" s="62">
        <v>443.89187800000002</v>
      </c>
      <c r="G808" s="62">
        <v>60.105767999999998</v>
      </c>
      <c r="H808" s="62">
        <v>61.139220999999999</v>
      </c>
      <c r="I808" s="62">
        <v>140.60000600000001</v>
      </c>
      <c r="J808" s="62">
        <v>30.032975</v>
      </c>
      <c r="K808" s="62">
        <v>39.322913</v>
      </c>
      <c r="L808" s="62">
        <v>15191.059569999999</v>
      </c>
      <c r="N808" s="69">
        <f>(B809-Assets[[#This Row],[AAPL]])/Assets[[#This Row],[AAPL]]</f>
        <v>-5.4443668308305049E-2</v>
      </c>
      <c r="O808" s="69">
        <f>(C809-Assets[[#This Row],[XOM]])/Assets[[#This Row],[XOM]]</f>
        <v>1.1614630433267156E-2</v>
      </c>
      <c r="P808" s="69">
        <f>(D809-Assets[[#This Row],[TTM]])/Assets[[#This Row],[TTM]]</f>
        <v>-6.3837792102710749E-3</v>
      </c>
      <c r="Q808" s="69">
        <f>(E809-Assets[[#This Row],[TSLA]])/Assets[[#This Row],[TSLA]]</f>
        <v>-1.7130438694789821E-2</v>
      </c>
      <c r="R808" s="69">
        <f>(F809-Assets[[#This Row],[GOOG]])/Assets[[#This Row],[GOOG]]</f>
        <v>8.4620426418344028E-3</v>
      </c>
      <c r="S808" s="69">
        <f>(G809-Assets[[#This Row],[DIS]])/Assets[[#This Row],[DIS]]</f>
        <v>1.7666673853996867E-2</v>
      </c>
      <c r="T808" s="69">
        <f>(H809-Assets[[#This Row],[COP]])/Assets[[#This Row],[COP]]</f>
        <v>7.2822648492692488E-3</v>
      </c>
      <c r="U808" s="69">
        <f>(I809-Assets[[#This Row],[BIDU]])/Assets[[#This Row],[BIDU]]</f>
        <v>4.772398089371347E-2</v>
      </c>
      <c r="V808" s="69">
        <f>(J809-Assets[[#This Row],[MSFT]])/Assets[[#This Row],[MSFT]]</f>
        <v>1.0805889193461482E-2</v>
      </c>
      <c r="W808" s="69">
        <f>(K809-Assets[[#This Row],[WFC]])/Assets[[#This Row],[WFC]]</f>
        <v>1.1778374608208033E-3</v>
      </c>
      <c r="X808" s="69">
        <f>(L809-Assets[[#This Row],[DJI]])/Assets[[#This Row],[DJI]]</f>
        <v>8.922355901208533E-3</v>
      </c>
    </row>
    <row r="809" spans="1:24" x14ac:dyDescent="0.25">
      <c r="A809" s="66">
        <v>41528</v>
      </c>
      <c r="B809" s="60">
        <v>63.238554999999998</v>
      </c>
      <c r="C809" s="62">
        <v>81.529326999999995</v>
      </c>
      <c r="D809" s="62">
        <v>26.335943</v>
      </c>
      <c r="E809" s="62">
        <v>163.520004</v>
      </c>
      <c r="F809" s="62">
        <v>447.64810999999997</v>
      </c>
      <c r="G809" s="62">
        <v>61.167636999999999</v>
      </c>
      <c r="H809" s="62">
        <v>61.584453000000003</v>
      </c>
      <c r="I809" s="62">
        <v>147.30999800000001</v>
      </c>
      <c r="J809" s="62">
        <v>30.357507999999999</v>
      </c>
      <c r="K809" s="62">
        <v>39.369228999999997</v>
      </c>
      <c r="L809" s="62">
        <v>15326.599609999999</v>
      </c>
      <c r="N809" s="69">
        <f>(B810-Assets[[#This Row],[AAPL]])/Assets[[#This Row],[AAPL]]</f>
        <v>1.0647697437109447E-2</v>
      </c>
      <c r="O809" s="69">
        <f>(C810-Assets[[#This Row],[XOM]])/Assets[[#This Row],[XOM]]</f>
        <v>-9.6802467166200237E-3</v>
      </c>
      <c r="P809" s="69">
        <f>(D810-Assets[[#This Row],[TTM]])/Assets[[#This Row],[TTM]]</f>
        <v>-2.2675664205378924E-2</v>
      </c>
      <c r="Q809" s="69">
        <f>(E810-Assets[[#This Row],[TSLA]])/Assets[[#This Row],[TSLA]]</f>
        <v>8.6227309534556758E-3</v>
      </c>
      <c r="R809" s="69">
        <f>(F810-Assets[[#This Row],[GOOG]])/Assets[[#This Row],[GOOG]]</f>
        <v>-3.4925334544582188E-3</v>
      </c>
      <c r="S809" s="69">
        <f>(G810-Assets[[#This Row],[DIS]])/Assets[[#This Row],[DIS]]</f>
        <v>2.4241462850690159E-2</v>
      </c>
      <c r="T809" s="69">
        <f>(H810-Assets[[#This Row],[COP]])/Assets[[#This Row],[COP]]</f>
        <v>-5.4945848102280837E-3</v>
      </c>
      <c r="U809" s="69">
        <f>(I810-Assets[[#This Row],[BIDU]])/Assets[[#This Row],[BIDU]]</f>
        <v>-1.907540586620609E-2</v>
      </c>
      <c r="V809" s="69">
        <f>(J810-Assets[[#This Row],[MSFT]])/Assets[[#This Row],[MSFT]]</f>
        <v>-1.527266335563529E-3</v>
      </c>
      <c r="W809" s="69">
        <f>(K810-Assets[[#This Row],[WFC]])/Assets[[#This Row],[WFC]]</f>
        <v>-5.6471006836328538E-3</v>
      </c>
      <c r="X809" s="69">
        <f>(L810-Assets[[#This Row],[DJI]])/Assets[[#This Row],[DJI]]</f>
        <v>-1.6937847050602333E-3</v>
      </c>
    </row>
    <row r="810" spans="1:24" x14ac:dyDescent="0.25">
      <c r="A810" s="66">
        <v>41529</v>
      </c>
      <c r="B810" s="60">
        <v>63.911900000000003</v>
      </c>
      <c r="C810" s="62">
        <v>80.740103000000005</v>
      </c>
      <c r="D810" s="62">
        <v>25.738758000000001</v>
      </c>
      <c r="E810" s="62">
        <v>164.929993</v>
      </c>
      <c r="F810" s="62">
        <v>446.08468399999998</v>
      </c>
      <c r="G810" s="62">
        <v>62.65043</v>
      </c>
      <c r="H810" s="62">
        <v>61.246071999999998</v>
      </c>
      <c r="I810" s="62">
        <v>144.5</v>
      </c>
      <c r="J810" s="62">
        <v>30.311143999999999</v>
      </c>
      <c r="K810" s="62">
        <v>39.146906999999999</v>
      </c>
      <c r="L810" s="62">
        <v>15300.639649999999</v>
      </c>
      <c r="N810" s="69">
        <f>(B811-Assets[[#This Row],[AAPL]])/Assets[[#This Row],[AAPL]]</f>
        <v>-1.6480217299125872E-2</v>
      </c>
      <c r="O810" s="69">
        <f>(C811-Assets[[#This Row],[XOM]])/Assets[[#This Row],[XOM]]</f>
        <v>4.7737987156146683E-3</v>
      </c>
      <c r="P810" s="69">
        <f>(D811-Assets[[#This Row],[TTM]])/Assets[[#This Row],[TTM]]</f>
        <v>9.6674050861350249E-3</v>
      </c>
      <c r="Q810" s="69">
        <f>(E811-Assets[[#This Row],[TSLA]])/Assets[[#This Row],[TSLA]]</f>
        <v>3.6985389309997342E-3</v>
      </c>
      <c r="R810" s="69">
        <f>(F811-Assets[[#This Row],[GOOG]])/Assets[[#This Row],[GOOG]]</f>
        <v>-4.46778172729188E-3</v>
      </c>
      <c r="S810" s="69">
        <f>(G811-Assets[[#This Row],[DIS]])/Assets[[#This Row],[DIS]]</f>
        <v>1.8323481578657926E-2</v>
      </c>
      <c r="T810" s="69">
        <f>(H811-Assets[[#This Row],[COP]])/Assets[[#This Row],[COP]]</f>
        <v>5.9611006563816725E-3</v>
      </c>
      <c r="U810" s="69">
        <f>(I811-Assets[[#This Row],[BIDU]])/Assets[[#This Row],[BIDU]]</f>
        <v>-1.2871979238754402E-2</v>
      </c>
      <c r="V810" s="69">
        <f>(J811-Assets[[#This Row],[MSFT]])/Assets[[#This Row],[MSFT]]</f>
        <v>1.0400729183959538E-2</v>
      </c>
      <c r="W810" s="69">
        <f>(K811-Assets[[#This Row],[WFC]])/Assets[[#This Row],[WFC]]</f>
        <v>-1.6564016155860336E-3</v>
      </c>
      <c r="X810" s="69">
        <f>(L811-Assets[[#This Row],[DJI]])/Assets[[#This Row],[DJI]]</f>
        <v>4.9292004599298094E-3</v>
      </c>
    </row>
    <row r="811" spans="1:24" x14ac:dyDescent="0.25">
      <c r="A811" s="66">
        <v>41530</v>
      </c>
      <c r="B811" s="60">
        <v>62.858618</v>
      </c>
      <c r="C811" s="62">
        <v>81.125540000000001</v>
      </c>
      <c r="D811" s="62">
        <v>25.987584999999999</v>
      </c>
      <c r="E811" s="62">
        <v>165.53999300000001</v>
      </c>
      <c r="F811" s="62">
        <v>444.09167500000001</v>
      </c>
      <c r="G811" s="62">
        <v>63.798403999999998</v>
      </c>
      <c r="H811" s="62">
        <v>61.611165999999997</v>
      </c>
      <c r="I811" s="62">
        <v>142.63999899999999</v>
      </c>
      <c r="J811" s="62">
        <v>30.626401999999999</v>
      </c>
      <c r="K811" s="62">
        <v>39.082064000000003</v>
      </c>
      <c r="L811" s="62">
        <v>15376.059569999999</v>
      </c>
      <c r="N811" s="69">
        <f>(B812-Assets[[#This Row],[AAPL]])/Assets[[#This Row],[AAPL]]</f>
        <v>-3.1791758450686845E-2</v>
      </c>
      <c r="O811" s="69">
        <f>(C812-Assets[[#This Row],[XOM]])/Assets[[#This Row],[XOM]]</f>
        <v>3.0542539377857664E-3</v>
      </c>
      <c r="P811" s="69">
        <f>(D812-Assets[[#This Row],[TTM]])/Assets[[#This Row],[TTM]]</f>
        <v>4.9789158938778185E-3</v>
      </c>
      <c r="Q811" s="69">
        <f>(E812-Assets[[#This Row],[TSLA]])/Assets[[#This Row],[TSLA]]</f>
        <v>6.2825241269642779E-3</v>
      </c>
      <c r="R811" s="69">
        <f>(F812-Assets[[#This Row],[GOOG]])/Assets[[#This Row],[GOOG]]</f>
        <v>-1.4734570288894115E-3</v>
      </c>
      <c r="S811" s="69">
        <f>(G812-Assets[[#This Row],[DIS]])/Assets[[#This Row],[DIS]]</f>
        <v>3.748683117527601E-3</v>
      </c>
      <c r="T811" s="69">
        <f>(H812-Assets[[#This Row],[COP]])/Assets[[#This Row],[COP]]</f>
        <v>2.1678537945540553E-3</v>
      </c>
      <c r="U811" s="69">
        <f>(I812-Assets[[#This Row],[BIDU]])/Assets[[#This Row],[BIDU]]</f>
        <v>-3.5055384429703601E-4</v>
      </c>
      <c r="V811" s="69">
        <f>(J812-Assets[[#This Row],[MSFT]])/Assets[[#This Row],[MSFT]]</f>
        <v>-6.9633710156353909E-3</v>
      </c>
      <c r="W811" s="69">
        <f>(K812-Assets[[#This Row],[WFC]])/Assets[[#This Row],[WFC]]</f>
        <v>1.6591626276442287E-2</v>
      </c>
      <c r="X811" s="69">
        <f>(L812-Assets[[#This Row],[DJI]])/Assets[[#This Row],[DJI]]</f>
        <v>7.721139441449228E-3</v>
      </c>
    </row>
    <row r="812" spans="1:24" x14ac:dyDescent="0.25">
      <c r="A812" s="66">
        <v>41533</v>
      </c>
      <c r="B812" s="60">
        <v>60.860232000000003</v>
      </c>
      <c r="C812" s="62">
        <v>81.373317999999998</v>
      </c>
      <c r="D812" s="62">
        <v>26.116975</v>
      </c>
      <c r="E812" s="62">
        <v>166.58000200000001</v>
      </c>
      <c r="F812" s="62">
        <v>443.43732499999999</v>
      </c>
      <c r="G812" s="62">
        <v>64.037564000000003</v>
      </c>
      <c r="H812" s="62">
        <v>61.744729999999997</v>
      </c>
      <c r="I812" s="62">
        <v>142.58999600000001</v>
      </c>
      <c r="J812" s="62">
        <v>30.413139000000001</v>
      </c>
      <c r="K812" s="62">
        <v>39.730499000000002</v>
      </c>
      <c r="L812" s="62">
        <v>15494.780269999999</v>
      </c>
      <c r="N812" s="69">
        <f>(B813-Assets[[#This Row],[AAPL]])/Assets[[#This Row],[AAPL]]</f>
        <v>1.1552486359236955E-2</v>
      </c>
      <c r="O812" s="69">
        <f>(C813-Assets[[#This Row],[XOM]])/Assets[[#This Row],[XOM]]</f>
        <v>3.0450521877454346E-3</v>
      </c>
      <c r="P812" s="69">
        <f>(D813-Assets[[#This Row],[TTM]])/Assets[[#This Row],[TTM]]</f>
        <v>1.5625010170588274E-2</v>
      </c>
      <c r="Q812" s="69">
        <f>(E813-Assets[[#This Row],[TSLA]])/Assets[[#This Row],[TSLA]]</f>
        <v>-2.101128561638555E-3</v>
      </c>
      <c r="R812" s="69">
        <f>(F813-Assets[[#This Row],[GOOG]])/Assets[[#This Row],[GOOG]]</f>
        <v>-1.8586347010820354E-3</v>
      </c>
      <c r="S812" s="69">
        <f>(G813-Assets[[#This Row],[DIS]])/Assets[[#This Row],[DIS]]</f>
        <v>5.9757113808998885E-4</v>
      </c>
      <c r="T812" s="69">
        <f>(H813-Assets[[#This Row],[COP]])/Assets[[#This Row],[COP]]</f>
        <v>5.1918115116869742E-3</v>
      </c>
      <c r="U812" s="69">
        <f>(I813-Assets[[#This Row],[BIDU]])/Assets[[#This Row],[BIDU]]</f>
        <v>8.5560139857216461E-3</v>
      </c>
      <c r="V812" s="69">
        <f>(J813-Assets[[#This Row],[MSFT]])/Assets[[#This Row],[MSFT]]</f>
        <v>3.9634514543204283E-3</v>
      </c>
      <c r="W812" s="69">
        <f>(K813-Assets[[#This Row],[WFC]])/Assets[[#This Row],[WFC]]</f>
        <v>-9.3263364248218484E-4</v>
      </c>
      <c r="X812" s="69">
        <f>(L813-Assets[[#This Row],[DJI]])/Assets[[#This Row],[DJI]]</f>
        <v>2.2556112052566162E-3</v>
      </c>
    </row>
    <row r="813" spans="1:24" x14ac:dyDescent="0.25">
      <c r="A813" s="66">
        <v>41534</v>
      </c>
      <c r="B813" s="60">
        <v>61.563319</v>
      </c>
      <c r="C813" s="62">
        <v>81.621104000000003</v>
      </c>
      <c r="D813" s="62">
        <v>26.525053</v>
      </c>
      <c r="E813" s="62">
        <v>166.229996</v>
      </c>
      <c r="F813" s="62">
        <v>442.61313699999999</v>
      </c>
      <c r="G813" s="62">
        <v>64.075830999999994</v>
      </c>
      <c r="H813" s="62">
        <v>62.065297000000001</v>
      </c>
      <c r="I813" s="62">
        <v>143.80999800000001</v>
      </c>
      <c r="J813" s="62">
        <v>30.53368</v>
      </c>
      <c r="K813" s="62">
        <v>39.693444999999997</v>
      </c>
      <c r="L813" s="62">
        <v>15529.73047</v>
      </c>
      <c r="N813" s="69">
        <f>(B814-Assets[[#This Row],[AAPL]])/Assets[[#This Row],[AAPL]]</f>
        <v>2.0556981341438019E-2</v>
      </c>
      <c r="O813" s="69">
        <f>(C814-Assets[[#This Row],[XOM]])/Assets[[#This Row],[XOM]]</f>
        <v>7.1958472896911686E-3</v>
      </c>
      <c r="P813" s="69">
        <f>(D814-Assets[[#This Row],[TTM]])/Assets[[#This Row],[TTM]]</f>
        <v>3.0393944924445637E-2</v>
      </c>
      <c r="Q813" s="69">
        <f>(E814-Assets[[#This Row],[TSLA]])/Assets[[#This Row],[TSLA]]</f>
        <v>-6.0127535586318184E-5</v>
      </c>
      <c r="R813" s="69">
        <f>(F814-Assets[[#This Row],[GOOG]])/Assets[[#This Row],[GOOG]]</f>
        <v>1.9421987919893136E-2</v>
      </c>
      <c r="S813" s="69">
        <f>(G814-Assets[[#This Row],[DIS]])/Assets[[#This Row],[DIS]]</f>
        <v>1.9408253948358474E-3</v>
      </c>
      <c r="T813" s="69">
        <f>(H814-Assets[[#This Row],[COP]])/Assets[[#This Row],[COP]]</f>
        <v>1.2338602037141645E-2</v>
      </c>
      <c r="U813" s="69">
        <f>(I814-Assets[[#This Row],[BIDU]])/Assets[[#This Row],[BIDU]]</f>
        <v>1.3142333817430334E-2</v>
      </c>
      <c r="V813" s="69">
        <f>(J814-Assets[[#This Row],[MSFT]])/Assets[[#This Row],[MSFT]]</f>
        <v>1.184328256535082E-2</v>
      </c>
      <c r="W813" s="69">
        <f>(K814-Assets[[#This Row],[WFC]])/Assets[[#This Row],[WFC]]</f>
        <v>1.0735173024160549E-2</v>
      </c>
      <c r="X813" s="69">
        <f>(L814-Assets[[#This Row],[DJI]])/Assets[[#This Row],[DJI]]</f>
        <v>9.479234703034748E-3</v>
      </c>
    </row>
    <row r="814" spans="1:24" x14ac:dyDescent="0.25">
      <c r="A814" s="66">
        <v>41535</v>
      </c>
      <c r="B814" s="60">
        <v>62.828874999999996</v>
      </c>
      <c r="C814" s="62">
        <v>82.208437000000004</v>
      </c>
      <c r="D814" s="62">
        <v>27.331254000000001</v>
      </c>
      <c r="E814" s="62">
        <v>166.220001</v>
      </c>
      <c r="F814" s="62">
        <v>451.209564</v>
      </c>
      <c r="G814" s="62">
        <v>64.200191000000004</v>
      </c>
      <c r="H814" s="62">
        <v>62.831096000000002</v>
      </c>
      <c r="I814" s="62">
        <v>145.699997</v>
      </c>
      <c r="J814" s="62">
        <v>30.895299000000001</v>
      </c>
      <c r="K814" s="62">
        <v>40.119560999999997</v>
      </c>
      <c r="L814" s="62">
        <v>15676.940430000001</v>
      </c>
      <c r="N814" s="69">
        <f>(B815-Assets[[#This Row],[AAPL]])/Assets[[#This Row],[AAPL]]</f>
        <v>1.6398351872447196E-2</v>
      </c>
      <c r="O814" s="69">
        <f>(C815-Assets[[#This Row],[XOM]])/Assets[[#This Row],[XOM]]</f>
        <v>-3.3489871605271631E-3</v>
      </c>
      <c r="P814" s="69">
        <f>(D815-Assets[[#This Row],[TTM]])/Assets[[#This Row],[TTM]]</f>
        <v>7.6475451876448601E-3</v>
      </c>
      <c r="Q814" s="69">
        <f>(E815-Assets[[#This Row],[TSLA]])/Assets[[#This Row],[TSLA]]</f>
        <v>7.0388623087542859E-2</v>
      </c>
      <c r="R814" s="69">
        <f>(F815-Assets[[#This Row],[GOOG]])/Assets[[#This Row],[GOOG]]</f>
        <v>-5.4576103799076946E-3</v>
      </c>
      <c r="S814" s="69">
        <f>(G815-Assets[[#This Row],[DIS]])/Assets[[#This Row],[DIS]]</f>
        <v>-2.0712243675412193E-2</v>
      </c>
      <c r="T814" s="69">
        <f>(H815-Assets[[#This Row],[COP]])/Assets[[#This Row],[COP]]</f>
        <v>3.9682420946468271E-3</v>
      </c>
      <c r="U814" s="69">
        <f>(I815-Assets[[#This Row],[BIDU]])/Assets[[#This Row],[BIDU]]</f>
        <v>1.3726836246949271E-2</v>
      </c>
      <c r="V814" s="69">
        <f>(J815-Assets[[#This Row],[MSFT]])/Assets[[#This Row],[MSFT]]</f>
        <v>9.6038559134837276E-3</v>
      </c>
      <c r="W814" s="69">
        <f>(K815-Assets[[#This Row],[WFC]])/Assets[[#This Row],[WFC]]</f>
        <v>-8.0813197332842042E-3</v>
      </c>
      <c r="X814" s="69">
        <f>(L815-Assets[[#This Row],[DJI]])/Assets[[#This Row],[DJI]]</f>
        <v>-2.5764351265063858E-3</v>
      </c>
    </row>
    <row r="815" spans="1:24" x14ac:dyDescent="0.25">
      <c r="A815" s="66">
        <v>41536</v>
      </c>
      <c r="B815" s="60">
        <v>63.859164999999997</v>
      </c>
      <c r="C815" s="62">
        <v>81.933121999999997</v>
      </c>
      <c r="D815" s="62">
        <v>27.540271000000001</v>
      </c>
      <c r="E815" s="62">
        <v>177.91999799999999</v>
      </c>
      <c r="F815" s="62">
        <v>448.74703799999997</v>
      </c>
      <c r="G815" s="62">
        <v>62.870460999999999</v>
      </c>
      <c r="H815" s="62">
        <v>63.080424999999998</v>
      </c>
      <c r="I815" s="62">
        <v>147.699997</v>
      </c>
      <c r="J815" s="62">
        <v>31.192012999999999</v>
      </c>
      <c r="K815" s="62">
        <v>39.795341999999998</v>
      </c>
      <c r="L815" s="62">
        <v>15636.54981</v>
      </c>
      <c r="N815" s="69">
        <f>(B816-Assets[[#This Row],[AAPL]])/Assets[[#This Row],[AAPL]]</f>
        <v>-1.0353564754565746E-2</v>
      </c>
      <c r="O815" s="69">
        <f>(C816-Assets[[#This Row],[XOM]])/Assets[[#This Row],[XOM]]</f>
        <v>-6.9443954546244699E-3</v>
      </c>
      <c r="P815" s="69">
        <f>(D816-Assets[[#This Row],[TTM]])/Assets[[#This Row],[TTM]]</f>
        <v>-3.3249019227152919E-2</v>
      </c>
      <c r="Q815" s="69">
        <f>(E816-Assets[[#This Row],[TSLA]])/Assets[[#This Row],[TSLA]]</f>
        <v>3.0744160642357903E-2</v>
      </c>
      <c r="R815" s="69">
        <f>(F816-Assets[[#This Row],[GOOG]])/Assets[[#This Row],[GOOG]]</f>
        <v>5.2537951236572653E-3</v>
      </c>
      <c r="S815" s="69">
        <f>(G816-Assets[[#This Row],[DIS]])/Assets[[#This Row],[DIS]]</f>
        <v>-1.0803404161455079E-2</v>
      </c>
      <c r="T815" s="69">
        <f>(H816-Assets[[#This Row],[COP]])/Assets[[#This Row],[COP]]</f>
        <v>2.258656310574945E-3</v>
      </c>
      <c r="U815" s="69">
        <f>(I816-Assets[[#This Row],[BIDU]])/Assets[[#This Row],[BIDU]]</f>
        <v>-9.8171769089473726E-3</v>
      </c>
      <c r="V815" s="69">
        <f>(J816-Assets[[#This Row],[MSFT]])/Assets[[#This Row],[MSFT]]</f>
        <v>-2.5267493957507617E-2</v>
      </c>
      <c r="W815" s="69">
        <f>(K816-Assets[[#This Row],[WFC]])/Assets[[#This Row],[WFC]]</f>
        <v>-2.560525802240901E-3</v>
      </c>
      <c r="X815" s="69">
        <f>(L816-Assets[[#This Row],[DJI]])/Assets[[#This Row],[DJI]]</f>
        <v>-1.1860670816358297E-2</v>
      </c>
    </row>
    <row r="816" spans="1:24" x14ac:dyDescent="0.25">
      <c r="A816" s="66">
        <v>41537</v>
      </c>
      <c r="B816" s="60">
        <v>63.197994999999999</v>
      </c>
      <c r="C816" s="62">
        <v>81.364146000000005</v>
      </c>
      <c r="D816" s="62">
        <v>26.624583999999999</v>
      </c>
      <c r="E816" s="62">
        <v>183.38999899999999</v>
      </c>
      <c r="F816" s="62">
        <v>451.10466300000002</v>
      </c>
      <c r="G816" s="62">
        <v>62.191246</v>
      </c>
      <c r="H816" s="62">
        <v>63.222901999999998</v>
      </c>
      <c r="I816" s="62">
        <v>146.25</v>
      </c>
      <c r="J816" s="62">
        <v>30.403869</v>
      </c>
      <c r="K816" s="62">
        <v>39.693444999999997</v>
      </c>
      <c r="L816" s="62">
        <v>15451.089840000001</v>
      </c>
      <c r="N816" s="69">
        <f>(B817-Assets[[#This Row],[AAPL]])/Assets[[#This Row],[AAPL]]</f>
        <v>4.9699424799789914E-2</v>
      </c>
      <c r="O816" s="69">
        <f>(C817-Assets[[#This Row],[XOM]])/Assets[[#This Row],[XOM]]</f>
        <v>-1.026396811194953E-2</v>
      </c>
      <c r="P816" s="69">
        <f>(D817-Assets[[#This Row],[TTM]])/Assets[[#This Row],[TTM]]</f>
        <v>3.7386499635075847E-4</v>
      </c>
      <c r="Q816" s="69">
        <f>(E817-Assets[[#This Row],[TSLA]])/Assets[[#This Row],[TSLA]]</f>
        <v>-1.2432510019262162E-2</v>
      </c>
      <c r="R816" s="69">
        <f>(F817-Assets[[#This Row],[GOOG]])/Assets[[#This Row],[GOOG]]</f>
        <v>-1.8392002301248652E-2</v>
      </c>
      <c r="S816" s="69">
        <f>(G817-Assets[[#This Row],[DIS]])/Assets[[#This Row],[DIS]]</f>
        <v>-3.9994053182340139E-3</v>
      </c>
      <c r="T816" s="69">
        <f>(H817-Assets[[#This Row],[COP]])/Assets[[#This Row],[COP]]</f>
        <v>-5.9154671514445624E-3</v>
      </c>
      <c r="U816" s="69">
        <f>(I817-Assets[[#This Row],[BIDU]])/Assets[[#This Row],[BIDU]]</f>
        <v>2.0581162393162416E-2</v>
      </c>
      <c r="V816" s="69">
        <f>(J817-Assets[[#This Row],[MSFT]])/Assets[[#This Row],[MSFT]]</f>
        <v>-1.5248388289003938E-3</v>
      </c>
      <c r="W816" s="69">
        <f>(K817-Assets[[#This Row],[WFC]])/Assets[[#This Row],[WFC]]</f>
        <v>-1.2602030385621524E-2</v>
      </c>
      <c r="X816" s="69">
        <f>(L817-Assets[[#This Row],[DJI]])/Assets[[#This Row],[DJI]]</f>
        <v>-3.217246195236681E-3</v>
      </c>
    </row>
    <row r="817" spans="1:24" x14ac:dyDescent="0.25">
      <c r="A817" s="66">
        <v>41540</v>
      </c>
      <c r="B817" s="60">
        <v>66.338898999999998</v>
      </c>
      <c r="C817" s="62">
        <v>80.529026999999999</v>
      </c>
      <c r="D817" s="62">
        <v>26.634537999999999</v>
      </c>
      <c r="E817" s="62">
        <v>181.11000100000001</v>
      </c>
      <c r="F817" s="62">
        <v>442.80794500000002</v>
      </c>
      <c r="G817" s="62">
        <v>61.942518</v>
      </c>
      <c r="H817" s="62">
        <v>62.848908999999999</v>
      </c>
      <c r="I817" s="62">
        <v>149.259995</v>
      </c>
      <c r="J817" s="62">
        <v>30.357507999999999</v>
      </c>
      <c r="K817" s="62">
        <v>39.193227</v>
      </c>
      <c r="L817" s="62">
        <v>15401.37988</v>
      </c>
      <c r="N817" s="69">
        <f>(B818-Assets[[#This Row],[AAPL]])/Assets[[#This Row],[AAPL]]</f>
        <v>-3.1387768434324457E-3</v>
      </c>
      <c r="O817" s="69">
        <f>(C818-Assets[[#This Row],[XOM]])/Assets[[#This Row],[XOM]]</f>
        <v>-4.4444346757101611E-3</v>
      </c>
      <c r="P817" s="69">
        <f>(D818-Assets[[#This Row],[TTM]])/Assets[[#This Row],[TTM]]</f>
        <v>1.4573934040079927E-2</v>
      </c>
      <c r="Q817" s="69">
        <f>(E818-Assets[[#This Row],[TSLA]])/Assets[[#This Row],[TSLA]]</f>
        <v>6.7362431299417651E-3</v>
      </c>
      <c r="R817" s="69">
        <f>(F818-Assets[[#This Row],[GOOG]])/Assets[[#This Row],[GOOG]]</f>
        <v>3.8354777035441441E-4</v>
      </c>
      <c r="S817" s="69">
        <f>(G818-Assets[[#This Row],[DIS]])/Assets[[#This Row],[DIS]]</f>
        <v>-6.6409311936592216E-3</v>
      </c>
      <c r="T817" s="69">
        <f>(H818-Assets[[#This Row],[COP]])/Assets[[#This Row],[COP]]</f>
        <v>-2.5502908888999131E-3</v>
      </c>
      <c r="U817" s="69">
        <f>(I818-Assets[[#This Row],[BIDU]])/Assets[[#This Row],[BIDU]]</f>
        <v>5.8288223847254433E-3</v>
      </c>
      <c r="V817" s="69">
        <f>(J818-Assets[[#This Row],[MSFT]])/Assets[[#This Row],[MSFT]]</f>
        <v>-8.8577099279690576E-3</v>
      </c>
      <c r="W817" s="69">
        <f>(K818-Assets[[#This Row],[WFC]])/Assets[[#This Row],[WFC]]</f>
        <v>-1.3708388951999245E-2</v>
      </c>
      <c r="X817" s="69">
        <f>(L818-Assets[[#This Row],[DJI]])/Assets[[#This Row],[DJI]]</f>
        <v>-4.33662701137139E-3</v>
      </c>
    </row>
    <row r="818" spans="1:24" x14ac:dyDescent="0.25">
      <c r="A818" s="66">
        <v>41541</v>
      </c>
      <c r="B818" s="60">
        <v>66.130675999999994</v>
      </c>
      <c r="C818" s="62">
        <v>80.171120999999999</v>
      </c>
      <c r="D818" s="62">
        <v>27.022708000000002</v>
      </c>
      <c r="E818" s="62">
        <v>182.33000200000001</v>
      </c>
      <c r="F818" s="62">
        <v>442.97778299999999</v>
      </c>
      <c r="G818" s="62">
        <v>61.531162000000002</v>
      </c>
      <c r="H818" s="62">
        <v>62.688625999999999</v>
      </c>
      <c r="I818" s="62">
        <v>150.13000500000001</v>
      </c>
      <c r="J818" s="62">
        <v>30.088609999999999</v>
      </c>
      <c r="K818" s="62">
        <v>38.655951000000002</v>
      </c>
      <c r="L818" s="62">
        <v>15334.589840000001</v>
      </c>
      <c r="N818" s="69">
        <f>(B819-Assets[[#This Row],[AAPL]])/Assets[[#This Row],[AAPL]]</f>
        <v>-1.547740113831577E-2</v>
      </c>
      <c r="O818" s="69">
        <f>(C819-Assets[[#This Row],[XOM]])/Assets[[#This Row],[XOM]]</f>
        <v>-2.5183382430189532E-3</v>
      </c>
      <c r="P818" s="69">
        <f>(D819-Assets[[#This Row],[TTM]])/Assets[[#This Row],[TTM]]</f>
        <v>1.4364696535965171E-2</v>
      </c>
      <c r="Q818" s="69">
        <f>(E819-Assets[[#This Row],[TSLA]])/Assets[[#This Row],[TSLA]]</f>
        <v>1.5960088674819347E-2</v>
      </c>
      <c r="R818" s="69">
        <f>(F819-Assets[[#This Row],[GOOG]])/Assets[[#This Row],[GOOG]]</f>
        <v>-1.0836207106124696E-2</v>
      </c>
      <c r="S818" s="69">
        <f>(G819-Assets[[#This Row],[DIS]])/Assets[[#This Row],[DIS]]</f>
        <v>2.0210897366117644E-3</v>
      </c>
      <c r="T818" s="69">
        <f>(H819-Assets[[#This Row],[COP]])/Assets[[#This Row],[COP]]</f>
        <v>-1.1363943436884147E-3</v>
      </c>
      <c r="U818" s="69">
        <f>(I819-Assets[[#This Row],[BIDU]])/Assets[[#This Row],[BIDU]]</f>
        <v>3.6634115878433813E-3</v>
      </c>
      <c r="V818" s="69">
        <f>(J819-Assets[[#This Row],[MSFT]])/Assets[[#This Row],[MSFT]]</f>
        <v>1.8489388509472268E-3</v>
      </c>
      <c r="W818" s="69">
        <f>(K819-Assets[[#This Row],[WFC]])/Assets[[#This Row],[WFC]]</f>
        <v>1.9171174963460451E-3</v>
      </c>
      <c r="X818" s="69">
        <f>(L819-Assets[[#This Row],[DJI]])/Assets[[#This Row],[DJI]]</f>
        <v>-3.9994594338624958E-3</v>
      </c>
    </row>
    <row r="819" spans="1:24" x14ac:dyDescent="0.25">
      <c r="A819" s="66">
        <v>41542</v>
      </c>
      <c r="B819" s="60">
        <v>65.107145000000003</v>
      </c>
      <c r="C819" s="62">
        <v>79.969223</v>
      </c>
      <c r="D819" s="62">
        <v>27.410881</v>
      </c>
      <c r="E819" s="62">
        <v>185.240005</v>
      </c>
      <c r="F819" s="62">
        <v>438.17758400000002</v>
      </c>
      <c r="G819" s="62">
        <v>61.655521999999998</v>
      </c>
      <c r="H819" s="62">
        <v>62.617387000000001</v>
      </c>
      <c r="I819" s="62">
        <v>150.679993</v>
      </c>
      <c r="J819" s="62">
        <v>30.144241999999998</v>
      </c>
      <c r="K819" s="62">
        <v>38.730058999999997</v>
      </c>
      <c r="L819" s="62">
        <v>15273.259770000001</v>
      </c>
      <c r="N819" s="69">
        <f>(B820-Assets[[#This Row],[AAPL]])/Assets[[#This Row],[AAPL]]</f>
        <v>9.7397605132279099E-3</v>
      </c>
      <c r="O819" s="69">
        <f>(C820-Assets[[#This Row],[XOM]])/Assets[[#This Row],[XOM]]</f>
        <v>-8.0329653821946726E-4</v>
      </c>
      <c r="P819" s="69">
        <f>(D820-Assets[[#This Row],[TTM]])/Assets[[#This Row],[TTM]]</f>
        <v>1.8155199024796295E-3</v>
      </c>
      <c r="Q819" s="69">
        <f>(E820-Assets[[#This Row],[TSLA]])/Assets[[#This Row],[TSLA]]</f>
        <v>1.8354534162315493E-2</v>
      </c>
      <c r="R819" s="69">
        <f>(F820-Assets[[#This Row],[GOOG]])/Assets[[#This Row],[GOOG]]</f>
        <v>1.0715221799205415E-3</v>
      </c>
      <c r="S819" s="69">
        <f>(G820-Assets[[#This Row],[DIS]])/Assets[[#This Row],[DIS]]</f>
        <v>1.2257588217321461E-2</v>
      </c>
      <c r="T819" s="69">
        <f>(H820-Assets[[#This Row],[COP]])/Assets[[#This Row],[COP]]</f>
        <v>-1.2798202518415952E-3</v>
      </c>
      <c r="U819" s="69">
        <f>(I820-Assets[[#This Row],[BIDU]])/Assets[[#This Row],[BIDU]]</f>
        <v>2.3891731930197314E-2</v>
      </c>
      <c r="V819" s="69">
        <f>(J820-Assets[[#This Row],[MSFT]])/Assets[[#This Row],[MSFT]]</f>
        <v>7.9976136072687533E-3</v>
      </c>
      <c r="W819" s="69">
        <f>(K820-Assets[[#This Row],[WFC]])/Assets[[#This Row],[WFC]]</f>
        <v>-4.7835455143509101E-3</v>
      </c>
      <c r="X819" s="69">
        <f>(L820-Assets[[#This Row],[DJI]])/Assets[[#This Row],[DJI]]</f>
        <v>3.6036864971098347E-3</v>
      </c>
    </row>
    <row r="820" spans="1:24" x14ac:dyDescent="0.25">
      <c r="A820" s="66">
        <v>41543</v>
      </c>
      <c r="B820" s="60">
        <v>65.741273000000007</v>
      </c>
      <c r="C820" s="62">
        <v>79.904983999999999</v>
      </c>
      <c r="D820" s="62">
        <v>27.460646000000001</v>
      </c>
      <c r="E820" s="62">
        <v>188.63999899999999</v>
      </c>
      <c r="F820" s="62">
        <v>438.64710100000002</v>
      </c>
      <c r="G820" s="62">
        <v>62.411270000000002</v>
      </c>
      <c r="H820" s="62">
        <v>62.537247999999998</v>
      </c>
      <c r="I820" s="62">
        <v>154.279999</v>
      </c>
      <c r="J820" s="62">
        <v>30.385324000000001</v>
      </c>
      <c r="K820" s="62">
        <v>38.544792000000001</v>
      </c>
      <c r="L820" s="62">
        <v>15328.29981</v>
      </c>
      <c r="N820" s="69">
        <f>(B821-Assets[[#This Row],[AAPL]])/Assets[[#This Row],[AAPL]]</f>
        <v>-7.1366582755404201E-3</v>
      </c>
      <c r="O820" s="69">
        <f>(C821-Assets[[#This Row],[XOM]])/Assets[[#This Row],[XOM]]</f>
        <v>-1.9524314027770458E-3</v>
      </c>
      <c r="P820" s="69">
        <f>(D821-Assets[[#This Row],[TTM]])/Assets[[#This Row],[TTM]]</f>
        <v>-1.4135537816553908E-2</v>
      </c>
      <c r="Q820" s="69">
        <f>(E821-Assets[[#This Row],[TSLA]])/Assets[[#This Row],[TSLA]]</f>
        <v>1.1980465500320553E-2</v>
      </c>
      <c r="R820" s="69">
        <f>(F821-Assets[[#This Row],[GOOG]])/Assets[[#This Row],[GOOG]]</f>
        <v>-2.0268981556542933E-3</v>
      </c>
      <c r="S820" s="69">
        <f>(G821-Assets[[#This Row],[DIS]])/Assets[[#This Row],[DIS]]</f>
        <v>-7.6633595182412802E-4</v>
      </c>
      <c r="T820" s="69">
        <f>(H821-Assets[[#This Row],[COP]])/Assets[[#This Row],[COP]]</f>
        <v>1.1390331726781767E-3</v>
      </c>
      <c r="U820" s="69">
        <f>(I821-Assets[[#This Row],[BIDU]])/Assets[[#This Row],[BIDU]]</f>
        <v>-2.8519769435569556E-3</v>
      </c>
      <c r="V820" s="69">
        <f>(J821-Assets[[#This Row],[MSFT]])/Assets[[#This Row],[MSFT]]</f>
        <v>1.5257859353416826E-2</v>
      </c>
      <c r="W820" s="69">
        <f>(K821-Assets[[#This Row],[WFC]])/Assets[[#This Row],[WFC]]</f>
        <v>-4.8068750766649433E-4</v>
      </c>
      <c r="X820" s="69">
        <f>(L821-Assets[[#This Row],[DJI]])/Assets[[#This Row],[DJI]]</f>
        <v>-4.5706034503771231E-3</v>
      </c>
    </row>
    <row r="821" spans="1:24" x14ac:dyDescent="0.25">
      <c r="A821" s="66">
        <v>41544</v>
      </c>
      <c r="B821" s="60">
        <v>65.272099999999995</v>
      </c>
      <c r="C821" s="62">
        <v>79.748975000000002</v>
      </c>
      <c r="D821" s="62">
        <v>27.072475000000001</v>
      </c>
      <c r="E821" s="62">
        <v>190.89999399999999</v>
      </c>
      <c r="F821" s="62">
        <v>437.75800800000002</v>
      </c>
      <c r="G821" s="62">
        <v>62.363441999999999</v>
      </c>
      <c r="H821" s="62">
        <v>62.60848</v>
      </c>
      <c r="I821" s="62">
        <v>153.83999600000001</v>
      </c>
      <c r="J821" s="62">
        <v>30.848939000000001</v>
      </c>
      <c r="K821" s="62">
        <v>38.526263999999998</v>
      </c>
      <c r="L821" s="62">
        <v>15258.240229999999</v>
      </c>
      <c r="N821" s="69">
        <f>(B822-Assets[[#This Row],[AAPL]])/Assets[[#This Row],[AAPL]]</f>
        <v>-1.2428863174311768E-2</v>
      </c>
      <c r="O821" s="69">
        <f>(C822-Assets[[#This Row],[XOM]])/Assets[[#This Row],[XOM]]</f>
        <v>-9.8964406752563381E-3</v>
      </c>
      <c r="P821" s="69">
        <f>(D822-Assets[[#This Row],[TTM]])/Assets[[#This Row],[TTM]]</f>
        <v>-2.132350293055961E-2</v>
      </c>
      <c r="Q821" s="69">
        <f>(E822-Assets[[#This Row],[TSLA]])/Assets[[#This Row],[TSLA]]</f>
        <v>1.2938717012217384E-2</v>
      </c>
      <c r="R821" s="69">
        <f>(F822-Assets[[#This Row],[GOOG]])/Assets[[#This Row],[GOOG]]</f>
        <v>-5.4770442942997301E-4</v>
      </c>
      <c r="S821" s="69">
        <f>(G822-Assets[[#This Row],[DIS]])/Assets[[#This Row],[DIS]]</f>
        <v>-1.0737909559257438E-2</v>
      </c>
      <c r="T821" s="69">
        <f>(H822-Assets[[#This Row],[COP]])/Assets[[#This Row],[COP]]</f>
        <v>-1.1378107246813898E-2</v>
      </c>
      <c r="U821" s="69">
        <f>(I822-Assets[[#This Row],[BIDU]])/Assets[[#This Row],[BIDU]]</f>
        <v>8.7103291396340293E-3</v>
      </c>
      <c r="V821" s="69">
        <f>(J822-Assets[[#This Row],[MSFT]])/Assets[[#This Row],[MSFT]]</f>
        <v>3.0049655840666756E-4</v>
      </c>
      <c r="W821" s="69">
        <f>(K822-Assets[[#This Row],[WFC]])/Assets[[#This Row],[WFC]]</f>
        <v>-6.4919349563715648E-3</v>
      </c>
      <c r="X821" s="69">
        <f>(L822-Assets[[#This Row],[DJI]])/Assets[[#This Row],[DJI]]</f>
        <v>-8.426286915263698E-3</v>
      </c>
    </row>
    <row r="822" spans="1:24" x14ac:dyDescent="0.25">
      <c r="A822" s="66">
        <v>41547</v>
      </c>
      <c r="B822" s="60">
        <v>64.460842</v>
      </c>
      <c r="C822" s="62">
        <v>78.959744000000001</v>
      </c>
      <c r="D822" s="62">
        <v>26.495194999999999</v>
      </c>
      <c r="E822" s="62">
        <v>193.36999499999999</v>
      </c>
      <c r="F822" s="62">
        <v>437.51824599999998</v>
      </c>
      <c r="G822" s="62">
        <v>61.693789000000002</v>
      </c>
      <c r="H822" s="62">
        <v>61.896113999999997</v>
      </c>
      <c r="I822" s="62">
        <v>155.179993</v>
      </c>
      <c r="J822" s="62">
        <v>30.858208999999999</v>
      </c>
      <c r="K822" s="62">
        <v>38.276153999999998</v>
      </c>
      <c r="L822" s="62">
        <v>15129.66992</v>
      </c>
      <c r="N822" s="69">
        <f>(B823-Assets[[#This Row],[AAPL]])/Assets[[#This Row],[AAPL]]</f>
        <v>2.3513437817023947E-2</v>
      </c>
      <c r="O822" s="69">
        <f>(C823-Assets[[#This Row],[XOM]])/Assets[[#This Row],[XOM]]</f>
        <v>-4.6490778896144698E-4</v>
      </c>
      <c r="P822" s="69">
        <f>(D823-Assets[[#This Row],[TTM]])/Assets[[#This Row],[TTM]]</f>
        <v>3.2306461605585549E-2</v>
      </c>
      <c r="Q822" s="69">
        <f>(E823-Assets[[#This Row],[TSLA]])/Assets[[#This Row],[TSLA]]</f>
        <v>-1.9134044038217448E-3</v>
      </c>
      <c r="R822" s="69">
        <f>(F823-Assets[[#This Row],[GOOG]])/Assets[[#This Row],[GOOG]]</f>
        <v>1.2661113109326187E-2</v>
      </c>
      <c r="S822" s="69">
        <f>(G823-Assets[[#This Row],[DIS]])/Assets[[#This Row],[DIS]]</f>
        <v>5.2722000913251578E-3</v>
      </c>
      <c r="T822" s="69">
        <f>(H823-Assets[[#This Row],[COP]])/Assets[[#This Row],[COP]]</f>
        <v>7.6247759269669271E-3</v>
      </c>
      <c r="U822" s="69">
        <f>(I823-Assets[[#This Row],[BIDU]])/Assets[[#This Row],[BIDU]]</f>
        <v>2.2296727388046684E-2</v>
      </c>
      <c r="V822" s="69">
        <f>(J823-Assets[[#This Row],[MSFT]])/Assets[[#This Row],[MSFT]]</f>
        <v>9.0145218732558784E-3</v>
      </c>
      <c r="W822" s="69">
        <f>(K823-Assets[[#This Row],[WFC]])/Assets[[#This Row],[WFC]]</f>
        <v>4.114258710527831E-3</v>
      </c>
      <c r="X822" s="69">
        <f>(L823-Assets[[#This Row],[DJI]])/Assets[[#This Row],[DJI]]</f>
        <v>4.0999096694106221E-3</v>
      </c>
    </row>
    <row r="823" spans="1:24" x14ac:dyDescent="0.25">
      <c r="A823" s="66">
        <v>41548</v>
      </c>
      <c r="B823" s="60">
        <v>65.976538000000005</v>
      </c>
      <c r="C823" s="62">
        <v>78.923034999999999</v>
      </c>
      <c r="D823" s="62">
        <v>27.351161000000001</v>
      </c>
      <c r="E823" s="62">
        <v>193</v>
      </c>
      <c r="F823" s="62">
        <v>443.05771399999998</v>
      </c>
      <c r="G823" s="62">
        <v>62.019050999999997</v>
      </c>
      <c r="H823" s="62">
        <v>62.368057999999998</v>
      </c>
      <c r="I823" s="62">
        <v>158.63999899999999</v>
      </c>
      <c r="J823" s="62">
        <v>31.136381</v>
      </c>
      <c r="K823" s="62">
        <v>38.433632000000003</v>
      </c>
      <c r="L823" s="62">
        <v>15191.700199999999</v>
      </c>
      <c r="N823" s="69">
        <f>(B824-Assets[[#This Row],[AAPL]])/Assets[[#This Row],[AAPL]]</f>
        <v>3.278923183268485E-3</v>
      </c>
      <c r="O823" s="69">
        <f>(C824-Assets[[#This Row],[XOM]])/Assets[[#This Row],[XOM]]</f>
        <v>9.3024805749048758E-4</v>
      </c>
      <c r="P823" s="69">
        <f>(D824-Assets[[#This Row],[TTM]])/Assets[[#This Row],[TTM]]</f>
        <v>-6.5502155466088821E-3</v>
      </c>
      <c r="Q823" s="69">
        <f>(E824-Assets[[#This Row],[TSLA]])/Assets[[#This Row],[TSLA]]</f>
        <v>-6.2435248704663229E-2</v>
      </c>
      <c r="R823" s="69">
        <f>(F824-Assets[[#This Row],[GOOG]])/Assets[[#This Row],[GOOG]]</f>
        <v>1.1160803307896964E-3</v>
      </c>
      <c r="S823" s="69">
        <f>(G824-Assets[[#This Row],[DIS]])/Assets[[#This Row],[DIS]]</f>
        <v>7.7116626631396166E-4</v>
      </c>
      <c r="T823" s="69">
        <f>(H824-Assets[[#This Row],[COP]])/Assets[[#This Row],[COP]]</f>
        <v>4.5688130933946988E-3</v>
      </c>
      <c r="U823" s="69">
        <f>(I824-Assets[[#This Row],[BIDU]])/Assets[[#This Row],[BIDU]]</f>
        <v>8.1946735261893434E-3</v>
      </c>
      <c r="V823" s="69">
        <f>(J824-Assets[[#This Row],[MSFT]])/Assets[[#This Row],[MSFT]]</f>
        <v>1.0124972455854793E-2</v>
      </c>
      <c r="W823" s="69">
        <f>(K824-Assets[[#This Row],[WFC]])/Assets[[#This Row],[WFC]]</f>
        <v>-5.5435822458831316E-3</v>
      </c>
      <c r="X823" s="69">
        <f>(L824-Assets[[#This Row],[DJI]])/Assets[[#This Row],[DJI]]</f>
        <v>-3.8547726211711412E-3</v>
      </c>
    </row>
    <row r="824" spans="1:24" x14ac:dyDescent="0.25">
      <c r="A824" s="66">
        <v>41549</v>
      </c>
      <c r="B824" s="60">
        <v>66.192869999999999</v>
      </c>
      <c r="C824" s="62">
        <v>78.996453000000002</v>
      </c>
      <c r="D824" s="62">
        <v>27.172004999999999</v>
      </c>
      <c r="E824" s="62">
        <v>180.949997</v>
      </c>
      <c r="F824" s="62">
        <v>443.55220200000002</v>
      </c>
      <c r="G824" s="62">
        <v>62.066878000000003</v>
      </c>
      <c r="H824" s="62">
        <v>62.653005999999998</v>
      </c>
      <c r="I824" s="62">
        <v>159.94000199999999</v>
      </c>
      <c r="J824" s="62">
        <v>31.451636000000001</v>
      </c>
      <c r="K824" s="62">
        <v>38.220571999999997</v>
      </c>
      <c r="L824" s="62">
        <v>15133.139649999999</v>
      </c>
      <c r="N824" s="69">
        <f>(B825-Assets[[#This Row],[AAPL]])/Assets[[#This Row],[AAPL]]</f>
        <v>-1.2562289563815632E-2</v>
      </c>
      <c r="O824" s="69">
        <f>(C825-Assets[[#This Row],[XOM]])/Assets[[#This Row],[XOM]]</f>
        <v>-6.7379354361645017E-3</v>
      </c>
      <c r="P824" s="69">
        <f>(D825-Assets[[#This Row],[TTM]])/Assets[[#This Row],[TTM]]</f>
        <v>2.6007355732490155E-2</v>
      </c>
      <c r="Q824" s="69">
        <f>(E825-Assets[[#This Row],[TSLA]])/Assets[[#This Row],[TSLA]]</f>
        <v>-4.2221603352665373E-2</v>
      </c>
      <c r="R824" s="69">
        <f>(F825-Assets[[#This Row],[GOOG]])/Assets[[#This Row],[GOOG]]</f>
        <v>-1.340101339413485E-2</v>
      </c>
      <c r="S824" s="69">
        <f>(G825-Assets[[#This Row],[DIS]])/Assets[[#This Row],[DIS]]</f>
        <v>-1.3255250247966439E-2</v>
      </c>
      <c r="T824" s="69">
        <f>(H825-Assets[[#This Row],[COP]])/Assets[[#This Row],[COP]]</f>
        <v>-2.7004290903456475E-3</v>
      </c>
      <c r="U824" s="69">
        <f>(I825-Assets[[#This Row],[BIDU]])/Assets[[#This Row],[BIDU]]</f>
        <v>-1.7881705416009596E-2</v>
      </c>
      <c r="V824" s="69">
        <f>(J825-Assets[[#This Row],[MSFT]])/Assets[[#This Row],[MSFT]]</f>
        <v>-1.7688110087500453E-3</v>
      </c>
      <c r="W824" s="69">
        <f>(K825-Assets[[#This Row],[WFC]])/Assets[[#This Row],[WFC]]</f>
        <v>-6.3014493869950512E-3</v>
      </c>
      <c r="X824" s="69">
        <f>(L825-Assets[[#This Row],[DJI]])/Assets[[#This Row],[DJI]]</f>
        <v>-9.0304578666858953E-3</v>
      </c>
    </row>
    <row r="825" spans="1:24" x14ac:dyDescent="0.25">
      <c r="A825" s="66">
        <v>41550</v>
      </c>
      <c r="B825" s="60">
        <v>65.361335999999994</v>
      </c>
      <c r="C825" s="62">
        <v>78.464179999999999</v>
      </c>
      <c r="D825" s="62">
        <v>27.878677</v>
      </c>
      <c r="E825" s="62">
        <v>173.30999800000001</v>
      </c>
      <c r="F825" s="62">
        <v>437.60815300000002</v>
      </c>
      <c r="G825" s="62">
        <v>61.244166</v>
      </c>
      <c r="H825" s="62">
        <v>62.483815999999997</v>
      </c>
      <c r="I825" s="62">
        <v>157.08000200000001</v>
      </c>
      <c r="J825" s="62">
        <v>31.396004000000001</v>
      </c>
      <c r="K825" s="62">
        <v>37.979726999999997</v>
      </c>
      <c r="L825" s="62">
        <v>14996.48047</v>
      </c>
      <c r="N825" s="69">
        <f>(B826-Assets[[#This Row],[AAPL]])/Assets[[#This Row],[AAPL]]</f>
        <v>-7.8604574423001418E-4</v>
      </c>
      <c r="O825" s="69">
        <f>(C826-Assets[[#This Row],[XOM]])/Assets[[#This Row],[XOM]]</f>
        <v>9.5906437816593391E-3</v>
      </c>
      <c r="P825" s="69">
        <f>(D826-Assets[[#This Row],[TTM]])/Assets[[#This Row],[TTM]]</f>
        <v>2.9989299707443143E-2</v>
      </c>
      <c r="Q825" s="69">
        <f>(E826-Assets[[#This Row],[TSLA]])/Assets[[#This Row],[TSLA]]</f>
        <v>4.4255946503444034E-2</v>
      </c>
      <c r="R825" s="69">
        <f>(F826-Assets[[#This Row],[GOOG]])/Assets[[#This Row],[GOOG]]</f>
        <v>-4.2690155272312735E-3</v>
      </c>
      <c r="S825" s="69">
        <f>(G826-Assets[[#This Row],[DIS]])/Assets[[#This Row],[DIS]]</f>
        <v>1.9993855414734567E-2</v>
      </c>
      <c r="T825" s="69">
        <f>(H826-Assets[[#This Row],[COP]])/Assets[[#This Row],[COP]]</f>
        <v>1.1400920199880231E-2</v>
      </c>
      <c r="U825" s="69">
        <f>(I826-Assets[[#This Row],[BIDU]])/Assets[[#This Row],[BIDU]]</f>
        <v>1.2223058158606291E-2</v>
      </c>
      <c r="V825" s="69">
        <f>(J826-Assets[[#This Row],[MSFT]])/Assets[[#This Row],[MSFT]]</f>
        <v>5.9068026618927646E-4</v>
      </c>
      <c r="W825" s="69">
        <f>(K826-Assets[[#This Row],[WFC]])/Assets[[#This Row],[WFC]]</f>
        <v>7.3170352172358963E-3</v>
      </c>
      <c r="X825" s="69">
        <f>(L826-Assets[[#This Row],[DJI]])/Assets[[#This Row],[DJI]]</f>
        <v>5.0744979898606369E-3</v>
      </c>
    </row>
    <row r="826" spans="1:24" x14ac:dyDescent="0.25">
      <c r="A826" s="66">
        <v>41551</v>
      </c>
      <c r="B826" s="60">
        <v>65.309959000000006</v>
      </c>
      <c r="C826" s="62">
        <v>79.216701999999998</v>
      </c>
      <c r="D826" s="62">
        <v>28.714739000000002</v>
      </c>
      <c r="E826" s="62">
        <v>180.979996</v>
      </c>
      <c r="F826" s="62">
        <v>435.73999700000002</v>
      </c>
      <c r="G826" s="62">
        <v>62.468673000000003</v>
      </c>
      <c r="H826" s="62">
        <v>63.196188999999997</v>
      </c>
      <c r="I826" s="62">
        <v>159</v>
      </c>
      <c r="J826" s="62">
        <v>31.414549000000001</v>
      </c>
      <c r="K826" s="62">
        <v>38.257626000000002</v>
      </c>
      <c r="L826" s="62">
        <v>15072.58008</v>
      </c>
      <c r="N826" s="69">
        <f>(B827-Assets[[#This Row],[AAPL]])/Assets[[#This Row],[AAPL]]</f>
        <v>9.7716490680998646E-3</v>
      </c>
      <c r="O826" s="69">
        <f>(C827-Assets[[#This Row],[XOM]])/Assets[[#This Row],[XOM]]</f>
        <v>-4.8656027109030119E-3</v>
      </c>
      <c r="P826" s="69">
        <f>(D827-Assets[[#This Row],[TTM]])/Assets[[#This Row],[TTM]]</f>
        <v>-6.9326766299355515E-4</v>
      </c>
      <c r="Q826" s="69">
        <f>(E827-Assets[[#This Row],[TSLA]])/Assets[[#This Row],[TSLA]]</f>
        <v>1.1548298409731449E-2</v>
      </c>
      <c r="R826" s="69">
        <f>(F827-Assets[[#This Row],[GOOG]])/Assets[[#This Row],[GOOG]]</f>
        <v>-7.5771745140027578E-3</v>
      </c>
      <c r="S826" s="69">
        <f>(G827-Assets[[#This Row],[DIS]])/Assets[[#This Row],[DIS]]</f>
        <v>-1.0873001896486625E-2</v>
      </c>
      <c r="T826" s="69">
        <f>(H827-Assets[[#This Row],[COP]])/Assets[[#This Row],[COP]]</f>
        <v>-1.2681935614819208E-3</v>
      </c>
      <c r="U826" s="69">
        <f>(I827-Assets[[#This Row],[BIDU]])/Assets[[#This Row],[BIDU]]</f>
        <v>-9.1824339622640899E-3</v>
      </c>
      <c r="V826" s="69">
        <f>(J827-Assets[[#This Row],[MSFT]])/Assets[[#This Row],[MSFT]]</f>
        <v>-1.7119297176604466E-2</v>
      </c>
      <c r="W826" s="69">
        <f>(K827-Assets[[#This Row],[WFC]])/Assets[[#This Row],[WFC]]</f>
        <v>-1.6464874218802883E-2</v>
      </c>
      <c r="X826" s="69">
        <f>(L827-Assets[[#This Row],[DJI]])/Assets[[#This Row],[DJI]]</f>
        <v>-9.0455548603063252E-3</v>
      </c>
    </row>
    <row r="827" spans="1:24" x14ac:dyDescent="0.25">
      <c r="A827" s="66">
        <v>41554</v>
      </c>
      <c r="B827" s="60">
        <v>65.948144999999997</v>
      </c>
      <c r="C827" s="62">
        <v>78.831265000000002</v>
      </c>
      <c r="D827" s="62">
        <v>28.694832000000002</v>
      </c>
      <c r="E827" s="62">
        <v>183.070007</v>
      </c>
      <c r="F827" s="62">
        <v>432.43831899999998</v>
      </c>
      <c r="G827" s="62">
        <v>61.789451</v>
      </c>
      <c r="H827" s="62">
        <v>63.116044000000002</v>
      </c>
      <c r="I827" s="62">
        <v>157.53999300000001</v>
      </c>
      <c r="J827" s="62">
        <v>30.876753999999998</v>
      </c>
      <c r="K827" s="62">
        <v>37.627718999999999</v>
      </c>
      <c r="L827" s="62">
        <v>14936.240229999999</v>
      </c>
      <c r="N827" s="69">
        <f>(B828-Assets[[#This Row],[AAPL]])/Assets[[#This Row],[AAPL]]</f>
        <v>-1.3962136463428972E-2</v>
      </c>
      <c r="O827" s="69">
        <f>(C828-Assets[[#This Row],[XOM]])/Assets[[#This Row],[XOM]]</f>
        <v>-4.5401529456618487E-3</v>
      </c>
      <c r="P827" s="69">
        <f>(D828-Assets[[#This Row],[TTM]])/Assets[[#This Row],[TTM]]</f>
        <v>-1.6302447771780068E-2</v>
      </c>
      <c r="Q827" s="69">
        <f>(E828-Assets[[#This Row],[TSLA]])/Assets[[#This Row],[TSLA]]</f>
        <v>-4.5556402912029191E-2</v>
      </c>
      <c r="R827" s="69">
        <f>(F828-Assets[[#This Row],[GOOG]])/Assets[[#This Row],[GOOG]]</f>
        <v>-1.3941872713643578E-2</v>
      </c>
      <c r="S827" s="69">
        <f>(G828-Assets[[#This Row],[DIS]])/Assets[[#This Row],[DIS]]</f>
        <v>-9.1344718372720173E-3</v>
      </c>
      <c r="T827" s="69">
        <f>(H828-Assets[[#This Row],[COP]])/Assets[[#This Row],[COP]]</f>
        <v>-1.0016914241329904E-2</v>
      </c>
      <c r="U827" s="69">
        <f>(I828-Assets[[#This Row],[BIDU]])/Assets[[#This Row],[BIDU]]</f>
        <v>-5.5795311607002608E-2</v>
      </c>
      <c r="V827" s="69">
        <f>(J828-Assets[[#This Row],[MSFT]])/Assets[[#This Row],[MSFT]]</f>
        <v>-8.7087198349929881E-3</v>
      </c>
      <c r="W827" s="69">
        <f>(K828-Assets[[#This Row],[WFC]])/Assets[[#This Row],[WFC]]</f>
        <v>-9.3549385760002719E-3</v>
      </c>
      <c r="X827" s="69">
        <f>(L828-Assets[[#This Row],[DJI]])/Assets[[#This Row],[DJI]]</f>
        <v>-1.069278195453878E-2</v>
      </c>
    </row>
    <row r="828" spans="1:24" x14ac:dyDescent="0.25">
      <c r="A828" s="66">
        <v>41555</v>
      </c>
      <c r="B828" s="60">
        <v>65.027367999999996</v>
      </c>
      <c r="C828" s="62">
        <v>78.473359000000002</v>
      </c>
      <c r="D828" s="62">
        <v>28.227035999999998</v>
      </c>
      <c r="E828" s="62">
        <v>174.729996</v>
      </c>
      <c r="F828" s="62">
        <v>426.40931899999998</v>
      </c>
      <c r="G828" s="62">
        <v>61.225037</v>
      </c>
      <c r="H828" s="62">
        <v>62.483815999999997</v>
      </c>
      <c r="I828" s="62">
        <v>148.75</v>
      </c>
      <c r="J828" s="62">
        <v>30.607856999999999</v>
      </c>
      <c r="K828" s="62">
        <v>37.275714000000001</v>
      </c>
      <c r="L828" s="62">
        <v>14776.530269999999</v>
      </c>
      <c r="N828" s="69">
        <f>(B829-Assets[[#This Row],[AAPL]])/Assets[[#This Row],[AAPL]]</f>
        <v>1.1747838233280478E-2</v>
      </c>
      <c r="O828" s="69">
        <f>(C829-Assets[[#This Row],[XOM]])/Assets[[#This Row],[XOM]]</f>
        <v>-4.0930706177621113E-3</v>
      </c>
      <c r="P828" s="69">
        <f>(D829-Assets[[#This Row],[TTM]])/Assets[[#This Row],[TTM]]</f>
        <v>1.5162236658500141E-2</v>
      </c>
      <c r="Q828" s="69">
        <f>(E829-Assets[[#This Row],[TSLA]])/Assets[[#This Row],[TSLA]]</f>
        <v>-3.4052521811996125E-2</v>
      </c>
      <c r="R828" s="69">
        <f>(F829-Assets[[#This Row],[GOOG]])/Assets[[#This Row],[GOOG]]</f>
        <v>2.5653965597313704E-3</v>
      </c>
      <c r="S828" s="69">
        <f>(G829-Assets[[#This Row],[DIS]])/Assets[[#This Row],[DIS]]</f>
        <v>-6.4062517430573595E-3</v>
      </c>
      <c r="T828" s="69">
        <f>(H829-Assets[[#This Row],[COP]])/Assets[[#This Row],[COP]]</f>
        <v>-5.7004681020121836E-3</v>
      </c>
      <c r="U828" s="69">
        <f>(I829-Assets[[#This Row],[BIDU]])/Assets[[#This Row],[BIDU]]</f>
        <v>-1.4857189915966322E-2</v>
      </c>
      <c r="V828" s="69">
        <f>(J829-Assets[[#This Row],[MSFT]])/Assets[[#This Row],[MSFT]]</f>
        <v>1.8176705412601189E-3</v>
      </c>
      <c r="W828" s="69">
        <f>(K829-Assets[[#This Row],[WFC]])/Assets[[#This Row],[WFC]]</f>
        <v>2.9820756753311463E-3</v>
      </c>
      <c r="X828" s="69">
        <f>(L829-Assets[[#This Row],[DJI]])/Assets[[#This Row],[DJI]]</f>
        <v>1.7900142669961948E-3</v>
      </c>
    </row>
    <row r="829" spans="1:24" x14ac:dyDescent="0.25">
      <c r="A829" s="66">
        <v>41556</v>
      </c>
      <c r="B829" s="60">
        <v>65.791298999999995</v>
      </c>
      <c r="C829" s="62">
        <v>78.152162000000004</v>
      </c>
      <c r="D829" s="62">
        <v>28.655021000000001</v>
      </c>
      <c r="E829" s="62">
        <v>168.779999</v>
      </c>
      <c r="F829" s="62">
        <v>427.50322799999998</v>
      </c>
      <c r="G829" s="62">
        <v>60.832813999999999</v>
      </c>
      <c r="H829" s="62">
        <v>62.127628999999999</v>
      </c>
      <c r="I829" s="62">
        <v>146.53999300000001</v>
      </c>
      <c r="J829" s="62">
        <v>30.663492000000002</v>
      </c>
      <c r="K829" s="62">
        <v>37.386873000000001</v>
      </c>
      <c r="L829" s="62">
        <v>14802.98047</v>
      </c>
      <c r="N829" s="69">
        <f>(B830-Assets[[#This Row],[AAPL]])/Assets[[#This Row],[AAPL]]</f>
        <v>6.2681236921618942E-3</v>
      </c>
      <c r="O829" s="69">
        <f>(C830-Assets[[#This Row],[XOM]])/Assets[[#This Row],[XOM]]</f>
        <v>1.0333456929828715E-2</v>
      </c>
      <c r="P829" s="69">
        <f>(D830-Assets[[#This Row],[TTM]])/Assets[[#This Row],[TTM]]</f>
        <v>5.6964187881767624E-2</v>
      </c>
      <c r="Q829" s="69">
        <f>(E830-Assets[[#This Row],[TSLA]])/Assets[[#This Row],[TSLA]]</f>
        <v>2.4588185949687039E-2</v>
      </c>
      <c r="R829" s="69">
        <f>(F830-Assets[[#This Row],[GOOG]])/Assets[[#This Row],[GOOG]]</f>
        <v>1.4465020600967309E-2</v>
      </c>
      <c r="S829" s="69">
        <f>(G830-Assets[[#This Row],[DIS]])/Assets[[#This Row],[DIS]]</f>
        <v>3.1294245240734715E-2</v>
      </c>
      <c r="T829" s="69">
        <f>(H830-Assets[[#This Row],[COP]])/Assets[[#This Row],[COP]]</f>
        <v>2.8952030343858775E-2</v>
      </c>
      <c r="U829" s="69">
        <f>(I830-Assets[[#This Row],[BIDU]])/Assets[[#This Row],[BIDU]]</f>
        <v>4.5175455958974806E-2</v>
      </c>
      <c r="V829" s="69">
        <f>(J830-Assets[[#This Row],[MSFT]])/Assets[[#This Row],[MSFT]]</f>
        <v>2.0864779523480179E-2</v>
      </c>
      <c r="W829" s="69">
        <f>(K830-Assets[[#This Row],[WFC]])/Assets[[#This Row],[WFC]]</f>
        <v>2.6759124786927154E-2</v>
      </c>
      <c r="X829" s="69">
        <f>(L830-Assets[[#This Row],[DJI]])/Assets[[#This Row],[DJI]]</f>
        <v>2.182599920703663E-2</v>
      </c>
    </row>
    <row r="830" spans="1:24" x14ac:dyDescent="0.25">
      <c r="A830" s="66">
        <v>41557</v>
      </c>
      <c r="B830" s="60">
        <v>66.203687000000002</v>
      </c>
      <c r="C830" s="62">
        <v>78.959744000000001</v>
      </c>
      <c r="D830" s="62">
        <v>30.287330999999998</v>
      </c>
      <c r="E830" s="62">
        <v>172.929993</v>
      </c>
      <c r="F830" s="62">
        <v>433.687071</v>
      </c>
      <c r="G830" s="62">
        <v>62.736530999999999</v>
      </c>
      <c r="H830" s="62">
        <v>63.926349999999999</v>
      </c>
      <c r="I830" s="62">
        <v>153.16000399999999</v>
      </c>
      <c r="J830" s="62">
        <v>31.303279</v>
      </c>
      <c r="K830" s="62">
        <v>38.387312999999999</v>
      </c>
      <c r="L830" s="62">
        <v>15126.070309999999</v>
      </c>
      <c r="N830" s="69">
        <f>(B831-Assets[[#This Row],[AAPL]])/Assets[[#This Row],[AAPL]]</f>
        <v>6.4741560390737538E-3</v>
      </c>
      <c r="O830" s="69">
        <f>(C831-Assets[[#This Row],[XOM]])/Assets[[#This Row],[XOM]]</f>
        <v>1.0576427400777733E-2</v>
      </c>
      <c r="P830" s="69">
        <f>(D831-Assets[[#This Row],[TTM]])/Assets[[#This Row],[TTM]]</f>
        <v>6.2109731623430392E-2</v>
      </c>
      <c r="Q830" s="69">
        <f>(E831-Assets[[#This Row],[TSLA]])/Assets[[#This Row],[TSLA]]</f>
        <v>3.336612637230605E-2</v>
      </c>
      <c r="R830" s="69">
        <f>(F831-Assets[[#This Row],[GOOG]])/Assets[[#This Row],[GOOG]]</f>
        <v>4.3190404447173199E-3</v>
      </c>
      <c r="S830" s="69">
        <f>(G831-Assets[[#This Row],[DIS]])/Assets[[#This Row],[DIS]]</f>
        <v>9.6065560271415308E-3</v>
      </c>
      <c r="T830" s="69">
        <f>(H831-Assets[[#This Row],[COP]])/Assets[[#This Row],[COP]]</f>
        <v>8.8631996039191981E-3</v>
      </c>
      <c r="U830" s="69">
        <f>(I831-Assets[[#This Row],[BIDU]])/Assets[[#This Row],[BIDU]]</f>
        <v>1.1360602993977502E-2</v>
      </c>
      <c r="V830" s="69">
        <f>(J831-Assets[[#This Row],[MSFT]])/Assets[[#This Row],[MSFT]]</f>
        <v>1.095981031252344E-2</v>
      </c>
      <c r="W830" s="69">
        <f>(K831-Assets[[#This Row],[WFC]])/Assets[[#This Row],[WFC]]</f>
        <v>-2.4127763253446938E-4</v>
      </c>
      <c r="X830" s="69">
        <f>(L831-Assets[[#This Row],[DJI]])/Assets[[#This Row],[DJI]]</f>
        <v>7.3409707692943874E-3</v>
      </c>
    </row>
    <row r="831" spans="1:24" x14ac:dyDescent="0.25">
      <c r="A831" s="66">
        <v>41558</v>
      </c>
      <c r="B831" s="60">
        <v>66.632300000000001</v>
      </c>
      <c r="C831" s="62">
        <v>79.794855999999996</v>
      </c>
      <c r="D831" s="62">
        <v>32.168469000000002</v>
      </c>
      <c r="E831" s="62">
        <v>178.699997</v>
      </c>
      <c r="F831" s="62">
        <v>435.56018299999999</v>
      </c>
      <c r="G831" s="62">
        <v>63.339213000000001</v>
      </c>
      <c r="H831" s="62">
        <v>64.492941999999999</v>
      </c>
      <c r="I831" s="62">
        <v>154.89999399999999</v>
      </c>
      <c r="J831" s="62">
        <v>31.646356999999998</v>
      </c>
      <c r="K831" s="62">
        <v>38.378050999999999</v>
      </c>
      <c r="L831" s="62">
        <v>15237.110350000001</v>
      </c>
      <c r="N831" s="69">
        <f>(B832-Assets[[#This Row],[AAPL]])/Assets[[#This Row],[AAPL]]</f>
        <v>6.5542086945821042E-3</v>
      </c>
      <c r="O831" s="69">
        <f>(C832-Assets[[#This Row],[XOM]])/Assets[[#This Row],[XOM]]</f>
        <v>7.4755821352694924E-3</v>
      </c>
      <c r="P831" s="69">
        <f>(D832-Assets[[#This Row],[TTM]])/Assets[[#This Row],[TTM]]</f>
        <v>0</v>
      </c>
      <c r="Q831" s="69">
        <f>(E832-Assets[[#This Row],[TSLA]])/Assets[[#This Row],[TSLA]]</f>
        <v>5.7079127986778876E-3</v>
      </c>
      <c r="R831" s="69">
        <f>(F832-Assets[[#This Row],[GOOG]])/Assets[[#This Row],[GOOG]]</f>
        <v>4.7248258227497704E-3</v>
      </c>
      <c r="S831" s="69">
        <f>(G832-Assets[[#This Row],[DIS]])/Assets[[#This Row],[DIS]]</f>
        <v>9.3641832903733572E-3</v>
      </c>
      <c r="T831" s="69">
        <f>(H832-Assets[[#This Row],[COP]])/Assets[[#This Row],[COP]]</f>
        <v>3.4862729630166412E-3</v>
      </c>
      <c r="U831" s="69">
        <f>(I832-Assets[[#This Row],[BIDU]])/Assets[[#This Row],[BIDU]]</f>
        <v>-1.2524125727209533E-2</v>
      </c>
      <c r="V831" s="69">
        <f>(J832-Assets[[#This Row],[MSFT]])/Assets[[#This Row],[MSFT]]</f>
        <v>9.3758975164187283E-3</v>
      </c>
      <c r="W831" s="69">
        <f>(K832-Assets[[#This Row],[WFC]])/Assets[[#This Row],[WFC]]</f>
        <v>7.7238679994458635E-3</v>
      </c>
      <c r="X831" s="69">
        <f>(L832-Assets[[#This Row],[DJI]])/Assets[[#This Row],[DJI]]</f>
        <v>4.2100777986424269E-3</v>
      </c>
    </row>
    <row r="832" spans="1:24" x14ac:dyDescent="0.25">
      <c r="A832" s="66">
        <v>41561</v>
      </c>
      <c r="B832" s="60">
        <v>67.069022000000004</v>
      </c>
      <c r="C832" s="62">
        <v>80.391368999999997</v>
      </c>
      <c r="D832" s="62">
        <v>32.168469000000002</v>
      </c>
      <c r="E832" s="62">
        <v>179.720001</v>
      </c>
      <c r="F832" s="62">
        <v>437.61812900000001</v>
      </c>
      <c r="G832" s="62">
        <v>63.932333</v>
      </c>
      <c r="H832" s="62">
        <v>64.717782</v>
      </c>
      <c r="I832" s="62">
        <v>152.96000699999999</v>
      </c>
      <c r="J832" s="62">
        <v>31.943069999999999</v>
      </c>
      <c r="K832" s="62">
        <v>38.674478000000001</v>
      </c>
      <c r="L832" s="62">
        <v>15301.259770000001</v>
      </c>
      <c r="N832" s="69">
        <f>(B833-Assets[[#This Row],[AAPL]])/Assets[[#This Row],[AAPL]]</f>
        <v>5.3221739240508093E-3</v>
      </c>
      <c r="O832" s="69">
        <f>(C833-Assets[[#This Row],[XOM]])/Assets[[#This Row],[XOM]]</f>
        <v>-9.2465523257850707E-3</v>
      </c>
      <c r="P832" s="69">
        <f>(D833-Assets[[#This Row],[TTM]])/Assets[[#This Row],[TTM]]</f>
        <v>-4.3626229150041322E-2</v>
      </c>
      <c r="Q832" s="69">
        <f>(E833-Assets[[#This Row],[TSLA]])/Assets[[#This Row],[TSLA]]</f>
        <v>2.3480975831955377E-2</v>
      </c>
      <c r="R832" s="69">
        <f>(F833-Assets[[#This Row],[GOOG]])/Assets[[#This Row],[GOOG]]</f>
        <v>6.7343393810817172E-3</v>
      </c>
      <c r="S832" s="69">
        <f>(G833-Assets[[#This Row],[DIS]])/Assets[[#This Row],[DIS]]</f>
        <v>-5.8357013187677305E-3</v>
      </c>
      <c r="T832" s="69">
        <f>(H833-Assets[[#This Row],[COP]])/Assets[[#This Row],[COP]]</f>
        <v>-9.7276201461913995E-4</v>
      </c>
      <c r="U832" s="69">
        <f>(I833-Assets[[#This Row],[BIDU]])/Assets[[#This Row],[BIDU]]</f>
        <v>-9.5450244062815076E-3</v>
      </c>
      <c r="V832" s="69">
        <f>(J833-Assets[[#This Row],[MSFT]])/Assets[[#This Row],[MSFT]]</f>
        <v>1.1611282196733982E-3</v>
      </c>
      <c r="W832" s="69">
        <f>(K833-Assets[[#This Row],[WFC]])/Assets[[#This Row],[WFC]]</f>
        <v>-5.0299321428462539E-3</v>
      </c>
      <c r="X832" s="69">
        <f>(L833-Assets[[#This Row],[DJI]])/Assets[[#This Row],[DJI]]</f>
        <v>-8.7084332926137889E-3</v>
      </c>
    </row>
    <row r="833" spans="1:24" x14ac:dyDescent="0.25">
      <c r="A833" s="66">
        <v>41562</v>
      </c>
      <c r="B833" s="60">
        <v>67.425974999999994</v>
      </c>
      <c r="C833" s="62">
        <v>79.648026000000002</v>
      </c>
      <c r="D833" s="62">
        <v>30.765080000000001</v>
      </c>
      <c r="E833" s="62">
        <v>183.94000199999999</v>
      </c>
      <c r="F833" s="62">
        <v>440.56519800000001</v>
      </c>
      <c r="G833" s="62">
        <v>63.559243000000002</v>
      </c>
      <c r="H833" s="62">
        <v>64.654826999999997</v>
      </c>
      <c r="I833" s="62">
        <v>151.5</v>
      </c>
      <c r="J833" s="62">
        <v>31.980160000000001</v>
      </c>
      <c r="K833" s="62">
        <v>38.479948</v>
      </c>
      <c r="L833" s="62">
        <v>15168.009770000001</v>
      </c>
      <c r="N833" s="69">
        <f>(B834-Assets[[#This Row],[AAPL]])/Assets[[#This Row],[AAPL]]</f>
        <v>4.8728846709300494E-3</v>
      </c>
      <c r="O833" s="69">
        <f>(C834-Assets[[#This Row],[XOM]])/Assets[[#This Row],[XOM]]</f>
        <v>5.9914353684044266E-3</v>
      </c>
      <c r="P833" s="69">
        <f>(D834-Assets[[#This Row],[TTM]])/Assets[[#This Row],[TTM]]</f>
        <v>6.4704203597064879E-3</v>
      </c>
      <c r="Q833" s="69">
        <f>(E834-Assets[[#This Row],[TSLA]])/Assets[[#This Row],[TSLA]]</f>
        <v>-2.06591277518843E-3</v>
      </c>
      <c r="R833" s="69">
        <f>(F834-Assets[[#This Row],[GOOG]])/Assets[[#This Row],[GOOG]]</f>
        <v>1.8163021129054241E-2</v>
      </c>
      <c r="S833" s="69">
        <f>(G834-Assets[[#This Row],[DIS]])/Assets[[#This Row],[DIS]]</f>
        <v>-1.3546574178046663E-3</v>
      </c>
      <c r="T833" s="69">
        <f>(H834-Assets[[#This Row],[COP]])/Assets[[#This Row],[COP]]</f>
        <v>1.4883853915501295E-2</v>
      </c>
      <c r="U833" s="69">
        <f>(I834-Assets[[#This Row],[BIDU]])/Assets[[#This Row],[BIDU]]</f>
        <v>-8.5808778877888032E-3</v>
      </c>
      <c r="V833" s="69">
        <f>(J834-Assets[[#This Row],[MSFT]])/Assets[[#This Row],[MSFT]]</f>
        <v>4.3490401548959053E-3</v>
      </c>
      <c r="W833" s="69">
        <f>(K834-Assets[[#This Row],[WFC]])/Assets[[#This Row],[WFC]]</f>
        <v>1.6128997887419214E-2</v>
      </c>
      <c r="X833" s="69">
        <f>(L834-Assets[[#This Row],[DJI]])/Assets[[#This Row],[DJI]]</f>
        <v>1.3569368237557455E-2</v>
      </c>
    </row>
    <row r="834" spans="1:24" x14ac:dyDescent="0.25">
      <c r="A834" s="66">
        <v>41563</v>
      </c>
      <c r="B834" s="60">
        <v>67.754534000000007</v>
      </c>
      <c r="C834" s="62">
        <v>80.125231999999997</v>
      </c>
      <c r="D834" s="62">
        <v>30.964143</v>
      </c>
      <c r="E834" s="62">
        <v>183.55999800000001</v>
      </c>
      <c r="F834" s="62">
        <v>448.56719299999997</v>
      </c>
      <c r="G834" s="62">
        <v>63.473142000000003</v>
      </c>
      <c r="H834" s="62">
        <v>65.617140000000006</v>
      </c>
      <c r="I834" s="62">
        <v>150.199997</v>
      </c>
      <c r="J834" s="62">
        <v>32.119242999999997</v>
      </c>
      <c r="K834" s="62">
        <v>39.100591000000001</v>
      </c>
      <c r="L834" s="62">
        <v>15373.83008</v>
      </c>
      <c r="N834" s="69">
        <f>(B835-Assets[[#This Row],[AAPL]])/Assets[[#This Row],[AAPL]]</f>
        <v>6.7649494866276376E-3</v>
      </c>
      <c r="O834" s="69">
        <f>(C835-Assets[[#This Row],[XOM]])/Assets[[#This Row],[XOM]]</f>
        <v>1.9471519283714293E-3</v>
      </c>
      <c r="P834" s="69">
        <f>(D835-Assets[[#This Row],[TTM]])/Assets[[#This Row],[TTM]]</f>
        <v>-5.1430456189276779E-3</v>
      </c>
      <c r="Q834" s="69">
        <f>(E835-Assets[[#This Row],[TSLA]])/Assets[[#This Row],[TSLA]]</f>
        <v>-4.1403083911561358E-3</v>
      </c>
      <c r="R834" s="69">
        <f>(F835-Assets[[#This Row],[GOOG]])/Assets[[#This Row],[GOOG]]</f>
        <v>-1.0289198746641227E-2</v>
      </c>
      <c r="S834" s="69">
        <f>(G835-Assets[[#This Row],[DIS]])/Assets[[#This Row],[DIS]]</f>
        <v>1.0550131581637499E-3</v>
      </c>
      <c r="T834" s="69">
        <f>(H835-Assets[[#This Row],[COP]])/Assets[[#This Row],[COP]]</f>
        <v>6.1678244434304197E-3</v>
      </c>
      <c r="U834" s="69">
        <f>(I835-Assets[[#This Row],[BIDU]])/Assets[[#This Row],[BIDU]]</f>
        <v>2.4167810069929706E-2</v>
      </c>
      <c r="V834" s="69">
        <f>(J835-Assets[[#This Row],[MSFT]])/Assets[[#This Row],[MSFT]]</f>
        <v>8.0830983469941942E-3</v>
      </c>
      <c r="W834" s="69">
        <f>(K835-Assets[[#This Row],[WFC]])/Assets[[#This Row],[WFC]]</f>
        <v>1.1134818908491691E-2</v>
      </c>
      <c r="X834" s="69">
        <f>(L835-Assets[[#This Row],[DJI]])/Assets[[#This Row],[DJI]]</f>
        <v>-1.4177924360141148E-4</v>
      </c>
    </row>
    <row r="835" spans="1:24" x14ac:dyDescent="0.25">
      <c r="A835" s="66">
        <v>41564</v>
      </c>
      <c r="B835" s="60">
        <v>68.212890000000002</v>
      </c>
      <c r="C835" s="62">
        <v>80.281248000000005</v>
      </c>
      <c r="D835" s="62">
        <v>30.804893</v>
      </c>
      <c r="E835" s="62">
        <v>182.800003</v>
      </c>
      <c r="F835" s="62">
        <v>443.951796</v>
      </c>
      <c r="G835" s="62">
        <v>63.540106999999999</v>
      </c>
      <c r="H835" s="62">
        <v>66.021855000000002</v>
      </c>
      <c r="I835" s="62">
        <v>153.83000200000001</v>
      </c>
      <c r="J835" s="62">
        <v>32.378866000000002</v>
      </c>
      <c r="K835" s="62">
        <v>39.535969000000001</v>
      </c>
      <c r="L835" s="62">
        <v>15371.650390000001</v>
      </c>
      <c r="N835" s="69">
        <f>(B836-Assets[[#This Row],[AAPL]])/Assets[[#This Row],[AAPL]]</f>
        <v>8.7016984619769783E-3</v>
      </c>
      <c r="O835" s="69">
        <f>(C836-Assets[[#This Row],[XOM]])/Assets[[#This Row],[XOM]]</f>
        <v>8.0018686306418743E-4</v>
      </c>
      <c r="P835" s="69">
        <f>(D836-Assets[[#This Row],[TTM]])/Assets[[#This Row],[TTM]]</f>
        <v>4.8465352565905907E-3</v>
      </c>
      <c r="Q835" s="69">
        <f>(E836-Assets[[#This Row],[TSLA]])/Assets[[#This Row],[TSLA]]</f>
        <v>3.2822264231581475E-3</v>
      </c>
      <c r="R835" s="69">
        <f>(F836-Assets[[#This Row],[GOOG]])/Assets[[#This Row],[GOOG]]</f>
        <v>0.13796285441764489</v>
      </c>
      <c r="S835" s="69">
        <f>(G836-Assets[[#This Row],[DIS]])/Assets[[#This Row],[DIS]]</f>
        <v>1.0990711740538858E-2</v>
      </c>
      <c r="T835" s="69">
        <f>(H836-Assets[[#This Row],[COP]])/Assets[[#This Row],[COP]]</f>
        <v>2.7239464871137663E-4</v>
      </c>
      <c r="U835" s="69">
        <f>(I836-Assets[[#This Row],[BIDU]])/Assets[[#This Row],[BIDU]]</f>
        <v>7.852825744616436E-2</v>
      </c>
      <c r="V835" s="69">
        <f>(J836-Assets[[#This Row],[MSFT]])/Assets[[#This Row],[MSFT]]</f>
        <v>1.1455002778664077E-3</v>
      </c>
      <c r="W835" s="69">
        <f>(K836-Assets[[#This Row],[WFC]])/Assets[[#This Row],[WFC]]</f>
        <v>0</v>
      </c>
      <c r="X835" s="69">
        <f>(L836-Assets[[#This Row],[DJI]])/Assets[[#This Row],[DJI]]</f>
        <v>1.8215350524895719E-3</v>
      </c>
    </row>
    <row r="836" spans="1:24" x14ac:dyDescent="0.25">
      <c r="A836" s="66">
        <v>41565</v>
      </c>
      <c r="B836" s="60">
        <v>68.806458000000006</v>
      </c>
      <c r="C836" s="62">
        <v>80.345488000000003</v>
      </c>
      <c r="D836" s="62">
        <v>30.954190000000001</v>
      </c>
      <c r="E836" s="62">
        <v>183.39999399999999</v>
      </c>
      <c r="F836" s="62">
        <v>505.20065299999999</v>
      </c>
      <c r="G836" s="62">
        <v>64.238457999999994</v>
      </c>
      <c r="H836" s="62">
        <v>66.039839000000001</v>
      </c>
      <c r="I836" s="62">
        <v>165.91000399999999</v>
      </c>
      <c r="J836" s="62">
        <v>32.415956000000001</v>
      </c>
      <c r="K836" s="62">
        <v>39.535969000000001</v>
      </c>
      <c r="L836" s="62">
        <v>15399.650390000001</v>
      </c>
      <c r="N836" s="69">
        <f>(B837-Assets[[#This Row],[AAPL]])/Assets[[#This Row],[AAPL]]</f>
        <v>2.4504385910985239E-2</v>
      </c>
      <c r="O836" s="69">
        <f>(C837-Assets[[#This Row],[XOM]])/Assets[[#This Row],[XOM]]</f>
        <v>-3.6550527890253058E-3</v>
      </c>
      <c r="P836" s="69">
        <f>(D837-Assets[[#This Row],[TTM]])/Assets[[#This Row],[TTM]]</f>
        <v>-3.2154612994234368E-3</v>
      </c>
      <c r="Q836" s="69">
        <f>(E837-Assets[[#This Row],[TSLA]])/Assets[[#This Row],[TSLA]]</f>
        <v>-5.8887613704065797E-2</v>
      </c>
      <c r="R836" s="69">
        <f>(F837-Assets[[#This Row],[GOOG]])/Assets[[#This Row],[GOOG]]</f>
        <v>-8.0185050750518141E-3</v>
      </c>
      <c r="S836" s="69">
        <f>(G837-Assets[[#This Row],[DIS]])/Assets[[#This Row],[DIS]]</f>
        <v>6.850320099526728E-3</v>
      </c>
      <c r="T836" s="69">
        <f>(H837-Assets[[#This Row],[COP]])/Assets[[#This Row],[COP]]</f>
        <v>-5.1749671891234408E-3</v>
      </c>
      <c r="U836" s="69">
        <f>(I837-Assets[[#This Row],[BIDU]])/Assets[[#This Row],[BIDU]]</f>
        <v>-2.8328593132937278E-2</v>
      </c>
      <c r="V836" s="69">
        <f>(J837-Assets[[#This Row],[MSFT]])/Assets[[#This Row],[MSFT]]</f>
        <v>8.5818847977215068E-4</v>
      </c>
      <c r="W836" s="69">
        <f>(K837-Assets[[#This Row],[WFC]])/Assets[[#This Row],[WFC]]</f>
        <v>-1.4058337611506033E-3</v>
      </c>
      <c r="X836" s="69">
        <f>(L837-Assets[[#This Row],[DJI]])/Assets[[#This Row],[DJI]]</f>
        <v>-4.8378955439399326E-4</v>
      </c>
    </row>
    <row r="837" spans="1:24" x14ac:dyDescent="0.25">
      <c r="A837" s="66">
        <v>41568</v>
      </c>
      <c r="B837" s="60">
        <v>70.492518000000004</v>
      </c>
      <c r="C837" s="62">
        <v>80.051821000000004</v>
      </c>
      <c r="D837" s="62">
        <v>30.854658000000001</v>
      </c>
      <c r="E837" s="62">
        <v>172.60000600000001</v>
      </c>
      <c r="F837" s="62">
        <v>501.149699</v>
      </c>
      <c r="G837" s="62">
        <v>64.678511999999998</v>
      </c>
      <c r="H837" s="62">
        <v>65.698085000000006</v>
      </c>
      <c r="I837" s="62">
        <v>161.21000699999999</v>
      </c>
      <c r="J837" s="62">
        <v>32.443775000000002</v>
      </c>
      <c r="K837" s="62">
        <v>39.480387999999998</v>
      </c>
      <c r="L837" s="62">
        <v>15392.200199999999</v>
      </c>
      <c r="N837" s="69">
        <f>(B838-Assets[[#This Row],[AAPL]])/Assets[[#This Row],[AAPL]]</f>
        <v>-2.8579486974773891E-3</v>
      </c>
      <c r="O837" s="69">
        <f>(C838-Assets[[#This Row],[XOM]])/Assets[[#This Row],[XOM]]</f>
        <v>8.597955566807168E-3</v>
      </c>
      <c r="P837" s="69">
        <f>(D838-Assets[[#This Row],[TTM]])/Assets[[#This Row],[TTM]]</f>
        <v>7.0967566712293578E-3</v>
      </c>
      <c r="Q837" s="69">
        <f>(E838-Assets[[#This Row],[TSLA]])/Assets[[#This Row],[TSLA]]</f>
        <v>-6.1414424284550592E-3</v>
      </c>
      <c r="R837" s="69">
        <f>(F838-Assets[[#This Row],[GOOG]])/Assets[[#This Row],[GOOG]]</f>
        <v>3.6878661280009555E-3</v>
      </c>
      <c r="S837" s="69">
        <f>(G838-Assets[[#This Row],[DIS]])/Assets[[#This Row],[DIS]]</f>
        <v>2.0559084599843538E-2</v>
      </c>
      <c r="T837" s="69">
        <f>(H838-Assets[[#This Row],[COP]])/Assets[[#This Row],[COP]]</f>
        <v>2.874741326174008E-3</v>
      </c>
      <c r="U837" s="69">
        <f>(I838-Assets[[#This Row],[BIDU]])/Assets[[#This Row],[BIDU]]</f>
        <v>-1.6376154614272713E-2</v>
      </c>
      <c r="V837" s="69">
        <f>(J838-Assets[[#This Row],[MSFT]])/Assets[[#This Row],[MSFT]]</f>
        <v>-1.1717625337988584E-2</v>
      </c>
      <c r="W837" s="69">
        <f>(K838-Assets[[#This Row],[WFC]])/Assets[[#This Row],[WFC]]</f>
        <v>7.5082088858904163E-3</v>
      </c>
      <c r="X837" s="69">
        <f>(L838-Assets[[#This Row],[DJI]])/Assets[[#This Row],[DJI]]</f>
        <v>4.902480413423946E-3</v>
      </c>
    </row>
    <row r="838" spans="1:24" x14ac:dyDescent="0.25">
      <c r="A838" s="66">
        <v>41569</v>
      </c>
      <c r="B838" s="60">
        <v>70.291054000000003</v>
      </c>
      <c r="C838" s="62">
        <v>80.740103000000005</v>
      </c>
      <c r="D838" s="62">
        <v>31.073626000000001</v>
      </c>
      <c r="E838" s="62">
        <v>171.53999300000001</v>
      </c>
      <c r="F838" s="62">
        <v>502.99787199999997</v>
      </c>
      <c r="G838" s="62">
        <v>66.008242999999993</v>
      </c>
      <c r="H838" s="62">
        <v>65.886949999999999</v>
      </c>
      <c r="I838" s="62">
        <v>158.570007</v>
      </c>
      <c r="J838" s="62">
        <v>32.063611000000002</v>
      </c>
      <c r="K838" s="62">
        <v>39.776814999999999</v>
      </c>
      <c r="L838" s="62">
        <v>15467.660159999999</v>
      </c>
      <c r="N838" s="69">
        <f>(B839-Assets[[#This Row],[AAPL]])/Assets[[#This Row],[AAPL]]</f>
        <v>9.7909045438412459E-3</v>
      </c>
      <c r="O838" s="69">
        <f>(C839-Assets[[#This Row],[XOM]])/Assets[[#This Row],[XOM]]</f>
        <v>-4.2055309243289457E-3</v>
      </c>
      <c r="P838" s="69">
        <f>(D839-Assets[[#This Row],[TTM]])/Assets[[#This Row],[TTM]]</f>
        <v>-2.4343377242166776E-2</v>
      </c>
      <c r="Q838" s="69">
        <f>(E839-Assets[[#This Row],[TSLA]])/Assets[[#This Row],[TSLA]]</f>
        <v>-4.1039951540629997E-2</v>
      </c>
      <c r="R838" s="69">
        <f>(F839-Assets[[#This Row],[GOOG]])/Assets[[#This Row],[GOOG]]</f>
        <v>2.4240317263211048E-2</v>
      </c>
      <c r="S838" s="69">
        <f>(G839-Assets[[#This Row],[DIS]])/Assets[[#This Row],[DIS]]</f>
        <v>-1.2753588972213665E-2</v>
      </c>
      <c r="T838" s="69">
        <f>(H839-Assets[[#This Row],[COP]])/Assets[[#This Row],[COP]]</f>
        <v>-1.1875553504904964E-2</v>
      </c>
      <c r="U838" s="69">
        <f>(I839-Assets[[#This Row],[BIDU]])/Assets[[#This Row],[BIDU]]</f>
        <v>-2.2072269946989406E-2</v>
      </c>
      <c r="V838" s="69">
        <f>(J839-Assets[[#This Row],[MSFT]])/Assets[[#This Row],[MSFT]]</f>
        <v>-2.3713236790453882E-2</v>
      </c>
      <c r="W838" s="69">
        <f>(K839-Assets[[#This Row],[WFC]])/Assets[[#This Row],[WFC]]</f>
        <v>-4.1919143098813165E-3</v>
      </c>
      <c r="X838" s="69">
        <f>(L839-Assets[[#This Row],[DJI]])/Assets[[#This Row],[DJI]]</f>
        <v>-3.5124950663513754E-3</v>
      </c>
    </row>
    <row r="839" spans="1:24" x14ac:dyDescent="0.25">
      <c r="A839" s="66">
        <v>41570</v>
      </c>
      <c r="B839" s="60">
        <v>70.979266999999993</v>
      </c>
      <c r="C839" s="62">
        <v>80.400548000000001</v>
      </c>
      <c r="D839" s="62">
        <v>30.317188999999999</v>
      </c>
      <c r="E839" s="62">
        <v>164.5</v>
      </c>
      <c r="F839" s="62">
        <v>515.19069999999999</v>
      </c>
      <c r="G839" s="62">
        <v>65.166400999999993</v>
      </c>
      <c r="H839" s="62">
        <v>65.104506000000001</v>
      </c>
      <c r="I839" s="62">
        <v>155.070007</v>
      </c>
      <c r="J839" s="62">
        <v>31.303279</v>
      </c>
      <c r="K839" s="62">
        <v>39.610073999999997</v>
      </c>
      <c r="L839" s="62">
        <v>15413.33008</v>
      </c>
      <c r="N839" s="69">
        <f>(B840-Assets[[#This Row],[AAPL]])/Assets[[#This Row],[AAPL]]</f>
        <v>1.323911953049626E-2</v>
      </c>
      <c r="O839" s="69">
        <f>(C840-Assets[[#This Row],[XOM]])/Assets[[#This Row],[XOM]]</f>
        <v>9.2454966849230408E-3</v>
      </c>
      <c r="P839" s="69">
        <f>(D840-Assets[[#This Row],[TTM]])/Assets[[#This Row],[TTM]]</f>
        <v>6.2377155085189279E-3</v>
      </c>
      <c r="Q839" s="69">
        <f>(E840-Assets[[#This Row],[TSLA]])/Assets[[#This Row],[TSLA]]</f>
        <v>5.258355015197564E-2</v>
      </c>
      <c r="R839" s="69">
        <f>(F840-Assets[[#This Row],[GOOG]])/Assets[[#This Row],[GOOG]]</f>
        <v>-5.6815602455557307E-3</v>
      </c>
      <c r="S839" s="69">
        <f>(G840-Assets[[#This Row],[DIS]])/Assets[[#This Row],[DIS]]</f>
        <v>1.3652388137868871E-2</v>
      </c>
      <c r="T839" s="69">
        <f>(H840-Assets[[#This Row],[COP]])/Assets[[#This Row],[COP]]</f>
        <v>1.3814066878873059E-2</v>
      </c>
      <c r="U839" s="69">
        <f>(I840-Assets[[#This Row],[BIDU]])/Assets[[#This Row],[BIDU]]</f>
        <v>4.043327991853389E-2</v>
      </c>
      <c r="V839" s="69">
        <f>(J840-Assets[[#This Row],[MSFT]])/Assets[[#This Row],[MSFT]]</f>
        <v>-1.1847321170411131E-3</v>
      </c>
      <c r="W839" s="69">
        <f>(K840-Assets[[#This Row],[WFC]])/Assets[[#This Row],[WFC]]</f>
        <v>-1.6370330436645034E-3</v>
      </c>
      <c r="X839" s="69">
        <f>(L840-Assets[[#This Row],[DJI]])/Assets[[#This Row],[DJI]]</f>
        <v>6.2205817628217834E-3</v>
      </c>
    </row>
    <row r="840" spans="1:24" x14ac:dyDescent="0.25">
      <c r="A840" s="66">
        <v>41571</v>
      </c>
      <c r="B840" s="60">
        <v>71.918970000000002</v>
      </c>
      <c r="C840" s="62">
        <v>81.143890999999996</v>
      </c>
      <c r="D840" s="62">
        <v>30.506298999999999</v>
      </c>
      <c r="E840" s="62">
        <v>173.14999399999999</v>
      </c>
      <c r="F840" s="62">
        <v>512.26361299999996</v>
      </c>
      <c r="G840" s="62">
        <v>66.056077999999999</v>
      </c>
      <c r="H840" s="62">
        <v>66.003863999999993</v>
      </c>
      <c r="I840" s="62">
        <v>161.33999600000001</v>
      </c>
      <c r="J840" s="62">
        <v>31.266193000000001</v>
      </c>
      <c r="K840" s="62">
        <v>39.545231000000001</v>
      </c>
      <c r="L840" s="62">
        <v>15509.20996</v>
      </c>
      <c r="N840" s="69">
        <f>(B841-Assets[[#This Row],[AAPL]])/Assets[[#This Row],[AAPL]]</f>
        <v>-1.1186075106470501E-2</v>
      </c>
      <c r="O840" s="69">
        <f>(C841-Assets[[#This Row],[XOM]])/Assets[[#This Row],[XOM]]</f>
        <v>-5.0893171982595064E-3</v>
      </c>
      <c r="P840" s="69">
        <f>(D841-Assets[[#This Row],[TTM]])/Assets[[#This Row],[TTM]]</f>
        <v>5.8727543449306171E-3</v>
      </c>
      <c r="Q840" s="69">
        <f>(E841-Assets[[#This Row],[TSLA]])/Assets[[#This Row],[TSLA]]</f>
        <v>-2.0155877106181164E-2</v>
      </c>
      <c r="R840" s="69">
        <f>(F841-Assets[[#This Row],[GOOG]])/Assets[[#This Row],[GOOG]]</f>
        <v>-1.0092133949791166E-2</v>
      </c>
      <c r="S840" s="69">
        <f>(G841-Assets[[#This Row],[DIS]])/Assets[[#This Row],[DIS]]</f>
        <v>3.0412492851905853E-3</v>
      </c>
      <c r="T840" s="69">
        <f>(H841-Assets[[#This Row],[COP]])/Assets[[#This Row],[COP]]</f>
        <v>9.1292837037541489E-3</v>
      </c>
      <c r="U840" s="69">
        <f>(I841-Assets[[#This Row],[BIDU]])/Assets[[#This Row],[BIDU]]</f>
        <v>-1.2272189469993554E-2</v>
      </c>
      <c r="V840" s="69">
        <f>(J841-Assets[[#This Row],[MSFT]])/Assets[[#This Row],[MSFT]]</f>
        <v>5.960847232024688E-2</v>
      </c>
      <c r="W840" s="69">
        <f>(K841-Assets[[#This Row],[WFC]])/Assets[[#This Row],[WFC]]</f>
        <v>3.9822500973632482E-3</v>
      </c>
      <c r="X840" s="69">
        <f>(L841-Assets[[#This Row],[DJI]])/Assets[[#This Row],[DJI]]</f>
        <v>3.9376802659520614E-3</v>
      </c>
    </row>
    <row r="841" spans="1:24" x14ac:dyDescent="0.25">
      <c r="A841" s="66">
        <v>41572</v>
      </c>
      <c r="B841" s="60">
        <v>71.114479000000003</v>
      </c>
      <c r="C841" s="62">
        <v>80.730924000000002</v>
      </c>
      <c r="D841" s="62">
        <v>30.685455000000001</v>
      </c>
      <c r="E841" s="62">
        <v>169.66000399999999</v>
      </c>
      <c r="F841" s="62">
        <v>507.09377999999998</v>
      </c>
      <c r="G841" s="62">
        <v>66.256970999999993</v>
      </c>
      <c r="H841" s="62">
        <v>66.606431999999998</v>
      </c>
      <c r="I841" s="62">
        <v>159.36000100000001</v>
      </c>
      <c r="J841" s="62">
        <v>33.129922999999998</v>
      </c>
      <c r="K841" s="62">
        <v>39.702710000000003</v>
      </c>
      <c r="L841" s="62">
        <v>15570.280269999999</v>
      </c>
      <c r="N841" s="69">
        <f>(B842-Assets[[#This Row],[AAPL]])/Assets[[#This Row],[AAPL]]</f>
        <v>7.4529970190740395E-3</v>
      </c>
      <c r="O841" s="69">
        <f>(C842-Assets[[#This Row],[XOM]])/Assets[[#This Row],[XOM]]</f>
        <v>2.9555836620921345E-3</v>
      </c>
      <c r="P841" s="69">
        <f>(D842-Assets[[#This Row],[TTM]])/Assets[[#This Row],[TTM]]</f>
        <v>-8.1089884441993641E-3</v>
      </c>
      <c r="Q841" s="69">
        <f>(E842-Assets[[#This Row],[TSLA]])/Assets[[#This Row],[TSLA]]</f>
        <v>-4.0080177058111913E-2</v>
      </c>
      <c r="R841" s="69">
        <f>(F842-Assets[[#This Row],[GOOG]])/Assets[[#This Row],[GOOG]]</f>
        <v>-1.9703258833100981E-4</v>
      </c>
      <c r="S841" s="69">
        <f>(G842-Assets[[#This Row],[DIS]])/Assets[[#This Row],[DIS]]</f>
        <v>-3.7539899009267999E-3</v>
      </c>
      <c r="T841" s="69">
        <f>(H842-Assets[[#This Row],[COP]])/Assets[[#This Row],[COP]]</f>
        <v>-2.2954089478926273E-3</v>
      </c>
      <c r="U841" s="69">
        <f>(I842-Assets[[#This Row],[BIDU]])/Assets[[#This Row],[BIDU]]</f>
        <v>-3.2881563548685107E-2</v>
      </c>
      <c r="V841" s="69">
        <f>(J842-Assets[[#This Row],[MSFT]])/Assets[[#This Row],[MSFT]]</f>
        <v>-4.4780061819038857E-3</v>
      </c>
      <c r="W841" s="69">
        <f>(K842-Assets[[#This Row],[WFC]])/Assets[[#This Row],[WFC]]</f>
        <v>-6.999270326888419E-4</v>
      </c>
      <c r="X841" s="69">
        <f>(L842-Assets[[#This Row],[DJI]])/Assets[[#This Row],[DJI]]</f>
        <v>-8.6740892044228103E-5</v>
      </c>
    </row>
    <row r="842" spans="1:24" x14ac:dyDescent="0.25">
      <c r="A842" s="66">
        <v>41575</v>
      </c>
      <c r="B842" s="60">
        <v>71.644495000000006</v>
      </c>
      <c r="C842" s="62">
        <v>80.969531000000003</v>
      </c>
      <c r="D842" s="62">
        <v>30.436627000000001</v>
      </c>
      <c r="E842" s="62">
        <v>162.86000100000001</v>
      </c>
      <c r="F842" s="62">
        <v>506.99386600000003</v>
      </c>
      <c r="G842" s="62">
        <v>66.008242999999993</v>
      </c>
      <c r="H842" s="62">
        <v>66.453542999999996</v>
      </c>
      <c r="I842" s="62">
        <v>154.11999499999999</v>
      </c>
      <c r="J842" s="62">
        <v>32.981566999999998</v>
      </c>
      <c r="K842" s="62">
        <v>39.674920999999998</v>
      </c>
      <c r="L842" s="62">
        <v>15568.929690000001</v>
      </c>
      <c r="N842" s="69">
        <f>(B843-Assets[[#This Row],[AAPL]])/Assets[[#This Row],[AAPL]]</f>
        <v>-2.4911264989724666E-2</v>
      </c>
      <c r="O842" s="69">
        <f>(C843-Assets[[#This Row],[XOM]])/Assets[[#This Row],[XOM]]</f>
        <v>7.9337744959890634E-3</v>
      </c>
      <c r="P842" s="69">
        <f>(D843-Assets[[#This Row],[TTM]])/Assets[[#This Row],[TTM]]</f>
        <v>1.3734471957092983E-2</v>
      </c>
      <c r="Q842" s="69">
        <f>(E843-Assets[[#This Row],[TSLA]])/Assets[[#This Row],[TSLA]]</f>
        <v>9.885791416641249E-3</v>
      </c>
      <c r="R842" s="69">
        <f>(F843-Assets[[#This Row],[GOOG]])/Assets[[#This Row],[GOOG]]</f>
        <v>2.0926069744599166E-2</v>
      </c>
      <c r="S842" s="69">
        <f>(G843-Assets[[#This Row],[DIS]])/Assets[[#This Row],[DIS]]</f>
        <v>-1.1594461012997687E-3</v>
      </c>
      <c r="T842" s="69">
        <f>(H843-Assets[[#This Row],[COP]])/Assets[[#This Row],[COP]]</f>
        <v>6.0900891318917249E-3</v>
      </c>
      <c r="U842" s="69">
        <f>(I843-Assets[[#This Row],[BIDU]])/Assets[[#This Row],[BIDU]]</f>
        <v>3.4323962961457392E-2</v>
      </c>
      <c r="V842" s="69">
        <f>(J843-Assets[[#This Row],[MSFT]])/Assets[[#This Row],[MSFT]]</f>
        <v>-1.405663957688773E-3</v>
      </c>
      <c r="W842" s="69">
        <f>(K843-Assets[[#This Row],[WFC]])/Assets[[#This Row],[WFC]]</f>
        <v>3.0351919289265967E-3</v>
      </c>
      <c r="X842" s="69">
        <f>(L843-Assets[[#This Row],[DJI]])/Assets[[#This Row],[DJI]]</f>
        <v>7.1565561807093274E-3</v>
      </c>
    </row>
    <row r="843" spans="1:24" x14ac:dyDescent="0.25">
      <c r="A843" s="66">
        <v>41576</v>
      </c>
      <c r="B843" s="60">
        <v>69.859740000000002</v>
      </c>
      <c r="C843" s="62">
        <v>81.611924999999999</v>
      </c>
      <c r="D843" s="62">
        <v>30.854658000000001</v>
      </c>
      <c r="E843" s="62">
        <v>164.470001</v>
      </c>
      <c r="F843" s="62">
        <v>517.60325499999999</v>
      </c>
      <c r="G843" s="62">
        <v>65.931709999999995</v>
      </c>
      <c r="H843" s="62">
        <v>66.858250999999996</v>
      </c>
      <c r="I843" s="62">
        <v>159.41000399999999</v>
      </c>
      <c r="J843" s="62">
        <v>32.935206000000001</v>
      </c>
      <c r="K843" s="62">
        <v>39.795341999999998</v>
      </c>
      <c r="L843" s="62">
        <v>15680.349609999999</v>
      </c>
      <c r="N843" s="69">
        <f>(B844-Assets[[#This Row],[AAPL]])/Assets[[#This Row],[AAPL]]</f>
        <v>1.5909263332500277E-2</v>
      </c>
      <c r="O843" s="69">
        <f>(C844-Assets[[#This Row],[XOM]])/Assets[[#This Row],[XOM]]</f>
        <v>-1.349410640663152E-3</v>
      </c>
      <c r="P843" s="69">
        <f>(D844-Assets[[#This Row],[TTM]])/Assets[[#This Row],[TTM]]</f>
        <v>5.8064814719385321E-3</v>
      </c>
      <c r="Q843" s="69">
        <f>(E844-Assets[[#This Row],[TSLA]])/Assets[[#This Row],[TSLA]]</f>
        <v>-3.1920714829934242E-2</v>
      </c>
      <c r="R843" s="69">
        <f>(F844-Assets[[#This Row],[GOOG]])/Assets[[#This Row],[GOOG]]</f>
        <v>-5.6164136757601455E-3</v>
      </c>
      <c r="S843" s="69">
        <f>(G844-Assets[[#This Row],[DIS]])/Assets[[#This Row],[DIS]]</f>
        <v>-6.5292709684005154E-3</v>
      </c>
      <c r="T843" s="69">
        <f>(H844-Assets[[#This Row],[COP]])/Assets[[#This Row],[COP]]</f>
        <v>-1.466231894100839E-2</v>
      </c>
      <c r="U843" s="69">
        <f>(I844-Assets[[#This Row],[BIDU]])/Assets[[#This Row],[BIDU]]</f>
        <v>3.4627619732071582E-2</v>
      </c>
      <c r="V843" s="69">
        <f>(J844-Assets[[#This Row],[MSFT]])/Assets[[#This Row],[MSFT]]</f>
        <v>5.630752696672381E-4</v>
      </c>
      <c r="W843" s="69">
        <f>(K844-Assets[[#This Row],[WFC]])/Assets[[#This Row],[WFC]]</f>
        <v>3.2588236080493926E-3</v>
      </c>
      <c r="X843" s="69">
        <f>(L844-Assets[[#This Row],[DJI]])/Assets[[#This Row],[DJI]]</f>
        <v>-3.9278358921742643E-3</v>
      </c>
    </row>
    <row r="844" spans="1:24" x14ac:dyDescent="0.25">
      <c r="A844" s="66">
        <v>41577</v>
      </c>
      <c r="B844" s="60">
        <v>70.971157000000005</v>
      </c>
      <c r="C844" s="62">
        <v>81.501796999999996</v>
      </c>
      <c r="D844" s="62">
        <v>31.033815000000001</v>
      </c>
      <c r="E844" s="62">
        <v>159.220001</v>
      </c>
      <c r="F844" s="62">
        <v>514.69618100000002</v>
      </c>
      <c r="G844" s="62">
        <v>65.501223999999993</v>
      </c>
      <c r="H844" s="62">
        <v>65.877954000000003</v>
      </c>
      <c r="I844" s="62">
        <v>164.929993</v>
      </c>
      <c r="J844" s="62">
        <v>32.953750999999997</v>
      </c>
      <c r="K844" s="62">
        <v>39.925027999999998</v>
      </c>
      <c r="L844" s="62">
        <v>15618.759770000001</v>
      </c>
      <c r="N844" s="69">
        <f>(B845-Assets[[#This Row],[AAPL]])/Assets[[#This Row],[AAPL]]</f>
        <v>-4.1913646694529717E-3</v>
      </c>
      <c r="O844" s="69">
        <f>(C845-Assets[[#This Row],[XOM]])/Assets[[#This Row],[XOM]]</f>
        <v>9.1206577935944982E-3</v>
      </c>
      <c r="P844" s="69">
        <f>(D845-Assets[[#This Row],[TTM]])/Assets[[#This Row],[TTM]]</f>
        <v>4.4900377217560981E-3</v>
      </c>
      <c r="Q844" s="69">
        <f>(E845-Assets[[#This Row],[TSLA]])/Assets[[#This Row],[TSLA]]</f>
        <v>4.5220512214416853E-3</v>
      </c>
      <c r="R844" s="69">
        <f>(F845-Assets[[#This Row],[GOOG]])/Assets[[#This Row],[GOOG]]</f>
        <v>1.5529744138511058E-4</v>
      </c>
      <c r="S844" s="69">
        <f>(G845-Assets[[#This Row],[DIS]])/Assets[[#This Row],[DIS]]</f>
        <v>1.7525168689978749E-3</v>
      </c>
      <c r="T844" s="69">
        <f>(H845-Assets[[#This Row],[COP]])/Assets[[#This Row],[COP]]</f>
        <v>1.0921711381625644E-3</v>
      </c>
      <c r="U844" s="69">
        <f>(I845-Assets[[#This Row],[BIDU]])/Assets[[#This Row],[BIDU]]</f>
        <v>-2.5040866884654463E-2</v>
      </c>
      <c r="V844" s="69">
        <f>(J845-Assets[[#This Row],[MSFT]])/Assets[[#This Row],[MSFT]]</f>
        <v>-3.6578840448237837E-3</v>
      </c>
      <c r="W844" s="69">
        <f>(K845-Assets[[#This Row],[WFC]])/Assets[[#This Row],[WFC]]</f>
        <v>-9.5127547562395293E-3</v>
      </c>
      <c r="X844" s="69">
        <f>(L845-Assets[[#This Row],[DJI]])/Assets[[#This Row],[DJI]]</f>
        <v>-4.67449215399518E-3</v>
      </c>
    </row>
    <row r="845" spans="1:24" x14ac:dyDescent="0.25">
      <c r="A845" s="66">
        <v>41578</v>
      </c>
      <c r="B845" s="60">
        <v>70.673691000000005</v>
      </c>
      <c r="C845" s="62">
        <v>82.245147000000003</v>
      </c>
      <c r="D845" s="62">
        <v>31.173158000000001</v>
      </c>
      <c r="E845" s="62">
        <v>159.94000199999999</v>
      </c>
      <c r="F845" s="62">
        <v>514.77611200000001</v>
      </c>
      <c r="G845" s="62">
        <v>65.616016000000002</v>
      </c>
      <c r="H845" s="62">
        <v>65.949904000000004</v>
      </c>
      <c r="I845" s="62">
        <v>160.800003</v>
      </c>
      <c r="J845" s="62">
        <v>32.833210000000001</v>
      </c>
      <c r="K845" s="62">
        <v>39.545231000000001</v>
      </c>
      <c r="L845" s="62">
        <v>15545.75</v>
      </c>
      <c r="N845" s="69">
        <f>(B846-Assets[[#This Row],[AAPL]])/Assets[[#This Row],[AAPL]]</f>
        <v>-5.1080252763367178E-3</v>
      </c>
      <c r="O845" s="69">
        <f>(C846-Assets[[#This Row],[XOM]])/Assets[[#This Row],[XOM]]</f>
        <v>2.231608875354021E-3</v>
      </c>
      <c r="P845" s="69">
        <f>(D846-Assets[[#This Row],[TTM]])/Assets[[#This Row],[TTM]]</f>
        <v>3.1928109433120103E-4</v>
      </c>
      <c r="Q845" s="69">
        <f>(E846-Assets[[#This Row],[TSLA]])/Assets[[#This Row],[TSLA]]</f>
        <v>1.394270333946851E-2</v>
      </c>
      <c r="R845" s="69">
        <f>(F846-Assets[[#This Row],[GOOG]])/Assets[[#This Row],[GOOG]]</f>
        <v>-3.4349729110972936E-3</v>
      </c>
      <c r="S845" s="69">
        <f>(G846-Assets[[#This Row],[DIS]])/Assets[[#This Row],[DIS]]</f>
        <v>6.1234287677568349E-3</v>
      </c>
      <c r="T845" s="69">
        <f>(H846-Assets[[#This Row],[COP]])/Assets[[#This Row],[COP]]</f>
        <v>-3.2729388051876951E-3</v>
      </c>
      <c r="U845" s="69">
        <f>(I846-Assets[[#This Row],[BIDU]])/Assets[[#This Row],[BIDU]]</f>
        <v>-4.6020210584199828E-3</v>
      </c>
      <c r="V845" s="69">
        <f>(J846-Assets[[#This Row],[MSFT]])/Assets[[#This Row],[MSFT]]</f>
        <v>3.3888553693043719E-3</v>
      </c>
      <c r="W845" s="69">
        <f>(K846-Assets[[#This Row],[WFC]])/Assets[[#This Row],[WFC]]</f>
        <v>-4.6850149895442131E-4</v>
      </c>
      <c r="X845" s="69">
        <f>(L846-Assets[[#This Row],[DJI]])/Assets[[#This Row],[DJI]]</f>
        <v>4.4899609217953738E-3</v>
      </c>
    </row>
    <row r="846" spans="1:24" x14ac:dyDescent="0.25">
      <c r="A846" s="66">
        <v>41579</v>
      </c>
      <c r="B846" s="60">
        <v>70.312687999999994</v>
      </c>
      <c r="C846" s="62">
        <v>82.428685999999999</v>
      </c>
      <c r="D846" s="62">
        <v>31.183111</v>
      </c>
      <c r="E846" s="62">
        <v>162.16999799999999</v>
      </c>
      <c r="F846" s="62">
        <v>513.00787000000003</v>
      </c>
      <c r="G846" s="62">
        <v>66.017810999999995</v>
      </c>
      <c r="H846" s="62">
        <v>65.734054</v>
      </c>
      <c r="I846" s="62">
        <v>160.05999800000001</v>
      </c>
      <c r="J846" s="62">
        <v>32.944476999999999</v>
      </c>
      <c r="K846" s="62">
        <v>39.526704000000002</v>
      </c>
      <c r="L846" s="62">
        <v>15615.54981</v>
      </c>
      <c r="N846" s="69">
        <f>(B847-Assets[[#This Row],[AAPL]])/Assets[[#This Row],[AAPL]]</f>
        <v>1.2922319226367785E-2</v>
      </c>
      <c r="O846" s="69">
        <f>(C847-Assets[[#This Row],[XOM]])/Assets[[#This Row],[XOM]]</f>
        <v>2.5384087767697752E-2</v>
      </c>
      <c r="P846" s="69">
        <f>(D847-Assets[[#This Row],[TTM]])/Assets[[#This Row],[TTM]]</f>
        <v>1.8193406039570547E-2</v>
      </c>
      <c r="Q846" s="69">
        <f>(E847-Assets[[#This Row],[TSLA]])/Assets[[#This Row],[TSLA]]</f>
        <v>8.0347778015018564E-2</v>
      </c>
      <c r="R846" s="69">
        <f>(F847-Assets[[#This Row],[GOOG]])/Assets[[#This Row],[GOOG]]</f>
        <v>-9.0550072847804541E-4</v>
      </c>
      <c r="S846" s="69">
        <f>(G847-Assets[[#This Row],[DIS]])/Assets[[#This Row],[DIS]]</f>
        <v>-2.8982027289574963E-3</v>
      </c>
      <c r="T846" s="69">
        <f>(H847-Assets[[#This Row],[COP]])/Assets[[#This Row],[COP]]</f>
        <v>3.2836861088774961E-3</v>
      </c>
      <c r="U846" s="69">
        <f>(I847-Assets[[#This Row],[BIDU]])/Assets[[#This Row],[BIDU]]</f>
        <v>-2.5240497628895429E-2</v>
      </c>
      <c r="V846" s="69">
        <f>(J847-Assets[[#This Row],[MSFT]])/Assets[[#This Row],[MSFT]]</f>
        <v>1.1539536657388752E-2</v>
      </c>
      <c r="W846" s="69">
        <f>(K847-Assets[[#This Row],[WFC]])/Assets[[#This Row],[WFC]]</f>
        <v>7.0314489161543833E-4</v>
      </c>
      <c r="X846" s="69">
        <f>(L847-Assets[[#This Row],[DJI]])/Assets[[#This Row],[DJI]]</f>
        <v>1.5094127511863223E-3</v>
      </c>
    </row>
    <row r="847" spans="1:24" x14ac:dyDescent="0.25">
      <c r="A847" s="66">
        <v>41582</v>
      </c>
      <c r="B847" s="60">
        <v>71.221290999999994</v>
      </c>
      <c r="C847" s="62">
        <v>84.521062999999998</v>
      </c>
      <c r="D847" s="62">
        <v>31.750437999999999</v>
      </c>
      <c r="E847" s="62">
        <v>175.199997</v>
      </c>
      <c r="F847" s="62">
        <v>512.54334100000005</v>
      </c>
      <c r="G847" s="62">
        <v>65.826477999999994</v>
      </c>
      <c r="H847" s="62">
        <v>65.949904000000004</v>
      </c>
      <c r="I847" s="62">
        <v>156.020004</v>
      </c>
      <c r="J847" s="62">
        <v>33.324641</v>
      </c>
      <c r="K847" s="62">
        <v>39.554496999999998</v>
      </c>
      <c r="L847" s="62">
        <v>15639.12012</v>
      </c>
      <c r="N847" s="69">
        <f>(B848-Assets[[#This Row],[AAPL]])/Assets[[#This Row],[AAPL]]</f>
        <v>-2.4679698659210623E-3</v>
      </c>
      <c r="O847" s="69">
        <f>(C848-Assets[[#This Row],[XOM]])/Assets[[#This Row],[XOM]]</f>
        <v>-1.1943650069805671E-3</v>
      </c>
      <c r="P847" s="69">
        <f>(D848-Assets[[#This Row],[TTM]])/Assets[[#This Row],[TTM]]</f>
        <v>-1.097178564906722E-2</v>
      </c>
      <c r="Q847" s="69">
        <f>(E848-Assets[[#This Row],[TSLA]])/Assets[[#This Row],[TSLA]]</f>
        <v>9.189503582012112E-3</v>
      </c>
      <c r="R847" s="69">
        <f>(F848-Assets[[#This Row],[GOOG]])/Assets[[#This Row],[GOOG]]</f>
        <v>-4.4732197584048481E-3</v>
      </c>
      <c r="S847" s="69">
        <f>(G848-Assets[[#This Row],[DIS]])/Assets[[#This Row],[DIS]]</f>
        <v>5.8133142107351875E-4</v>
      </c>
      <c r="T847" s="69">
        <f>(H848-Assets[[#This Row],[COP]])/Assets[[#This Row],[COP]]</f>
        <v>-1.0364124260135464E-2</v>
      </c>
      <c r="U847" s="69">
        <f>(I848-Assets[[#This Row],[BIDU]])/Assets[[#This Row],[BIDU]]</f>
        <v>-1.6408133151951526E-2</v>
      </c>
      <c r="V847" s="69">
        <f>(J848-Assets[[#This Row],[MSFT]])/Assets[[#This Row],[MSFT]]</f>
        <v>1.9476908993558348E-2</v>
      </c>
      <c r="W847" s="69">
        <f>(K848-Assets[[#This Row],[WFC]])/Assets[[#This Row],[WFC]]</f>
        <v>-1.6393584780006378E-3</v>
      </c>
      <c r="X847" s="69">
        <f>(L848-Assets[[#This Row],[DJI]])/Assets[[#This Row],[DJI]]</f>
        <v>-1.3364172561901699E-3</v>
      </c>
    </row>
    <row r="848" spans="1:24" x14ac:dyDescent="0.25">
      <c r="A848" s="66">
        <v>41583</v>
      </c>
      <c r="B848" s="60">
        <v>71.045518999999999</v>
      </c>
      <c r="C848" s="62">
        <v>84.420113999999998</v>
      </c>
      <c r="D848" s="62">
        <v>31.402079000000001</v>
      </c>
      <c r="E848" s="62">
        <v>176.80999800000001</v>
      </c>
      <c r="F848" s="62">
        <v>510.25062200000002</v>
      </c>
      <c r="G848" s="62">
        <v>65.864744999999999</v>
      </c>
      <c r="H848" s="62">
        <v>65.266390999999999</v>
      </c>
      <c r="I848" s="62">
        <v>153.46000699999999</v>
      </c>
      <c r="J848" s="62">
        <v>33.973702000000003</v>
      </c>
      <c r="K848" s="62">
        <v>39.489652999999997</v>
      </c>
      <c r="L848" s="62">
        <v>15618.219730000001</v>
      </c>
      <c r="N848" s="69">
        <f>(B849-Assets[[#This Row],[AAPL]])/Assets[[#This Row],[AAPL]]</f>
        <v>-2.8330850816925142E-3</v>
      </c>
      <c r="O848" s="69">
        <f>(C849-Assets[[#This Row],[XOM]])/Assets[[#This Row],[XOM]]</f>
        <v>1.3371055149250393E-2</v>
      </c>
      <c r="P848" s="69">
        <f>(D849-Assets[[#This Row],[TTM]])/Assets[[#This Row],[TTM]]</f>
        <v>-5.3882738146095212E-3</v>
      </c>
      <c r="Q848" s="69">
        <f>(E849-Assets[[#This Row],[TSLA]])/Assets[[#This Row],[TSLA]]</f>
        <v>-0.14507094785443084</v>
      </c>
      <c r="R848" s="69">
        <f>(F849-Assets[[#This Row],[GOOG]])/Assets[[#This Row],[GOOG]]</f>
        <v>1.2040828046261014E-3</v>
      </c>
      <c r="S848" s="69">
        <f>(G849-Assets[[#This Row],[DIS]])/Assets[[#This Row],[DIS]]</f>
        <v>2.1786769234435495E-3</v>
      </c>
      <c r="T848" s="69">
        <f>(H849-Assets[[#This Row],[COP]])/Assets[[#This Row],[COP]]</f>
        <v>1.8327150952777461E-2</v>
      </c>
      <c r="U848" s="69">
        <f>(I849-Assets[[#This Row],[BIDU]])/Assets[[#This Row],[BIDU]]</f>
        <v>-2.1960190579164884E-2</v>
      </c>
      <c r="V848" s="69">
        <f>(J849-Assets[[#This Row],[MSFT]])/Assets[[#This Row],[MSFT]]</f>
        <v>4.2030597666394963E-2</v>
      </c>
      <c r="W848" s="69">
        <f>(K849-Assets[[#This Row],[WFC]])/Assets[[#This Row],[WFC]]</f>
        <v>2.598579430414397E-3</v>
      </c>
      <c r="X848" s="69">
        <f>(L849-Assets[[#This Row],[DJI]])/Assets[[#This Row],[DJI]]</f>
        <v>8.2378242990694371E-3</v>
      </c>
    </row>
    <row r="849" spans="1:24" x14ac:dyDescent="0.25">
      <c r="A849" s="66">
        <v>41584</v>
      </c>
      <c r="B849" s="60">
        <v>70.844240999999997</v>
      </c>
      <c r="C849" s="62">
        <v>85.548900000000003</v>
      </c>
      <c r="D849" s="62">
        <v>31.232876000000001</v>
      </c>
      <c r="E849" s="62">
        <v>151.16000399999999</v>
      </c>
      <c r="F849" s="62">
        <v>510.86500599999999</v>
      </c>
      <c r="G849" s="62">
        <v>66.008242999999993</v>
      </c>
      <c r="H849" s="62">
        <v>66.462537999999995</v>
      </c>
      <c r="I849" s="62">
        <v>150.08999600000001</v>
      </c>
      <c r="J849" s="62">
        <v>35.401637000000001</v>
      </c>
      <c r="K849" s="62">
        <v>39.592269999999999</v>
      </c>
      <c r="L849" s="62">
        <v>15746.87988</v>
      </c>
      <c r="N849" s="69">
        <f>(B850-Assets[[#This Row],[AAPL]])/Assets[[#This Row],[AAPL]]</f>
        <v>-1.6182896221585495E-2</v>
      </c>
      <c r="O849" s="69">
        <f>(C850-Assets[[#This Row],[XOM]])/Assets[[#This Row],[XOM]]</f>
        <v>-6.8041786627298304E-3</v>
      </c>
      <c r="P849" s="69">
        <f>(D850-Assets[[#This Row],[TTM]])/Assets[[#This Row],[TTM]]</f>
        <v>-5.4493284576162662E-2</v>
      </c>
      <c r="Q849" s="69">
        <f>(E850-Assets[[#This Row],[TSLA]])/Assets[[#This Row],[TSLA]]</f>
        <v>-7.5350619863704074E-2</v>
      </c>
      <c r="R849" s="69">
        <f>(F850-Assets[[#This Row],[GOOG]])/Assets[[#This Row],[GOOG]]</f>
        <v>-1.447080718619431E-2</v>
      </c>
      <c r="S849" s="69">
        <f>(G850-Assets[[#This Row],[DIS]])/Assets[[#This Row],[DIS]]</f>
        <v>-2.6811575639121298E-2</v>
      </c>
      <c r="T849" s="69">
        <f>(H850-Assets[[#This Row],[COP]])/Assets[[#This Row],[COP]]</f>
        <v>-1.8809197445935632E-2</v>
      </c>
      <c r="U849" s="69">
        <f>(I850-Assets[[#This Row],[BIDU]])/Assets[[#This Row],[BIDU]]</f>
        <v>-1.8255647098558158E-2</v>
      </c>
      <c r="V849" s="69">
        <f>(J850-Assets[[#This Row],[MSFT]])/Assets[[#This Row],[MSFT]]</f>
        <v>-1.7810362837176148E-2</v>
      </c>
      <c r="W849" s="69">
        <f>(K850-Assets[[#This Row],[WFC]])/Assets[[#This Row],[WFC]]</f>
        <v>-1.7200731354883154E-2</v>
      </c>
      <c r="X849" s="69">
        <f>(L850-Assets[[#This Row],[DJI]])/Assets[[#This Row],[DJI]]</f>
        <v>-9.7098225912167161E-3</v>
      </c>
    </row>
    <row r="850" spans="1:24" x14ac:dyDescent="0.25">
      <c r="A850" s="66">
        <v>41585</v>
      </c>
      <c r="B850" s="60">
        <v>69.697776000000005</v>
      </c>
      <c r="C850" s="62">
        <v>84.966809999999995</v>
      </c>
      <c r="D850" s="62">
        <v>29.530894</v>
      </c>
      <c r="E850" s="62">
        <v>139.770004</v>
      </c>
      <c r="F850" s="62">
        <v>503.47237699999999</v>
      </c>
      <c r="G850" s="62">
        <v>64.238457999999994</v>
      </c>
      <c r="H850" s="62">
        <v>65.212430999999995</v>
      </c>
      <c r="I850" s="62">
        <v>147.35000600000001</v>
      </c>
      <c r="J850" s="62">
        <v>34.771121000000001</v>
      </c>
      <c r="K850" s="62">
        <v>38.911254</v>
      </c>
      <c r="L850" s="62">
        <v>15593.98047</v>
      </c>
      <c r="N850" s="69">
        <f>(B851-Assets[[#This Row],[AAPL]])/Assets[[#This Row],[AAPL]]</f>
        <v>1.5746614353950125E-2</v>
      </c>
      <c r="O850" s="69">
        <f>(C851-Assets[[#This Row],[XOM]])/Assets[[#This Row],[XOM]]</f>
        <v>8.3732459768703135E-3</v>
      </c>
      <c r="P850" s="69">
        <f>(D851-Assets[[#This Row],[TTM]])/Assets[[#This Row],[TTM]]</f>
        <v>3.7074495611274107E-2</v>
      </c>
      <c r="Q850" s="69">
        <f>(E851-Assets[[#This Row],[TSLA]])/Assets[[#This Row],[TSLA]]</f>
        <v>-1.3021441996953823E-2</v>
      </c>
      <c r="R850" s="69">
        <f>(F851-Assets[[#This Row],[GOOG]])/Assets[[#This Row],[GOOG]]</f>
        <v>8.0163087080346949E-3</v>
      </c>
      <c r="S850" s="69">
        <f>(G851-Assets[[#This Row],[DIS]])/Assets[[#This Row],[DIS]]</f>
        <v>2.1295607687220677E-2</v>
      </c>
      <c r="T850" s="69">
        <f>(H851-Assets[[#This Row],[COP]])/Assets[[#This Row],[COP]]</f>
        <v>1.6273630406448192E-2</v>
      </c>
      <c r="U850" s="69">
        <f>(I851-Assets[[#This Row],[BIDU]])/Assets[[#This Row],[BIDU]]</f>
        <v>2.5381675247437761E-2</v>
      </c>
      <c r="V850" s="69">
        <f>(J851-Assets[[#This Row],[MSFT]])/Assets[[#This Row],[MSFT]]</f>
        <v>7.4666272623191447E-3</v>
      </c>
      <c r="W850" s="69">
        <f>(K851-Assets[[#This Row],[WFC]])/Assets[[#This Row],[WFC]]</f>
        <v>2.397506901216814E-2</v>
      </c>
      <c r="X850" s="69">
        <f>(L851-Assets[[#This Row],[DJI]])/Assets[[#This Row],[DJI]]</f>
        <v>1.0760549580193162E-2</v>
      </c>
    </row>
    <row r="851" spans="1:24" x14ac:dyDescent="0.25">
      <c r="A851" s="66">
        <v>41586</v>
      </c>
      <c r="B851" s="60">
        <v>70.795280000000005</v>
      </c>
      <c r="C851" s="62">
        <v>85.678258</v>
      </c>
      <c r="D851" s="62">
        <v>30.625737000000001</v>
      </c>
      <c r="E851" s="62">
        <v>137.949997</v>
      </c>
      <c r="F851" s="62">
        <v>507.50836700000002</v>
      </c>
      <c r="G851" s="62">
        <v>65.606454999999997</v>
      </c>
      <c r="H851" s="62">
        <v>66.273674</v>
      </c>
      <c r="I851" s="62">
        <v>151.08999600000001</v>
      </c>
      <c r="J851" s="62">
        <v>35.030743999999999</v>
      </c>
      <c r="K851" s="62">
        <v>39.844154000000003</v>
      </c>
      <c r="L851" s="62">
        <v>15761.780269999999</v>
      </c>
      <c r="N851" s="69">
        <f>(B852-Assets[[#This Row],[AAPL]])/Assets[[#This Row],[AAPL]]</f>
        <v>-2.9007018547000446E-3</v>
      </c>
      <c r="O851" s="69">
        <f>(C852-Assets[[#This Row],[XOM]])/Assets[[#This Row],[XOM]]</f>
        <v>2.480279185881729E-3</v>
      </c>
      <c r="P851" s="69">
        <f>(D852-Assets[[#This Row],[TTM]])/Assets[[#This Row],[TTM]]</f>
        <v>-4.8423781605647587E-2</v>
      </c>
      <c r="Q851" s="69">
        <f>(E852-Assets[[#This Row],[TSLA]])/Assets[[#This Row],[TSLA]]</f>
        <v>4.8930773082945411E-2</v>
      </c>
      <c r="R851" s="69">
        <f>(F852-Assets[[#This Row],[GOOG]])/Assets[[#This Row],[GOOG]]</f>
        <v>-5.3541639442567235E-3</v>
      </c>
      <c r="S851" s="69">
        <f>(G852-Assets[[#This Row],[DIS]])/Assets[[#This Row],[DIS]]</f>
        <v>-3.4996403936166532E-3</v>
      </c>
      <c r="T851" s="69">
        <f>(H852-Assets[[#This Row],[COP]])/Assets[[#This Row],[COP]]</f>
        <v>-1.7642148524918799E-3</v>
      </c>
      <c r="U851" s="69">
        <f>(I852-Assets[[#This Row],[BIDU]])/Assets[[#This Row],[BIDU]]</f>
        <v>3.375537848316536E-3</v>
      </c>
      <c r="V851" s="69">
        <f>(J852-Assets[[#This Row],[MSFT]])/Assets[[#This Row],[MSFT]]</f>
        <v>-5.0290967271491172E-3</v>
      </c>
      <c r="W851" s="69">
        <f>(K852-Assets[[#This Row],[WFC]])/Assets[[#This Row],[WFC]]</f>
        <v>9.3654893513354595E-4</v>
      </c>
      <c r="X851" s="69">
        <f>(L852-Assets[[#This Row],[DJI]])/Assets[[#This Row],[DJI]]</f>
        <v>1.3525972088684632E-3</v>
      </c>
    </row>
    <row r="852" spans="1:24" x14ac:dyDescent="0.25">
      <c r="A852" s="66">
        <v>41589</v>
      </c>
      <c r="B852" s="60">
        <v>70.589923999999996</v>
      </c>
      <c r="C852" s="62">
        <v>85.890764000000004</v>
      </c>
      <c r="D852" s="62">
        <v>29.142723</v>
      </c>
      <c r="E852" s="62">
        <v>144.699997</v>
      </c>
      <c r="F852" s="62">
        <v>504.79108400000001</v>
      </c>
      <c r="G852" s="62">
        <v>65.376856000000004</v>
      </c>
      <c r="H852" s="62">
        <v>66.156752999999995</v>
      </c>
      <c r="I852" s="62">
        <v>151.60000600000001</v>
      </c>
      <c r="J852" s="62">
        <v>34.854571</v>
      </c>
      <c r="K852" s="62">
        <v>39.88147</v>
      </c>
      <c r="L852" s="62">
        <v>15783.099609999999</v>
      </c>
      <c r="N852" s="69">
        <f>(B853-Assets[[#This Row],[AAPL]])/Assets[[#This Row],[AAPL]]</f>
        <v>1.8494707544947013E-3</v>
      </c>
      <c r="O852" s="69">
        <f>(C853-Assets[[#This Row],[XOM]])/Assets[[#This Row],[XOM]]</f>
        <v>-3.1196369379134182E-3</v>
      </c>
      <c r="P852" s="69">
        <f>(D853-Assets[[#This Row],[TTM]])/Assets[[#This Row],[TTM]]</f>
        <v>-2.8005516162645488E-2</v>
      </c>
      <c r="Q852" s="69">
        <f>(E853-Assets[[#This Row],[TSLA]])/Assets[[#This Row],[TSLA]]</f>
        <v>-4.7684824761952085E-2</v>
      </c>
      <c r="R852" s="69">
        <f>(F853-Assets[[#This Row],[GOOG]])/Assets[[#This Row],[GOOG]]</f>
        <v>1.1775207978911178E-3</v>
      </c>
      <c r="S852" s="69">
        <f>(G853-Assets[[#This Row],[DIS]])/Assets[[#This Row],[DIS]]</f>
        <v>-8.3406427497829949E-3</v>
      </c>
      <c r="T852" s="69">
        <f>(H853-Assets[[#This Row],[COP]])/Assets[[#This Row],[COP]]</f>
        <v>-1.0059789361185748E-2</v>
      </c>
      <c r="U852" s="69">
        <f>(I853-Assets[[#This Row],[BIDU]])/Assets[[#This Row],[BIDU]]</f>
        <v>-7.7177635467904366E-3</v>
      </c>
      <c r="V852" s="69">
        <f>(J853-Assets[[#This Row],[MSFT]])/Assets[[#This Row],[MSFT]]</f>
        <v>-6.118623580247202E-3</v>
      </c>
      <c r="W852" s="69">
        <f>(K853-Assets[[#This Row],[WFC]])/Assets[[#This Row],[WFC]]</f>
        <v>-1.0994178499438543E-2</v>
      </c>
      <c r="X852" s="69">
        <f>(L853-Assets[[#This Row],[DJI]])/Assets[[#This Row],[DJI]]</f>
        <v>-2.0547098352881161E-3</v>
      </c>
    </row>
    <row r="853" spans="1:24" x14ac:dyDescent="0.25">
      <c r="A853" s="66">
        <v>41590</v>
      </c>
      <c r="B853" s="60">
        <v>70.720478</v>
      </c>
      <c r="C853" s="62">
        <v>85.622816</v>
      </c>
      <c r="D853" s="62">
        <v>28.326566</v>
      </c>
      <c r="E853" s="62">
        <v>137.800003</v>
      </c>
      <c r="F853" s="62">
        <v>505.38548600000001</v>
      </c>
      <c r="G853" s="62">
        <v>64.831570999999997</v>
      </c>
      <c r="H853" s="62">
        <v>65.491230000000002</v>
      </c>
      <c r="I853" s="62">
        <v>150.429993</v>
      </c>
      <c r="J853" s="62">
        <v>34.641309</v>
      </c>
      <c r="K853" s="62">
        <v>39.443005999999997</v>
      </c>
      <c r="L853" s="62">
        <v>15750.66992</v>
      </c>
      <c r="N853" s="69">
        <f>(B854-Assets[[#This Row],[AAPL]])/Assets[[#This Row],[AAPL]]</f>
        <v>1.1923561941987323E-3</v>
      </c>
      <c r="O853" s="69">
        <f>(C854-Assets[[#This Row],[XOM]])/Assets[[#This Row],[XOM]]</f>
        <v>-8.6329793217740174E-4</v>
      </c>
      <c r="P853" s="69">
        <f>(D854-Assets[[#This Row],[TTM]])/Assets[[#This Row],[TTM]]</f>
        <v>4.2515848903110963E-2</v>
      </c>
      <c r="Q853" s="69">
        <f>(E854-Assets[[#This Row],[TSLA]])/Assets[[#This Row],[TSLA]]</f>
        <v>6.5311609608600107E-3</v>
      </c>
      <c r="R853" s="69">
        <f>(F854-Assets[[#This Row],[GOOG]])/Assets[[#This Row],[GOOG]]</f>
        <v>2.0449103281133672E-2</v>
      </c>
      <c r="S853" s="69">
        <f>(G854-Assets[[#This Row],[DIS]])/Assets[[#This Row],[DIS]]</f>
        <v>1.7707021167202703E-2</v>
      </c>
      <c r="T853" s="69">
        <f>(H854-Assets[[#This Row],[COP]])/Assets[[#This Row],[COP]]</f>
        <v>7.1408492404250413E-3</v>
      </c>
      <c r="U853" s="69">
        <f>(I854-Assets[[#This Row],[BIDU]])/Assets[[#This Row],[BIDU]]</f>
        <v>1.6951426701189862E-2</v>
      </c>
      <c r="V853" s="69">
        <f>(J854-Assets[[#This Row],[MSFT]])/Assets[[#This Row],[MSFT]]</f>
        <v>2.1413249712936601E-2</v>
      </c>
      <c r="W853" s="69">
        <f>(K854-Assets[[#This Row],[WFC]])/Assets[[#This Row],[WFC]]</f>
        <v>1.1352887252051727E-2</v>
      </c>
      <c r="X853" s="69">
        <f>(L854-Assets[[#This Row],[DJI]])/Assets[[#This Row],[DJI]]</f>
        <v>4.5052026587069855E-3</v>
      </c>
    </row>
    <row r="854" spans="1:24" x14ac:dyDescent="0.25">
      <c r="A854" s="66">
        <v>41591</v>
      </c>
      <c r="B854" s="60">
        <v>70.804801999999995</v>
      </c>
      <c r="C854" s="62">
        <v>85.548897999999994</v>
      </c>
      <c r="D854" s="62">
        <v>29.530894</v>
      </c>
      <c r="E854" s="62">
        <v>138.699997</v>
      </c>
      <c r="F854" s="62">
        <v>515.72016599999995</v>
      </c>
      <c r="G854" s="62">
        <v>65.979545000000002</v>
      </c>
      <c r="H854" s="62">
        <v>65.958893000000003</v>
      </c>
      <c r="I854" s="62">
        <v>152.979996</v>
      </c>
      <c r="J854" s="62">
        <v>35.383091999999998</v>
      </c>
      <c r="K854" s="62">
        <v>39.890797999999997</v>
      </c>
      <c r="L854" s="62">
        <v>15821.62988</v>
      </c>
      <c r="N854" s="69">
        <f>(B855-Assets[[#This Row],[AAPL]])/Assets[[#This Row],[AAPL]]</f>
        <v>1.4463242196482696E-2</v>
      </c>
      <c r="O854" s="69">
        <f>(C855-Assets[[#This Row],[XOM]])/Assets[[#This Row],[XOM]]</f>
        <v>6.8042489571286712E-3</v>
      </c>
      <c r="P854" s="69">
        <f>(D855-Assets[[#This Row],[TTM]])/Assets[[#This Row],[TTM]]</f>
        <v>5.7970984556038177E-2</v>
      </c>
      <c r="Q854" s="69">
        <f>(E855-Assets[[#This Row],[TSLA]])/Assets[[#This Row],[TSLA]]</f>
        <v>-7.9307211520703112E-3</v>
      </c>
      <c r="R854" s="69">
        <f>(F855-Assets[[#This Row],[GOOG]])/Assets[[#This Row],[GOOG]]</f>
        <v>2.6731434814593253E-3</v>
      </c>
      <c r="S854" s="69">
        <f>(G855-Assets[[#This Row],[DIS]])/Assets[[#This Row],[DIS]]</f>
        <v>1.5223930386303857E-2</v>
      </c>
      <c r="T854" s="69">
        <f>(H855-Assets[[#This Row],[COP]])/Assets[[#This Row],[COP]]</f>
        <v>4.6359935118983906E-3</v>
      </c>
      <c r="U854" s="69">
        <f>(I855-Assets[[#This Row],[BIDU]])/Assets[[#This Row],[BIDU]]</f>
        <v>3.9286241058602178E-2</v>
      </c>
      <c r="V854" s="69">
        <f>(J855-Assets[[#This Row],[MSFT]])/Assets[[#This Row],[MSFT]]</f>
        <v>-3.668729685918816E-3</v>
      </c>
      <c r="W854" s="69">
        <f>(K855-Assets[[#This Row],[WFC]])/Assets[[#This Row],[WFC]]</f>
        <v>7.7175442817664511E-3</v>
      </c>
      <c r="X854" s="69">
        <f>(L855-Assets[[#This Row],[DJI]])/Assets[[#This Row],[DJI]]</f>
        <v>3.4503303650786892E-3</v>
      </c>
    </row>
    <row r="855" spans="1:24" x14ac:dyDescent="0.25">
      <c r="A855" s="66">
        <v>41592</v>
      </c>
      <c r="B855" s="60">
        <v>71.828868999999997</v>
      </c>
      <c r="C855" s="62">
        <v>86.130994000000001</v>
      </c>
      <c r="D855" s="62">
        <v>31.242829</v>
      </c>
      <c r="E855" s="62">
        <v>137.60000600000001</v>
      </c>
      <c r="F855" s="62">
        <v>517.09875999999997</v>
      </c>
      <c r="G855" s="62">
        <v>66.984013000000004</v>
      </c>
      <c r="H855" s="62">
        <v>66.264678000000004</v>
      </c>
      <c r="I855" s="62">
        <v>158.990005</v>
      </c>
      <c r="J855" s="62">
        <v>35.253281000000001</v>
      </c>
      <c r="K855" s="62">
        <v>40.198656999999997</v>
      </c>
      <c r="L855" s="62">
        <v>15876.219730000001</v>
      </c>
      <c r="N855" s="69">
        <f>(B856-Assets[[#This Row],[AAPL]])/Assets[[#This Row],[AAPL]]</f>
        <v>-6.0019739417029004E-3</v>
      </c>
      <c r="O855" s="69">
        <f>(C856-Assets[[#This Row],[XOM]])/Assets[[#This Row],[XOM]]</f>
        <v>2.1990933948817449E-2</v>
      </c>
      <c r="P855" s="69">
        <f>(D856-Assets[[#This Row],[TTM]])/Assets[[#This Row],[TTM]]</f>
        <v>-2.2299837188239128E-3</v>
      </c>
      <c r="Q855" s="69">
        <f>(E856-Assets[[#This Row],[TSLA]])/Assets[[#This Row],[TSLA]]</f>
        <v>-1.5625064725651328E-2</v>
      </c>
      <c r="R855" s="69">
        <f>(F856-Assets[[#This Row],[GOOG]])/Assets[[#This Row],[GOOG]]</f>
        <v>-1.6131038488662187E-3</v>
      </c>
      <c r="S855" s="69">
        <f>(G856-Assets[[#This Row],[DIS]])/Assets[[#This Row],[DIS]]</f>
        <v>-2.8557560443574217E-4</v>
      </c>
      <c r="T855" s="69">
        <f>(H856-Assets[[#This Row],[COP]])/Assets[[#This Row],[COP]]</f>
        <v>-5.1573932042648278E-3</v>
      </c>
      <c r="U855" s="69">
        <f>(I856-Assets[[#This Row],[BIDU]])/Assets[[#This Row],[BIDU]]</f>
        <v>2.1007591011774678E-2</v>
      </c>
      <c r="V855" s="69">
        <f>(J856-Assets[[#This Row],[MSFT]])/Assets[[#This Row],[MSFT]]</f>
        <v>-4.7343678450808687E-3</v>
      </c>
      <c r="W855" s="69">
        <f>(K856-Assets[[#This Row],[WFC]])/Assets[[#This Row],[WFC]]</f>
        <v>1.0443259335753526E-2</v>
      </c>
      <c r="X855" s="69">
        <f>(L856-Assets[[#This Row],[DJI]])/Assets[[#This Row],[DJI]]</f>
        <v>5.3841828504346736E-3</v>
      </c>
    </row>
    <row r="856" spans="1:24" x14ac:dyDescent="0.25">
      <c r="A856" s="66">
        <v>41593</v>
      </c>
      <c r="B856" s="60">
        <v>71.397754000000006</v>
      </c>
      <c r="C856" s="62">
        <v>88.025094999999993</v>
      </c>
      <c r="D856" s="62">
        <v>31.173158000000001</v>
      </c>
      <c r="E856" s="62">
        <v>135.449997</v>
      </c>
      <c r="F856" s="62">
        <v>516.26462600000002</v>
      </c>
      <c r="G856" s="62">
        <v>66.964883999999998</v>
      </c>
      <c r="H856" s="62">
        <v>65.922925000000006</v>
      </c>
      <c r="I856" s="62">
        <v>162.33000200000001</v>
      </c>
      <c r="J856" s="62">
        <v>35.086379000000001</v>
      </c>
      <c r="K856" s="62">
        <v>40.618462000000001</v>
      </c>
      <c r="L856" s="62">
        <v>15961.700199999999</v>
      </c>
      <c r="N856" s="69">
        <f>(B857-Assets[[#This Row],[AAPL]])/Assets[[#This Row],[AAPL]]</f>
        <v>-1.2114596770089E-2</v>
      </c>
      <c r="O856" s="69">
        <f>(C857-Assets[[#This Row],[XOM]])/Assets[[#This Row],[XOM]]</f>
        <v>1.8893702983223694E-3</v>
      </c>
      <c r="P856" s="69">
        <f>(D857-Assets[[#This Row],[TTM]])/Assets[[#This Row],[TTM]]</f>
        <v>5.108529588179647E-3</v>
      </c>
      <c r="Q856" s="69">
        <f>(E857-Assets[[#This Row],[TSLA]])/Assets[[#This Row],[TSLA]]</f>
        <v>-0.1023993747301449</v>
      </c>
      <c r="R856" s="69">
        <f>(F857-Assets[[#This Row],[GOOG]])/Assets[[#This Row],[GOOG]]</f>
        <v>-1.9448010757181957E-3</v>
      </c>
      <c r="S856" s="69">
        <f>(G857-Assets[[#This Row],[DIS]])/Assets[[#This Row],[DIS]]</f>
        <v>-7.1428631161370194E-3</v>
      </c>
      <c r="T856" s="69">
        <f>(H857-Assets[[#This Row],[COP]])/Assets[[#This Row],[COP]]</f>
        <v>-1.3506211989228432E-2</v>
      </c>
      <c r="U856" s="69">
        <f>(I857-Assets[[#This Row],[BIDU]])/Assets[[#This Row],[BIDU]]</f>
        <v>3.3265138504709763E-3</v>
      </c>
      <c r="V856" s="69">
        <f>(J857-Assets[[#This Row],[MSFT]])/Assets[[#This Row],[MSFT]]</f>
        <v>-1.6913315563284497E-2</v>
      </c>
      <c r="W856" s="69">
        <f>(K857-Assets[[#This Row],[WFC]])/Assets[[#This Row],[WFC]]</f>
        <v>-2.9857851338636054E-3</v>
      </c>
      <c r="X856" s="69">
        <f>(L857-Assets[[#This Row],[DJI]])/Assets[[#This Row],[DJI]]</f>
        <v>8.9710556022097598E-4</v>
      </c>
    </row>
    <row r="857" spans="1:24" x14ac:dyDescent="0.25">
      <c r="A857" s="66">
        <v>41596</v>
      </c>
      <c r="B857" s="60">
        <v>70.532798999999997</v>
      </c>
      <c r="C857" s="62">
        <v>88.191406999999998</v>
      </c>
      <c r="D857" s="62">
        <v>31.332407</v>
      </c>
      <c r="E857" s="62">
        <v>121.58000199999999</v>
      </c>
      <c r="F857" s="62">
        <v>515.26059399999997</v>
      </c>
      <c r="G857" s="62">
        <v>66.486563000000004</v>
      </c>
      <c r="H857" s="62">
        <v>65.032556</v>
      </c>
      <c r="I857" s="62">
        <v>162.86999499999999</v>
      </c>
      <c r="J857" s="62">
        <v>34.492952000000002</v>
      </c>
      <c r="K857" s="62">
        <v>40.497183999999997</v>
      </c>
      <c r="L857" s="62">
        <v>15976.01953</v>
      </c>
      <c r="N857" s="69">
        <f>(B858-Assets[[#This Row],[AAPL]])/Assets[[#This Row],[AAPL]]</f>
        <v>1.7739548376636042E-3</v>
      </c>
      <c r="O857" s="69">
        <f>(C858-Assets[[#This Row],[XOM]])/Assets[[#This Row],[XOM]]</f>
        <v>-3.1428232004503061E-4</v>
      </c>
      <c r="P857" s="69">
        <f>(D858-Assets[[#This Row],[TTM]])/Assets[[#This Row],[TTM]]</f>
        <v>-2.2553964653912451E-2</v>
      </c>
      <c r="Q857" s="69">
        <f>(E858-Assets[[#This Row],[TSLA]])/Assets[[#This Row],[TSLA]]</f>
        <v>3.7094866966690843E-2</v>
      </c>
      <c r="R857" s="69">
        <f>(F858-Assets[[#This Row],[GOOG]])/Assets[[#This Row],[GOOG]]</f>
        <v>-6.1557317538626817E-3</v>
      </c>
      <c r="S857" s="69">
        <f>(G858-Assets[[#This Row],[DIS]])/Assets[[#This Row],[DIS]]</f>
        <v>-5.4675859842537771E-3</v>
      </c>
      <c r="T857" s="69">
        <f>(H858-Assets[[#This Row],[COP]])/Assets[[#This Row],[COP]]</f>
        <v>-6.9140754670619312E-4</v>
      </c>
      <c r="U857" s="69">
        <f>(I858-Assets[[#This Row],[BIDU]])/Assets[[#This Row],[BIDU]]</f>
        <v>1.5349665848519245E-3</v>
      </c>
      <c r="V857" s="69">
        <f>(J858-Assets[[#This Row],[MSFT]])/Assets[[#This Row],[MSFT]]</f>
        <v>-4.8753438093672554E-3</v>
      </c>
      <c r="W857" s="69">
        <f>(K858-Assets[[#This Row],[WFC]])/Assets[[#This Row],[WFC]]</f>
        <v>3.455474830052463E-3</v>
      </c>
      <c r="X857" s="69">
        <f>(L858-Assets[[#This Row],[DJI]])/Assets[[#This Row],[DJI]]</f>
        <v>-5.6267207129536388E-4</v>
      </c>
    </row>
    <row r="858" spans="1:24" x14ac:dyDescent="0.25">
      <c r="A858" s="66">
        <v>41597</v>
      </c>
      <c r="B858" s="60">
        <v>70.657921000000002</v>
      </c>
      <c r="C858" s="62">
        <v>88.163690000000003</v>
      </c>
      <c r="D858" s="62">
        <v>30.625737000000001</v>
      </c>
      <c r="E858" s="62">
        <v>126.089996</v>
      </c>
      <c r="F858" s="62">
        <v>512.08878800000002</v>
      </c>
      <c r="G858" s="62">
        <v>66.123041999999998</v>
      </c>
      <c r="H858" s="62">
        <v>64.987592000000006</v>
      </c>
      <c r="I858" s="62">
        <v>163.11999499999999</v>
      </c>
      <c r="J858" s="62">
        <v>34.324787000000001</v>
      </c>
      <c r="K858" s="62">
        <v>40.637121</v>
      </c>
      <c r="L858" s="62">
        <v>15967.030269999999</v>
      </c>
      <c r="N858" s="69">
        <f>(B859-Assets[[#This Row],[AAPL]])/Assets[[#This Row],[AAPL]]</f>
        <v>-8.757602703878143E-3</v>
      </c>
      <c r="O858" s="69">
        <f>(C859-Assets[[#This Row],[XOM]])/Assets[[#This Row],[XOM]]</f>
        <v>-7.7551654201406268E-3</v>
      </c>
      <c r="P858" s="69">
        <f>(D859-Assets[[#This Row],[TTM]])/Assets[[#This Row],[TTM]]</f>
        <v>-1.0724737824268511E-2</v>
      </c>
      <c r="Q858" s="69">
        <f>(E859-Assets[[#This Row],[TSLA]])/Assets[[#This Row],[TSLA]]</f>
        <v>-3.9495559980825143E-2</v>
      </c>
      <c r="R858" s="69">
        <f>(F859-Assets[[#This Row],[GOOG]])/Assets[[#This Row],[GOOG]]</f>
        <v>-2.8189662297391387E-3</v>
      </c>
      <c r="S858" s="69">
        <f>(G859-Assets[[#This Row],[DIS]])/Assets[[#This Row],[DIS]]</f>
        <v>1.5914422086026141E-3</v>
      </c>
      <c r="T858" s="69">
        <f>(H859-Assets[[#This Row],[COP]])/Assets[[#This Row],[COP]]</f>
        <v>-1.384264245397866E-4</v>
      </c>
      <c r="U858" s="69">
        <f>(I859-Assets[[#This Row],[BIDU]])/Assets[[#This Row],[BIDU]]</f>
        <v>-2.672878944117173E-2</v>
      </c>
      <c r="V858" s="69">
        <f>(J859-Assets[[#This Row],[MSFT]])/Assets[[#This Row],[MSFT]]</f>
        <v>9.254216202419431E-3</v>
      </c>
      <c r="W858" s="69">
        <f>(K859-Assets[[#This Row],[WFC]])/Assets[[#This Row],[WFC]]</f>
        <v>1.3773367458782217E-3</v>
      </c>
      <c r="X858" s="69">
        <f>(L859-Assets[[#This Row],[DJI]])/Assets[[#This Row],[DJI]]</f>
        <v>-4.1466671560334021E-3</v>
      </c>
    </row>
    <row r="859" spans="1:24" x14ac:dyDescent="0.25">
      <c r="A859" s="66">
        <v>41598</v>
      </c>
      <c r="B859" s="60">
        <v>70.039126999999993</v>
      </c>
      <c r="C859" s="62">
        <v>87.479966000000005</v>
      </c>
      <c r="D859" s="62">
        <v>30.297284000000001</v>
      </c>
      <c r="E859" s="62">
        <v>121.110001</v>
      </c>
      <c r="F859" s="62">
        <v>510.64522699999998</v>
      </c>
      <c r="G859" s="62">
        <v>66.228273000000002</v>
      </c>
      <c r="H859" s="62">
        <v>64.978595999999996</v>
      </c>
      <c r="I859" s="62">
        <v>158.759995</v>
      </c>
      <c r="J859" s="62">
        <v>34.642435999999996</v>
      </c>
      <c r="K859" s="62">
        <v>40.693092</v>
      </c>
      <c r="L859" s="62">
        <v>15900.820309999999</v>
      </c>
      <c r="N859" s="69">
        <f>(B860-Assets[[#This Row],[AAPL]])/Assets[[#This Row],[AAPL]]</f>
        <v>1.1922335925175128E-2</v>
      </c>
      <c r="O859" s="69">
        <f>(C860-Assets[[#This Row],[XOM]])/Assets[[#This Row],[XOM]]</f>
        <v>1.0563561490168766E-4</v>
      </c>
      <c r="P859" s="69">
        <f>(D860-Assets[[#This Row],[TTM]])/Assets[[#This Row],[TTM]]</f>
        <v>-1.0512460456851603E-2</v>
      </c>
      <c r="Q859" s="69">
        <f>(E860-Assets[[#This Row],[TSLA]])/Assets[[#This Row],[TSLA]]</f>
        <v>8.1743620826161371E-3</v>
      </c>
      <c r="R859" s="69">
        <f>(F860-Assets[[#This Row],[GOOG]])/Assets[[#This Row],[GOOG]]</f>
        <v>1.1503338696633014E-2</v>
      </c>
      <c r="S859" s="69">
        <f>(G860-Assets[[#This Row],[DIS]])/Assets[[#This Row],[DIS]]</f>
        <v>1.0255665280596992E-2</v>
      </c>
      <c r="T859" s="69">
        <f>(H860-Assets[[#This Row],[COP]])/Assets[[#This Row],[COP]]</f>
        <v>1.5086460162974396E-2</v>
      </c>
      <c r="U859" s="69">
        <f>(I860-Assets[[#This Row],[BIDU]])/Assets[[#This Row],[BIDU]]</f>
        <v>-2.2675800663763631E-3</v>
      </c>
      <c r="V859" s="69">
        <f>(J860-Assets[[#This Row],[MSFT]])/Assets[[#This Row],[MSFT]]</f>
        <v>8.6299647057152835E-3</v>
      </c>
      <c r="W859" s="69">
        <f>(K860-Assets[[#This Row],[WFC]])/Assets[[#This Row],[WFC]]</f>
        <v>1.054569655213217E-2</v>
      </c>
      <c r="X859" s="69">
        <f>(L860-Assets[[#This Row],[DJI]])/Assets[[#This Row],[DJI]]</f>
        <v>6.8656784915268488E-3</v>
      </c>
    </row>
    <row r="860" spans="1:24" x14ac:dyDescent="0.25">
      <c r="A860" s="66">
        <v>41599</v>
      </c>
      <c r="B860" s="60">
        <v>70.874156999999997</v>
      </c>
      <c r="C860" s="62">
        <v>87.489206999999993</v>
      </c>
      <c r="D860" s="62">
        <v>29.978784999999998</v>
      </c>
      <c r="E860" s="62">
        <v>122.099998</v>
      </c>
      <c r="F860" s="62">
        <v>516.51935200000003</v>
      </c>
      <c r="G860" s="62">
        <v>66.907488000000001</v>
      </c>
      <c r="H860" s="62">
        <v>65.958893000000003</v>
      </c>
      <c r="I860" s="62">
        <v>158.39999399999999</v>
      </c>
      <c r="J860" s="62">
        <v>34.941398999999997</v>
      </c>
      <c r="K860" s="62">
        <v>41.122228999999997</v>
      </c>
      <c r="L860" s="62">
        <v>16009.990229999999</v>
      </c>
      <c r="N860" s="69">
        <f>(B861-Assets[[#This Row],[AAPL]])/Assets[[#This Row],[AAPL]]</f>
        <v>-2.5712898426431814E-3</v>
      </c>
      <c r="O860" s="69">
        <f>(C861-Assets[[#This Row],[XOM]])/Assets[[#This Row],[XOM]]</f>
        <v>3.3794454211934924E-3</v>
      </c>
      <c r="P860" s="69">
        <f>(D861-Assets[[#This Row],[TTM]])/Assets[[#This Row],[TTM]]</f>
        <v>2.656044933108532E-3</v>
      </c>
      <c r="Q860" s="69">
        <f>(E861-Assets[[#This Row],[TSLA]])/Assets[[#This Row],[TSLA]]</f>
        <v>-5.8968141834039702E-3</v>
      </c>
      <c r="R860" s="69">
        <f>(F861-Assets[[#This Row],[GOOG]])/Assets[[#This Row],[GOOG]]</f>
        <v>-2.1081881942731744E-3</v>
      </c>
      <c r="S860" s="69">
        <f>(G861-Assets[[#This Row],[DIS]])/Assets[[#This Row],[DIS]]</f>
        <v>3.7173866100010107E-3</v>
      </c>
      <c r="T860" s="69">
        <f>(H861-Assets[[#This Row],[COP]])/Assets[[#This Row],[COP]]</f>
        <v>9.2718960580493864E-3</v>
      </c>
      <c r="U860" s="69">
        <f>(I861-Assets[[#This Row],[BIDU]])/Assets[[#This Row],[BIDU]]</f>
        <v>-1.9570581549389382E-3</v>
      </c>
      <c r="V860" s="69">
        <f>(J861-Assets[[#This Row],[MSFT]])/Assets[[#This Row],[MSFT]]</f>
        <v>4.5454104456437274E-3</v>
      </c>
      <c r="W860" s="69">
        <f>(K861-Assets[[#This Row],[WFC]])/Assets[[#This Row],[WFC]]</f>
        <v>6.3520632599950496E-3</v>
      </c>
      <c r="X860" s="69">
        <f>(L861-Assets[[#This Row],[DJI]])/Assets[[#This Row],[DJI]]</f>
        <v>3.4215698581347696E-3</v>
      </c>
    </row>
    <row r="861" spans="1:24" x14ac:dyDescent="0.25">
      <c r="A861" s="66">
        <v>41600</v>
      </c>
      <c r="B861" s="60">
        <v>70.691918999999999</v>
      </c>
      <c r="C861" s="62">
        <v>87.784871999999993</v>
      </c>
      <c r="D861" s="62">
        <v>30.058409999999999</v>
      </c>
      <c r="E861" s="62">
        <v>121.379997</v>
      </c>
      <c r="F861" s="62">
        <v>515.430432</v>
      </c>
      <c r="G861" s="62">
        <v>67.156209000000004</v>
      </c>
      <c r="H861" s="62">
        <v>66.570457000000005</v>
      </c>
      <c r="I861" s="62">
        <v>158.08999600000001</v>
      </c>
      <c r="J861" s="62">
        <v>35.100222000000002</v>
      </c>
      <c r="K861" s="62">
        <v>41.38344</v>
      </c>
      <c r="L861" s="62">
        <v>16064.76953</v>
      </c>
      <c r="N861" s="69">
        <f>(B862-Assets[[#This Row],[AAPL]])/Assets[[#This Row],[AAPL]]</f>
        <v>7.5798621338883992E-3</v>
      </c>
      <c r="O861" s="69">
        <f>(C862-Assets[[#This Row],[XOM]])/Assets[[#This Row],[XOM]]</f>
        <v>8.4195600353566171E-4</v>
      </c>
      <c r="P861" s="69">
        <f>(D862-Assets[[#This Row],[TTM]])/Assets[[#This Row],[TTM]]</f>
        <v>3.5430450246703056E-2</v>
      </c>
      <c r="Q861" s="69">
        <f>(E862-Assets[[#This Row],[TSLA]])/Assets[[#This Row],[TSLA]]</f>
        <v>-4.4488467074192111E-3</v>
      </c>
      <c r="R861" s="69">
        <f>(F862-Assets[[#This Row],[GOOG]])/Assets[[#This Row],[GOOG]]</f>
        <v>1.3606198944807402E-2</v>
      </c>
      <c r="S861" s="69">
        <f>(G862-Assets[[#This Row],[DIS]])/Assets[[#This Row],[DIS]]</f>
        <v>-6.5526926929422632E-3</v>
      </c>
      <c r="T861" s="69">
        <f>(H862-Assets[[#This Row],[COP]])/Assets[[#This Row],[COP]]</f>
        <v>-1.6346920977273773E-2</v>
      </c>
      <c r="U861" s="69">
        <f>(I862-Assets[[#This Row],[BIDU]])/Assets[[#This Row],[BIDU]]</f>
        <v>-9.0454300473258725E-3</v>
      </c>
      <c r="V861" s="69">
        <f>(J862-Assets[[#This Row],[MSFT]])/Assets[[#This Row],[MSFT]]</f>
        <v>1.8631790989810473E-3</v>
      </c>
      <c r="W861" s="69">
        <f>(K862-Assets[[#This Row],[WFC]])/Assets[[#This Row],[WFC]]</f>
        <v>2.7051158627702456E-3</v>
      </c>
      <c r="X861" s="69">
        <f>(L862-Assets[[#This Row],[DJI]])/Assets[[#This Row],[DJI]]</f>
        <v>4.8369881593939593E-4</v>
      </c>
    </row>
    <row r="862" spans="1:24" x14ac:dyDescent="0.25">
      <c r="A862" s="66">
        <v>41603</v>
      </c>
      <c r="B862" s="60">
        <v>71.227754000000004</v>
      </c>
      <c r="C862" s="62">
        <v>87.858783000000003</v>
      </c>
      <c r="D862" s="62">
        <v>31.123393</v>
      </c>
      <c r="E862" s="62">
        <v>120.839996</v>
      </c>
      <c r="F862" s="62">
        <v>522.44348100000002</v>
      </c>
      <c r="G862" s="62">
        <v>66.716155000000001</v>
      </c>
      <c r="H862" s="62">
        <v>65.482235000000003</v>
      </c>
      <c r="I862" s="62">
        <v>156.66000399999999</v>
      </c>
      <c r="J862" s="62">
        <v>35.165619999999997</v>
      </c>
      <c r="K862" s="62">
        <v>41.495387000000001</v>
      </c>
      <c r="L862" s="62">
        <v>16072.54004</v>
      </c>
      <c r="N862" s="69">
        <f>(B863-Assets[[#This Row],[AAPL]])/Assets[[#This Row],[AAPL]]</f>
        <v>1.8444228916722448E-2</v>
      </c>
      <c r="O862" s="69">
        <f>(C863-Assets[[#This Row],[XOM]])/Assets[[#This Row],[XOM]]</f>
        <v>-8.6234064953984637E-3</v>
      </c>
      <c r="P862" s="69">
        <f>(D863-Assets[[#This Row],[TTM]])/Assets[[#This Row],[TTM]]</f>
        <v>1.6949116055566309E-2</v>
      </c>
      <c r="Q862" s="69">
        <f>(E863-Assets[[#This Row],[TSLA]])/Assets[[#This Row],[TSLA]]</f>
        <v>-2.8136048597684439E-3</v>
      </c>
      <c r="R862" s="69">
        <f>(F863-Assets[[#This Row],[GOOG]])/Assets[[#This Row],[GOOG]]</f>
        <v>1.1931918430809128E-2</v>
      </c>
      <c r="S862" s="69">
        <f>(G863-Assets[[#This Row],[DIS]])/Assets[[#This Row],[DIS]]</f>
        <v>2.0648162352881423E-2</v>
      </c>
      <c r="T862" s="69">
        <f>(H863-Assets[[#This Row],[COP]])/Assets[[#This Row],[COP]]</f>
        <v>1.6481569390536914E-3</v>
      </c>
      <c r="U862" s="69">
        <f>(I863-Assets[[#This Row],[BIDU]])/Assets[[#This Row],[BIDU]]</f>
        <v>4.0661271781915809E-2</v>
      </c>
      <c r="V862" s="69">
        <f>(J863-Assets[[#This Row],[MSFT]])/Assets[[#This Row],[MSFT]]</f>
        <v>-7.7045989804814035E-3</v>
      </c>
      <c r="W862" s="69">
        <f>(K863-Assets[[#This Row],[WFC]])/Assets[[#This Row],[WFC]]</f>
        <v>-3.8218947084407541E-3</v>
      </c>
      <c r="X862" s="69">
        <f>(L863-Assets[[#This Row],[DJI]])/Assets[[#This Row],[DJI]]</f>
        <v>1.6162348910257971E-5</v>
      </c>
    </row>
    <row r="863" spans="1:24" x14ac:dyDescent="0.25">
      <c r="A863" s="66">
        <v>41604</v>
      </c>
      <c r="B863" s="60">
        <v>72.541494999999998</v>
      </c>
      <c r="C863" s="62">
        <v>87.101140999999998</v>
      </c>
      <c r="D863" s="62">
        <v>31.650907</v>
      </c>
      <c r="E863" s="62">
        <v>120.5</v>
      </c>
      <c r="F863" s="62">
        <v>528.677234</v>
      </c>
      <c r="G863" s="62">
        <v>68.093721000000002</v>
      </c>
      <c r="H863" s="62">
        <v>65.590159999999997</v>
      </c>
      <c r="I863" s="62">
        <v>163.029999</v>
      </c>
      <c r="J863" s="62">
        <v>34.894683000000001</v>
      </c>
      <c r="K863" s="62">
        <v>41.336796</v>
      </c>
      <c r="L863" s="62">
        <v>16072.79981</v>
      </c>
      <c r="N863" s="69">
        <f>(B864-Assets[[#This Row],[AAPL]])/Assets[[#This Row],[AAPL]]</f>
        <v>2.3547088462954863E-2</v>
      </c>
      <c r="O863" s="69">
        <f>(C864-Assets[[#This Row],[XOM]])/Assets[[#This Row],[XOM]]</f>
        <v>-4.9856063309205185E-3</v>
      </c>
      <c r="P863" s="69">
        <f>(D864-Assets[[#This Row],[TTM]])/Assets[[#This Row],[TTM]]</f>
        <v>2.8930861286218412E-2</v>
      </c>
      <c r="Q863" s="69">
        <f>(E864-Assets[[#This Row],[TSLA]])/Assets[[#This Row],[TSLA]]</f>
        <v>5.3444000000000054E-2</v>
      </c>
      <c r="R863" s="69">
        <f>(F864-Assets[[#This Row],[GOOG]])/Assets[[#This Row],[GOOG]]</f>
        <v>4.4406678574700426E-3</v>
      </c>
      <c r="S863" s="69">
        <f>(G864-Assets[[#This Row],[DIS]])/Assets[[#This Row],[DIS]]</f>
        <v>-5.7601052525827661E-3</v>
      </c>
      <c r="T863" s="69">
        <f>(H864-Assets[[#This Row],[COP]])/Assets[[#This Row],[COP]]</f>
        <v>-4.2506223494498604E-3</v>
      </c>
      <c r="U863" s="69">
        <f>(I864-Assets[[#This Row],[BIDU]])/Assets[[#This Row],[BIDU]]</f>
        <v>-2.4531681436130775E-4</v>
      </c>
      <c r="V863" s="69">
        <f>(J864-Assets[[#This Row],[MSFT]])/Assets[[#This Row],[MSFT]]</f>
        <v>6.6934552751201715E-3</v>
      </c>
      <c r="W863" s="69">
        <f>(K864-Assets[[#This Row],[WFC]])/Assets[[#This Row],[WFC]]</f>
        <v>-9.0275501758775882E-4</v>
      </c>
      <c r="X863" s="69">
        <f>(L864-Assets[[#This Row],[DJI]])/Assets[[#This Row],[DJI]]</f>
        <v>1.5261976936175932E-3</v>
      </c>
    </row>
    <row r="864" spans="1:24" x14ac:dyDescent="0.25">
      <c r="A864" s="66">
        <v>41605</v>
      </c>
      <c r="B864" s="60">
        <v>74.249635999999995</v>
      </c>
      <c r="C864" s="62">
        <v>86.666888999999998</v>
      </c>
      <c r="D864" s="62">
        <v>32.566595</v>
      </c>
      <c r="E864" s="62">
        <v>126.94000200000001</v>
      </c>
      <c r="F864" s="62">
        <v>531.02491399999997</v>
      </c>
      <c r="G864" s="62">
        <v>67.701493999999997</v>
      </c>
      <c r="H864" s="62">
        <v>65.311361000000005</v>
      </c>
      <c r="I864" s="62">
        <v>162.990005</v>
      </c>
      <c r="J864" s="62">
        <v>35.128248999999997</v>
      </c>
      <c r="K864" s="62">
        <v>41.299478999999998</v>
      </c>
      <c r="L864" s="62">
        <v>16097.33008</v>
      </c>
      <c r="N864" s="69">
        <f>(B865-Assets[[#This Row],[AAPL]])/Assets[[#This Row],[AAPL]]</f>
        <v>1.8517801218581185E-2</v>
      </c>
      <c r="O864" s="69">
        <f>(C865-Assets[[#This Row],[XOM]])/Assets[[#This Row],[XOM]]</f>
        <v>-3.4115104789327285E-3</v>
      </c>
      <c r="P864" s="69">
        <f>(D865-Assets[[#This Row],[TTM]])/Assets[[#This Row],[TTM]]</f>
        <v>-7.6405592908929711E-3</v>
      </c>
      <c r="Q864" s="69">
        <f>(E865-Assets[[#This Row],[TSLA]])/Assets[[#This Row],[TSLA]]</f>
        <v>2.6784070792751111E-3</v>
      </c>
      <c r="R864" s="69">
        <f>(F865-Assets[[#This Row],[GOOG]])/Assets[[#This Row],[GOOG]]</f>
        <v>-3.3111384299380924E-3</v>
      </c>
      <c r="S864" s="69">
        <f>(G865-Assets[[#This Row],[DIS]])/Assets[[#This Row],[DIS]]</f>
        <v>-3.249898739309913E-3</v>
      </c>
      <c r="T864" s="69">
        <f>(H865-Assets[[#This Row],[COP]])/Assets[[#This Row],[COP]]</f>
        <v>2.478665235593514E-3</v>
      </c>
      <c r="U864" s="69">
        <f>(I865-Assets[[#This Row],[BIDU]])/Assets[[#This Row],[BIDU]]</f>
        <v>2.1964549298590472E-2</v>
      </c>
      <c r="V864" s="69">
        <f>(J865-Assets[[#This Row],[MSFT]])/Assets[[#This Row],[MSFT]]</f>
        <v>1.4095806483266591E-2</v>
      </c>
      <c r="W864" s="69">
        <f>(K865-Assets[[#This Row],[WFC]])/Assets[[#This Row],[WFC]]</f>
        <v>-5.6471656700559673E-3</v>
      </c>
      <c r="X864" s="69">
        <f>(L865-Assets[[#This Row],[DJI]])/Assets[[#This Row],[DJI]]</f>
        <v>-6.7836839685406236E-4</v>
      </c>
    </row>
    <row r="865" spans="1:24" x14ac:dyDescent="0.25">
      <c r="A865" s="66">
        <v>41607</v>
      </c>
      <c r="B865" s="60">
        <v>75.624576000000005</v>
      </c>
      <c r="C865" s="62">
        <v>86.371223999999998</v>
      </c>
      <c r="D865" s="62">
        <v>32.317768000000001</v>
      </c>
      <c r="E865" s="62">
        <v>127.279999</v>
      </c>
      <c r="F865" s="62">
        <v>529.266617</v>
      </c>
      <c r="G865" s="62">
        <v>67.481470999999999</v>
      </c>
      <c r="H865" s="62">
        <v>65.473246000000003</v>
      </c>
      <c r="I865" s="62">
        <v>166.570007</v>
      </c>
      <c r="J865" s="62">
        <v>35.62341</v>
      </c>
      <c r="K865" s="62">
        <v>41.066254000000001</v>
      </c>
      <c r="L865" s="62">
        <v>16086.410159999999</v>
      </c>
      <c r="N865" s="69">
        <f>(B866-Assets[[#This Row],[AAPL]])/Assets[[#This Row],[AAPL]]</f>
        <v>-8.7038504520012324E-3</v>
      </c>
      <c r="O865" s="69">
        <f>(C866-Assets[[#This Row],[XOM]])/Assets[[#This Row],[XOM]]</f>
        <v>4.2782767556934741E-4</v>
      </c>
      <c r="P865" s="69">
        <f>(D866-Assets[[#This Row],[TTM]])/Assets[[#This Row],[TTM]]</f>
        <v>-7.3915067401932651E-3</v>
      </c>
      <c r="Q865" s="69">
        <f>(E866-Assets[[#This Row],[TSLA]])/Assets[[#This Row],[TSLA]]</f>
        <v>-2.4434326087636099E-2</v>
      </c>
      <c r="R865" s="69">
        <f>(F866-Assets[[#This Row],[GOOG]])/Assets[[#This Row],[GOOG]]</f>
        <v>-4.8225278489461704E-3</v>
      </c>
      <c r="S865" s="69">
        <f>(G866-Assets[[#This Row],[DIS]])/Assets[[#This Row],[DIS]]</f>
        <v>5.245291703851576E-3</v>
      </c>
      <c r="T865" s="69">
        <f>(H866-Assets[[#This Row],[COP]])/Assets[[#This Row],[COP]]</f>
        <v>-3.1593820779865479E-3</v>
      </c>
      <c r="U865" s="69">
        <f>(I866-Assets[[#This Row],[BIDU]])/Assets[[#This Row],[BIDU]]</f>
        <v>1.2547258883167258E-2</v>
      </c>
      <c r="V865" s="69">
        <f>(J866-Assets[[#This Row],[MSFT]])/Assets[[#This Row],[MSFT]]</f>
        <v>8.3923464934995834E-3</v>
      </c>
      <c r="W865" s="69">
        <f>(K866-Assets[[#This Row],[WFC]])/Assets[[#This Row],[WFC]]</f>
        <v>3.6347118488090557E-3</v>
      </c>
      <c r="X865" s="69">
        <f>(L866-Assets[[#This Row],[DJI]])/Assets[[#This Row],[DJI]]</f>
        <v>-4.8264733540773945E-3</v>
      </c>
    </row>
    <row r="866" spans="1:24" x14ac:dyDescent="0.25">
      <c r="A866" s="66">
        <v>41610</v>
      </c>
      <c r="B866" s="60">
        <v>74.966351000000003</v>
      </c>
      <c r="C866" s="62">
        <v>86.408175999999997</v>
      </c>
      <c r="D866" s="62">
        <v>32.078890999999999</v>
      </c>
      <c r="E866" s="62">
        <v>124.16999800000001</v>
      </c>
      <c r="F866" s="62">
        <v>526.71421399999997</v>
      </c>
      <c r="G866" s="62">
        <v>67.835431</v>
      </c>
      <c r="H866" s="62">
        <v>65.266390999999999</v>
      </c>
      <c r="I866" s="62">
        <v>168.66000399999999</v>
      </c>
      <c r="J866" s="62">
        <v>35.922373999999998</v>
      </c>
      <c r="K866" s="62">
        <v>41.215518000000003</v>
      </c>
      <c r="L866" s="62">
        <v>16008.76953</v>
      </c>
      <c r="N866" s="69">
        <f>(B867-Assets[[#This Row],[AAPL]])/Assets[[#This Row],[AAPL]]</f>
        <v>2.7375068582436279E-2</v>
      </c>
      <c r="O866" s="69">
        <f>(C867-Assets[[#This Row],[XOM]])/Assets[[#This Row],[XOM]]</f>
        <v>9.3028465269305426E-3</v>
      </c>
      <c r="P866" s="69">
        <f>(D867-Assets[[#This Row],[TTM]])/Assets[[#This Row],[TTM]]</f>
        <v>-9.9286162978638893E-3</v>
      </c>
      <c r="Q866" s="69">
        <f>(E867-Assets[[#This Row],[TSLA]])/Assets[[#This Row],[TSLA]]</f>
        <v>0.1653378378889882</v>
      </c>
      <c r="R866" s="69">
        <f>(F867-Assets[[#This Row],[GOOG]])/Assets[[#This Row],[GOOG]]</f>
        <v>-1.156976561107096E-3</v>
      </c>
      <c r="S866" s="69">
        <f>(G867-Assets[[#This Row],[DIS]])/Assets[[#This Row],[DIS]]</f>
        <v>-1.4243441602073756E-2</v>
      </c>
      <c r="T866" s="69">
        <f>(H867-Assets[[#This Row],[COP]])/Assets[[#This Row],[COP]]</f>
        <v>-1.3779680264532628E-3</v>
      </c>
      <c r="U866" s="69">
        <f>(I867-Assets[[#This Row],[BIDU]])/Assets[[#This Row],[BIDU]]</f>
        <v>-9.545837553756863E-3</v>
      </c>
      <c r="V866" s="69">
        <f>(J867-Assets[[#This Row],[MSFT]])/Assets[[#This Row],[MSFT]]</f>
        <v>-3.6410733878556186E-3</v>
      </c>
      <c r="W866" s="69">
        <f>(K867-Assets[[#This Row],[WFC]])/Assets[[#This Row],[WFC]]</f>
        <v>-1.0185629597085282E-2</v>
      </c>
      <c r="X866" s="69">
        <f>(L867-Assets[[#This Row],[DJI]])/Assets[[#This Row],[DJI]]</f>
        <v>-5.8811147117563628E-3</v>
      </c>
    </row>
    <row r="867" spans="1:24" x14ac:dyDescent="0.25">
      <c r="A867" s="66">
        <v>41611</v>
      </c>
      <c r="B867" s="60">
        <v>77.018559999999994</v>
      </c>
      <c r="C867" s="62">
        <v>87.212018</v>
      </c>
      <c r="D867" s="62">
        <v>31.760392</v>
      </c>
      <c r="E867" s="62">
        <v>144.699997</v>
      </c>
      <c r="F867" s="62">
        <v>526.10481800000002</v>
      </c>
      <c r="G867" s="62">
        <v>66.869220999999996</v>
      </c>
      <c r="H867" s="62">
        <v>65.176456000000002</v>
      </c>
      <c r="I867" s="62">
        <v>167.050003</v>
      </c>
      <c r="J867" s="62">
        <v>35.791578000000001</v>
      </c>
      <c r="K867" s="62">
        <v>40.795712000000002</v>
      </c>
      <c r="L867" s="62">
        <v>15914.62012</v>
      </c>
      <c r="N867" s="69">
        <f>(B868-Assets[[#This Row],[AAPL]])/Assets[[#This Row],[AAPL]]</f>
        <v>-2.3308018223139331E-3</v>
      </c>
      <c r="O867" s="69">
        <f>(C868-Assets[[#This Row],[XOM]])/Assets[[#This Row],[XOM]]</f>
        <v>2.9664030936654125E-3</v>
      </c>
      <c r="P867" s="69">
        <f>(D868-Assets[[#This Row],[TTM]])/Assets[[#This Row],[TTM]]</f>
        <v>7.8345380623765486E-3</v>
      </c>
      <c r="Q867" s="69">
        <f>(E868-Assets[[#This Row],[TSLA]])/Assets[[#This Row],[TSLA]]</f>
        <v>-3.973738852254434E-2</v>
      </c>
      <c r="R867" s="69">
        <f>(F868-Assets[[#This Row],[GOOG]])/Assets[[#This Row],[GOOG]]</f>
        <v>4.6711946287479149E-3</v>
      </c>
      <c r="S867" s="69">
        <f>(G868-Assets[[#This Row],[DIS]])/Assets[[#This Row],[DIS]]</f>
        <v>1.0014323331209492E-3</v>
      </c>
      <c r="T867" s="69">
        <f>(H868-Assets[[#This Row],[COP]])/Assets[[#This Row],[COP]]</f>
        <v>-1.4626708147494217E-2</v>
      </c>
      <c r="U867" s="69">
        <f>(I868-Assets[[#This Row],[BIDU]])/Assets[[#This Row],[BIDU]]</f>
        <v>7.2432922973368619E-3</v>
      </c>
      <c r="V867" s="69">
        <f>(J868-Assets[[#This Row],[MSFT]])/Assets[[#This Row],[MSFT]]</f>
        <v>1.6444706629028631E-2</v>
      </c>
      <c r="W867" s="69">
        <f>(K868-Assets[[#This Row],[WFC]])/Assets[[#This Row],[WFC]]</f>
        <v>4.5735198836571245E-4</v>
      </c>
      <c r="X867" s="69">
        <f>(L868-Assets[[#This Row],[DJI]])/Assets[[#This Row],[DJI]]</f>
        <v>-1.5614943877152382E-3</v>
      </c>
    </row>
    <row r="868" spans="1:24" x14ac:dyDescent="0.25">
      <c r="A868" s="66">
        <v>41612</v>
      </c>
      <c r="B868" s="60">
        <v>76.839044999999999</v>
      </c>
      <c r="C868" s="62">
        <v>87.470724000000004</v>
      </c>
      <c r="D868" s="62">
        <v>32.009219999999999</v>
      </c>
      <c r="E868" s="62">
        <v>138.949997</v>
      </c>
      <c r="F868" s="62">
        <v>528.56235600000002</v>
      </c>
      <c r="G868" s="62">
        <v>66.936186000000006</v>
      </c>
      <c r="H868" s="62">
        <v>64.223139000000003</v>
      </c>
      <c r="I868" s="62">
        <v>168.259995</v>
      </c>
      <c r="J868" s="62">
        <v>36.380159999999997</v>
      </c>
      <c r="K868" s="62">
        <v>40.814369999999997</v>
      </c>
      <c r="L868" s="62">
        <v>15889.76953</v>
      </c>
      <c r="N868" s="69">
        <f>(B869-Assets[[#This Row],[AAPL]])/Assets[[#This Row],[AAPL]]</f>
        <v>5.1327290702273239E-3</v>
      </c>
      <c r="O868" s="69">
        <f>(C869-Assets[[#This Row],[XOM]])/Assets[[#This Row],[XOM]]</f>
        <v>-5.7040341863410261E-3</v>
      </c>
      <c r="P868" s="69">
        <f>(D869-Assets[[#This Row],[TTM]])/Assets[[#This Row],[TTM]]</f>
        <v>-1.8345776623110426E-2</v>
      </c>
      <c r="Q868" s="69">
        <f>(E869-Assets[[#This Row],[TSLA]])/Assets[[#This Row],[TSLA]]</f>
        <v>1.1011148132662454E-2</v>
      </c>
      <c r="R868" s="69">
        <f>(F869-Assets[[#This Row],[GOOG]])/Assets[[#This Row],[GOOG]]</f>
        <v>-7.9386281530810401E-4</v>
      </c>
      <c r="S868" s="69">
        <f>(G869-Assets[[#This Row],[DIS]])/Assets[[#This Row],[DIS]]</f>
        <v>3.7158974071214608E-3</v>
      </c>
      <c r="T868" s="69">
        <f>(H869-Assets[[#This Row],[COP]])/Assets[[#This Row],[COP]]</f>
        <v>-7.9821697908600293E-3</v>
      </c>
      <c r="U868" s="69">
        <f>(I869-Assets[[#This Row],[BIDU]])/Assets[[#This Row],[BIDU]]</f>
        <v>-5.3488293518610432E-3</v>
      </c>
      <c r="V868" s="69">
        <f>(J869-Assets[[#This Row],[MSFT]])/Assets[[#This Row],[MSFT]]</f>
        <v>-2.4139668434663131E-2</v>
      </c>
      <c r="W868" s="69">
        <f>(K869-Assets[[#This Row],[WFC]])/Assets[[#This Row],[WFC]]</f>
        <v>-1.1428572828638411E-2</v>
      </c>
      <c r="X868" s="69">
        <f>(L869-Assets[[#This Row],[DJI]])/Assets[[#This Row],[DJI]]</f>
        <v>-4.2958307149215781E-3</v>
      </c>
    </row>
    <row r="869" spans="1:24" x14ac:dyDescent="0.25">
      <c r="A869" s="66">
        <v>41613</v>
      </c>
      <c r="B869" s="60">
        <v>77.233439000000004</v>
      </c>
      <c r="C869" s="62">
        <v>86.971788000000004</v>
      </c>
      <c r="D869" s="62">
        <v>31.421986</v>
      </c>
      <c r="E869" s="62">
        <v>140.479996</v>
      </c>
      <c r="F869" s="62">
        <v>528.14274999999998</v>
      </c>
      <c r="G869" s="62">
        <v>67.184914000000006</v>
      </c>
      <c r="H869" s="62">
        <v>63.710498999999999</v>
      </c>
      <c r="I869" s="62">
        <v>167.36000100000001</v>
      </c>
      <c r="J869" s="62">
        <v>35.501955000000002</v>
      </c>
      <c r="K869" s="62">
        <v>40.347920000000002</v>
      </c>
      <c r="L869" s="62">
        <v>15821.509770000001</v>
      </c>
      <c r="N869" s="69">
        <f>(B870-Assets[[#This Row],[AAPL]])/Assets[[#This Row],[AAPL]]</f>
        <v>-1.3875725513142013E-2</v>
      </c>
      <c r="O869" s="69">
        <f>(C870-Assets[[#This Row],[XOM]])/Assets[[#This Row],[XOM]]</f>
        <v>1.6147926037808982E-2</v>
      </c>
      <c r="P869" s="69">
        <f>(D870-Assets[[#This Row],[TTM]])/Assets[[#This Row],[TTM]]</f>
        <v>1.7738375925697387E-2</v>
      </c>
      <c r="Q869" s="69">
        <f>(E870-Assets[[#This Row],[TSLA]])/Assets[[#This Row],[TSLA]]</f>
        <v>-2.2209532238312343E-2</v>
      </c>
      <c r="R869" s="69">
        <f>(F870-Assets[[#This Row],[GOOG]])/Assets[[#This Row],[GOOG]]</f>
        <v>1.1850555555292559E-2</v>
      </c>
      <c r="S869" s="69">
        <f>(G870-Assets[[#This Row],[DIS]])/Assets[[#This Row],[DIS]]</f>
        <v>1.7513827583376825E-2</v>
      </c>
      <c r="T869" s="69">
        <f>(H870-Assets[[#This Row],[COP]])/Assets[[#This Row],[COP]]</f>
        <v>-9.881416876046632E-4</v>
      </c>
      <c r="U869" s="69">
        <f>(I870-Assets[[#This Row],[BIDU]])/Assets[[#This Row],[BIDU]]</f>
        <v>8.0664793973081964E-3</v>
      </c>
      <c r="V869" s="69">
        <f>(J870-Assets[[#This Row],[MSFT]])/Assets[[#This Row],[MSFT]]</f>
        <v>9.4737036312506802E-3</v>
      </c>
      <c r="W869" s="69">
        <f>(K870-Assets[[#This Row],[WFC]])/Assets[[#This Row],[WFC]]</f>
        <v>1.9884420312125155E-2</v>
      </c>
      <c r="X869" s="69">
        <f>(L870-Assets[[#This Row],[DJI]])/Assets[[#This Row],[DJI]]</f>
        <v>1.2558247151403095E-2</v>
      </c>
    </row>
    <row r="870" spans="1:24" x14ac:dyDescent="0.25">
      <c r="A870" s="66">
        <v>41614</v>
      </c>
      <c r="B870" s="60">
        <v>76.161769000000007</v>
      </c>
      <c r="C870" s="62">
        <v>88.376202000000006</v>
      </c>
      <c r="D870" s="62">
        <v>31.979361000000001</v>
      </c>
      <c r="E870" s="62">
        <v>137.36000100000001</v>
      </c>
      <c r="F870" s="62">
        <v>534.40153499999997</v>
      </c>
      <c r="G870" s="62">
        <v>68.361579000000006</v>
      </c>
      <c r="H870" s="62">
        <v>63.647544000000003</v>
      </c>
      <c r="I870" s="62">
        <v>168.71000699999999</v>
      </c>
      <c r="J870" s="62">
        <v>35.838290000000001</v>
      </c>
      <c r="K870" s="62">
        <v>41.150215000000003</v>
      </c>
      <c r="L870" s="62">
        <v>16020.200199999999</v>
      </c>
      <c r="N870" s="69">
        <f>(B871-Assets[[#This Row],[AAPL]])/Assets[[#This Row],[AAPL]]</f>
        <v>1.1446070797016258E-2</v>
      </c>
      <c r="O870" s="69">
        <f>(C871-Assets[[#This Row],[XOM]])/Assets[[#This Row],[XOM]]</f>
        <v>1.9863605362900132E-3</v>
      </c>
      <c r="P870" s="69">
        <f>(D871-Assets[[#This Row],[TTM]])/Assets[[#This Row],[TTM]]</f>
        <v>4.6684797735639123E-3</v>
      </c>
      <c r="Q870" s="69">
        <f>(E871-Assets[[#This Row],[TSLA]])/Assets[[#This Row],[TSLA]]</f>
        <v>3.0867828837595861E-2</v>
      </c>
      <c r="R870" s="69">
        <f>(F871-Assets[[#This Row],[GOOG]])/Assets[[#This Row],[GOOG]]</f>
        <v>7.7299272727576187E-3</v>
      </c>
      <c r="S870" s="69">
        <f>(G871-Assets[[#This Row],[DIS]])/Assets[[#This Row],[DIS]]</f>
        <v>-4.8978242588574505E-3</v>
      </c>
      <c r="T870" s="69">
        <f>(H871-Assets[[#This Row],[COP]])/Assets[[#This Row],[COP]]</f>
        <v>-4.6629136231871714E-3</v>
      </c>
      <c r="U870" s="69">
        <f>(I871-Assets[[#This Row],[BIDU]])/Assets[[#This Row],[BIDU]]</f>
        <v>1.8908107804180237E-2</v>
      </c>
      <c r="V870" s="69">
        <f>(J871-Assets[[#This Row],[MSFT]])/Assets[[#This Row],[MSFT]]</f>
        <v>9.1240402374109398E-3</v>
      </c>
      <c r="W870" s="69">
        <f>(K871-Assets[[#This Row],[WFC]])/Assets[[#This Row],[WFC]]</f>
        <v>4.7608013712685518E-3</v>
      </c>
      <c r="X870" s="69">
        <f>(L871-Assets[[#This Row],[DJI]])/Assets[[#This Row],[DJI]]</f>
        <v>3.3270932531791821E-4</v>
      </c>
    </row>
    <row r="871" spans="1:24" x14ac:dyDescent="0.25">
      <c r="A871" s="66">
        <v>41617</v>
      </c>
      <c r="B871" s="60">
        <v>77.033522000000005</v>
      </c>
      <c r="C871" s="62">
        <v>88.551749000000001</v>
      </c>
      <c r="D871" s="62">
        <v>32.128655999999999</v>
      </c>
      <c r="E871" s="62">
        <v>141.60000600000001</v>
      </c>
      <c r="F871" s="62">
        <v>538.53242</v>
      </c>
      <c r="G871" s="62">
        <v>68.026756000000006</v>
      </c>
      <c r="H871" s="62">
        <v>63.350760999999999</v>
      </c>
      <c r="I871" s="62">
        <v>171.89999399999999</v>
      </c>
      <c r="J871" s="62">
        <v>36.165280000000003</v>
      </c>
      <c r="K871" s="62">
        <v>41.346122999999999</v>
      </c>
      <c r="L871" s="62">
        <v>16025.530269999999</v>
      </c>
      <c r="N871" s="69">
        <f>(B872-Assets[[#This Row],[AAPL]])/Assets[[#This Row],[AAPL]]</f>
        <v>-1.5536223308081373E-3</v>
      </c>
      <c r="O871" s="69">
        <f>(C872-Assets[[#This Row],[XOM]])/Assets[[#This Row],[XOM]]</f>
        <v>-1.3564046035951926E-3</v>
      </c>
      <c r="P871" s="69">
        <f>(D872-Assets[[#This Row],[TTM]])/Assets[[#This Row],[TTM]]</f>
        <v>-1.0532777966186964E-2</v>
      </c>
      <c r="Q871" s="69">
        <f>(E872-Assets[[#This Row],[TSLA]])/Assets[[#This Row],[TSLA]]</f>
        <v>4.166638241526523E-3</v>
      </c>
      <c r="R871" s="69">
        <f>(F872-Assets[[#This Row],[GOOG]])/Assets[[#This Row],[GOOG]]</f>
        <v>6.0474075079824541E-3</v>
      </c>
      <c r="S871" s="69">
        <f>(G872-Assets[[#This Row],[DIS]])/Assets[[#This Row],[DIS]]</f>
        <v>6.468837055819467E-3</v>
      </c>
      <c r="T871" s="69">
        <f>(H872-Assets[[#This Row],[COP]])/Assets[[#This Row],[COP]]</f>
        <v>-1.8456131884508511E-3</v>
      </c>
      <c r="U871" s="69">
        <f>(I872-Assets[[#This Row],[BIDU]])/Assets[[#This Row],[BIDU]]</f>
        <v>4.6713201165091395E-2</v>
      </c>
      <c r="V871" s="69">
        <f>(J872-Assets[[#This Row],[MSFT]])/Assets[[#This Row],[MSFT]]</f>
        <v>-1.5499810868324557E-2</v>
      </c>
      <c r="W871" s="69">
        <f>(K872-Assets[[#This Row],[WFC]])/Assets[[#This Row],[WFC]]</f>
        <v>-4.7382435349499581E-3</v>
      </c>
      <c r="X871" s="69">
        <f>(L872-Assets[[#This Row],[DJI]])/Assets[[#This Row],[DJI]]</f>
        <v>-3.2698069341326628E-3</v>
      </c>
    </row>
    <row r="872" spans="1:24" x14ac:dyDescent="0.25">
      <c r="A872" s="66">
        <v>41618</v>
      </c>
      <c r="B872" s="60">
        <v>76.913841000000005</v>
      </c>
      <c r="C872" s="62">
        <v>88.431636999999995</v>
      </c>
      <c r="D872" s="62">
        <v>31.790251999999999</v>
      </c>
      <c r="E872" s="62">
        <v>142.19000199999999</v>
      </c>
      <c r="F872" s="62">
        <v>541.78914499999996</v>
      </c>
      <c r="G872" s="62">
        <v>68.466809999999995</v>
      </c>
      <c r="H872" s="62">
        <v>63.233840000000001</v>
      </c>
      <c r="I872" s="62">
        <v>179.929993</v>
      </c>
      <c r="J872" s="62">
        <v>35.604725000000002</v>
      </c>
      <c r="K872" s="62">
        <v>41.150215000000003</v>
      </c>
      <c r="L872" s="62">
        <v>15973.12988</v>
      </c>
      <c r="N872" s="69">
        <f>(B873-Assets[[#This Row],[AAPL]])/Assets[[#This Row],[AAPL]]</f>
        <v>-7.4087185426092899E-3</v>
      </c>
      <c r="O872" s="69">
        <f>(C873-Assets[[#This Row],[XOM]])/Assets[[#This Row],[XOM]]</f>
        <v>-1.5149894827797758E-2</v>
      </c>
      <c r="P872" s="69">
        <f>(D873-Assets[[#This Row],[TTM]])/Assets[[#This Row],[TTM]]</f>
        <v>-6.1991298464699147E-2</v>
      </c>
      <c r="Q872" s="69">
        <f>(E873-Assets[[#This Row],[TSLA]])/Assets[[#This Row],[TSLA]]</f>
        <v>-1.7863478193072959E-2</v>
      </c>
      <c r="R872" s="69">
        <f>(F873-Assets[[#This Row],[GOOG]])/Assets[[#This Row],[GOOG]]</f>
        <v>-6.79480206271012E-3</v>
      </c>
      <c r="S872" s="69">
        <f>(G873-Assets[[#This Row],[DIS]])/Assets[[#This Row],[DIS]]</f>
        <v>-1.4670991681955051E-2</v>
      </c>
      <c r="T872" s="69">
        <f>(H873-Assets[[#This Row],[COP]])/Assets[[#This Row],[COP]]</f>
        <v>-1.7067222234170794E-2</v>
      </c>
      <c r="U872" s="69">
        <f>(I873-Assets[[#This Row],[BIDU]])/Assets[[#This Row],[BIDU]]</f>
        <v>-3.7181060747331879E-2</v>
      </c>
      <c r="V872" s="69">
        <f>(J873-Assets[[#This Row],[MSFT]])/Assets[[#This Row],[MSFT]]</f>
        <v>-1.3119915966209596E-2</v>
      </c>
      <c r="W872" s="69">
        <f>(K873-Assets[[#This Row],[WFC]])/Assets[[#This Row],[WFC]]</f>
        <v>-1.337565307981997E-2</v>
      </c>
      <c r="X872" s="69">
        <f>(L873-Assets[[#This Row],[DJI]])/Assets[[#This Row],[DJI]]</f>
        <v>-8.1136014653128904E-3</v>
      </c>
    </row>
    <row r="873" spans="1:24" x14ac:dyDescent="0.25">
      <c r="A873" s="66">
        <v>41619</v>
      </c>
      <c r="B873" s="60">
        <v>76.344008000000002</v>
      </c>
      <c r="C873" s="62">
        <v>87.091907000000006</v>
      </c>
      <c r="D873" s="62">
        <v>29.819533</v>
      </c>
      <c r="E873" s="62">
        <v>139.64999399999999</v>
      </c>
      <c r="F873" s="62">
        <v>538.10779500000001</v>
      </c>
      <c r="G873" s="62">
        <v>67.462333999999998</v>
      </c>
      <c r="H873" s="62">
        <v>62.154614000000002</v>
      </c>
      <c r="I873" s="62">
        <v>173.240005</v>
      </c>
      <c r="J873" s="62">
        <v>35.137594</v>
      </c>
      <c r="K873" s="62">
        <v>40.599803999999999</v>
      </c>
      <c r="L873" s="62">
        <v>15843.530269999999</v>
      </c>
      <c r="N873" s="69">
        <f>(B874-Assets[[#This Row],[AAPL]])/Assets[[#This Row],[AAPL]]</f>
        <v>-1.4607302252195584E-3</v>
      </c>
      <c r="O873" s="69">
        <f>(C874-Assets[[#This Row],[XOM]])/Assets[[#This Row],[XOM]]</f>
        <v>1.1669832881257194E-2</v>
      </c>
      <c r="P873" s="69">
        <f>(D874-Assets[[#This Row],[TTM]])/Assets[[#This Row],[TTM]]</f>
        <v>-1.5353761576346599E-2</v>
      </c>
      <c r="Q873" s="69">
        <f>(E874-Assets[[#This Row],[TSLA]])/Assets[[#This Row],[TSLA]]</f>
        <v>5.5997188227591359E-2</v>
      </c>
      <c r="R873" s="69">
        <f>(F874-Assets[[#This Row],[GOOG]])/Assets[[#This Row],[GOOG]]</f>
        <v>-6.8040958224736426E-3</v>
      </c>
      <c r="S873" s="69">
        <f>(G874-Assets[[#This Row],[DIS]])/Assets[[#This Row],[DIS]]</f>
        <v>-4.3061065749664133E-4</v>
      </c>
      <c r="T873" s="69">
        <f>(H874-Assets[[#This Row],[COP]])/Assets[[#This Row],[COP]]</f>
        <v>5.3538261857759241E-3</v>
      </c>
      <c r="U873" s="69">
        <f>(I874-Assets[[#This Row],[BIDU]])/Assets[[#This Row],[BIDU]]</f>
        <v>-1.0043898347844058E-2</v>
      </c>
      <c r="V873" s="69">
        <f>(J874-Assets[[#This Row],[MSFT]])/Assets[[#This Row],[MSFT]]</f>
        <v>-1.0369577381991488E-2</v>
      </c>
      <c r="W873" s="69">
        <f>(K874-Assets[[#This Row],[WFC]])/Assets[[#This Row],[WFC]]</f>
        <v>-4.595834994671289E-4</v>
      </c>
      <c r="X873" s="69">
        <f>(L874-Assets[[#This Row],[DJI]])/Assets[[#This Row],[DJI]]</f>
        <v>-6.5705419326344654E-3</v>
      </c>
    </row>
    <row r="874" spans="1:24" x14ac:dyDescent="0.25">
      <c r="A874" s="66">
        <v>41620</v>
      </c>
      <c r="B874" s="60">
        <v>76.232489999999999</v>
      </c>
      <c r="C874" s="62">
        <v>88.108255</v>
      </c>
      <c r="D874" s="62">
        <v>29.361691</v>
      </c>
      <c r="E874" s="62">
        <v>147.470001</v>
      </c>
      <c r="F874" s="62">
        <v>534.44645800000001</v>
      </c>
      <c r="G874" s="62">
        <v>67.433284</v>
      </c>
      <c r="H874" s="62">
        <v>62.487378999999997</v>
      </c>
      <c r="I874" s="62">
        <v>171.5</v>
      </c>
      <c r="J874" s="62">
        <v>34.773232</v>
      </c>
      <c r="K874" s="62">
        <v>40.581144999999999</v>
      </c>
      <c r="L874" s="62">
        <v>15739.429690000001</v>
      </c>
      <c r="N874" s="69">
        <f>(B875-Assets[[#This Row],[AAPL]])/Assets[[#This Row],[AAPL]]</f>
        <v>-1.0900194916891787E-2</v>
      </c>
      <c r="O874" s="69">
        <f>(C875-Assets[[#This Row],[XOM]])/Assets[[#This Row],[XOM]]</f>
        <v>-5.24366303702149E-4</v>
      </c>
      <c r="P874" s="69">
        <f>(D875-Assets[[#This Row],[TTM]])/Assets[[#This Row],[TTM]]</f>
        <v>2.2033880814289575E-2</v>
      </c>
      <c r="Q874" s="69">
        <f>(E875-Assets[[#This Row],[TSLA]])/Assets[[#This Row],[TSLA]]</f>
        <v>1.2205397625242851E-3</v>
      </c>
      <c r="R874" s="69">
        <f>(F875-Assets[[#This Row],[GOOG]])/Assets[[#This Row],[GOOG]]</f>
        <v>-8.5704001428708199E-3</v>
      </c>
      <c r="S874" s="69">
        <f>(G875-Assets[[#This Row],[DIS]])/Assets[[#This Row],[DIS]]</f>
        <v>-1.4354928939843743E-4</v>
      </c>
      <c r="T874" s="69">
        <f>(H875-Assets[[#This Row],[COP]])/Assets[[#This Row],[COP]]</f>
        <v>-7.1968132956891611E-4</v>
      </c>
      <c r="U874" s="69">
        <f>(I875-Assets[[#This Row],[BIDU]])/Assets[[#This Row],[BIDU]]</f>
        <v>-1.5160058309038106E-3</v>
      </c>
      <c r="V874" s="69">
        <f>(J875-Assets[[#This Row],[MSFT]])/Assets[[#This Row],[MSFT]]</f>
        <v>-1.4239717493041863E-2</v>
      </c>
      <c r="W874" s="69">
        <f>(K875-Assets[[#This Row],[WFC]])/Assets[[#This Row],[WFC]]</f>
        <v>5.2873569732939376E-3</v>
      </c>
      <c r="X874" s="69">
        <f>(L875-Assets[[#This Row],[DJI]])/Assets[[#This Row],[DJI]]</f>
        <v>1.012149761062911E-3</v>
      </c>
    </row>
    <row r="875" spans="1:24" x14ac:dyDescent="0.25">
      <c r="A875" s="66">
        <v>41621</v>
      </c>
      <c r="B875" s="60">
        <v>75.401540999999995</v>
      </c>
      <c r="C875" s="62">
        <v>88.062054000000003</v>
      </c>
      <c r="D875" s="62">
        <v>30.008642999999999</v>
      </c>
      <c r="E875" s="62">
        <v>147.64999399999999</v>
      </c>
      <c r="F875" s="62">
        <v>529.866038</v>
      </c>
      <c r="G875" s="62">
        <v>67.423603999999997</v>
      </c>
      <c r="H875" s="62">
        <v>62.442408</v>
      </c>
      <c r="I875" s="62">
        <v>171.240005</v>
      </c>
      <c r="J875" s="62">
        <v>34.278070999999997</v>
      </c>
      <c r="K875" s="62">
        <v>40.795712000000002</v>
      </c>
      <c r="L875" s="62">
        <v>15755.360350000001</v>
      </c>
      <c r="N875" s="69">
        <f>(B876-Assets[[#This Row],[AAPL]])/Assets[[#This Row],[AAPL]]</f>
        <v>5.5372740989471109E-3</v>
      </c>
      <c r="O875" s="69">
        <f>(C876-Assets[[#This Row],[XOM]])/Assets[[#This Row],[XOM]]</f>
        <v>2.0039914126917722E-2</v>
      </c>
      <c r="P875" s="69">
        <f>(D876-Assets[[#This Row],[TTM]])/Assets[[#This Row],[TTM]]</f>
        <v>8.2918777766791928E-3</v>
      </c>
      <c r="Q875" s="69">
        <f>(E876-Assets[[#This Row],[TSLA]])/Assets[[#This Row],[TSLA]]</f>
        <v>1.9641585627155548E-3</v>
      </c>
      <c r="R875" s="69">
        <f>(F876-Assets[[#This Row],[GOOG]])/Assets[[#This Row],[GOOG]]</f>
        <v>1.1491483815386488E-2</v>
      </c>
      <c r="S875" s="69">
        <f>(G876-Assets[[#This Row],[DIS]])/Assets[[#This Row],[DIS]]</f>
        <v>1.278368329287184E-2</v>
      </c>
      <c r="T875" s="69">
        <f>(H876-Assets[[#This Row],[COP]])/Assets[[#This Row],[COP]]</f>
        <v>5.1850819077957182E-3</v>
      </c>
      <c r="U875" s="69">
        <f>(I876-Assets[[#This Row],[BIDU]])/Assets[[#This Row],[BIDU]]</f>
        <v>-1.3022716274739615E-2</v>
      </c>
      <c r="V875" s="69">
        <f>(J876-Assets[[#This Row],[MSFT]])/Assets[[#This Row],[MSFT]]</f>
        <v>5.4510943745932029E-3</v>
      </c>
      <c r="W875" s="69">
        <f>(K876-Assets[[#This Row],[WFC]])/Assets[[#This Row],[WFC]]</f>
        <v>5.7168998545728857E-3</v>
      </c>
      <c r="X875" s="69">
        <f>(L876-Assets[[#This Row],[DJI]])/Assets[[#This Row],[DJI]]</f>
        <v>8.2010158529949653E-3</v>
      </c>
    </row>
    <row r="876" spans="1:24" x14ac:dyDescent="0.25">
      <c r="A876" s="66">
        <v>41624</v>
      </c>
      <c r="B876" s="60">
        <v>75.819059999999993</v>
      </c>
      <c r="C876" s="62">
        <v>89.826809999999995</v>
      </c>
      <c r="D876" s="62">
        <v>30.257470999999999</v>
      </c>
      <c r="E876" s="62">
        <v>147.94000199999999</v>
      </c>
      <c r="F876" s="62">
        <v>535.95498499999997</v>
      </c>
      <c r="G876" s="62">
        <v>68.285526000000004</v>
      </c>
      <c r="H876" s="62">
        <v>62.766176999999999</v>
      </c>
      <c r="I876" s="62">
        <v>169.009995</v>
      </c>
      <c r="J876" s="62">
        <v>34.464924000000003</v>
      </c>
      <c r="K876" s="62">
        <v>41.028936999999999</v>
      </c>
      <c r="L876" s="62">
        <v>15884.570309999999</v>
      </c>
      <c r="N876" s="69">
        <f>(B877-Assets[[#This Row],[AAPL]])/Assets[[#This Row],[AAPL]]</f>
        <v>-4.5022715923937811E-3</v>
      </c>
      <c r="O876" s="69">
        <f>(C877-Assets[[#This Row],[XOM]])/Assets[[#This Row],[XOM]]</f>
        <v>-4.8344141353789003E-3</v>
      </c>
      <c r="P876" s="69">
        <f>(D877-Assets[[#This Row],[TTM]])/Assets[[#This Row],[TTM]]</f>
        <v>-1.1842067038583644E-2</v>
      </c>
      <c r="Q876" s="69">
        <f>(E877-Assets[[#This Row],[TSLA]])/Assets[[#This Row],[TSLA]]</f>
        <v>3.055296024668161E-2</v>
      </c>
      <c r="R876" s="69">
        <f>(F877-Assets[[#This Row],[GOOG]])/Assets[[#This Row],[GOOG]]</f>
        <v>-2.9078356272774393E-3</v>
      </c>
      <c r="S876" s="69">
        <f>(G877-Assets[[#This Row],[DIS]])/Assets[[#This Row],[DIS]]</f>
        <v>2.127376158748473E-3</v>
      </c>
      <c r="T876" s="69">
        <f>(H877-Assets[[#This Row],[COP]])/Assets[[#This Row],[COP]]</f>
        <v>-1.0459996631625352E-2</v>
      </c>
      <c r="U876" s="69">
        <f>(I877-Assets[[#This Row],[BIDU]])/Assets[[#This Row],[BIDU]]</f>
        <v>-4.0233892675992098E-3</v>
      </c>
      <c r="V876" s="69">
        <f>(J877-Assets[[#This Row],[MSFT]])/Assets[[#This Row],[MSFT]]</f>
        <v>-1.0029791448256335E-2</v>
      </c>
      <c r="W876" s="69">
        <f>(K877-Assets[[#This Row],[WFC]])/Assets[[#This Row],[WFC]]</f>
        <v>-8.8676682020788784E-3</v>
      </c>
      <c r="X876" s="69">
        <f>(L877-Assets[[#This Row],[DJI]])/Assets[[#This Row],[DJI]]</f>
        <v>-5.8613735331179901E-4</v>
      </c>
    </row>
    <row r="877" spans="1:24" x14ac:dyDescent="0.25">
      <c r="A877" s="66">
        <v>41625</v>
      </c>
      <c r="B877" s="60">
        <v>75.477701999999994</v>
      </c>
      <c r="C877" s="62">
        <v>89.39255</v>
      </c>
      <c r="D877" s="62">
        <v>29.899159999999998</v>
      </c>
      <c r="E877" s="62">
        <v>152.46000699999999</v>
      </c>
      <c r="F877" s="62">
        <v>534.39651600000002</v>
      </c>
      <c r="G877" s="62">
        <v>68.430795000000003</v>
      </c>
      <c r="H877" s="62">
        <v>62.109642999999998</v>
      </c>
      <c r="I877" s="62">
        <v>168.33000200000001</v>
      </c>
      <c r="J877" s="62">
        <v>34.119247999999999</v>
      </c>
      <c r="K877" s="62">
        <v>40.665106000000002</v>
      </c>
      <c r="L877" s="62">
        <v>15875.259770000001</v>
      </c>
      <c r="N877" s="69">
        <f>(B878-Assets[[#This Row],[AAPL]])/Assets[[#This Row],[AAPL]]</f>
        <v>-7.6037688587816251E-3</v>
      </c>
      <c r="O877" s="69">
        <f>(C878-Assets[[#This Row],[XOM]])/Assets[[#This Row],[XOM]]</f>
        <v>2.8837224131093679E-2</v>
      </c>
      <c r="P877" s="69">
        <f>(D878-Assets[[#This Row],[TTM]])/Assets[[#This Row],[TTM]]</f>
        <v>8.9879782575831898E-3</v>
      </c>
      <c r="Q877" s="69">
        <f>(E878-Assets[[#This Row],[TSLA]])/Assets[[#This Row],[TSLA]]</f>
        <v>-2.9384827458390387E-2</v>
      </c>
      <c r="R877" s="69">
        <f>(F878-Assets[[#This Row],[GOOG]])/Assets[[#This Row],[GOOG]]</f>
        <v>1.3917665585978451E-2</v>
      </c>
      <c r="S877" s="69">
        <f>(G878-Assets[[#This Row],[DIS]])/Assets[[#This Row],[DIS]]</f>
        <v>2.1794412880925762E-2</v>
      </c>
      <c r="T877" s="69">
        <f>(H878-Assets[[#This Row],[COP]])/Assets[[#This Row],[COP]]</f>
        <v>4.9233095736840767E-3</v>
      </c>
      <c r="U877" s="69">
        <f>(I878-Assets[[#This Row],[BIDU]])/Assets[[#This Row],[BIDU]]</f>
        <v>1.8772666562434835E-2</v>
      </c>
      <c r="V877" s="69">
        <f>(J878-Assets[[#This Row],[MSFT]])/Assets[[#This Row],[MSFT]]</f>
        <v>1.6429729049128718E-3</v>
      </c>
      <c r="W877" s="69">
        <f>(K878-Assets[[#This Row],[WFC]])/Assets[[#This Row],[WFC]]</f>
        <v>3.0740999420977681E-2</v>
      </c>
      <c r="X877" s="69">
        <f>(L878-Assets[[#This Row],[DJI]])/Assets[[#This Row],[DJI]]</f>
        <v>1.8438120965626262E-2</v>
      </c>
    </row>
    <row r="878" spans="1:24" x14ac:dyDescent="0.25">
      <c r="A878" s="66">
        <v>41626</v>
      </c>
      <c r="B878" s="60">
        <v>74.903786999999994</v>
      </c>
      <c r="C878" s="62">
        <v>91.970382999999998</v>
      </c>
      <c r="D878" s="62">
        <v>30.167892999999999</v>
      </c>
      <c r="E878" s="62">
        <v>147.979996</v>
      </c>
      <c r="F878" s="62">
        <v>541.834068</v>
      </c>
      <c r="G878" s="62">
        <v>69.922203999999994</v>
      </c>
      <c r="H878" s="62">
        <v>62.415427999999999</v>
      </c>
      <c r="I878" s="62">
        <v>171.490005</v>
      </c>
      <c r="J878" s="62">
        <v>34.175305000000002</v>
      </c>
      <c r="K878" s="62">
        <v>41.915191999999998</v>
      </c>
      <c r="L878" s="62">
        <v>16167.969730000001</v>
      </c>
      <c r="N878" s="69">
        <f>(B879-Assets[[#This Row],[AAPL]])/Assets[[#This Row],[AAPL]]</f>
        <v>-1.1456683758859849E-2</v>
      </c>
      <c r="O878" s="69">
        <f>(C879-Assets[[#This Row],[XOM]])/Assets[[#This Row],[XOM]]</f>
        <v>-1.1050948869050505E-3</v>
      </c>
      <c r="P878" s="69">
        <f>(D879-Assets[[#This Row],[TTM]])/Assets[[#This Row],[TTM]]</f>
        <v>-8.9079141191597631E-3</v>
      </c>
      <c r="Q878" s="69">
        <f>(E879-Assets[[#This Row],[TSLA]])/Assets[[#This Row],[TSLA]]</f>
        <v>-4.9060651413992497E-2</v>
      </c>
      <c r="R878" s="69">
        <f>(F879-Assets[[#This Row],[GOOG]])/Assets[[#This Row],[GOOG]]</f>
        <v>1.3552340898580141E-3</v>
      </c>
      <c r="S878" s="69">
        <f>(G879-Assets[[#This Row],[DIS]])/Assets[[#This Row],[DIS]]</f>
        <v>1.0664881215700977E-2</v>
      </c>
      <c r="T878" s="69">
        <f>(H879-Assets[[#This Row],[COP]])/Assets[[#This Row],[COP]]</f>
        <v>-4.6109433071579373E-3</v>
      </c>
      <c r="U878" s="69">
        <f>(I879-Assets[[#This Row],[BIDU]])/Assets[[#This Row],[BIDU]]</f>
        <v>-6.4144029851769353E-3</v>
      </c>
      <c r="V878" s="69">
        <f>(J879-Assets[[#This Row],[MSFT]])/Assets[[#This Row],[MSFT]]</f>
        <v>-9.0213679146390578E-3</v>
      </c>
      <c r="W878" s="69">
        <f>(K879-Assets[[#This Row],[WFC]])/Assets[[#This Row],[WFC]]</f>
        <v>2.0031400548039873E-3</v>
      </c>
      <c r="X878" s="69">
        <f>(L879-Assets[[#This Row],[DJI]])/Assets[[#This Row],[DJI]]</f>
        <v>6.8718275612450789E-4</v>
      </c>
    </row>
    <row r="879" spans="1:24" x14ac:dyDescent="0.25">
      <c r="A879" s="66">
        <v>41627</v>
      </c>
      <c r="B879" s="60">
        <v>74.045637999999997</v>
      </c>
      <c r="C879" s="62">
        <v>91.868746999999999</v>
      </c>
      <c r="D879" s="62">
        <v>29.899159999999998</v>
      </c>
      <c r="E879" s="62">
        <v>140.720001</v>
      </c>
      <c r="F879" s="62">
        <v>542.56838000000005</v>
      </c>
      <c r="G879" s="62">
        <v>70.667916000000005</v>
      </c>
      <c r="H879" s="62">
        <v>62.127634</v>
      </c>
      <c r="I879" s="62">
        <v>170.38999899999999</v>
      </c>
      <c r="J879" s="62">
        <v>33.866996999999998</v>
      </c>
      <c r="K879" s="62">
        <v>41.999153999999997</v>
      </c>
      <c r="L879" s="62">
        <v>16179.08008</v>
      </c>
      <c r="N879" s="69">
        <f>(B880-Assets[[#This Row],[AAPL]])/Assets[[#This Row],[AAPL]]</f>
        <v>8.3752671561828466E-3</v>
      </c>
      <c r="O879" s="69">
        <f>(C880-Assets[[#This Row],[XOM]])/Assets[[#This Row],[XOM]]</f>
        <v>-7.5429895653197597E-3</v>
      </c>
      <c r="P879" s="69">
        <f>(D880-Assets[[#This Row],[TTM]])/Assets[[#This Row],[TTM]]</f>
        <v>1.0319554127942167E-2</v>
      </c>
      <c r="Q879" s="69">
        <f>(E880-Assets[[#This Row],[TSLA]])/Assets[[#This Row],[TSLA]]</f>
        <v>1.790793051515115E-2</v>
      </c>
      <c r="R879" s="69">
        <f>(F880-Assets[[#This Row],[GOOG]])/Assets[[#This Row],[GOOG]]</f>
        <v>1.3256950211510509E-2</v>
      </c>
      <c r="S879" s="69">
        <f>(G880-Assets[[#This Row],[DIS]])/Assets[[#This Row],[DIS]]</f>
        <v>-7.8114232206876796E-3</v>
      </c>
      <c r="T879" s="69">
        <f>(H880-Assets[[#This Row],[COP]])/Assets[[#This Row],[COP]]</f>
        <v>1.1580708191784661E-2</v>
      </c>
      <c r="U879" s="69">
        <f>(I880-Assets[[#This Row],[BIDU]])/Assets[[#This Row],[BIDU]]</f>
        <v>1.7430612227423176E-2</v>
      </c>
      <c r="V879" s="69">
        <f>(J880-Assets[[#This Row],[MSFT]])/Assets[[#This Row],[MSFT]]</f>
        <v>1.5172381537105324E-2</v>
      </c>
      <c r="W879" s="69">
        <f>(K880-Assets[[#This Row],[WFC]])/Assets[[#This Row],[WFC]]</f>
        <v>-1.3327887509351744E-3</v>
      </c>
      <c r="X879" s="69">
        <f>(L880-Assets[[#This Row],[DJI]])/Assets[[#This Row],[DJI]]</f>
        <v>2.5996267891641119E-3</v>
      </c>
    </row>
    <row r="880" spans="1:24" x14ac:dyDescent="0.25">
      <c r="A880" s="66">
        <v>41628</v>
      </c>
      <c r="B880" s="60">
        <v>74.665790000000001</v>
      </c>
      <c r="C880" s="62">
        <v>91.175781999999998</v>
      </c>
      <c r="D880" s="62">
        <v>30.207706000000002</v>
      </c>
      <c r="E880" s="62">
        <v>143.240005</v>
      </c>
      <c r="F880" s="62">
        <v>549.76118199999996</v>
      </c>
      <c r="G880" s="62">
        <v>70.115898999999999</v>
      </c>
      <c r="H880" s="62">
        <v>62.847116</v>
      </c>
      <c r="I880" s="62">
        <v>173.36000100000001</v>
      </c>
      <c r="J880" s="62">
        <v>34.380839999999999</v>
      </c>
      <c r="K880" s="62">
        <v>41.943178000000003</v>
      </c>
      <c r="L880" s="62">
        <v>16221.139649999999</v>
      </c>
      <c r="N880" s="69">
        <f>(B881-Assets[[#This Row],[AAPL]])/Assets[[#This Row],[AAPL]]</f>
        <v>3.8377495235770012E-2</v>
      </c>
      <c r="O880" s="69">
        <f>(C881-Assets[[#This Row],[XOM]])/Assets[[#This Row],[XOM]]</f>
        <v>-1.7227272040288282E-3</v>
      </c>
      <c r="P880" s="69">
        <f>(D881-Assets[[#This Row],[TTM]])/Assets[[#This Row],[TTM]]</f>
        <v>7.2487463960353923E-3</v>
      </c>
      <c r="Q880" s="69">
        <f>(E881-Assets[[#This Row],[TSLA]])/Assets[[#This Row],[TSLA]]</f>
        <v>2.1641859060253965E-3</v>
      </c>
      <c r="R880" s="69">
        <f>(F881-Assets[[#This Row],[GOOG]])/Assets[[#This Row],[GOOG]]</f>
        <v>1.3156198067109222E-2</v>
      </c>
      <c r="S880" s="69">
        <f>(G881-Assets[[#This Row],[DIS]])/Assets[[#This Row],[DIS]]</f>
        <v>1.2154646979567299E-2</v>
      </c>
      <c r="T880" s="69">
        <f>(H881-Assets[[#This Row],[COP]])/Assets[[#This Row],[COP]]</f>
        <v>-4.5792713861364477E-3</v>
      </c>
      <c r="U880" s="69">
        <f>(I881-Assets[[#This Row],[BIDU]])/Assets[[#This Row],[BIDU]]</f>
        <v>-6.1144323597460484E-3</v>
      </c>
      <c r="V880" s="69">
        <f>(J881-Assets[[#This Row],[MSFT]])/Assets[[#This Row],[MSFT]]</f>
        <v>-4.8912999217004833E-3</v>
      </c>
      <c r="W880" s="69">
        <f>(K881-Assets[[#This Row],[WFC]])/Assets[[#This Row],[WFC]]</f>
        <v>5.5604990160735392E-3</v>
      </c>
      <c r="X880" s="69">
        <f>(L881-Assets[[#This Row],[DJI]])/Assets[[#This Row],[DJI]]</f>
        <v>4.5293180124986888E-3</v>
      </c>
    </row>
    <row r="881" spans="1:24" x14ac:dyDescent="0.25">
      <c r="A881" s="66">
        <v>41631</v>
      </c>
      <c r="B881" s="60">
        <v>77.531276000000005</v>
      </c>
      <c r="C881" s="62">
        <v>91.018710999999996</v>
      </c>
      <c r="D881" s="62">
        <v>30.426673999999998</v>
      </c>
      <c r="E881" s="62">
        <v>143.550003</v>
      </c>
      <c r="F881" s="62">
        <v>556.99394900000004</v>
      </c>
      <c r="G881" s="62">
        <v>70.968132999999995</v>
      </c>
      <c r="H881" s="62">
        <v>62.559322000000002</v>
      </c>
      <c r="I881" s="62">
        <v>172.300003</v>
      </c>
      <c r="J881" s="62">
        <v>34.212673000000002</v>
      </c>
      <c r="K881" s="62">
        <v>42.176403000000001</v>
      </c>
      <c r="L881" s="62">
        <v>16294.610350000001</v>
      </c>
      <c r="N881" s="69">
        <f>(B882-Assets[[#This Row],[AAPL]])/Assets[[#This Row],[AAPL]]</f>
        <v>-4.2449836631091396E-3</v>
      </c>
      <c r="O881" s="69">
        <f>(C882-Assets[[#This Row],[XOM]])/Assets[[#This Row],[XOM]]</f>
        <v>7.2073861823861961E-3</v>
      </c>
      <c r="P881" s="69">
        <f>(D882-Assets[[#This Row],[TTM]])/Assets[[#This Row],[TTM]]</f>
        <v>-2.61694722203288E-3</v>
      </c>
      <c r="Q881" s="69">
        <f>(E882-Assets[[#This Row],[TSLA]])/Assets[[#This Row],[TSLA]]</f>
        <v>5.4754446783257693E-2</v>
      </c>
      <c r="R881" s="69">
        <f>(F882-Assets[[#This Row],[GOOG]])/Assets[[#This Row],[GOOG]]</f>
        <v>-2.9234841831289548E-3</v>
      </c>
      <c r="S881" s="69">
        <f>(G882-Assets[[#This Row],[DIS]])/Assets[[#This Row],[DIS]]</f>
        <v>7.7783925920666946E-3</v>
      </c>
      <c r="T881" s="69">
        <f>(H882-Assets[[#This Row],[COP]])/Assets[[#This Row],[COP]]</f>
        <v>5.319191278959111E-3</v>
      </c>
      <c r="U881" s="69">
        <f>(I882-Assets[[#This Row],[BIDU]])/Assets[[#This Row],[BIDU]]</f>
        <v>-2.1590254992624673E-2</v>
      </c>
      <c r="V881" s="69">
        <f>(J882-Assets[[#This Row],[MSFT]])/Assets[[#This Row],[MSFT]]</f>
        <v>1.2561514851528675E-2</v>
      </c>
      <c r="W881" s="69">
        <f>(K882-Assets[[#This Row],[WFC]])/Assets[[#This Row],[WFC]]</f>
        <v>3.9814443161500001E-3</v>
      </c>
      <c r="X881" s="69">
        <f>(L882-Assets[[#This Row],[DJI]])/Assets[[#This Row],[DJI]]</f>
        <v>3.8625937440719222E-3</v>
      </c>
    </row>
    <row r="882" spans="1:24" x14ac:dyDescent="0.25">
      <c r="A882" s="66">
        <v>41632</v>
      </c>
      <c r="B882" s="60">
        <v>77.202157</v>
      </c>
      <c r="C882" s="62">
        <v>91.674717999999999</v>
      </c>
      <c r="D882" s="62">
        <v>30.347048999999998</v>
      </c>
      <c r="E882" s="62">
        <v>151.41000399999999</v>
      </c>
      <c r="F882" s="62">
        <v>555.36558600000001</v>
      </c>
      <c r="G882" s="62">
        <v>71.520150999999998</v>
      </c>
      <c r="H882" s="62">
        <v>62.892086999999997</v>
      </c>
      <c r="I882" s="62">
        <v>168.58000200000001</v>
      </c>
      <c r="J882" s="62">
        <v>34.642435999999996</v>
      </c>
      <c r="K882" s="62">
        <v>42.344326000000002</v>
      </c>
      <c r="L882" s="62">
        <v>16357.54981</v>
      </c>
      <c r="N882" s="69">
        <f>(B883-Assets[[#This Row],[AAPL]])/Assets[[#This Row],[AAPL]]</f>
        <v>-6.6411356874393869E-3</v>
      </c>
      <c r="O882" s="69">
        <f>(C883-Assets[[#This Row],[XOM]])/Assets[[#This Row],[XOM]]</f>
        <v>1.6932072809866777E-2</v>
      </c>
      <c r="P882" s="69">
        <f>(D883-Assets[[#This Row],[TTM]])/Assets[[#This Row],[TTM]]</f>
        <v>-9.8392762999788483E-3</v>
      </c>
      <c r="Q882" s="69">
        <f>(E883-Assets[[#This Row],[TSLA]])/Assets[[#This Row],[TSLA]]</f>
        <v>2.7012719714346049E-2</v>
      </c>
      <c r="R882" s="69">
        <f>(F883-Assets[[#This Row],[GOOG]])/Assets[[#This Row],[GOOG]]</f>
        <v>5.0546722209034913E-3</v>
      </c>
      <c r="S882" s="69">
        <f>(G883-Assets[[#This Row],[DIS]])/Assets[[#This Row],[DIS]]</f>
        <v>1.0426585928209241E-2</v>
      </c>
      <c r="T882" s="69">
        <f>(H883-Assets[[#This Row],[COP]])/Assets[[#This Row],[COP]]</f>
        <v>3.7180353070491402E-3</v>
      </c>
      <c r="U882" s="69">
        <f>(I883-Assets[[#This Row],[BIDU]])/Assets[[#This Row],[BIDU]]</f>
        <v>-7.7114900022364676E-3</v>
      </c>
      <c r="V882" s="69">
        <f>(J883-Assets[[#This Row],[MSFT]])/Assets[[#This Row],[MSFT]]</f>
        <v>9.7086417363952491E-3</v>
      </c>
      <c r="W882" s="69">
        <f>(K883-Assets[[#This Row],[WFC]])/Assets[[#This Row],[WFC]]</f>
        <v>3.3047166697138769E-3</v>
      </c>
      <c r="X882" s="69">
        <f>(L883-Assets[[#This Row],[DJI]])/Assets[[#This Row],[DJI]]</f>
        <v>7.4785680875759887E-3</v>
      </c>
    </row>
    <row r="883" spans="1:24" x14ac:dyDescent="0.25">
      <c r="A883" s="66">
        <v>41634</v>
      </c>
      <c r="B883" s="60">
        <v>76.689447000000001</v>
      </c>
      <c r="C883" s="62">
        <v>93.226961000000003</v>
      </c>
      <c r="D883" s="62">
        <v>30.048456000000002</v>
      </c>
      <c r="E883" s="62">
        <v>155.5</v>
      </c>
      <c r="F883" s="62">
        <v>558.172777</v>
      </c>
      <c r="G883" s="62">
        <v>72.265861999999998</v>
      </c>
      <c r="H883" s="62">
        <v>63.125922000000003</v>
      </c>
      <c r="I883" s="62">
        <v>167.279999</v>
      </c>
      <c r="J883" s="62">
        <v>34.978766999999998</v>
      </c>
      <c r="K883" s="62">
        <v>42.484262000000001</v>
      </c>
      <c r="L883" s="62">
        <v>16479.880860000001</v>
      </c>
      <c r="N883" s="69">
        <f>(B884-Assets[[#This Row],[AAPL]])/Assets[[#This Row],[AAPL]]</f>
        <v>-6.7565489160458375E-3</v>
      </c>
      <c r="O883" s="69">
        <f>(C884-Assets[[#This Row],[XOM]])/Assets[[#This Row],[XOM]]</f>
        <v>6.0456009072311565E-3</v>
      </c>
      <c r="P883" s="69">
        <f>(D884-Assets[[#This Row],[TTM]])/Assets[[#This Row],[TTM]]</f>
        <v>7.9496597096368818E-3</v>
      </c>
      <c r="Q883" s="69">
        <f>(E884-Assets[[#This Row],[TSLA]])/Assets[[#This Row],[TSLA]]</f>
        <v>-2.8167234726688174E-2</v>
      </c>
      <c r="R883" s="69">
        <f>(F884-Assets[[#This Row],[GOOG]])/Assets[[#This Row],[GOOG]]</f>
        <v>8.4122339775096486E-4</v>
      </c>
      <c r="S883" s="69">
        <f>(G884-Assets[[#This Row],[DIS]])/Assets[[#This Row],[DIS]]</f>
        <v>-3.618388998113729E-3</v>
      </c>
      <c r="T883" s="69">
        <f>(H884-Assets[[#This Row],[COP]])/Assets[[#This Row],[COP]]</f>
        <v>2.8493524419334268E-3</v>
      </c>
      <c r="U883" s="69">
        <f>(I884-Assets[[#This Row],[BIDU]])/Assets[[#This Row],[BIDU]]</f>
        <v>3.8797256329490992E-2</v>
      </c>
      <c r="V883" s="69">
        <f>(J884-Assets[[#This Row],[MSFT]])/Assets[[#This Row],[MSFT]]</f>
        <v>-4.0063447633816177E-3</v>
      </c>
      <c r="W883" s="69">
        <f>(K884-Assets[[#This Row],[WFC]])/Assets[[#This Row],[WFC]]</f>
        <v>-8.7837232526250778E-4</v>
      </c>
      <c r="X883" s="69">
        <f>(L884-Assets[[#This Row],[DJI]])/Assets[[#This Row],[DJI]]</f>
        <v>-8.9242150018897069E-5</v>
      </c>
    </row>
    <row r="884" spans="1:24" x14ac:dyDescent="0.25">
      <c r="A884" s="66">
        <v>41635</v>
      </c>
      <c r="B884" s="60">
        <v>76.171290999999997</v>
      </c>
      <c r="C884" s="62">
        <v>93.790574000000007</v>
      </c>
      <c r="D884" s="62">
        <v>30.287330999999998</v>
      </c>
      <c r="E884" s="62">
        <v>151.11999499999999</v>
      </c>
      <c r="F884" s="62">
        <v>558.64232500000003</v>
      </c>
      <c r="G884" s="62">
        <v>72.004375999999993</v>
      </c>
      <c r="H884" s="62">
        <v>63.305790000000002</v>
      </c>
      <c r="I884" s="62">
        <v>173.770004</v>
      </c>
      <c r="J884" s="62">
        <v>34.838630000000002</v>
      </c>
      <c r="K884" s="62">
        <v>42.446944999999999</v>
      </c>
      <c r="L884" s="62">
        <v>16478.410159999999</v>
      </c>
      <c r="N884" s="69">
        <f>(B885-Assets[[#This Row],[AAPL]])/Assets[[#This Row],[AAPL]]</f>
        <v>-9.9448360406546588E-3</v>
      </c>
      <c r="O884" s="69">
        <f>(C885-Assets[[#This Row],[XOM]])/Assets[[#This Row],[XOM]]</f>
        <v>-1.1821550425738949E-2</v>
      </c>
      <c r="P884" s="69">
        <f>(D885-Assets[[#This Row],[TTM]])/Assets[[#This Row],[TTM]]</f>
        <v>7.2296895358656818E-3</v>
      </c>
      <c r="Q884" s="69">
        <f>(E885-Assets[[#This Row],[TSLA]])/Assets[[#This Row],[TSLA]]</f>
        <v>8.7348269168484559E-3</v>
      </c>
      <c r="R884" s="69">
        <f>(F885-Assets[[#This Row],[GOOG]])/Assets[[#This Row],[GOOG]]</f>
        <v>-7.9935636813770333E-3</v>
      </c>
      <c r="S884" s="69">
        <f>(G885-Assets[[#This Row],[DIS]])/Assets[[#This Row],[DIS]]</f>
        <v>2.5285879847080452E-2</v>
      </c>
      <c r="T884" s="69">
        <f>(H885-Assets[[#This Row],[COP]])/Assets[[#This Row],[COP]]</f>
        <v>-6.8190761066247449E-3</v>
      </c>
      <c r="U884" s="69">
        <f>(I885-Assets[[#This Row],[BIDU]])/Assets[[#This Row],[BIDU]]</f>
        <v>1.26604704457506E-3</v>
      </c>
      <c r="V884" s="69">
        <f>(J885-Assets[[#This Row],[MSFT]])/Assets[[#This Row],[MSFT]]</f>
        <v>0</v>
      </c>
      <c r="W884" s="69">
        <f>(K885-Assets[[#This Row],[WFC]])/Assets[[#This Row],[WFC]]</f>
        <v>0</v>
      </c>
      <c r="X884" s="69">
        <f>(L885-Assets[[#This Row],[DJI]])/Assets[[#This Row],[DJI]]</f>
        <v>1.5704731068546059E-3</v>
      </c>
    </row>
    <row r="885" spans="1:24" x14ac:dyDescent="0.25">
      <c r="A885" s="66">
        <v>41638</v>
      </c>
      <c r="B885" s="60">
        <v>75.413780000000003</v>
      </c>
      <c r="C885" s="62">
        <v>92.681824000000006</v>
      </c>
      <c r="D885" s="62">
        <v>30.506298999999999</v>
      </c>
      <c r="E885" s="62">
        <v>152.44000199999999</v>
      </c>
      <c r="F885" s="62">
        <v>554.176782</v>
      </c>
      <c r="G885" s="62">
        <v>73.825069999999997</v>
      </c>
      <c r="H885" s="62">
        <v>62.874102999999998</v>
      </c>
      <c r="I885" s="62">
        <v>173.990005</v>
      </c>
      <c r="J885" s="62">
        <v>34.838630000000002</v>
      </c>
      <c r="K885" s="62">
        <v>42.446944999999999</v>
      </c>
      <c r="L885" s="62">
        <v>16504.289059999999</v>
      </c>
      <c r="N885" s="69">
        <f>(B886-Assets[[#This Row],[AAPL]])/Assets[[#This Row],[AAPL]]</f>
        <v>1.1721876293695855E-2</v>
      </c>
      <c r="O885" s="69">
        <f>(C886-Assets[[#This Row],[XOM]])/Assets[[#This Row],[XOM]]</f>
        <v>8.8724947838747011E-3</v>
      </c>
      <c r="P885" s="69">
        <f>(D886-Assets[[#This Row],[TTM]])/Assets[[#This Row],[TTM]]</f>
        <v>4.8939401006986528E-3</v>
      </c>
      <c r="Q885" s="69">
        <f>(E886-Assets[[#This Row],[TSLA]])/Assets[[#This Row],[TSLA]]</f>
        <v>-1.3185574479328574E-2</v>
      </c>
      <c r="R885" s="69">
        <f>(F886-Assets[[#This Row],[GOOG]])/Assets[[#This Row],[GOOG]]</f>
        <v>1.0140085587346099E-2</v>
      </c>
      <c r="S885" s="69">
        <f>(G886-Assets[[#This Row],[DIS]])/Assets[[#This Row],[DIS]]</f>
        <v>2.2300689995959923E-3</v>
      </c>
      <c r="T885" s="69">
        <f>(H886-Assets[[#This Row],[COP]])/Assets[[#This Row],[COP]]</f>
        <v>1.0584993952120524E-2</v>
      </c>
      <c r="U885" s="69">
        <f>(I886-Assets[[#This Row],[BIDU]])/Assets[[#This Row],[BIDU]]</f>
        <v>2.2357606116512354E-2</v>
      </c>
      <c r="V885" s="69">
        <f>(J886-Assets[[#This Row],[MSFT]])/Assets[[#This Row],[MSFT]]</f>
        <v>3.2179795818607464E-3</v>
      </c>
      <c r="W885" s="69">
        <f>(K886-Assets[[#This Row],[WFC]])/Assets[[#This Row],[WFC]]</f>
        <v>-2.1977553390473956E-3</v>
      </c>
      <c r="X885" s="69">
        <f>(L886-Assets[[#This Row],[DJI]])/Assets[[#This Row],[DJI]]</f>
        <v>4.384987425807986E-3</v>
      </c>
    </row>
    <row r="886" spans="1:24" x14ac:dyDescent="0.25">
      <c r="A886" s="66">
        <v>41639</v>
      </c>
      <c r="B886" s="60">
        <v>76.297770999999997</v>
      </c>
      <c r="C886" s="62">
        <v>93.504142999999999</v>
      </c>
      <c r="D886" s="62">
        <v>30.655595000000002</v>
      </c>
      <c r="E886" s="62">
        <v>150.429993</v>
      </c>
      <c r="F886" s="62">
        <v>559.79618200000004</v>
      </c>
      <c r="G886" s="62">
        <v>73.989705000000001</v>
      </c>
      <c r="H886" s="62">
        <v>63.539625000000001</v>
      </c>
      <c r="I886" s="62">
        <v>177.88000500000001</v>
      </c>
      <c r="J886" s="62">
        <v>34.950740000000003</v>
      </c>
      <c r="K886" s="62">
        <v>42.353656999999998</v>
      </c>
      <c r="L886" s="62">
        <v>16576.660159999999</v>
      </c>
      <c r="N886" s="69">
        <f>(B887-Assets[[#This Row],[AAPL]])/Assets[[#This Row],[AAPL]]</f>
        <v>-1.4063687391339305E-2</v>
      </c>
      <c r="O886" s="69">
        <f>(C887-Assets[[#This Row],[XOM]])/Assets[[#This Row],[XOM]]</f>
        <v>-1.4328038919088328E-2</v>
      </c>
      <c r="P886" s="69">
        <f>(D887-Assets[[#This Row],[TTM]])/Assets[[#This Row],[TTM]]</f>
        <v>-3.9935059162935889E-2</v>
      </c>
      <c r="Q886" s="69">
        <f>(E887-Assets[[#This Row],[TSLA]])/Assets[[#This Row],[TSLA]]</f>
        <v>-2.1936250439098838E-3</v>
      </c>
      <c r="R886" s="69">
        <f>(F887-Assets[[#This Row],[GOOG]])/Assets[[#This Row],[GOOG]]</f>
        <v>-6.7724827748112289E-3</v>
      </c>
      <c r="S886" s="69">
        <f>(G887-Assets[[#This Row],[DIS]])/Assets[[#This Row],[DIS]]</f>
        <v>-1.7016286252255484E-3</v>
      </c>
      <c r="T886" s="69">
        <f>(H887-Assets[[#This Row],[COP]])/Assets[[#This Row],[COP]]</f>
        <v>-1.2314252720251349E-2</v>
      </c>
      <c r="U886" s="69">
        <f>(I887-Assets[[#This Row],[BIDU]])/Assets[[#This Row],[BIDU]]</f>
        <v>1.1861929057175286E-2</v>
      </c>
      <c r="V886" s="69">
        <f>(J887-Assets[[#This Row],[MSFT]])/Assets[[#This Row],[MSFT]]</f>
        <v>-6.6826911247088268E-3</v>
      </c>
      <c r="W886" s="69">
        <f>(K887-Assets[[#This Row],[WFC]])/Assets[[#This Row],[WFC]]</f>
        <v>-8.3700682564436212E-3</v>
      </c>
      <c r="X886" s="69">
        <f>(L887-Assets[[#This Row],[DJI]])/Assets[[#This Row],[DJI]]</f>
        <v>-8.162714846897021E-3</v>
      </c>
    </row>
    <row r="887" spans="1:24" x14ac:dyDescent="0.25">
      <c r="A887" s="66">
        <v>41641</v>
      </c>
      <c r="B887" s="60">
        <v>75.224743000000004</v>
      </c>
      <c r="C887" s="62">
        <v>92.164411999999999</v>
      </c>
      <c r="D887" s="62">
        <v>29.431362</v>
      </c>
      <c r="E887" s="62">
        <v>150.10000600000001</v>
      </c>
      <c r="F887" s="62">
        <v>556.00497199999995</v>
      </c>
      <c r="G887" s="62">
        <v>73.863802000000007</v>
      </c>
      <c r="H887" s="62">
        <v>62.757182</v>
      </c>
      <c r="I887" s="62">
        <v>179.990005</v>
      </c>
      <c r="J887" s="62">
        <v>34.717174999999997</v>
      </c>
      <c r="K887" s="62">
        <v>41.999153999999997</v>
      </c>
      <c r="L887" s="62">
        <v>16441.349610000001</v>
      </c>
      <c r="N887" s="69">
        <f>(B888-Assets[[#This Row],[AAPL]])/Assets[[#This Row],[AAPL]]</f>
        <v>-2.1965844403084318E-2</v>
      </c>
      <c r="O887" s="69">
        <f>(C888-Assets[[#This Row],[XOM]])/Assets[[#This Row],[XOM]]</f>
        <v>-2.4059829080230665E-3</v>
      </c>
      <c r="P887" s="69">
        <f>(D888-Assets[[#This Row],[TTM]])/Assets[[#This Row],[TTM]]</f>
        <v>9.4690826744613082E-3</v>
      </c>
      <c r="Q887" s="69">
        <f>(E888-Assets[[#This Row],[TSLA]])/Assets[[#This Row],[TSLA]]</f>
        <v>-3.5976547529251949E-3</v>
      </c>
      <c r="R887" s="69">
        <f>(F888-Assets[[#This Row],[GOOG]])/Assets[[#This Row],[GOOG]]</f>
        <v>-7.2948502338212812E-3</v>
      </c>
      <c r="S887" s="69">
        <f>(G888-Assets[[#This Row],[DIS]])/Assets[[#This Row],[DIS]]</f>
        <v>-2.0977663727626962E-3</v>
      </c>
      <c r="T887" s="69">
        <f>(H888-Assets[[#This Row],[COP]])/Assets[[#This Row],[COP]]</f>
        <v>2.5795294632572985E-3</v>
      </c>
      <c r="U887" s="69">
        <f>(I888-Assets[[#This Row],[BIDU]])/Assets[[#This Row],[BIDU]]</f>
        <v>-2.6168153059387897E-2</v>
      </c>
      <c r="V887" s="69">
        <f>(J888-Assets[[#This Row],[MSFT]])/Assets[[#This Row],[MSFT]]</f>
        <v>-6.7276787353808647E-3</v>
      </c>
      <c r="W887" s="69">
        <f>(K888-Assets[[#This Row],[WFC]])/Assets[[#This Row],[WFC]]</f>
        <v>7.1079288882818928E-3</v>
      </c>
      <c r="X887" s="69">
        <f>(L888-Assets[[#This Row],[DJI]])/Assets[[#This Row],[DJI]]</f>
        <v>1.7419871652494046E-3</v>
      </c>
    </row>
    <row r="888" spans="1:24" x14ac:dyDescent="0.25">
      <c r="A888" s="66">
        <v>41642</v>
      </c>
      <c r="B888" s="60">
        <v>73.572367999999997</v>
      </c>
      <c r="C888" s="62">
        <v>91.942666000000003</v>
      </c>
      <c r="D888" s="62">
        <v>29.710049999999999</v>
      </c>
      <c r="E888" s="62">
        <v>149.55999800000001</v>
      </c>
      <c r="F888" s="62">
        <v>551.94899899999996</v>
      </c>
      <c r="G888" s="62">
        <v>73.708853000000005</v>
      </c>
      <c r="H888" s="62">
        <v>62.919066000000001</v>
      </c>
      <c r="I888" s="62">
        <v>175.279999</v>
      </c>
      <c r="J888" s="62">
        <v>34.483609000000001</v>
      </c>
      <c r="K888" s="62">
        <v>42.297680999999997</v>
      </c>
      <c r="L888" s="62">
        <v>16469.990229999999</v>
      </c>
      <c r="N888" s="69">
        <f>(B889-Assets[[#This Row],[AAPL]])/Assets[[#This Row],[AAPL]]</f>
        <v>5.453011924259352E-3</v>
      </c>
      <c r="O888" s="69">
        <f>(C889-Assets[[#This Row],[XOM]])/Assets[[#This Row],[XOM]]</f>
        <v>1.5073959243252491E-3</v>
      </c>
      <c r="P888" s="69">
        <f>(D889-Assets[[#This Row],[TTM]])/Assets[[#This Row],[TTM]]</f>
        <v>-1.306534320877943E-2</v>
      </c>
      <c r="Q888" s="69">
        <f>(E889-Assets[[#This Row],[TSLA]])/Assets[[#This Row],[TSLA]]</f>
        <v>-1.7116863026435766E-2</v>
      </c>
      <c r="R888" s="69">
        <f>(F889-Assets[[#This Row],[GOOG]])/Assets[[#This Row],[GOOG]]</f>
        <v>1.1149370704810467E-2</v>
      </c>
      <c r="S888" s="69">
        <f>(G889-Assets[[#This Row],[DIS]])/Assets[[#This Row],[DIS]]</f>
        <v>-3.8102885687287804E-3</v>
      </c>
      <c r="T888" s="69">
        <f>(H889-Assets[[#This Row],[COP]])/Assets[[#This Row],[COP]]</f>
        <v>4.2882073297146476E-3</v>
      </c>
      <c r="U888" s="69">
        <f>(I889-Assets[[#This Row],[BIDU]])/Assets[[#This Row],[BIDU]]</f>
        <v>7.7019968490529694E-3</v>
      </c>
      <c r="V888" s="69">
        <f>(J889-Assets[[#This Row],[MSFT]])/Assets[[#This Row],[MSFT]]</f>
        <v>-2.1132445852752889E-2</v>
      </c>
      <c r="W888" s="69">
        <f>(K889-Assets[[#This Row],[WFC]])/Assets[[#This Row],[WFC]]</f>
        <v>1.764399329599327E-3</v>
      </c>
      <c r="X888" s="69">
        <f>(L889-Assets[[#This Row],[DJI]])/Assets[[#This Row],[DJI]]</f>
        <v>-2.7256008882282322E-3</v>
      </c>
    </row>
    <row r="889" spans="1:24" x14ac:dyDescent="0.25">
      <c r="A889" s="66">
        <v>41645</v>
      </c>
      <c r="B889" s="60">
        <v>73.973558999999995</v>
      </c>
      <c r="C889" s="62">
        <v>92.08126</v>
      </c>
      <c r="D889" s="62">
        <v>29.321878000000002</v>
      </c>
      <c r="E889" s="62">
        <v>147</v>
      </c>
      <c r="F889" s="62">
        <v>558.10288300000002</v>
      </c>
      <c r="G889" s="62">
        <v>73.428000999999995</v>
      </c>
      <c r="H889" s="62">
        <v>63.188876</v>
      </c>
      <c r="I889" s="62">
        <v>176.63000500000001</v>
      </c>
      <c r="J889" s="62">
        <v>33.754885999999999</v>
      </c>
      <c r="K889" s="62">
        <v>42.372311000000003</v>
      </c>
      <c r="L889" s="62">
        <v>16425.099610000001</v>
      </c>
      <c r="N889" s="69">
        <f>(B890-Assets[[#This Row],[AAPL]])/Assets[[#This Row],[AAPL]]</f>
        <v>-7.1515958830640318E-3</v>
      </c>
      <c r="O889" s="69">
        <f>(C890-Assets[[#This Row],[XOM]])/Assets[[#This Row],[XOM]]</f>
        <v>1.4148068781856421E-2</v>
      </c>
      <c r="P889" s="69">
        <f>(D890-Assets[[#This Row],[TTM]])/Assets[[#This Row],[TTM]]</f>
        <v>2.3761438472664708E-3</v>
      </c>
      <c r="Q889" s="69">
        <f>(E890-Assets[[#This Row],[TSLA]])/Assets[[#This Row],[TSLA]]</f>
        <v>1.6054428571428647E-2</v>
      </c>
      <c r="R889" s="69">
        <f>(F890-Assets[[#This Row],[GOOG]])/Assets[[#This Row],[GOOG]]</f>
        <v>1.9278189250995021E-2</v>
      </c>
      <c r="S889" s="69">
        <f>(G890-Assets[[#This Row],[DIS]])/Assets[[#This Row],[DIS]]</f>
        <v>6.8583100880005143E-3</v>
      </c>
      <c r="T889" s="69">
        <f>(H890-Assets[[#This Row],[COP]])/Assets[[#This Row],[COP]]</f>
        <v>1.5656236708499586E-3</v>
      </c>
      <c r="U889" s="69">
        <f>(I890-Assets[[#This Row],[BIDU]])/Assets[[#This Row],[BIDU]]</f>
        <v>1.2398810723013865E-2</v>
      </c>
      <c r="V889" s="69">
        <f>(J890-Assets[[#This Row],[MSFT]])/Assets[[#This Row],[MSFT]]</f>
        <v>7.7497521395865554E-3</v>
      </c>
      <c r="W889" s="69">
        <f>(K890-Assets[[#This Row],[WFC]])/Assets[[#This Row],[WFC]]</f>
        <v>-4.4024032581100085E-4</v>
      </c>
      <c r="X889" s="69">
        <f>(L890-Assets[[#This Row],[DJI]])/Assets[[#This Row],[DJI]]</f>
        <v>6.4437867966147784E-3</v>
      </c>
    </row>
    <row r="890" spans="1:24" x14ac:dyDescent="0.25">
      <c r="A890" s="66">
        <v>41646</v>
      </c>
      <c r="B890" s="60">
        <v>73.44453</v>
      </c>
      <c r="C890" s="62">
        <v>93.384032000000005</v>
      </c>
      <c r="D890" s="62">
        <v>29.391551</v>
      </c>
      <c r="E890" s="62">
        <v>149.36000100000001</v>
      </c>
      <c r="F890" s="62">
        <v>568.86209599999995</v>
      </c>
      <c r="G890" s="62">
        <v>73.931593000000007</v>
      </c>
      <c r="H890" s="62">
        <v>63.287806000000003</v>
      </c>
      <c r="I890" s="62">
        <v>178.820007</v>
      </c>
      <c r="J890" s="62">
        <v>34.016477999999999</v>
      </c>
      <c r="K890" s="62">
        <v>42.353656999999998</v>
      </c>
      <c r="L890" s="62">
        <v>16530.939450000002</v>
      </c>
      <c r="N890" s="69">
        <f>(B891-Assets[[#This Row],[AAPL]])/Assets[[#This Row],[AAPL]]</f>
        <v>6.3328610040802192E-3</v>
      </c>
      <c r="O890" s="69">
        <f>(C891-Assets[[#This Row],[XOM]])/Assets[[#This Row],[XOM]]</f>
        <v>-3.2650871189626941E-3</v>
      </c>
      <c r="P890" s="69">
        <f>(D891-Assets[[#This Row],[TTM]])/Assets[[#This Row],[TTM]]</f>
        <v>1.9302383872154241E-2</v>
      </c>
      <c r="Q890" s="69">
        <f>(E891-Assets[[#This Row],[TSLA]])/Assets[[#This Row],[TSLA]]</f>
        <v>1.2854833872155587E-2</v>
      </c>
      <c r="R890" s="69">
        <f>(F891-Assets[[#This Row],[GOOG]])/Assets[[#This Row],[GOOG]]</f>
        <v>2.0810790670082093E-3</v>
      </c>
      <c r="S890" s="69">
        <f>(G891-Assets[[#This Row],[DIS]])/Assets[[#This Row],[DIS]]</f>
        <v>-1.4671143363568685E-2</v>
      </c>
      <c r="T890" s="69">
        <f>(H891-Assets[[#This Row],[COP]])/Assets[[#This Row],[COP]]</f>
        <v>-9.6632043145879285E-3</v>
      </c>
      <c r="U890" s="69">
        <f>(I891-Assets[[#This Row],[BIDU]])/Assets[[#This Row],[BIDU]]</f>
        <v>1.6608801497250841E-2</v>
      </c>
      <c r="V890" s="69">
        <f>(J891-Assets[[#This Row],[MSFT]])/Assets[[#This Row],[MSFT]]</f>
        <v>-1.7852259719539371E-2</v>
      </c>
      <c r="W890" s="69">
        <f>(K891-Assets[[#This Row],[WFC]])/Assets[[#This Row],[WFC]]</f>
        <v>1.1453650861837026E-2</v>
      </c>
      <c r="X890" s="69">
        <f>(L891-Assets[[#This Row],[DJI]])/Assets[[#This Row],[DJI]]</f>
        <v>-4.125550166479028E-3</v>
      </c>
    </row>
    <row r="891" spans="1:24" x14ac:dyDescent="0.25">
      <c r="A891" s="66">
        <v>41647</v>
      </c>
      <c r="B891" s="60">
        <v>73.909644</v>
      </c>
      <c r="C891" s="62">
        <v>93.079125000000005</v>
      </c>
      <c r="D891" s="62">
        <v>29.958877999999999</v>
      </c>
      <c r="E891" s="62">
        <v>151.279999</v>
      </c>
      <c r="F891" s="62">
        <v>570.04594299999997</v>
      </c>
      <c r="G891" s="62">
        <v>72.846931999999995</v>
      </c>
      <c r="H891" s="62">
        <v>62.676242999999999</v>
      </c>
      <c r="I891" s="62">
        <v>181.78999300000001</v>
      </c>
      <c r="J891" s="62">
        <v>33.409207000000002</v>
      </c>
      <c r="K891" s="62">
        <v>42.838760999999998</v>
      </c>
      <c r="L891" s="62">
        <v>16462.740229999999</v>
      </c>
      <c r="N891" s="69">
        <f>(B892-Assets[[#This Row],[AAPL]])/Assets[[#This Row],[AAPL]]</f>
        <v>-1.277007909820267E-2</v>
      </c>
      <c r="O891" s="69">
        <f>(C892-Assets[[#This Row],[XOM]])/Assets[[#This Row],[XOM]]</f>
        <v>-9.7279706916025017E-3</v>
      </c>
      <c r="P891" s="69">
        <f>(D892-Assets[[#This Row],[TTM]])/Assets[[#This Row],[TTM]]</f>
        <v>-4.651208900413384E-3</v>
      </c>
      <c r="Q891" s="69">
        <f>(E892-Assets[[#This Row],[TSLA]])/Assets[[#This Row],[TSLA]]</f>
        <v>-2.4788471871949179E-2</v>
      </c>
      <c r="R891" s="69">
        <f>(F892-Assets[[#This Row],[GOOG]])/Assets[[#This Row],[GOOG]]</f>
        <v>-9.6299729300940804E-3</v>
      </c>
      <c r="S891" s="69">
        <f>(G892-Assets[[#This Row],[DIS]])/Assets[[#This Row],[DIS]]</f>
        <v>-4.2541805329562657E-3</v>
      </c>
      <c r="T891" s="69">
        <f>(H892-Assets[[#This Row],[COP]])/Assets[[#This Row],[COP]]</f>
        <v>-3.3003733168881443E-3</v>
      </c>
      <c r="U891" s="69">
        <f>(I892-Assets[[#This Row],[BIDU]])/Assets[[#This Row],[BIDU]]</f>
        <v>-3.4490286822333557E-2</v>
      </c>
      <c r="V891" s="69">
        <f>(J892-Assets[[#This Row],[MSFT]])/Assets[[#This Row],[MSFT]]</f>
        <v>-6.4317599636531577E-3</v>
      </c>
      <c r="W891" s="69">
        <f>(K892-Assets[[#This Row],[WFC]])/Assets[[#This Row],[WFC]]</f>
        <v>5.2265283769527878E-3</v>
      </c>
      <c r="X891" s="69">
        <f>(L892-Assets[[#This Row],[DJI]])/Assets[[#This Row],[DJI]]</f>
        <v>-1.0921911995691411E-3</v>
      </c>
    </row>
    <row r="892" spans="1:24" x14ac:dyDescent="0.25">
      <c r="A892" s="66">
        <v>41648</v>
      </c>
      <c r="B892" s="60">
        <v>72.965812</v>
      </c>
      <c r="C892" s="62">
        <v>92.173653999999999</v>
      </c>
      <c r="D892" s="62">
        <v>29.819533</v>
      </c>
      <c r="E892" s="62">
        <v>147.529999</v>
      </c>
      <c r="F892" s="62">
        <v>564.55641600000001</v>
      </c>
      <c r="G892" s="62">
        <v>72.537028000000007</v>
      </c>
      <c r="H892" s="62">
        <v>62.469388000000002</v>
      </c>
      <c r="I892" s="62">
        <v>175.520004</v>
      </c>
      <c r="J892" s="62">
        <v>33.194327000000001</v>
      </c>
      <c r="K892" s="62">
        <v>43.062658999999996</v>
      </c>
      <c r="L892" s="62">
        <v>16444.759770000001</v>
      </c>
      <c r="N892" s="69">
        <f>(B893-Assets[[#This Row],[AAPL]])/Assets[[#This Row],[AAPL]]</f>
        <v>-6.6726318347557108E-3</v>
      </c>
      <c r="O892" s="69">
        <f>(C893-Assets[[#This Row],[XOM]])/Assets[[#This Row],[XOM]]</f>
        <v>7.6182289572680369E-3</v>
      </c>
      <c r="P892" s="69">
        <f>(D893-Assets[[#This Row],[TTM]])/Assets[[#This Row],[TTM]]</f>
        <v>1.234982452609162E-2</v>
      </c>
      <c r="Q892" s="69">
        <f>(E893-Assets[[#This Row],[TSLA]])/Assets[[#This Row],[TSLA]]</f>
        <v>-1.226867764026764E-2</v>
      </c>
      <c r="R892" s="69">
        <f>(F893-Assets[[#This Row],[GOOG]])/Assets[[#This Row],[GOOG]]</f>
        <v>-5.3121351826064378E-5</v>
      </c>
      <c r="S892" s="69">
        <f>(G893-Assets[[#This Row],[DIS]])/Assets[[#This Row],[DIS]]</f>
        <v>6.542024302401704E-3</v>
      </c>
      <c r="T892" s="69">
        <f>(H893-Assets[[#This Row],[COP]])/Assets[[#This Row],[COP]]</f>
        <v>-8.4940483169133017E-3</v>
      </c>
      <c r="U892" s="69">
        <f>(I893-Assets[[#This Row],[BIDU]])/Assets[[#This Row],[BIDU]]</f>
        <v>2.3587055068663206E-2</v>
      </c>
      <c r="V892" s="69">
        <f>(J893-Assets[[#This Row],[MSFT]])/Assets[[#This Row],[MSFT]]</f>
        <v>1.435413948895539E-2</v>
      </c>
      <c r="W892" s="69">
        <f>(K893-Assets[[#This Row],[WFC]])/Assets[[#This Row],[WFC]]</f>
        <v>-4.7660549711990349E-3</v>
      </c>
      <c r="X892" s="69">
        <f>(L893-Assets[[#This Row],[DJI]])/Assets[[#This Row],[DJI]]</f>
        <v>-4.6878094346276822E-4</v>
      </c>
    </row>
    <row r="893" spans="1:24" x14ac:dyDescent="0.25">
      <c r="A893" s="66">
        <v>41649</v>
      </c>
      <c r="B893" s="60">
        <v>72.478937999999999</v>
      </c>
      <c r="C893" s="62">
        <v>92.875854000000004</v>
      </c>
      <c r="D893" s="62">
        <v>30.187798999999998</v>
      </c>
      <c r="E893" s="62">
        <v>145.720001</v>
      </c>
      <c r="F893" s="62">
        <v>564.52642600000001</v>
      </c>
      <c r="G893" s="62">
        <v>73.011566999999999</v>
      </c>
      <c r="H893" s="62">
        <v>61.938769999999998</v>
      </c>
      <c r="I893" s="62">
        <v>179.66000399999999</v>
      </c>
      <c r="J893" s="62">
        <v>33.670802999999999</v>
      </c>
      <c r="K893" s="62">
        <v>42.857419999999998</v>
      </c>
      <c r="L893" s="62">
        <v>16437.050780000001</v>
      </c>
      <c r="N893" s="69">
        <f>(B894-Assets[[#This Row],[AAPL]])/Assets[[#This Row],[AAPL]]</f>
        <v>5.2351484509887206E-3</v>
      </c>
      <c r="O893" s="69">
        <f>(C894-Assets[[#This Row],[XOM]])/Assets[[#This Row],[XOM]]</f>
        <v>-1.9598021677410364E-2</v>
      </c>
      <c r="P893" s="69">
        <f>(D894-Assets[[#This Row],[TTM]])/Assets[[#This Row],[TTM]]</f>
        <v>7.9129651022255779E-3</v>
      </c>
      <c r="Q893" s="69">
        <f>(E894-Assets[[#This Row],[TSLA]])/Assets[[#This Row],[TSLA]]</f>
        <v>-4.3782630772833876E-2</v>
      </c>
      <c r="R893" s="69">
        <f>(F894-Assets[[#This Row],[GOOG]])/Assets[[#This Row],[GOOG]]</f>
        <v>-6.3706495114544326E-3</v>
      </c>
      <c r="S893" s="69">
        <f>(G894-Assets[[#This Row],[DIS]])/Assets[[#This Row],[DIS]]</f>
        <v>-2.8120475759683294E-2</v>
      </c>
      <c r="T893" s="69">
        <f>(H894-Assets[[#This Row],[COP]])/Assets[[#This Row],[COP]]</f>
        <v>-1.6407800800693931E-2</v>
      </c>
      <c r="U893" s="69">
        <f>(I894-Assets[[#This Row],[BIDU]])/Assets[[#This Row],[BIDU]]</f>
        <v>-4.8202180825956051E-2</v>
      </c>
      <c r="V893" s="69">
        <f>(J894-Assets[[#This Row],[MSFT]])/Assets[[#This Row],[MSFT]]</f>
        <v>-2.9411802266788811E-2</v>
      </c>
      <c r="W893" s="69">
        <f>(K894-Assets[[#This Row],[WFC]])/Assets[[#This Row],[WFC]]</f>
        <v>-8.2716131769013275E-3</v>
      </c>
      <c r="X893" s="69">
        <f>(L894-Assets[[#This Row],[DJI]])/Assets[[#This Row],[DJI]]</f>
        <v>-1.0896744945141602E-2</v>
      </c>
    </row>
    <row r="894" spans="1:24" x14ac:dyDescent="0.25">
      <c r="A894" s="66">
        <v>41652</v>
      </c>
      <c r="B894" s="60">
        <v>72.858376000000007</v>
      </c>
      <c r="C894" s="62">
        <v>91.055671000000004</v>
      </c>
      <c r="D894" s="62">
        <v>30.426673999999998</v>
      </c>
      <c r="E894" s="62">
        <v>139.33999600000001</v>
      </c>
      <c r="F894" s="62">
        <v>560.930026</v>
      </c>
      <c r="G894" s="62">
        <v>70.958447000000007</v>
      </c>
      <c r="H894" s="62">
        <v>60.922491000000001</v>
      </c>
      <c r="I894" s="62">
        <v>171</v>
      </c>
      <c r="J894" s="62">
        <v>32.680484</v>
      </c>
      <c r="K894" s="62">
        <v>42.502920000000003</v>
      </c>
      <c r="L894" s="62">
        <v>16257.940430000001</v>
      </c>
      <c r="N894" s="69">
        <f>(B895-Assets[[#This Row],[AAPL]])/Assets[[#This Row],[AAPL]]</f>
        <v>1.9898096548295257E-2</v>
      </c>
      <c r="O894" s="69">
        <f>(C895-Assets[[#This Row],[XOM]])/Assets[[#This Row],[XOM]]</f>
        <v>5.7838572185141112E-3</v>
      </c>
      <c r="P894" s="69">
        <f>(D895-Assets[[#This Row],[TTM]])/Assets[[#This Row],[TTM]]</f>
        <v>1.4066078993714599E-2</v>
      </c>
      <c r="Q894" s="69">
        <f>(E895-Assets[[#This Row],[TSLA]])/Assets[[#This Row],[TSLA]]</f>
        <v>0.15738487605525683</v>
      </c>
      <c r="R894" s="69">
        <f>(F895-Assets[[#This Row],[GOOG]])/Assets[[#This Row],[GOOG]]</f>
        <v>2.3526749127885008E-2</v>
      </c>
      <c r="S894" s="69">
        <f>(G895-Assets[[#This Row],[DIS]])/Assets[[#This Row],[DIS]]</f>
        <v>1.6104819768673784E-2</v>
      </c>
      <c r="T894" s="69">
        <f>(H895-Assets[[#This Row],[COP]])/Assets[[#This Row],[COP]]</f>
        <v>8.5621745177819012E-3</v>
      </c>
      <c r="U894" s="69">
        <f>(I895-Assets[[#This Row],[BIDU]])/Assets[[#This Row],[BIDU]]</f>
        <v>1.0935643274853735E-2</v>
      </c>
      <c r="V894" s="69">
        <f>(J895-Assets[[#This Row],[MSFT]])/Assets[[#This Row],[MSFT]]</f>
        <v>2.2870163122431113E-2</v>
      </c>
      <c r="W894" s="69">
        <f>(K895-Assets[[#This Row],[WFC]])/Assets[[#This Row],[WFC]]</f>
        <v>6.5844887833585344E-4</v>
      </c>
      <c r="X894" s="69">
        <f>(L895-Assets[[#This Row],[DJI]])/Assets[[#This Row],[DJI]]</f>
        <v>7.1300494979117269E-3</v>
      </c>
    </row>
    <row r="895" spans="1:24" x14ac:dyDescent="0.25">
      <c r="A895" s="66">
        <v>41653</v>
      </c>
      <c r="B895" s="60">
        <v>74.308119000000005</v>
      </c>
      <c r="C895" s="62">
        <v>91.582324</v>
      </c>
      <c r="D895" s="62">
        <v>30.854658000000001</v>
      </c>
      <c r="E895" s="62">
        <v>161.270004</v>
      </c>
      <c r="F895" s="62">
        <v>574.12688600000001</v>
      </c>
      <c r="G895" s="62">
        <v>72.101219999999998</v>
      </c>
      <c r="H895" s="62">
        <v>61.444119999999998</v>
      </c>
      <c r="I895" s="62">
        <v>172.86999499999999</v>
      </c>
      <c r="J895" s="62">
        <v>33.427892</v>
      </c>
      <c r="K895" s="62">
        <v>42.530906000000002</v>
      </c>
      <c r="L895" s="62">
        <v>16373.860350000001</v>
      </c>
      <c r="N895" s="69">
        <f>(B896-Assets[[#This Row],[AAPL]])/Assets[[#This Row],[AAPL]]</f>
        <v>2.0077173532006568E-2</v>
      </c>
      <c r="O895" s="69">
        <f>(C896-Assets[[#This Row],[XOM]])/Assets[[#This Row],[XOM]]</f>
        <v>-3.4302252473960258E-3</v>
      </c>
      <c r="P895" s="69">
        <f>(D896-Assets[[#This Row],[TTM]])/Assets[[#This Row],[TTM]]</f>
        <v>-3.8709876479589831E-3</v>
      </c>
      <c r="Q895" s="69">
        <f>(E896-Assets[[#This Row],[TSLA]])/Assets[[#This Row],[TSLA]]</f>
        <v>1.7734240274465494E-2</v>
      </c>
      <c r="R895" s="69">
        <f>(F896-Assets[[#This Row],[GOOG]])/Assets[[#This Row],[GOOG]]</f>
        <v>-6.7862524731169595E-4</v>
      </c>
      <c r="S895" s="69">
        <f>(G896-Assets[[#This Row],[DIS]])/Assets[[#This Row],[DIS]]</f>
        <v>-2.2833871604392283E-3</v>
      </c>
      <c r="T895" s="69">
        <f>(H896-Assets[[#This Row],[COP]])/Assets[[#This Row],[COP]]</f>
        <v>-3.5128503752677562E-3</v>
      </c>
      <c r="U895" s="69">
        <f>(I896-Assets[[#This Row],[BIDU]])/Assets[[#This Row],[BIDU]]</f>
        <v>-1.3709695543173868E-2</v>
      </c>
      <c r="V895" s="69">
        <f>(J896-Assets[[#This Row],[MSFT]])/Assets[[#This Row],[MSFT]]</f>
        <v>2.7389612243571896E-2</v>
      </c>
      <c r="W895" s="69">
        <f>(K896-Assets[[#This Row],[WFC]])/Assets[[#This Row],[WFC]]</f>
        <v>1.7767079779584184E-2</v>
      </c>
      <c r="X895" s="69">
        <f>(L896-Assets[[#This Row],[DJI]])/Assets[[#This Row],[DJI]]</f>
        <v>6.6007097709246572E-3</v>
      </c>
    </row>
    <row r="896" spans="1:24" x14ac:dyDescent="0.25">
      <c r="A896" s="66">
        <v>41654</v>
      </c>
      <c r="B896" s="60">
        <v>75.800015999999999</v>
      </c>
      <c r="C896" s="62">
        <v>91.268175999999997</v>
      </c>
      <c r="D896" s="62">
        <v>30.735220000000002</v>
      </c>
      <c r="E896" s="62">
        <v>164.13000500000001</v>
      </c>
      <c r="F896" s="62">
        <v>573.73726899999997</v>
      </c>
      <c r="G896" s="62">
        <v>71.936584999999994</v>
      </c>
      <c r="H896" s="62">
        <v>61.228276000000001</v>
      </c>
      <c r="I896" s="62">
        <v>170.5</v>
      </c>
      <c r="J896" s="62">
        <v>34.343468999999999</v>
      </c>
      <c r="K896" s="62">
        <v>43.286555999999997</v>
      </c>
      <c r="L896" s="62">
        <v>16481.939450000002</v>
      </c>
      <c r="N896" s="69">
        <f>(B897-Assets[[#This Row],[AAPL]])/Assets[[#This Row],[AAPL]]</f>
        <v>-5.5798273182422232E-3</v>
      </c>
      <c r="O896" s="69">
        <f>(C897-Assets[[#This Row],[XOM]])/Assets[[#This Row],[XOM]]</f>
        <v>1.6197979019543251E-3</v>
      </c>
      <c r="P896" s="69">
        <f>(D897-Assets[[#This Row],[TTM]])/Assets[[#This Row],[TTM]]</f>
        <v>-2.6230558948333621E-2</v>
      </c>
      <c r="Q896" s="69">
        <f>(E897-Assets[[#This Row],[TSLA]])/Assets[[#This Row],[TSLA]]</f>
        <v>4.1674256940405163E-2</v>
      </c>
      <c r="R896" s="69">
        <f>(F897-Assets[[#This Row],[GOOG]])/Assets[[#This Row],[GOOG]]</f>
        <v>6.616559887449254E-3</v>
      </c>
      <c r="S896" s="69">
        <f>(G897-Assets[[#This Row],[DIS]])/Assets[[#This Row],[DIS]]</f>
        <v>-9.4237167360668736E-4</v>
      </c>
      <c r="T896" s="69">
        <f>(H897-Assets[[#This Row],[COP]])/Assets[[#This Row],[COP]]</f>
        <v>-3.6721432430990362E-3</v>
      </c>
      <c r="U896" s="69">
        <f>(I897-Assets[[#This Row],[BIDU]])/Assets[[#This Row],[BIDU]]</f>
        <v>1.466275659824047E-2</v>
      </c>
      <c r="V896" s="69">
        <f>(J897-Assets[[#This Row],[MSFT]])/Assets[[#This Row],[MSFT]]</f>
        <v>3.5364802548049101E-3</v>
      </c>
      <c r="W896" s="69">
        <f>(K897-Assets[[#This Row],[WFC]])/Assets[[#This Row],[WFC]]</f>
        <v>-2.1556346501662045E-4</v>
      </c>
      <c r="X896" s="69">
        <f>(L897-Assets[[#This Row],[DJI]])/Assets[[#This Row],[DJI]]</f>
        <v>-3.9394441532183333E-3</v>
      </c>
    </row>
    <row r="897" spans="1:24" x14ac:dyDescent="0.25">
      <c r="A897" s="66">
        <v>41655</v>
      </c>
      <c r="B897" s="60">
        <v>75.377065000000002</v>
      </c>
      <c r="C897" s="62">
        <v>91.416011999999995</v>
      </c>
      <c r="D897" s="62">
        <v>29.929017999999999</v>
      </c>
      <c r="E897" s="62">
        <v>170.970001</v>
      </c>
      <c r="F897" s="62">
        <v>577.53343600000005</v>
      </c>
      <c r="G897" s="62">
        <v>71.868793999999994</v>
      </c>
      <c r="H897" s="62">
        <v>61.003436999999998</v>
      </c>
      <c r="I897" s="62">
        <v>173</v>
      </c>
      <c r="J897" s="62">
        <v>34.464924000000003</v>
      </c>
      <c r="K897" s="62">
        <v>43.277225000000001</v>
      </c>
      <c r="L897" s="62">
        <v>16417.009770000001</v>
      </c>
      <c r="N897" s="69">
        <f>(B898-Assets[[#This Row],[AAPL]])/Assets[[#This Row],[AAPL]]</f>
        <v>-2.4501617302292236E-2</v>
      </c>
      <c r="O897" s="69">
        <f>(C898-Assets[[#This Row],[XOM]])/Assets[[#This Row],[XOM]]</f>
        <v>2.2235820131816827E-3</v>
      </c>
      <c r="P897" s="69">
        <f>(D898-Assets[[#This Row],[TTM]])/Assets[[#This Row],[TTM]]</f>
        <v>7.3163108792945472E-3</v>
      </c>
      <c r="Q897" s="69">
        <f>(E898-Assets[[#This Row],[TSLA]])/Assets[[#This Row],[TSLA]]</f>
        <v>-5.6150552400125028E-3</v>
      </c>
      <c r="R897" s="69">
        <f>(F898-Assets[[#This Row],[GOOG]])/Assets[[#This Row],[GOOG]]</f>
        <v>-4.9211644258811242E-3</v>
      </c>
      <c r="S897" s="69">
        <f>(G898-Assets[[#This Row],[DIS]])/Assets[[#This Row],[DIS]]</f>
        <v>-3.0992589078367937E-3</v>
      </c>
      <c r="T897" s="69">
        <f>(H898-Assets[[#This Row],[COP]])/Assets[[#This Row],[COP]]</f>
        <v>-4.7176686126717436E-3</v>
      </c>
      <c r="U897" s="69">
        <f>(I898-Assets[[#This Row],[BIDU]])/Assets[[#This Row],[BIDU]]</f>
        <v>-1.6531797687861335E-2</v>
      </c>
      <c r="V897" s="69">
        <f>(J898-Assets[[#This Row],[MSFT]])/Assets[[#This Row],[MSFT]]</f>
        <v>-1.3824838261648308E-2</v>
      </c>
      <c r="W897" s="69">
        <f>(K898-Assets[[#This Row],[WFC]])/Assets[[#This Row],[WFC]]</f>
        <v>0</v>
      </c>
      <c r="X897" s="69">
        <f>(L898-Assets[[#This Row],[DJI]])/Assets[[#This Row],[DJI]]</f>
        <v>2.5309590834213017E-3</v>
      </c>
    </row>
    <row r="898" spans="1:24" x14ac:dyDescent="0.25">
      <c r="A898" s="66">
        <v>41656</v>
      </c>
      <c r="B898" s="60">
        <v>73.530204999999995</v>
      </c>
      <c r="C898" s="62">
        <v>91.619282999999996</v>
      </c>
      <c r="D898" s="62">
        <v>30.147988000000002</v>
      </c>
      <c r="E898" s="62">
        <v>170.009995</v>
      </c>
      <c r="F898" s="62">
        <v>574.69129899999996</v>
      </c>
      <c r="G898" s="62">
        <v>71.646054000000007</v>
      </c>
      <c r="H898" s="62">
        <v>60.715643</v>
      </c>
      <c r="I898" s="62">
        <v>170.13999899999999</v>
      </c>
      <c r="J898" s="62">
        <v>33.988452000000002</v>
      </c>
      <c r="K898" s="62">
        <v>43.277225000000001</v>
      </c>
      <c r="L898" s="62">
        <v>16458.560549999998</v>
      </c>
      <c r="N898" s="69">
        <f>(B899-Assets[[#This Row],[AAPL]])/Assets[[#This Row],[AAPL]]</f>
        <v>1.5536241195030118E-2</v>
      </c>
      <c r="O898" s="69">
        <f>(C899-Assets[[#This Row],[XOM]])/Assets[[#This Row],[XOM]]</f>
        <v>-6.6559459977437573E-3</v>
      </c>
      <c r="P898" s="69">
        <f>(D899-Assets[[#This Row],[TTM]])/Assets[[#This Row],[TTM]]</f>
        <v>1.5516657363668841E-2</v>
      </c>
      <c r="Q898" s="69">
        <f>(E899-Assets[[#This Row],[TSLA]])/Assets[[#This Row],[TSLA]]</f>
        <v>3.9232975684753077E-2</v>
      </c>
      <c r="R898" s="69">
        <f>(F899-Assets[[#This Row],[GOOG]])/Assets[[#This Row],[GOOG]]</f>
        <v>1.1446924655805681E-2</v>
      </c>
      <c r="S898" s="69">
        <f>(G899-Assets[[#This Row],[DIS]])/Assets[[#This Row],[DIS]]</f>
        <v>2.9736878460883266E-3</v>
      </c>
      <c r="T898" s="69">
        <f>(H899-Assets[[#This Row],[COP]])/Assets[[#This Row],[COP]]</f>
        <v>1.1109459880050996E-2</v>
      </c>
      <c r="U898" s="69">
        <f>(I899-Assets[[#This Row],[BIDU]])/Assets[[#This Row],[BIDU]]</f>
        <v>1.504642068323985E-2</v>
      </c>
      <c r="V898" s="69">
        <f>(J899-Assets[[#This Row],[MSFT]])/Assets[[#This Row],[MSFT]]</f>
        <v>-5.7724900210225083E-3</v>
      </c>
      <c r="W898" s="69">
        <f>(K899-Assets[[#This Row],[WFC]])/Assets[[#This Row],[WFC]]</f>
        <v>2.3712241253916284E-3</v>
      </c>
      <c r="X898" s="69">
        <f>(L899-Assets[[#This Row],[DJI]])/Assets[[#This Row],[DJI]]</f>
        <v>-2.6807386870777508E-3</v>
      </c>
    </row>
    <row r="899" spans="1:24" x14ac:dyDescent="0.25">
      <c r="A899" s="66">
        <v>41660</v>
      </c>
      <c r="B899" s="60">
        <v>74.672588000000005</v>
      </c>
      <c r="C899" s="62">
        <v>91.009469999999993</v>
      </c>
      <c r="D899" s="62">
        <v>30.615784000000001</v>
      </c>
      <c r="E899" s="62">
        <v>176.679993</v>
      </c>
      <c r="F899" s="62">
        <v>581.26974700000005</v>
      </c>
      <c r="G899" s="62">
        <v>71.859106999999995</v>
      </c>
      <c r="H899" s="62">
        <v>61.390160999999999</v>
      </c>
      <c r="I899" s="62">
        <v>172.699997</v>
      </c>
      <c r="J899" s="62">
        <v>33.792254</v>
      </c>
      <c r="K899" s="62">
        <v>43.379845000000003</v>
      </c>
      <c r="L899" s="62">
        <v>16414.439450000002</v>
      </c>
      <c r="N899" s="69">
        <f>(B900-Assets[[#This Row],[AAPL]])/Assets[[#This Row],[AAPL]]</f>
        <v>4.4438797273237077E-3</v>
      </c>
      <c r="O899" s="69">
        <f>(C900-Assets[[#This Row],[XOM]])/Assets[[#This Row],[XOM]]</f>
        <v>-6.2944438639186938E-3</v>
      </c>
      <c r="P899" s="69">
        <f>(D900-Assets[[#This Row],[TTM]])/Assets[[#This Row],[TTM]]</f>
        <v>1.8530539671954793E-2</v>
      </c>
      <c r="Q899" s="69">
        <f>(E900-Assets[[#This Row],[TSLA]])/Assets[[#This Row],[TSLA]]</f>
        <v>1.0640735083117256E-2</v>
      </c>
      <c r="R899" s="69">
        <f>(F900-Assets[[#This Row],[GOOG]])/Assets[[#This Row],[GOOG]]</f>
        <v>1.1343064100666747E-3</v>
      </c>
      <c r="S899" s="69">
        <f>(G900-Assets[[#This Row],[DIS]])/Assets[[#This Row],[DIS]]</f>
        <v>1.49595791664932E-2</v>
      </c>
      <c r="T899" s="69">
        <f>(H900-Assets[[#This Row],[COP]])/Assets[[#This Row],[COP]]</f>
        <v>1.611496018067176E-3</v>
      </c>
      <c r="U899" s="69">
        <f>(I900-Assets[[#This Row],[BIDU]])/Assets[[#This Row],[BIDU]]</f>
        <v>1.0017348176329152E-2</v>
      </c>
      <c r="V899" s="69">
        <f>(J900-Assets[[#This Row],[MSFT]])/Assets[[#This Row],[MSFT]]</f>
        <v>-6.6352780137128465E-3</v>
      </c>
      <c r="W899" s="69">
        <f>(K900-Assets[[#This Row],[WFC]])/Assets[[#This Row],[WFC]]</f>
        <v>3.6558682955182098E-3</v>
      </c>
      <c r="X899" s="69">
        <f>(L900-Assets[[#This Row],[DJI]])/Assets[[#This Row],[DJI]]</f>
        <v>-2.5038692381299148E-3</v>
      </c>
    </row>
    <row r="900" spans="1:24" x14ac:dyDescent="0.25">
      <c r="A900" s="66">
        <v>41661</v>
      </c>
      <c r="B900" s="60">
        <v>75.004424</v>
      </c>
      <c r="C900" s="62">
        <v>90.436616000000001</v>
      </c>
      <c r="D900" s="62">
        <v>31.183111</v>
      </c>
      <c r="E900" s="62">
        <v>178.55999800000001</v>
      </c>
      <c r="F900" s="62">
        <v>581.92908499999999</v>
      </c>
      <c r="G900" s="62">
        <v>72.934089</v>
      </c>
      <c r="H900" s="62">
        <v>61.489091000000002</v>
      </c>
      <c r="I900" s="62">
        <v>174.429993</v>
      </c>
      <c r="J900" s="62">
        <v>33.568033</v>
      </c>
      <c r="K900" s="62">
        <v>43.538435999999997</v>
      </c>
      <c r="L900" s="62">
        <v>16373.339840000001</v>
      </c>
      <c r="N900" s="69">
        <f>(B901-Assets[[#This Row],[AAPL]])/Assets[[#This Row],[AAPL]]</f>
        <v>8.4676871860252072E-3</v>
      </c>
      <c r="O900" s="69">
        <f>(C901-Assets[[#This Row],[XOM]])/Assets[[#This Row],[XOM]]</f>
        <v>-9.2970639237540675E-3</v>
      </c>
      <c r="P900" s="69">
        <f>(D901-Assets[[#This Row],[TTM]])/Assets[[#This Row],[TTM]]</f>
        <v>-2.7449762789864093E-2</v>
      </c>
      <c r="Q900" s="69">
        <f>(E901-Assets[[#This Row],[TSLA]])/Assets[[#This Row],[TSLA]]</f>
        <v>1.6465065148578196E-2</v>
      </c>
      <c r="R900" s="69">
        <f>(F901-Assets[[#This Row],[GOOG]])/Assets[[#This Row],[GOOG]]</f>
        <v>-4.2230901725766072E-3</v>
      </c>
      <c r="S900" s="69">
        <f>(G901-Assets[[#This Row],[DIS]])/Assets[[#This Row],[DIS]]</f>
        <v>-6.9047547848304185E-3</v>
      </c>
      <c r="T900" s="69">
        <f>(H901-Assets[[#This Row],[COP]])/Assets[[#This Row],[COP]]</f>
        <v>-7.6057393660284448E-3</v>
      </c>
      <c r="U900" s="69">
        <f>(I901-Assets[[#This Row],[BIDU]])/Assets[[#This Row],[BIDU]]</f>
        <v>-6.2202553662889778E-2</v>
      </c>
      <c r="V900" s="69">
        <f>(J901-Assets[[#This Row],[MSFT]])/Assets[[#This Row],[MSFT]]</f>
        <v>3.6181744697402264E-3</v>
      </c>
      <c r="W900" s="69">
        <f>(K901-Assets[[#This Row],[WFC]])/Assets[[#This Row],[WFC]]</f>
        <v>-6.8566312303914639E-3</v>
      </c>
      <c r="X900" s="69">
        <f>(L901-Assets[[#This Row],[DJI]])/Assets[[#This Row],[DJI]]</f>
        <v>-1.0748584694373585E-2</v>
      </c>
    </row>
    <row r="901" spans="1:24" x14ac:dyDescent="0.25">
      <c r="A901" s="66">
        <v>41662</v>
      </c>
      <c r="B901" s="60">
        <v>75.639538000000002</v>
      </c>
      <c r="C901" s="62">
        <v>89.595821000000001</v>
      </c>
      <c r="D901" s="62">
        <v>30.327141999999998</v>
      </c>
      <c r="E901" s="62">
        <v>181.5</v>
      </c>
      <c r="F901" s="62">
        <v>579.47154599999999</v>
      </c>
      <c r="G901" s="62">
        <v>72.430497000000003</v>
      </c>
      <c r="H901" s="62">
        <v>61.021420999999997</v>
      </c>
      <c r="I901" s="62">
        <v>163.58000200000001</v>
      </c>
      <c r="J901" s="62">
        <v>33.689487999999997</v>
      </c>
      <c r="K901" s="62">
        <v>43.239908999999997</v>
      </c>
      <c r="L901" s="62">
        <v>16197.349609999999</v>
      </c>
      <c r="N901" s="69">
        <f>(B902-Assets[[#This Row],[AAPL]])/Assets[[#This Row],[AAPL]]</f>
        <v>-1.8177530381002529E-2</v>
      </c>
      <c r="O901" s="69">
        <f>(C902-Assets[[#This Row],[XOM]])/Assets[[#This Row],[XOM]]</f>
        <v>-2.1862459410913887E-2</v>
      </c>
      <c r="P901" s="69">
        <f>(D902-Assets[[#This Row],[TTM]])/Assets[[#This Row],[TTM]]</f>
        <v>-5.3495215605875342E-2</v>
      </c>
      <c r="Q901" s="69">
        <f>(E902-Assets[[#This Row],[TSLA]])/Assets[[#This Row],[TSLA]]</f>
        <v>-3.8016495867768556E-2</v>
      </c>
      <c r="R901" s="69">
        <f>(F902-Assets[[#This Row],[GOOG]])/Assets[[#This Row],[GOOG]]</f>
        <v>-3.1264617089585209E-2</v>
      </c>
      <c r="S901" s="69">
        <f>(G902-Assets[[#This Row],[DIS]])/Assets[[#This Row],[DIS]]</f>
        <v>-2.7677485079247773E-2</v>
      </c>
      <c r="T901" s="69">
        <f>(H902-Assets[[#This Row],[COP]])/Assets[[#This Row],[COP]]</f>
        <v>-1.8865129345316246E-2</v>
      </c>
      <c r="U901" s="69">
        <f>(I902-Assets[[#This Row],[BIDU]])/Assets[[#This Row],[BIDU]]</f>
        <v>-1.3510251699349036E-2</v>
      </c>
      <c r="V901" s="69">
        <f>(J902-Assets[[#This Row],[MSFT]])/Assets[[#This Row],[MSFT]]</f>
        <v>2.0798683553754374E-2</v>
      </c>
      <c r="W901" s="69">
        <f>(K902-Assets[[#This Row],[WFC]])/Assets[[#This Row],[WFC]]</f>
        <v>-1.8770206015003406E-2</v>
      </c>
      <c r="X901" s="69">
        <f>(L902-Assets[[#This Row],[DJI]])/Assets[[#This Row],[DJI]]</f>
        <v>-1.9647613199848594E-2</v>
      </c>
    </row>
    <row r="902" spans="1:24" x14ac:dyDescent="0.25">
      <c r="A902" s="66">
        <v>41663</v>
      </c>
      <c r="B902" s="60">
        <v>74.264598000000007</v>
      </c>
      <c r="C902" s="62">
        <v>87.637035999999995</v>
      </c>
      <c r="D902" s="62">
        <v>28.704785000000001</v>
      </c>
      <c r="E902" s="62">
        <v>174.60000600000001</v>
      </c>
      <c r="F902" s="62">
        <v>561.35459000000003</v>
      </c>
      <c r="G902" s="62">
        <v>70.425803000000002</v>
      </c>
      <c r="H902" s="62">
        <v>59.870244</v>
      </c>
      <c r="I902" s="62">
        <v>161.36999499999999</v>
      </c>
      <c r="J902" s="62">
        <v>34.390185000000002</v>
      </c>
      <c r="K902" s="62">
        <v>42.428286999999997</v>
      </c>
      <c r="L902" s="62">
        <v>15879.110350000001</v>
      </c>
      <c r="N902" s="69">
        <f>(B903-Assets[[#This Row],[AAPL]])/Assets[[#This Row],[AAPL]]</f>
        <v>8.1125329729784118E-3</v>
      </c>
      <c r="O902" s="69">
        <f>(C903-Assets[[#This Row],[XOM]])/Assets[[#This Row],[XOM]]</f>
        <v>7.3800989800708468E-4</v>
      </c>
      <c r="P902" s="69">
        <f>(D903-Assets[[#This Row],[TTM]])/Assets[[#This Row],[TTM]]</f>
        <v>-5.5131748940115716E-2</v>
      </c>
      <c r="Q902" s="69">
        <f>(E903-Assets[[#This Row],[TSLA]])/Assets[[#This Row],[TSLA]]</f>
        <v>-2.852239879075387E-2</v>
      </c>
      <c r="R902" s="69">
        <f>(F903-Assets[[#This Row],[GOOG]])/Assets[[#This Row],[GOOG]]</f>
        <v>-2.0109822207029737E-2</v>
      </c>
      <c r="S902" s="69">
        <f>(G903-Assets[[#This Row],[DIS]])/Assets[[#This Row],[DIS]]</f>
        <v>-6.4631708920663573E-3</v>
      </c>
      <c r="T902" s="69">
        <f>(H903-Assets[[#This Row],[COP]])/Assets[[#This Row],[COP]]</f>
        <v>-1.0665448432112595E-2</v>
      </c>
      <c r="U902" s="69">
        <f>(I903-Assets[[#This Row],[BIDU]])/Assets[[#This Row],[BIDU]]</f>
        <v>-1.6669778046408148E-2</v>
      </c>
      <c r="V902" s="69">
        <f>(J903-Assets[[#This Row],[MSFT]])/Assets[[#This Row],[MSFT]]</f>
        <v>-2.1189970336012998E-2</v>
      </c>
      <c r="W902" s="69">
        <f>(K903-Assets[[#This Row],[WFC]])/Assets[[#This Row],[WFC]]</f>
        <v>1.0993609051433205E-3</v>
      </c>
      <c r="X902" s="69">
        <f>(L903-Assets[[#This Row],[DJI]])/Assets[[#This Row],[DJI]]</f>
        <v>-2.5965226697980859E-3</v>
      </c>
    </row>
    <row r="903" spans="1:24" x14ac:dyDescent="0.25">
      <c r="A903" s="66">
        <v>41666</v>
      </c>
      <c r="B903" s="60">
        <v>74.867071999999993</v>
      </c>
      <c r="C903" s="62">
        <v>87.701712999999998</v>
      </c>
      <c r="D903" s="62">
        <v>27.122240000000001</v>
      </c>
      <c r="E903" s="62">
        <v>169.61999499999999</v>
      </c>
      <c r="F903" s="62">
        <v>550.06584899999996</v>
      </c>
      <c r="G903" s="62">
        <v>69.970629000000002</v>
      </c>
      <c r="H903" s="62">
        <v>59.231701000000001</v>
      </c>
      <c r="I903" s="62">
        <v>158.679993</v>
      </c>
      <c r="J903" s="62">
        <v>33.661458000000003</v>
      </c>
      <c r="K903" s="62">
        <v>42.474930999999998</v>
      </c>
      <c r="L903" s="62">
        <v>15837.87988</v>
      </c>
      <c r="N903" s="69">
        <f>(B904-Assets[[#This Row],[AAPL]])/Assets[[#This Row],[AAPL]]</f>
        <v>-7.9927421229990081E-2</v>
      </c>
      <c r="O903" s="69">
        <f>(C904-Assets[[#This Row],[XOM]])/Assets[[#This Row],[XOM]]</f>
        <v>7.6907163717544304E-3</v>
      </c>
      <c r="P903" s="69">
        <f>(D904-Assets[[#This Row],[TTM]])/Assets[[#This Row],[TTM]]</f>
        <v>5.9082583149474358E-2</v>
      </c>
      <c r="Q903" s="69">
        <f>(E904-Assets[[#This Row],[TSLA]])/Assets[[#This Row],[TSLA]]</f>
        <v>5.164491367895644E-2</v>
      </c>
      <c r="R903" s="69">
        <f>(F904-Assets[[#This Row],[GOOG]])/Assets[[#This Row],[GOOG]]</f>
        <v>1.9777942985877029E-2</v>
      </c>
      <c r="S903" s="69">
        <f>(G904-Assets[[#This Row],[DIS]])/Assets[[#This Row],[DIS]]</f>
        <v>8.7196872276223795E-3</v>
      </c>
      <c r="T903" s="69">
        <f>(H904-Assets[[#This Row],[COP]])/Assets[[#This Row],[COP]]</f>
        <v>5.3142826338889015E-3</v>
      </c>
      <c r="U903" s="69">
        <f>(I904-Assets[[#This Row],[BIDU]])/Assets[[#This Row],[BIDU]]</f>
        <v>3.5039149516473703E-2</v>
      </c>
      <c r="V903" s="69">
        <f>(J904-Assets[[#This Row],[MSFT]])/Assets[[#This Row],[MSFT]]</f>
        <v>6.6611493774274277E-3</v>
      </c>
      <c r="W903" s="69">
        <f>(K904-Assets[[#This Row],[WFC]])/Assets[[#This Row],[WFC]]</f>
        <v>9.4443237588779528E-3</v>
      </c>
      <c r="X903" s="69">
        <f>(L904-Assets[[#This Row],[DJI]])/Assets[[#This Row],[DJI]]</f>
        <v>5.7254942383108305E-3</v>
      </c>
    </row>
    <row r="904" spans="1:24" x14ac:dyDescent="0.25">
      <c r="A904" s="66">
        <v>41667</v>
      </c>
      <c r="B904" s="60">
        <v>68.883139999999997</v>
      </c>
      <c r="C904" s="62">
        <v>88.376202000000006</v>
      </c>
      <c r="D904" s="62">
        <v>28.724692000000001</v>
      </c>
      <c r="E904" s="62">
        <v>178.38000500000001</v>
      </c>
      <c r="F904" s="62">
        <v>560.94502</v>
      </c>
      <c r="G904" s="62">
        <v>70.580751000000006</v>
      </c>
      <c r="H904" s="62">
        <v>59.546475000000001</v>
      </c>
      <c r="I904" s="62">
        <v>164.240005</v>
      </c>
      <c r="J904" s="62">
        <v>33.885682000000003</v>
      </c>
      <c r="K904" s="62">
        <v>42.876078</v>
      </c>
      <c r="L904" s="62">
        <v>15928.559569999999</v>
      </c>
      <c r="N904" s="69">
        <f>(B905-Assets[[#This Row],[AAPL]])/Assets[[#This Row],[AAPL]]</f>
        <v>-1.1352386084606456E-2</v>
      </c>
      <c r="O904" s="69">
        <f>(C905-Assets[[#This Row],[XOM]])/Assets[[#This Row],[XOM]]</f>
        <v>-5.6455922376026126E-3</v>
      </c>
      <c r="P904" s="69">
        <f>(D905-Assets[[#This Row],[TTM]])/Assets[[#This Row],[TTM]]</f>
        <v>-2.6334033451081103E-2</v>
      </c>
      <c r="Q904" s="69">
        <f>(E905-Assets[[#This Row],[TSLA]])/Assets[[#This Row],[TSLA]]</f>
        <v>-1.7658980332465015E-2</v>
      </c>
      <c r="R904" s="69">
        <f>(F905-Assets[[#This Row],[GOOG]])/Assets[[#This Row],[GOOG]]</f>
        <v>-1.4327557449391371E-2</v>
      </c>
      <c r="S904" s="69">
        <f>(G905-Assets[[#This Row],[DIS]])/Assets[[#This Row],[DIS]]</f>
        <v>-2.1267767468215328E-2</v>
      </c>
      <c r="T904" s="69">
        <f>(H905-Assets[[#This Row],[COP]])/Assets[[#This Row],[COP]]</f>
        <v>-5.8903402762296242E-3</v>
      </c>
      <c r="U904" s="69">
        <f>(I905-Assets[[#This Row],[BIDU]])/Assets[[#This Row],[BIDU]]</f>
        <v>-3.7384308408904332E-2</v>
      </c>
      <c r="V904" s="69">
        <f>(J905-Assets[[#This Row],[MSFT]])/Assets[[#This Row],[MSFT]]</f>
        <v>1.0752683094883551E-2</v>
      </c>
      <c r="W904" s="69">
        <f>(K905-Assets[[#This Row],[WFC]])/Assets[[#This Row],[WFC]]</f>
        <v>-8.0504564806510061E-3</v>
      </c>
      <c r="X904" s="69">
        <f>(L905-Assets[[#This Row],[DJI]])/Assets[[#This Row],[DJI]]</f>
        <v>-1.1913791022096771E-2</v>
      </c>
    </row>
    <row r="905" spans="1:24" x14ac:dyDescent="0.25">
      <c r="A905" s="66">
        <v>41668</v>
      </c>
      <c r="B905" s="60">
        <v>68.101151999999999</v>
      </c>
      <c r="C905" s="62">
        <v>87.877266000000006</v>
      </c>
      <c r="D905" s="62">
        <v>27.968254999999999</v>
      </c>
      <c r="E905" s="62">
        <v>175.229996</v>
      </c>
      <c r="F905" s="62">
        <v>552.90804800000001</v>
      </c>
      <c r="G905" s="62">
        <v>69.079656</v>
      </c>
      <c r="H905" s="62">
        <v>59.195726000000001</v>
      </c>
      <c r="I905" s="62">
        <v>158.10000600000001</v>
      </c>
      <c r="J905" s="62">
        <v>34.250044000000003</v>
      </c>
      <c r="K905" s="62">
        <v>42.530906000000002</v>
      </c>
      <c r="L905" s="62">
        <v>15738.79004</v>
      </c>
      <c r="N905" s="69">
        <f>(B906-Assets[[#This Row],[AAPL]])/Assets[[#This Row],[AAPL]]</f>
        <v>-1.9371184792878954E-3</v>
      </c>
      <c r="O905" s="69">
        <f>(C906-Assets[[#This Row],[XOM]])/Assets[[#This Row],[XOM]]</f>
        <v>-1.1775867037101621E-2</v>
      </c>
      <c r="P905" s="69">
        <f>(D906-Assets[[#This Row],[TTM]])/Assets[[#This Row],[TTM]]</f>
        <v>9.252668784663149E-3</v>
      </c>
      <c r="Q905" s="69">
        <f>(E906-Assets[[#This Row],[TSLA]])/Assets[[#This Row],[TSLA]]</f>
        <v>4.3428637640327367E-2</v>
      </c>
      <c r="R905" s="69">
        <f>(F906-Assets[[#This Row],[GOOG]])/Assets[[#This Row],[GOOG]]</f>
        <v>2.5719980115029868E-2</v>
      </c>
      <c r="S905" s="69">
        <f>(G906-Assets[[#This Row],[DIS]])/Assets[[#This Row],[DIS]]</f>
        <v>2.6496556381230309E-2</v>
      </c>
      <c r="T905" s="69">
        <f>(H906-Assets[[#This Row],[COP]])/Assets[[#This Row],[COP]]</f>
        <v>-1.0635058348638601E-3</v>
      </c>
      <c r="U905" s="69">
        <f>(I906-Assets[[#This Row],[BIDU]])/Assets[[#This Row],[BIDU]]</f>
        <v>1.7140998716976642E-2</v>
      </c>
      <c r="V905" s="69">
        <f>(J906-Assets[[#This Row],[MSFT]])/Assets[[#This Row],[MSFT]]</f>
        <v>5.4555550351993495E-3</v>
      </c>
      <c r="W905" s="69">
        <f>(K906-Assets[[#This Row],[WFC]])/Assets[[#This Row],[WFC]]</f>
        <v>1.0089909676506779E-2</v>
      </c>
      <c r="X905" s="69">
        <f>(L906-Assets[[#This Row],[DJI]])/Assets[[#This Row],[DJI]]</f>
        <v>6.9776844167114245E-3</v>
      </c>
    </row>
    <row r="906" spans="1:24" x14ac:dyDescent="0.25">
      <c r="A906" s="66">
        <v>41669</v>
      </c>
      <c r="B906" s="60">
        <v>67.969232000000005</v>
      </c>
      <c r="C906" s="62">
        <v>86.842434999999995</v>
      </c>
      <c r="D906" s="62">
        <v>28.227035999999998</v>
      </c>
      <c r="E906" s="62">
        <v>182.83999600000001</v>
      </c>
      <c r="F906" s="62">
        <v>567.12883199999999</v>
      </c>
      <c r="G906" s="62">
        <v>70.910028999999994</v>
      </c>
      <c r="H906" s="62">
        <v>59.132770999999998</v>
      </c>
      <c r="I906" s="62">
        <v>160.80999800000001</v>
      </c>
      <c r="J906" s="62">
        <v>34.436897000000002</v>
      </c>
      <c r="K906" s="62">
        <v>42.960039000000002</v>
      </c>
      <c r="L906" s="62">
        <v>15848.610350000001</v>
      </c>
      <c r="N906" s="69">
        <f>(B907-Assets[[#This Row],[AAPL]])/Assets[[#This Row],[AAPL]]</f>
        <v>1.6407129625944511E-3</v>
      </c>
      <c r="O906" s="69">
        <f>(C907-Assets[[#This Row],[XOM]])/Assets[[#This Row],[XOM]]</f>
        <v>-1.9470089709022913E-2</v>
      </c>
      <c r="P906" s="69">
        <f>(D907-Assets[[#This Row],[TTM]])/Assets[[#This Row],[TTM]]</f>
        <v>-1.7983078350840617E-2</v>
      </c>
      <c r="Q906" s="69">
        <f>(E907-Assets[[#This Row],[TSLA]])/Assets[[#This Row],[TSLA]]</f>
        <v>-7.8210021400351975E-3</v>
      </c>
      <c r="R906" s="69">
        <f>(F907-Assets[[#This Row],[GOOG]])/Assets[[#This Row],[GOOG]]</f>
        <v>4.0144793767071349E-2</v>
      </c>
      <c r="S906" s="69">
        <f>(G907-Assets[[#This Row],[DIS]])/Assets[[#This Row],[DIS]]</f>
        <v>-8.3310641432680702E-3</v>
      </c>
      <c r="T906" s="69">
        <f>(H907-Assets[[#This Row],[COP]])/Assets[[#This Row],[COP]]</f>
        <v>-1.2167347949920965E-2</v>
      </c>
      <c r="U906" s="69">
        <f>(I907-Assets[[#This Row],[BIDU]])/Assets[[#This Row],[BIDU]]</f>
        <v>-2.6801803703772244E-2</v>
      </c>
      <c r="V906" s="69">
        <f>(J907-Assets[[#This Row],[MSFT]])/Assets[[#This Row],[MSFT]]</f>
        <v>2.6587064450086819E-2</v>
      </c>
      <c r="W906" s="69">
        <f>(K907-Assets[[#This Row],[WFC]])/Assets[[#This Row],[WFC]]</f>
        <v>-1.5418002762986426E-2</v>
      </c>
      <c r="X906" s="69">
        <f>(L907-Assets[[#This Row],[DJI]])/Assets[[#This Row],[DJI]]</f>
        <v>-9.4494556111035643E-3</v>
      </c>
    </row>
    <row r="907" spans="1:24" x14ac:dyDescent="0.25">
      <c r="A907" s="66">
        <v>41670</v>
      </c>
      <c r="B907" s="60">
        <v>68.080749999999995</v>
      </c>
      <c r="C907" s="62">
        <v>85.151605000000004</v>
      </c>
      <c r="D907" s="62">
        <v>27.719427</v>
      </c>
      <c r="E907" s="62">
        <v>181.41000399999999</v>
      </c>
      <c r="F907" s="62">
        <v>589.89610200000004</v>
      </c>
      <c r="G907" s="62">
        <v>70.319272999999995</v>
      </c>
      <c r="H907" s="62">
        <v>58.413282000000002</v>
      </c>
      <c r="I907" s="62">
        <v>156.5</v>
      </c>
      <c r="J907" s="62">
        <v>35.352473000000003</v>
      </c>
      <c r="K907" s="62">
        <v>42.297680999999997</v>
      </c>
      <c r="L907" s="62">
        <v>15698.849609999999</v>
      </c>
      <c r="N907" s="69">
        <f>(B908-Assets[[#This Row],[AAPL]])/Assets[[#This Row],[AAPL]]</f>
        <v>1.8577938697796489E-3</v>
      </c>
      <c r="O907" s="69">
        <f>(C908-Assets[[#This Row],[XOM]])/Assets[[#This Row],[XOM]]</f>
        <v>-2.2894976553877087E-2</v>
      </c>
      <c r="P907" s="69">
        <f>(D908-Assets[[#This Row],[TTM]])/Assets[[#This Row],[TTM]]</f>
        <v>-3.9856379426602154E-2</v>
      </c>
      <c r="Q907" s="69">
        <f>(E908-Assets[[#This Row],[TSLA]])/Assets[[#This Row],[TSLA]]</f>
        <v>-2.3703229729271025E-2</v>
      </c>
      <c r="R907" s="69">
        <f>(F908-Assets[[#This Row],[GOOG]])/Assets[[#This Row],[GOOG]]</f>
        <v>-4.025500409222927E-2</v>
      </c>
      <c r="S907" s="69">
        <f>(G908-Assets[[#This Row],[DIS]])/Assets[[#This Row],[DIS]]</f>
        <v>-3.6083222874047624E-2</v>
      </c>
      <c r="T907" s="69">
        <f>(H908-Assets[[#This Row],[COP]])/Assets[[#This Row],[COP]]</f>
        <v>-1.6782073638663252E-2</v>
      </c>
      <c r="U907" s="69">
        <f>(I908-Assets[[#This Row],[BIDU]])/Assets[[#This Row],[BIDU]]</f>
        <v>-3.8210837060702878E-2</v>
      </c>
      <c r="V907" s="69">
        <f>(J908-Assets[[#This Row],[MSFT]])/Assets[[#This Row],[MSFT]]</f>
        <v>-3.5940795428936599E-2</v>
      </c>
      <c r="W907" s="69">
        <f>(K908-Assets[[#This Row],[WFC]])/Assets[[#This Row],[WFC]]</f>
        <v>-2.0070556586778289E-2</v>
      </c>
      <c r="X907" s="69">
        <f>(L908-Assets[[#This Row],[DJI]])/Assets[[#This Row],[DJI]]</f>
        <v>-2.0769024998641215E-2</v>
      </c>
    </row>
    <row r="908" spans="1:24" x14ac:dyDescent="0.25">
      <c r="A908" s="66">
        <v>41673</v>
      </c>
      <c r="B908" s="60">
        <v>68.207229999999996</v>
      </c>
      <c r="C908" s="62">
        <v>83.202061</v>
      </c>
      <c r="D908" s="62">
        <v>26.614630999999999</v>
      </c>
      <c r="E908" s="62">
        <v>177.11000100000001</v>
      </c>
      <c r="F908" s="62">
        <v>566.14983199999995</v>
      </c>
      <c r="G908" s="62">
        <v>67.781926999999996</v>
      </c>
      <c r="H908" s="62">
        <v>57.432986</v>
      </c>
      <c r="I908" s="62">
        <v>150.520004</v>
      </c>
      <c r="J908" s="62">
        <v>34.081876999999999</v>
      </c>
      <c r="K908" s="62">
        <v>41.448743</v>
      </c>
      <c r="L908" s="62">
        <v>15372.79981</v>
      </c>
      <c r="N908" s="69">
        <f>(B909-Assets[[#This Row],[AAPL]])/Assets[[#This Row],[AAPL]]</f>
        <v>1.4475767451632348E-2</v>
      </c>
      <c r="O908" s="69">
        <f>(C909-Assets[[#This Row],[XOM]])/Assets[[#This Row],[XOM]]</f>
        <v>-3.332128996180311E-4</v>
      </c>
      <c r="P908" s="69">
        <f>(D909-Assets[[#This Row],[TTM]])/Assets[[#This Row],[TTM]]</f>
        <v>3.9640977926765249E-2</v>
      </c>
      <c r="Q908" s="69">
        <f>(E909-Assets[[#This Row],[TSLA]])/Assets[[#This Row],[TSLA]]</f>
        <v>9.1468296022424421E-3</v>
      </c>
      <c r="R908" s="69">
        <f>(F909-Assets[[#This Row],[GOOG]])/Assets[[#This Row],[GOOG]]</f>
        <v>4.1731232024811594E-3</v>
      </c>
      <c r="S908" s="69">
        <f>(G909-Assets[[#This Row],[DIS]])/Assets[[#This Row],[DIS]]</f>
        <v>1.5145084323141331E-2</v>
      </c>
      <c r="T908" s="69">
        <f>(H909-Assets[[#This Row],[COP]])/Assets[[#This Row],[COP]]</f>
        <v>-2.3489114774564615E-3</v>
      </c>
      <c r="U908" s="69">
        <f>(I909-Assets[[#This Row],[BIDU]])/Assets[[#This Row],[BIDU]]</f>
        <v>3.5211286600816218E-2</v>
      </c>
      <c r="V908" s="69">
        <f>(J909-Assets[[#This Row],[MSFT]])/Assets[[#This Row],[MSFT]]</f>
        <v>-3.5636534924412175E-3</v>
      </c>
      <c r="W908" s="69">
        <f>(K909-Assets[[#This Row],[WFC]])/Assets[[#This Row],[WFC]]</f>
        <v>7.6524877967951771E-3</v>
      </c>
      <c r="X908" s="69">
        <f>(L909-Assets[[#This Row],[DJI]])/Assets[[#This Row],[DJI]]</f>
        <v>4.7122463634032708E-3</v>
      </c>
    </row>
    <row r="909" spans="1:24" x14ac:dyDescent="0.25">
      <c r="A909" s="66">
        <v>41674</v>
      </c>
      <c r="B909" s="60">
        <v>69.194581999999997</v>
      </c>
      <c r="C909" s="62">
        <v>83.174336999999994</v>
      </c>
      <c r="D909" s="62">
        <v>27.669661000000001</v>
      </c>
      <c r="E909" s="62">
        <v>178.729996</v>
      </c>
      <c r="F909" s="62">
        <v>568.51244499999996</v>
      </c>
      <c r="G909" s="62">
        <v>68.808490000000006</v>
      </c>
      <c r="H909" s="62">
        <v>57.298081000000003</v>
      </c>
      <c r="I909" s="62">
        <v>155.820007</v>
      </c>
      <c r="J909" s="62">
        <v>33.960420999999997</v>
      </c>
      <c r="K909" s="62">
        <v>41.765929</v>
      </c>
      <c r="L909" s="62">
        <v>15445.240229999999</v>
      </c>
      <c r="N909" s="69">
        <f>(B910-Assets[[#This Row],[AAPL]])/Assets[[#This Row],[AAPL]]</f>
        <v>7.4686627921243575E-3</v>
      </c>
      <c r="O909" s="69">
        <f>(C910-Assets[[#This Row],[XOM]])/Assets[[#This Row],[XOM]]</f>
        <v>-4.8877456035506606E-3</v>
      </c>
      <c r="P909" s="69">
        <f>(D910-Assets[[#This Row],[TTM]])/Assets[[#This Row],[TTM]]</f>
        <v>7.5539776219158703E-3</v>
      </c>
      <c r="Q909" s="69">
        <f>(E910-Assets[[#This Row],[TSLA]])/Assets[[#This Row],[TSLA]]</f>
        <v>-2.4114575597036367E-2</v>
      </c>
      <c r="R909" s="69">
        <f>(F910-Assets[[#This Row],[GOOG]])/Assets[[#This Row],[GOOG]]</f>
        <v>4.4282531053475849E-3</v>
      </c>
      <c r="S909" s="69">
        <f>(G910-Assets[[#This Row],[DIS]])/Assets[[#This Row],[DIS]]</f>
        <v>9.9929529045033397E-3</v>
      </c>
      <c r="T909" s="69">
        <f>(H910-Assets[[#This Row],[COP]])/Assets[[#This Row],[COP]]</f>
        <v>-3.9240406672607477E-3</v>
      </c>
      <c r="U909" s="69">
        <f>(I910-Assets[[#This Row],[BIDU]])/Assets[[#This Row],[BIDU]]</f>
        <v>-2.3873705768733513E-2</v>
      </c>
      <c r="V909" s="69">
        <f>(J910-Assets[[#This Row],[MSFT]])/Assets[[#This Row],[MSFT]]</f>
        <v>-1.4580414064949284E-2</v>
      </c>
      <c r="W909" s="69">
        <f>(K910-Assets[[#This Row],[WFC]])/Assets[[#This Row],[WFC]]</f>
        <v>-5.3969109606061202E-3</v>
      </c>
      <c r="X909" s="69">
        <f>(L910-Assets[[#This Row],[DJI]])/Assets[[#This Row],[DJI]]</f>
        <v>-3.243562369634315E-4</v>
      </c>
    </row>
    <row r="910" spans="1:24" x14ac:dyDescent="0.25">
      <c r="A910" s="66">
        <v>41675</v>
      </c>
      <c r="B910" s="60">
        <v>69.711372999999995</v>
      </c>
      <c r="C910" s="62">
        <v>82.767802000000003</v>
      </c>
      <c r="D910" s="62">
        <v>27.878677</v>
      </c>
      <c r="E910" s="62">
        <v>174.41999799999999</v>
      </c>
      <c r="F910" s="62">
        <v>571.02996199999995</v>
      </c>
      <c r="G910" s="62">
        <v>69.496089999999995</v>
      </c>
      <c r="H910" s="62">
        <v>57.073241000000003</v>
      </c>
      <c r="I910" s="62">
        <v>152.10000600000001</v>
      </c>
      <c r="J910" s="62">
        <v>33.465263999999998</v>
      </c>
      <c r="K910" s="62">
        <v>41.540522000000003</v>
      </c>
      <c r="L910" s="62">
        <v>15440.23047</v>
      </c>
      <c r="N910" s="69">
        <f>(B911-Assets[[#This Row],[AAPL]])/Assets[[#This Row],[AAPL]]</f>
        <v>5.8286902482900041E-3</v>
      </c>
      <c r="O910" s="69">
        <f>(C911-Assets[[#This Row],[XOM]])/Assets[[#This Row],[XOM]]</f>
        <v>9.5559140256013409E-3</v>
      </c>
      <c r="P910" s="69">
        <f>(D911-Assets[[#This Row],[TTM]])/Assets[[#This Row],[TTM]]</f>
        <v>2.891823023022215E-2</v>
      </c>
      <c r="Q910" s="69">
        <f>(E911-Assets[[#This Row],[TSLA]])/Assets[[#This Row],[TSLA]]</f>
        <v>2.270385876280092E-2</v>
      </c>
      <c r="R910" s="69">
        <f>(F911-Assets[[#This Row],[GOOG]])/Assets[[#This Row],[GOOG]]</f>
        <v>1.4660577477719284E-2</v>
      </c>
      <c r="S910" s="69">
        <f>(G911-Assets[[#This Row],[DIS]])/Assets[[#This Row],[DIS]]</f>
        <v>5.2954230950259341E-2</v>
      </c>
      <c r="T910" s="69">
        <f>(H911-Assets[[#This Row],[COP]])/Assets[[#This Row],[COP]]</f>
        <v>1.3236746096125789E-2</v>
      </c>
      <c r="U910" s="69">
        <f>(I911-Assets[[#This Row],[BIDU]])/Assets[[#This Row],[BIDU]]</f>
        <v>1.9395114290790993E-2</v>
      </c>
      <c r="V910" s="69">
        <f>(J911-Assets[[#This Row],[MSFT]])/Assets[[#This Row],[MSFT]]</f>
        <v>1.0050271828126185E-2</v>
      </c>
      <c r="W910" s="69">
        <f>(K911-Assets[[#This Row],[WFC]])/Assets[[#This Row],[WFC]]</f>
        <v>1.243499058581869E-2</v>
      </c>
      <c r="X910" s="69">
        <f>(L911-Assets[[#This Row],[DJI]])/Assets[[#This Row],[DJI]]</f>
        <v>1.2195400863080437E-2</v>
      </c>
    </row>
    <row r="911" spans="1:24" x14ac:dyDescent="0.25">
      <c r="A911" s="66">
        <v>41676</v>
      </c>
      <c r="B911" s="60">
        <v>70.117699000000002</v>
      </c>
      <c r="C911" s="62">
        <v>83.558723999999998</v>
      </c>
      <c r="D911" s="62">
        <v>28.684878999999999</v>
      </c>
      <c r="E911" s="62">
        <v>178.38000500000001</v>
      </c>
      <c r="F911" s="62">
        <v>579.40159100000005</v>
      </c>
      <c r="G911" s="62">
        <v>73.176202000000004</v>
      </c>
      <c r="H911" s="62">
        <v>57.828704999999999</v>
      </c>
      <c r="I911" s="62">
        <v>155.050003</v>
      </c>
      <c r="J911" s="62">
        <v>33.801599000000003</v>
      </c>
      <c r="K911" s="62">
        <v>42.057077999999997</v>
      </c>
      <c r="L911" s="62">
        <v>15628.530269999999</v>
      </c>
      <c r="N911" s="69">
        <f>(B912-Assets[[#This Row],[AAPL]])/Assets[[#This Row],[AAPL]]</f>
        <v>1.398996279099224E-2</v>
      </c>
      <c r="O911" s="69">
        <f>(C912-Assets[[#This Row],[XOM]])/Assets[[#This Row],[XOM]]</f>
        <v>8.6859512119883114E-3</v>
      </c>
      <c r="P911" s="69">
        <f>(D912-Assets[[#This Row],[TTM]])/Assets[[#This Row],[TTM]]</f>
        <v>5.8986827171207366E-3</v>
      </c>
      <c r="Q911" s="69">
        <f>(E912-Assets[[#This Row],[TSLA]])/Assets[[#This Row],[TSLA]]</f>
        <v>4.568894366832197E-2</v>
      </c>
      <c r="R911" s="69">
        <f>(F912-Assets[[#This Row],[GOOG]])/Assets[[#This Row],[GOOG]]</f>
        <v>1.5069440843147272E-2</v>
      </c>
      <c r="S911" s="69">
        <f>(G912-Assets[[#This Row],[DIS]])/Assets[[#This Row],[DIS]]</f>
        <v>1.4558011633343888E-3</v>
      </c>
      <c r="T911" s="69">
        <f>(H912-Assets[[#This Row],[COP]])/Assets[[#This Row],[COP]]</f>
        <v>1.0419877118119765E-2</v>
      </c>
      <c r="U911" s="69">
        <f>(I912-Assets[[#This Row],[BIDU]])/Assets[[#This Row],[BIDU]]</f>
        <v>3.9277625812106469E-2</v>
      </c>
      <c r="V911" s="69">
        <f>(J912-Assets[[#This Row],[MSFT]])/Assets[[#This Row],[MSFT]]</f>
        <v>1.0503053420638358E-2</v>
      </c>
      <c r="W911" s="69">
        <f>(K912-Assets[[#This Row],[WFC]])/Assets[[#This Row],[WFC]]</f>
        <v>1.3175523035623199E-2</v>
      </c>
      <c r="X911" s="69">
        <f>(L912-Assets[[#This Row],[DJI]])/Assets[[#This Row],[DJI]]</f>
        <v>1.0592794532815685E-2</v>
      </c>
    </row>
    <row r="912" spans="1:24" x14ac:dyDescent="0.25">
      <c r="A912" s="66">
        <v>41677</v>
      </c>
      <c r="B912" s="60">
        <v>71.098642999999996</v>
      </c>
      <c r="C912" s="62">
        <v>84.284510999999995</v>
      </c>
      <c r="D912" s="62">
        <v>28.854081999999998</v>
      </c>
      <c r="E912" s="62">
        <v>186.529999</v>
      </c>
      <c r="F912" s="62">
        <v>588.13284899999996</v>
      </c>
      <c r="G912" s="62">
        <v>73.282731999999996</v>
      </c>
      <c r="H912" s="62">
        <v>58.431272999999997</v>
      </c>
      <c r="I912" s="62">
        <v>161.13999899999999</v>
      </c>
      <c r="J912" s="62">
        <v>34.156618999999999</v>
      </c>
      <c r="K912" s="62">
        <v>42.611201999999999</v>
      </c>
      <c r="L912" s="62">
        <v>15794.08008</v>
      </c>
      <c r="N912" s="69">
        <f>(B913-Assets[[#This Row],[AAPL]])/Assets[[#This Row],[AAPL]]</f>
        <v>1.7914884817140625E-2</v>
      </c>
      <c r="O912" s="69">
        <f>(C913-Assets[[#This Row],[XOM]])/Assets[[#This Row],[XOM]]</f>
        <v>-1.1702422999167688E-2</v>
      </c>
      <c r="P912" s="69">
        <f>(D913-Assets[[#This Row],[TTM]])/Assets[[#This Row],[TTM]]</f>
        <v>5.6226325273491737E-2</v>
      </c>
      <c r="Q912" s="69">
        <f>(E913-Assets[[#This Row],[TSLA]])/Assets[[#This Row],[TSLA]]</f>
        <v>5.3771506212252775E-2</v>
      </c>
      <c r="R912" s="69">
        <f>(F913-Assets[[#This Row],[GOOG]])/Assets[[#This Row],[GOOG]]</f>
        <v>-3.830348880920919E-3</v>
      </c>
      <c r="S912" s="69">
        <f>(G913-Assets[[#This Row],[DIS]])/Assets[[#This Row],[DIS]]</f>
        <v>1.836922509930446E-2</v>
      </c>
      <c r="T912" s="69">
        <f>(H913-Assets[[#This Row],[COP]])/Assets[[#This Row],[COP]]</f>
        <v>-6.002761569134399E-3</v>
      </c>
      <c r="U912" s="69">
        <f>(I913-Assets[[#This Row],[BIDU]])/Assets[[#This Row],[BIDU]]</f>
        <v>1.9237967104616949E-2</v>
      </c>
      <c r="V912" s="69">
        <f>(J913-Assets[[#This Row],[MSFT]])/Assets[[#This Row],[MSFT]]</f>
        <v>6.5644963279298816E-3</v>
      </c>
      <c r="W912" s="69">
        <f>(K913-Assets[[#This Row],[WFC]])/Assets[[#This Row],[WFC]]</f>
        <v>3.3061963377611424E-3</v>
      </c>
      <c r="X912" s="69">
        <f>(L913-Assets[[#This Row],[DJI]])/Assets[[#This Row],[DJI]]</f>
        <v>4.8815505309253427E-4</v>
      </c>
    </row>
    <row r="913" spans="1:24" x14ac:dyDescent="0.25">
      <c r="A913" s="66">
        <v>41680</v>
      </c>
      <c r="B913" s="60">
        <v>72.372366999999997</v>
      </c>
      <c r="C913" s="62">
        <v>83.298177999999993</v>
      </c>
      <c r="D913" s="62">
        <v>30.476441000000001</v>
      </c>
      <c r="E913" s="62">
        <v>196.55999800000001</v>
      </c>
      <c r="F913" s="62">
        <v>585.88009499999998</v>
      </c>
      <c r="G913" s="62">
        <v>74.628878999999998</v>
      </c>
      <c r="H913" s="62">
        <v>58.080523999999997</v>
      </c>
      <c r="I913" s="62">
        <v>164.240005</v>
      </c>
      <c r="J913" s="62">
        <v>34.380839999999999</v>
      </c>
      <c r="K913" s="62">
        <v>42.752082999999999</v>
      </c>
      <c r="L913" s="62">
        <v>15801.79004</v>
      </c>
      <c r="N913" s="69">
        <f>(B914-Assets[[#This Row],[AAPL]])/Assets[[#This Row],[AAPL]]</f>
        <v>1.3176023384726416E-2</v>
      </c>
      <c r="O913" s="69">
        <f>(C914-Assets[[#This Row],[XOM]])/Assets[[#This Row],[XOM]]</f>
        <v>1.4745304513143296E-2</v>
      </c>
      <c r="P913" s="69">
        <f>(D914-Assets[[#This Row],[TTM]])/Assets[[#This Row],[TTM]]</f>
        <v>0</v>
      </c>
      <c r="Q913" s="69">
        <f>(E914-Assets[[#This Row],[TSLA]])/Assets[[#This Row],[TSLA]]</f>
        <v>3.0523504584071794E-4</v>
      </c>
      <c r="R913" s="69">
        <f>(F914-Assets[[#This Row],[GOOG]])/Assets[[#This Row],[GOOG]]</f>
        <v>1.4706833486124851E-2</v>
      </c>
      <c r="S913" s="69">
        <f>(G914-Assets[[#This Row],[DIS]])/Assets[[#This Row],[DIS]]</f>
        <v>9.4731826267952512E-3</v>
      </c>
      <c r="T913" s="69">
        <f>(H914-Assets[[#This Row],[COP]])/Assets[[#This Row],[COP]]</f>
        <v>1.5329785936504348E-2</v>
      </c>
      <c r="U913" s="69">
        <f>(I914-Assets[[#This Row],[BIDU]])/Assets[[#This Row],[BIDU]]</f>
        <v>1.2481660603943682E-2</v>
      </c>
      <c r="V913" s="69">
        <f>(J914-Assets[[#This Row],[MSFT]])/Assets[[#This Row],[MSFT]]</f>
        <v>1.0054320953181988E-2</v>
      </c>
      <c r="W913" s="69">
        <f>(K914-Assets[[#This Row],[WFC]])/Assets[[#This Row],[WFC]]</f>
        <v>9.8857639287424134E-3</v>
      </c>
      <c r="X913" s="69">
        <f>(L914-Assets[[#This Row],[DJI]])/Assets[[#This Row],[DJI]]</f>
        <v>1.2212508172270318E-2</v>
      </c>
    </row>
    <row r="914" spans="1:24" x14ac:dyDescent="0.25">
      <c r="A914" s="66">
        <v>41681</v>
      </c>
      <c r="B914" s="60">
        <v>73.325946999999999</v>
      </c>
      <c r="C914" s="62">
        <v>84.526435000000006</v>
      </c>
      <c r="D914" s="62">
        <v>30.476441000000001</v>
      </c>
      <c r="E914" s="62">
        <v>196.61999499999999</v>
      </c>
      <c r="F914" s="62">
        <v>594.49653599999999</v>
      </c>
      <c r="G914" s="62">
        <v>75.335852000000003</v>
      </c>
      <c r="H914" s="62">
        <v>58.970886</v>
      </c>
      <c r="I914" s="62">
        <v>166.28999300000001</v>
      </c>
      <c r="J914" s="62">
        <v>34.726515999999997</v>
      </c>
      <c r="K914" s="62">
        <v>43.174720000000001</v>
      </c>
      <c r="L914" s="62">
        <v>15994.76953</v>
      </c>
      <c r="N914" s="69">
        <f>(B915-Assets[[#This Row],[AAPL]])/Assets[[#This Row],[AAPL]]</f>
        <v>-7.462569832200707E-5</v>
      </c>
      <c r="O914" s="69">
        <f>(C915-Assets[[#This Row],[XOM]])/Assets[[#This Row],[XOM]]</f>
        <v>2.642072861584526E-3</v>
      </c>
      <c r="P914" s="69">
        <f>(D915-Assets[[#This Row],[TTM]])/Assets[[#This Row],[TTM]]</f>
        <v>4.5721546029603719E-3</v>
      </c>
      <c r="Q914" s="69">
        <f>(E915-Assets[[#This Row],[TSLA]])/Assets[[#This Row],[TSLA]]</f>
        <v>-6.6116775153004402E-3</v>
      </c>
      <c r="R914" s="69">
        <f>(F915-Assets[[#This Row],[GOOG]])/Assets[[#This Row],[GOOG]]</f>
        <v>-2.9324006019102716E-3</v>
      </c>
      <c r="S914" s="69">
        <f>(G915-Assets[[#This Row],[DIS]])/Assets[[#This Row],[DIS]]</f>
        <v>1.5426519633705317E-3</v>
      </c>
      <c r="T914" s="69">
        <f>(H915-Assets[[#This Row],[COP]])/Assets[[#This Row],[COP]]</f>
        <v>-5.3377695563197472E-3</v>
      </c>
      <c r="U914" s="69">
        <f>(I915-Assets[[#This Row],[BIDU]])/Assets[[#This Row],[BIDU]]</f>
        <v>4.5703892717103792E-3</v>
      </c>
      <c r="V914" s="69">
        <f>(J915-Assets[[#This Row],[MSFT]])/Assets[[#This Row],[MSFT]]</f>
        <v>8.0710947219698702E-3</v>
      </c>
      <c r="W914" s="69">
        <f>(K915-Assets[[#This Row],[WFC]])/Assets[[#This Row],[WFC]]</f>
        <v>4.3509257269071255E-4</v>
      </c>
      <c r="X914" s="69">
        <f>(L915-Assets[[#This Row],[DJI]])/Assets[[#This Row],[DJI]]</f>
        <v>-1.9274488414588002E-3</v>
      </c>
    </row>
    <row r="915" spans="1:24" x14ac:dyDescent="0.25">
      <c r="A915" s="66">
        <v>41682</v>
      </c>
      <c r="B915" s="60">
        <v>73.320475000000002</v>
      </c>
      <c r="C915" s="62">
        <v>84.749759999999995</v>
      </c>
      <c r="D915" s="62">
        <v>30.615784000000001</v>
      </c>
      <c r="E915" s="62">
        <v>195.320007</v>
      </c>
      <c r="F915" s="62">
        <v>592.75323400000002</v>
      </c>
      <c r="G915" s="62">
        <v>75.452068999999995</v>
      </c>
      <c r="H915" s="62">
        <v>58.656112999999998</v>
      </c>
      <c r="I915" s="62">
        <v>167.050003</v>
      </c>
      <c r="J915" s="62">
        <v>35.006796999999999</v>
      </c>
      <c r="K915" s="62">
        <v>43.193505000000002</v>
      </c>
      <c r="L915" s="62">
        <v>15963.940430000001</v>
      </c>
      <c r="N915" s="69">
        <f>(B916-Assets[[#This Row],[AAPL]])/Assets[[#This Row],[AAPL]]</f>
        <v>1.5879220640619102E-2</v>
      </c>
      <c r="O915" s="69">
        <f>(C916-Assets[[#This Row],[XOM]])/Assets[[#This Row],[XOM]]</f>
        <v>3.8427601446896016E-3</v>
      </c>
      <c r="P915" s="69">
        <f>(D916-Assets[[#This Row],[TTM]])/Assets[[#This Row],[TTM]]</f>
        <v>9.102755624353729E-3</v>
      </c>
      <c r="Q915" s="69">
        <f>(E916-Assets[[#This Row],[TSLA]])/Assets[[#This Row],[TSLA]]</f>
        <v>2.2066341621624082E-2</v>
      </c>
      <c r="R915" s="69">
        <f>(F916-Assets[[#This Row],[GOOG]])/Assets[[#This Row],[GOOG]]</f>
        <v>1.1131885279600059E-2</v>
      </c>
      <c r="S915" s="69">
        <f>(G916-Assets[[#This Row],[DIS]])/Assets[[#This Row],[DIS]]</f>
        <v>-1.2837288795868371E-4</v>
      </c>
      <c r="T915" s="69">
        <f>(H916-Assets[[#This Row],[COP]])/Assets[[#This Row],[COP]]</f>
        <v>2.7893426896528337E-3</v>
      </c>
      <c r="U915" s="69">
        <f>(I916-Assets[[#This Row],[BIDU]])/Assets[[#This Row],[BIDU]]</f>
        <v>1.7898772501069669E-2</v>
      </c>
      <c r="V915" s="69">
        <f>(J916-Assets[[#This Row],[MSFT]])/Assets[[#This Row],[MSFT]]</f>
        <v>3.7363315472706961E-3</v>
      </c>
      <c r="W915" s="69">
        <f>(K916-Assets[[#This Row],[WFC]])/Assets[[#This Row],[WFC]]</f>
        <v>-2.1748640218015062E-4</v>
      </c>
      <c r="X915" s="69">
        <f>(L916-Assets[[#This Row],[DJI]])/Assets[[#This Row],[DJI]]</f>
        <v>3.9870738856170977E-3</v>
      </c>
    </row>
    <row r="916" spans="1:24" x14ac:dyDescent="0.25">
      <c r="A916" s="66">
        <v>41683</v>
      </c>
      <c r="B916" s="60">
        <v>74.484746999999999</v>
      </c>
      <c r="C916" s="62">
        <v>85.075433000000004</v>
      </c>
      <c r="D916" s="62">
        <v>30.894472</v>
      </c>
      <c r="E916" s="62">
        <v>199.63000500000001</v>
      </c>
      <c r="F916" s="62">
        <v>599.35169499999995</v>
      </c>
      <c r="G916" s="62">
        <v>75.442383000000007</v>
      </c>
      <c r="H916" s="62">
        <v>58.819724999999998</v>
      </c>
      <c r="I916" s="62">
        <v>170.03999300000001</v>
      </c>
      <c r="J916" s="62">
        <v>35.137594</v>
      </c>
      <c r="K916" s="62">
        <v>43.184111000000001</v>
      </c>
      <c r="L916" s="62">
        <v>16027.589840000001</v>
      </c>
      <c r="N916" s="69">
        <f>(B917-Assets[[#This Row],[AAPL]])/Assets[[#This Row],[AAPL]]</f>
        <v>-8.0809833454899456E-4</v>
      </c>
      <c r="O916" s="69">
        <f>(C917-Assets[[#This Row],[XOM]])/Assets[[#This Row],[XOM]]</f>
        <v>2.9312045934576682E-2</v>
      </c>
      <c r="P916" s="69">
        <f>(D917-Assets[[#This Row],[TTM]])/Assets[[#This Row],[TTM]]</f>
        <v>3.962624769894111E-2</v>
      </c>
      <c r="Q916" s="69">
        <f>(E917-Assets[[#This Row],[TSLA]])/Assets[[#This Row],[TSLA]]</f>
        <v>-7.0130189096574503E-3</v>
      </c>
      <c r="R916" s="69">
        <f>(F917-Assets[[#This Row],[GOOG]])/Assets[[#This Row],[GOOG]]</f>
        <v>2.4168597704559273E-3</v>
      </c>
      <c r="S916" s="69">
        <f>(G917-Assets[[#This Row],[DIS]])/Assets[[#This Row],[DIS]]</f>
        <v>1.7073188157378193E-2</v>
      </c>
      <c r="T916" s="69">
        <f>(H917-Assets[[#This Row],[COP]])/Assets[[#This Row],[COP]]</f>
        <v>1.2671922556591357E-2</v>
      </c>
      <c r="U916" s="69">
        <f>(I917-Assets[[#This Row],[BIDU]])/Assets[[#This Row],[BIDU]]</f>
        <v>-1.5055264087196298E-2</v>
      </c>
      <c r="V916" s="69">
        <f>(J917-Assets[[#This Row],[MSFT]])/Assets[[#This Row],[MSFT]]</f>
        <v>2.6584062642419842E-4</v>
      </c>
      <c r="W916" s="69">
        <f>(K917-Assets[[#This Row],[WFC]])/Assets[[#This Row],[WFC]]</f>
        <v>3.2623109921145689E-3</v>
      </c>
      <c r="X916" s="69">
        <f>(L917-Assets[[#This Row],[DJI]])/Assets[[#This Row],[DJI]]</f>
        <v>7.9113460767223261E-3</v>
      </c>
    </row>
    <row r="917" spans="1:24" x14ac:dyDescent="0.25">
      <c r="A917" s="66">
        <v>41684</v>
      </c>
      <c r="B917" s="60">
        <v>74.424555999999995</v>
      </c>
      <c r="C917" s="62">
        <v>87.569168000000005</v>
      </c>
      <c r="D917" s="62">
        <v>32.118704000000001</v>
      </c>
      <c r="E917" s="62">
        <v>198.229996</v>
      </c>
      <c r="F917" s="62">
        <v>600.80024400000002</v>
      </c>
      <c r="G917" s="62">
        <v>76.730424999999997</v>
      </c>
      <c r="H917" s="62">
        <v>59.565083999999999</v>
      </c>
      <c r="I917" s="62">
        <v>167.479996</v>
      </c>
      <c r="J917" s="62">
        <v>35.146934999999999</v>
      </c>
      <c r="K917" s="62">
        <v>43.324990999999997</v>
      </c>
      <c r="L917" s="62">
        <v>16154.389649999999</v>
      </c>
      <c r="N917" s="69">
        <f>(B918-Assets[[#This Row],[AAPL]])/Assets[[#This Row],[AAPL]]</f>
        <v>3.6765150469960563E-3</v>
      </c>
      <c r="O917" s="69">
        <f>(C918-Assets[[#This Row],[XOM]])/Assets[[#This Row],[XOM]]</f>
        <v>-4.2504686124233119E-4</v>
      </c>
      <c r="P917" s="69">
        <f>(D918-Assets[[#This Row],[TTM]])/Assets[[#This Row],[TTM]]</f>
        <v>-1.3015157772243914E-2</v>
      </c>
      <c r="Q917" s="69">
        <f>(E918-Assets[[#This Row],[TSLA]])/Assets[[#This Row],[TSLA]]</f>
        <v>2.7594214348871784E-2</v>
      </c>
      <c r="R917" s="69">
        <f>(F918-Assets[[#This Row],[GOOG]])/Assets[[#This Row],[GOOG]]</f>
        <v>6.7176404142737529E-3</v>
      </c>
      <c r="S917" s="69">
        <f>(G918-Assets[[#This Row],[DIS]])/Assets[[#This Row],[DIS]]</f>
        <v>4.4175045296570136E-3</v>
      </c>
      <c r="T917" s="69">
        <f>(H918-Assets[[#This Row],[COP]])/Assets[[#This Row],[COP]]</f>
        <v>-2.4415645917665383E-3</v>
      </c>
      <c r="U917" s="69">
        <f>(I918-Assets[[#This Row],[BIDU]])/Assets[[#This Row],[BIDU]]</f>
        <v>3.7676123421928012E-2</v>
      </c>
      <c r="V917" s="69">
        <f>(J918-Assets[[#This Row],[MSFT]])/Assets[[#This Row],[MSFT]]</f>
        <v>2.1424058740826509E-3</v>
      </c>
      <c r="W917" s="69">
        <f>(K918-Assets[[#This Row],[WFC]])/Assets[[#This Row],[WFC]]</f>
        <v>0</v>
      </c>
      <c r="X917" s="69">
        <f>(L918-Assets[[#This Row],[DJI]])/Assets[[#This Row],[DJI]]</f>
        <v>-1.4849994657643081E-3</v>
      </c>
    </row>
    <row r="918" spans="1:24" x14ac:dyDescent="0.25">
      <c r="A918" s="66">
        <v>41688</v>
      </c>
      <c r="B918" s="60">
        <v>74.698178999999996</v>
      </c>
      <c r="C918" s="62">
        <v>87.531947000000002</v>
      </c>
      <c r="D918" s="62">
        <v>31.700673999999999</v>
      </c>
      <c r="E918" s="62">
        <v>203.699997</v>
      </c>
      <c r="F918" s="62">
        <v>604.83620399999995</v>
      </c>
      <c r="G918" s="62">
        <v>77.069382000000004</v>
      </c>
      <c r="H918" s="62">
        <v>59.419651999999999</v>
      </c>
      <c r="I918" s="62">
        <v>173.78999300000001</v>
      </c>
      <c r="J918" s="62">
        <v>35.222234</v>
      </c>
      <c r="K918" s="62">
        <v>43.324990999999997</v>
      </c>
      <c r="L918" s="62">
        <v>16130.400390000001</v>
      </c>
      <c r="N918" s="69">
        <f>(B919-Assets[[#This Row],[AAPL]])/Assets[[#This Row],[AAPL]]</f>
        <v>-1.5787854748105627E-2</v>
      </c>
      <c r="O918" s="69">
        <f>(C919-Assets[[#This Row],[XOM]])/Assets[[#This Row],[XOM]]</f>
        <v>-1.2756713843003571E-3</v>
      </c>
      <c r="P918" s="69">
        <f>(D919-Assets[[#This Row],[TTM]])/Assets[[#This Row],[TTM]]</f>
        <v>-9.4196735375406721E-4</v>
      </c>
      <c r="Q918" s="69">
        <f>(E919-Assets[[#This Row],[TSLA]])/Assets[[#This Row],[TSLA]]</f>
        <v>-4.938634338811506E-2</v>
      </c>
      <c r="R918" s="69">
        <f>(F919-Assets[[#This Row],[GOOG]])/Assets[[#This Row],[GOOG]]</f>
        <v>-7.0526780172702761E-3</v>
      </c>
      <c r="S918" s="69">
        <f>(G919-Assets[[#This Row],[DIS]])/Assets[[#This Row],[DIS]]</f>
        <v>-8.9218309808167823E-3</v>
      </c>
      <c r="T918" s="69">
        <f>(H919-Assets[[#This Row],[COP]])/Assets[[#This Row],[COP]]</f>
        <v>-5.6601307594329256E-3</v>
      </c>
      <c r="U918" s="69">
        <f>(I919-Assets[[#This Row],[BIDU]])/Assets[[#This Row],[BIDU]]</f>
        <v>-1.1507969851865764E-3</v>
      </c>
      <c r="V918" s="69">
        <f>(J919-Assets[[#This Row],[MSFT]])/Assets[[#This Row],[MSFT]]</f>
        <v>2.4051569244586462E-3</v>
      </c>
      <c r="W918" s="69">
        <f>(K919-Assets[[#This Row],[WFC]])/Assets[[#This Row],[WFC]]</f>
        <v>-1.3006765540932136E-2</v>
      </c>
      <c r="X918" s="69">
        <f>(L919-Assets[[#This Row],[DJI]])/Assets[[#This Row],[DJI]]</f>
        <v>-5.5696583982935621E-3</v>
      </c>
    </row>
    <row r="919" spans="1:24" x14ac:dyDescent="0.25">
      <c r="A919" s="66">
        <v>41689</v>
      </c>
      <c r="B919" s="60">
        <v>73.518855000000002</v>
      </c>
      <c r="C919" s="62">
        <v>87.420285000000007</v>
      </c>
      <c r="D919" s="62">
        <v>31.670812999999999</v>
      </c>
      <c r="E919" s="62">
        <v>193.63999899999999</v>
      </c>
      <c r="F919" s="62">
        <v>600.57048899999995</v>
      </c>
      <c r="G919" s="62">
        <v>76.381782000000001</v>
      </c>
      <c r="H919" s="62">
        <v>59.083328999999999</v>
      </c>
      <c r="I919" s="62">
        <v>173.58999600000001</v>
      </c>
      <c r="J919" s="62">
        <v>35.306949000000003</v>
      </c>
      <c r="K919" s="62">
        <v>42.761473000000002</v>
      </c>
      <c r="L919" s="62">
        <v>16040.559569999999</v>
      </c>
      <c r="N919" s="69">
        <f>(B920-Assets[[#This Row],[AAPL]])/Assets[[#This Row],[AAPL]]</f>
        <v>-1.1574908232724895E-2</v>
      </c>
      <c r="O919" s="69">
        <f>(C920-Assets[[#This Row],[XOM]])/Assets[[#This Row],[XOM]]</f>
        <v>1.5114478292995634E-2</v>
      </c>
      <c r="P919" s="69">
        <f>(D920-Assets[[#This Row],[TTM]])/Assets[[#This Row],[TTM]]</f>
        <v>1.5084866940422525E-2</v>
      </c>
      <c r="Q919" s="69">
        <f>(E920-Assets[[#This Row],[TSLA]])/Assets[[#This Row],[TSLA]]</f>
        <v>8.4331760402456976E-2</v>
      </c>
      <c r="R919" s="69">
        <f>(F920-Assets[[#This Row],[GOOG]])/Assets[[#This Row],[GOOG]]</f>
        <v>1.4720570127781539E-3</v>
      </c>
      <c r="S919" s="69">
        <f>(G920-Assets[[#This Row],[DIS]])/Assets[[#This Row],[DIS]]</f>
        <v>4.0573025646351516E-3</v>
      </c>
      <c r="T919" s="69">
        <f>(H920-Assets[[#This Row],[COP]])/Assets[[#This Row],[COP]]</f>
        <v>-1.2308040394947413E-3</v>
      </c>
      <c r="U919" s="69">
        <f>(I920-Assets[[#This Row],[BIDU]])/Assets[[#This Row],[BIDU]]</f>
        <v>1.785805675114935E-3</v>
      </c>
      <c r="V919" s="69">
        <f>(J920-Assets[[#This Row],[MSFT]])/Assets[[#This Row],[MSFT]]</f>
        <v>6.3983438501014293E-3</v>
      </c>
      <c r="W919" s="69">
        <f>(K920-Assets[[#This Row],[WFC]])/Assets[[#This Row],[WFC]]</f>
        <v>2.196393000774192E-3</v>
      </c>
      <c r="X919" s="69">
        <f>(L920-Assets[[#This Row],[DJI]])/Assets[[#This Row],[DJI]]</f>
        <v>5.7772859852919071E-3</v>
      </c>
    </row>
    <row r="920" spans="1:24" x14ac:dyDescent="0.25">
      <c r="A920" s="66">
        <v>41690</v>
      </c>
      <c r="B920" s="60">
        <v>72.667880999999994</v>
      </c>
      <c r="C920" s="62">
        <v>88.741596999999999</v>
      </c>
      <c r="D920" s="62">
        <v>32.148563000000003</v>
      </c>
      <c r="E920" s="62">
        <v>209.970001</v>
      </c>
      <c r="F920" s="62">
        <v>601.45456300000001</v>
      </c>
      <c r="G920" s="62">
        <v>76.691686000000004</v>
      </c>
      <c r="H920" s="62">
        <v>59.010609000000002</v>
      </c>
      <c r="I920" s="62">
        <v>173.89999399999999</v>
      </c>
      <c r="J920" s="62">
        <v>35.532854999999998</v>
      </c>
      <c r="K920" s="62">
        <v>42.855393999999997</v>
      </c>
      <c r="L920" s="62">
        <v>16133.23047</v>
      </c>
      <c r="N920" s="69">
        <f>(B921-Assets[[#This Row],[AAPL]])/Assets[[#This Row],[AAPL]]</f>
        <v>-1.110797492498781E-2</v>
      </c>
      <c r="O920" s="69">
        <f>(C921-Assets[[#This Row],[XOM]])/Assets[[#This Row],[XOM]]</f>
        <v>-3.5651037472313992E-3</v>
      </c>
      <c r="P920" s="69">
        <f>(D921-Assets[[#This Row],[TTM]])/Assets[[#This Row],[TTM]]</f>
        <v>1.6099071053346865E-2</v>
      </c>
      <c r="Q920" s="69">
        <f>(E921-Assets[[#This Row],[TSLA]])/Assets[[#This Row],[TSLA]]</f>
        <v>-1.762132677229395E-3</v>
      </c>
      <c r="R920" s="69">
        <f>(F921-Assets[[#This Row],[GOOG]])/Assets[[#This Row],[GOOG]]</f>
        <v>-2.6568923045982174E-4</v>
      </c>
      <c r="S920" s="69">
        <f>(G921-Assets[[#This Row],[DIS]])/Assets[[#This Row],[DIS]]</f>
        <v>1.1870126313300646E-2</v>
      </c>
      <c r="T920" s="69">
        <f>(H921-Assets[[#This Row],[COP]])/Assets[[#This Row],[COP]]</f>
        <v>-3.6968267858412279E-3</v>
      </c>
      <c r="U920" s="69">
        <f>(I921-Assets[[#This Row],[BIDU]])/Assets[[#This Row],[BIDU]]</f>
        <v>-7.1304775318163953E-3</v>
      </c>
      <c r="V920" s="69">
        <f>(J921-Assets[[#This Row],[MSFT]])/Assets[[#This Row],[MSFT]]</f>
        <v>6.0926992778937939E-3</v>
      </c>
      <c r="W920" s="69">
        <f>(K921-Assets[[#This Row],[WFC]])/Assets[[#This Row],[WFC]]</f>
        <v>-6.5751349760072048E-4</v>
      </c>
      <c r="X920" s="69">
        <f>(L921-Assets[[#This Row],[DJI]])/Assets[[#This Row],[DJI]]</f>
        <v>-1.8552180268952662E-3</v>
      </c>
    </row>
    <row r="921" spans="1:24" x14ac:dyDescent="0.25">
      <c r="A921" s="66">
        <v>41691</v>
      </c>
      <c r="B921" s="60">
        <v>71.860687999999996</v>
      </c>
      <c r="C921" s="62">
        <v>88.425224</v>
      </c>
      <c r="D921" s="62">
        <v>32.666125000000001</v>
      </c>
      <c r="E921" s="62">
        <v>209.60000600000001</v>
      </c>
      <c r="F921" s="62">
        <v>601.29476299999999</v>
      </c>
      <c r="G921" s="62">
        <v>77.602025999999995</v>
      </c>
      <c r="H921" s="62">
        <v>58.792456999999999</v>
      </c>
      <c r="I921" s="62">
        <v>172.66000399999999</v>
      </c>
      <c r="J921" s="62">
        <v>35.749346000000003</v>
      </c>
      <c r="K921" s="62">
        <v>42.827216</v>
      </c>
      <c r="L921" s="62">
        <v>16103.29981</v>
      </c>
      <c r="N921" s="69">
        <f>(B922-Assets[[#This Row],[AAPL]])/Assets[[#This Row],[AAPL]]</f>
        <v>4.3789171626077619E-3</v>
      </c>
      <c r="O921" s="69">
        <f>(C922-Assets[[#This Row],[XOM]])/Assets[[#This Row],[XOM]]</f>
        <v>1.4837463120251713E-2</v>
      </c>
      <c r="P921" s="69">
        <f>(D922-Assets[[#This Row],[TTM]])/Assets[[#This Row],[TTM]]</f>
        <v>-1.2187855155762221E-3</v>
      </c>
      <c r="Q921" s="69">
        <f>(E922-Assets[[#This Row],[TSLA]])/Assets[[#This Row],[TSLA]]</f>
        <v>3.840643019828914E-2</v>
      </c>
      <c r="R921" s="69">
        <f>(F922-Assets[[#This Row],[GOOG]])/Assets[[#This Row],[GOOG]]</f>
        <v>7.2437384591025273E-3</v>
      </c>
      <c r="S921" s="69">
        <f>(G922-Assets[[#This Row],[DIS]])/Assets[[#This Row],[DIS]]</f>
        <v>7.4878972876302246E-3</v>
      </c>
      <c r="T921" s="69">
        <f>(H922-Assets[[#This Row],[COP]])/Assets[[#This Row],[COP]]</f>
        <v>2.6901648284575041E-2</v>
      </c>
      <c r="U921" s="69">
        <f>(I922-Assets[[#This Row],[BIDU]])/Assets[[#This Row],[BIDU]]</f>
        <v>-7.5295376455558778E-4</v>
      </c>
      <c r="V921" s="69">
        <f>(J922-Assets[[#This Row],[MSFT]])/Assets[[#This Row],[MSFT]]</f>
        <v>-7.6356361875823779E-3</v>
      </c>
      <c r="W921" s="69">
        <f>(K922-Assets[[#This Row],[WFC]])/Assets[[#This Row],[WFC]]</f>
        <v>1.0526390508316096E-2</v>
      </c>
      <c r="X921" s="69">
        <f>(L922-Assets[[#This Row],[DJI]])/Assets[[#This Row],[DJI]]</f>
        <v>6.4483578661011544E-3</v>
      </c>
    </row>
    <row r="922" spans="1:24" x14ac:dyDescent="0.25">
      <c r="A922" s="66">
        <v>41694</v>
      </c>
      <c r="B922" s="60">
        <v>72.175359999999998</v>
      </c>
      <c r="C922" s="62">
        <v>89.737229999999997</v>
      </c>
      <c r="D922" s="62">
        <v>32.626311999999999</v>
      </c>
      <c r="E922" s="62">
        <v>217.64999399999999</v>
      </c>
      <c r="F922" s="62">
        <v>605.65038500000003</v>
      </c>
      <c r="G922" s="62">
        <v>78.183102000000005</v>
      </c>
      <c r="H922" s="62">
        <v>60.374071000000001</v>
      </c>
      <c r="I922" s="62">
        <v>172.529999</v>
      </c>
      <c r="J922" s="62">
        <v>35.476376999999999</v>
      </c>
      <c r="K922" s="62">
        <v>43.278032000000003</v>
      </c>
      <c r="L922" s="62">
        <v>16207.139649999999</v>
      </c>
      <c r="N922" s="69">
        <f>(B923-Assets[[#This Row],[AAPL]])/Assets[[#This Row],[AAPL]]</f>
        <v>-1.0406598595420846E-2</v>
      </c>
      <c r="O922" s="69">
        <f>(C923-Assets[[#This Row],[XOM]])/Assets[[#This Row],[XOM]]</f>
        <v>-1.3480469588820583E-3</v>
      </c>
      <c r="P922" s="69">
        <f>(D923-Assets[[#This Row],[TTM]])/Assets[[#This Row],[TTM]]</f>
        <v>-6.1015170822851031E-4</v>
      </c>
      <c r="Q922" s="69">
        <f>(E923-Assets[[#This Row],[TSLA]])/Assets[[#This Row],[TSLA]]</f>
        <v>0.13944409297801316</v>
      </c>
      <c r="R922" s="69">
        <f>(F923-Assets[[#This Row],[GOOG]])/Assets[[#This Row],[GOOG]]</f>
        <v>6.1772733786010729E-3</v>
      </c>
      <c r="S922" s="69">
        <f>(G923-Assets[[#This Row],[DIS]])/Assets[[#This Row],[DIS]]</f>
        <v>-6.4412767863829233E-3</v>
      </c>
      <c r="T922" s="69">
        <f>(H923-Assets[[#This Row],[COP]])/Assets[[#This Row],[COP]]</f>
        <v>1.5055469756213849E-3</v>
      </c>
      <c r="U922" s="69">
        <f>(I923-Assets[[#This Row],[BIDU]])/Assets[[#This Row],[BIDU]]</f>
        <v>-1.3794731431024996E-2</v>
      </c>
      <c r="V922" s="69">
        <f>(J923-Assets[[#This Row],[MSFT]])/Assets[[#This Row],[MSFT]]</f>
        <v>-3.9797750486189627E-3</v>
      </c>
      <c r="W922" s="69">
        <f>(K923-Assets[[#This Row],[WFC]])/Assets[[#This Row],[WFC]]</f>
        <v>0</v>
      </c>
      <c r="X922" s="69">
        <f>(L923-Assets[[#This Row],[DJI]])/Assets[[#This Row],[DJI]]</f>
        <v>-1.6955175677775885E-3</v>
      </c>
    </row>
    <row r="923" spans="1:24" x14ac:dyDescent="0.25">
      <c r="A923" s="66">
        <v>41695</v>
      </c>
      <c r="B923" s="60">
        <v>71.424260000000004</v>
      </c>
      <c r="C923" s="62">
        <v>89.616259999999997</v>
      </c>
      <c r="D923" s="62">
        <v>32.606405000000002</v>
      </c>
      <c r="E923" s="62">
        <v>248</v>
      </c>
      <c r="F923" s="62">
        <v>609.39165300000002</v>
      </c>
      <c r="G923" s="62">
        <v>77.679502999999997</v>
      </c>
      <c r="H923" s="62">
        <v>60.464967000000001</v>
      </c>
      <c r="I923" s="62">
        <v>170.14999399999999</v>
      </c>
      <c r="J923" s="62">
        <v>35.335189</v>
      </c>
      <c r="K923" s="62">
        <v>43.278032000000003</v>
      </c>
      <c r="L923" s="62">
        <v>16179.660159999999</v>
      </c>
      <c r="N923" s="69">
        <f>(B924-Assets[[#This Row],[AAPL]])/Assets[[#This Row],[AAPL]]</f>
        <v>-9.0219765665056437E-3</v>
      </c>
      <c r="O923" s="69">
        <f>(C924-Assets[[#This Row],[XOM]])/Assets[[#This Row],[XOM]]</f>
        <v>-5.3991876027853795E-3</v>
      </c>
      <c r="P923" s="69">
        <f>(D924-Assets[[#This Row],[TTM]])/Assets[[#This Row],[TTM]]</f>
        <v>3.2356587609090819E-2</v>
      </c>
      <c r="Q923" s="69">
        <f>(E924-Assets[[#This Row],[TSLA]])/Assets[[#This Row],[TSLA]]</f>
        <v>2.0161290322580645E-2</v>
      </c>
      <c r="R923" s="69">
        <f>(F924-Assets[[#This Row],[GOOG]])/Assets[[#This Row],[GOOG]]</f>
        <v>1.3929957783648554E-4</v>
      </c>
      <c r="S923" s="69">
        <f>(G924-Assets[[#This Row],[DIS]])/Assets[[#This Row],[DIS]]</f>
        <v>-1.6207106783368238E-3</v>
      </c>
      <c r="T923" s="69">
        <f>(H924-Assets[[#This Row],[COP]])/Assets[[#This Row],[COP]]</f>
        <v>-5.8628990899805104E-3</v>
      </c>
      <c r="U923" s="69">
        <f>(I924-Assets[[#This Row],[BIDU]])/Assets[[#This Row],[BIDU]]</f>
        <v>1.6162210384797312E-2</v>
      </c>
      <c r="V923" s="69">
        <f>(J924-Assets[[#This Row],[MSFT]])/Assets[[#This Row],[MSFT]]</f>
        <v>-1.8646567873176242E-3</v>
      </c>
      <c r="W923" s="69">
        <f>(K924-Assets[[#This Row],[WFC]])/Assets[[#This Row],[WFC]]</f>
        <v>-6.5109245263287457E-4</v>
      </c>
      <c r="X923" s="69">
        <f>(L924-Assets[[#This Row],[DJI]])/Assets[[#This Row],[DJI]]</f>
        <v>1.1588624121014913E-3</v>
      </c>
    </row>
    <row r="924" spans="1:24" x14ac:dyDescent="0.25">
      <c r="A924" s="66">
        <v>41696</v>
      </c>
      <c r="B924" s="60">
        <v>70.779871999999997</v>
      </c>
      <c r="C924" s="62">
        <v>89.132405000000006</v>
      </c>
      <c r="D924" s="62">
        <v>33.661436999999999</v>
      </c>
      <c r="E924" s="62">
        <v>253</v>
      </c>
      <c r="F924" s="62">
        <v>609.476541</v>
      </c>
      <c r="G924" s="62">
        <v>77.553607</v>
      </c>
      <c r="H924" s="62">
        <v>60.110467</v>
      </c>
      <c r="I924" s="62">
        <v>172.89999399999999</v>
      </c>
      <c r="J924" s="62">
        <v>35.269300999999999</v>
      </c>
      <c r="K924" s="62">
        <v>43.249853999999999</v>
      </c>
      <c r="L924" s="62">
        <v>16198.410159999999</v>
      </c>
      <c r="N924" s="69">
        <f>(B925-Assets[[#This Row],[AAPL]])/Assets[[#This Row],[AAPL]]</f>
        <v>1.99478461899451E-2</v>
      </c>
      <c r="O924" s="69">
        <f>(C925-Assets[[#This Row],[XOM]])/Assets[[#This Row],[XOM]]</f>
        <v>5.2192017033536793E-4</v>
      </c>
      <c r="P924" s="69">
        <f>(D925-Assets[[#This Row],[TTM]])/Assets[[#This Row],[TTM]]</f>
        <v>3.6368976167000855E-2</v>
      </c>
      <c r="Q924" s="69">
        <f>(E925-Assets[[#This Row],[TSLA]])/Assets[[#This Row],[TSLA]]</f>
        <v>-1.8182094861659696E-3</v>
      </c>
      <c r="R924" s="69">
        <f>(F925-Assets[[#This Row],[GOOG]])/Assets[[#This Row],[GOOG]]</f>
        <v>-7.8667999134688553E-4</v>
      </c>
      <c r="S924" s="69">
        <f>(G925-Assets[[#This Row],[DIS]])/Assets[[#This Row],[DIS]]</f>
        <v>4.995035240591709E-3</v>
      </c>
      <c r="T924" s="69">
        <f>(H925-Assets[[#This Row],[COP]])/Assets[[#This Row],[COP]]</f>
        <v>1.8146590010687945E-3</v>
      </c>
      <c r="U924" s="69">
        <f>(I925-Assets[[#This Row],[BIDU]])/Assets[[#This Row],[BIDU]]</f>
        <v>3.4817838108195658E-2</v>
      </c>
      <c r="V924" s="69">
        <f>(J925-Assets[[#This Row],[MSFT]])/Assets[[#This Row],[MSFT]]</f>
        <v>1.0408315152035523E-2</v>
      </c>
      <c r="W924" s="69">
        <f>(K925-Assets[[#This Row],[WFC]])/Assets[[#This Row],[WFC]]</f>
        <v>0</v>
      </c>
      <c r="X924" s="69">
        <f>(L925-Assets[[#This Row],[DJI]])/Assets[[#This Row],[DJI]]</f>
        <v>4.5831800322804796E-3</v>
      </c>
    </row>
    <row r="925" spans="1:24" x14ac:dyDescent="0.25">
      <c r="A925" s="66">
        <v>41697</v>
      </c>
      <c r="B925" s="60">
        <v>72.191777999999999</v>
      </c>
      <c r="C925" s="62">
        <v>89.178925000000007</v>
      </c>
      <c r="D925" s="62">
        <v>34.885669</v>
      </c>
      <c r="E925" s="62">
        <v>252.53999300000001</v>
      </c>
      <c r="F925" s="62">
        <v>608.99707799999999</v>
      </c>
      <c r="G925" s="62">
        <v>77.940989999999999</v>
      </c>
      <c r="H925" s="62">
        <v>60.219546999999999</v>
      </c>
      <c r="I925" s="62">
        <v>178.91999799999999</v>
      </c>
      <c r="J925" s="62">
        <v>35.636395</v>
      </c>
      <c r="K925" s="62">
        <v>43.249853999999999</v>
      </c>
      <c r="L925" s="62">
        <v>16272.650390000001</v>
      </c>
      <c r="N925" s="69">
        <f>(B926-Assets[[#This Row],[AAPL]])/Assets[[#This Row],[AAPL]]</f>
        <v>-2.7101147169419433E-3</v>
      </c>
      <c r="O925" s="69">
        <f>(C926-Assets[[#This Row],[XOM]])/Assets[[#This Row],[XOM]]</f>
        <v>4.4866542179107845E-3</v>
      </c>
      <c r="P925" s="69">
        <f>(D926-Assets[[#This Row],[TTM]])/Assets[[#This Row],[TTM]]</f>
        <v>-4.8501578112204484E-3</v>
      </c>
      <c r="Q925" s="69">
        <f>(E926-Assets[[#This Row],[TSLA]])/Assets[[#This Row],[TSLA]]</f>
        <v>-3.0608993483261886E-2</v>
      </c>
      <c r="R925" s="69">
        <f>(F926-Assets[[#This Row],[GOOG]])/Assets[[#This Row],[GOOG]]</f>
        <v>-2.9199614649053577E-3</v>
      </c>
      <c r="S925" s="69">
        <f>(G926-Assets[[#This Row],[DIS]])/Assets[[#This Row],[DIS]]</f>
        <v>4.1003199985013587E-3</v>
      </c>
      <c r="T925" s="69">
        <f>(H926-Assets[[#This Row],[COP]])/Assets[[#This Row],[COP]]</f>
        <v>3.773575380764678E-3</v>
      </c>
      <c r="U925" s="69">
        <f>(I926-Assets[[#This Row],[BIDU]])/Assets[[#This Row],[BIDU]]</f>
        <v>-4.4656858312730342E-2</v>
      </c>
      <c r="V925" s="69">
        <f>(J926-Assets[[#This Row],[MSFT]])/Assets[[#This Row],[MSFT]]</f>
        <v>1.1885910457553368E-2</v>
      </c>
      <c r="W925" s="69">
        <f>(K926-Assets[[#This Row],[WFC]])/Assets[[#This Row],[WFC]]</f>
        <v>8.0347092038739291E-3</v>
      </c>
      <c r="X925" s="69">
        <f>(L926-Assets[[#This Row],[DJI]])/Assets[[#This Row],[DJI]]</f>
        <v>3.0148481546772442E-3</v>
      </c>
    </row>
    <row r="926" spans="1:24" x14ac:dyDescent="0.25">
      <c r="A926" s="66">
        <v>41698</v>
      </c>
      <c r="B926" s="60">
        <v>71.996129999999994</v>
      </c>
      <c r="C926" s="62">
        <v>89.579040000000006</v>
      </c>
      <c r="D926" s="62">
        <v>34.716467999999999</v>
      </c>
      <c r="E926" s="62">
        <v>244.80999800000001</v>
      </c>
      <c r="F926" s="62">
        <v>607.21883000000003</v>
      </c>
      <c r="G926" s="62">
        <v>78.260572999999994</v>
      </c>
      <c r="H926" s="62">
        <v>60.44679</v>
      </c>
      <c r="I926" s="62">
        <v>170.929993</v>
      </c>
      <c r="J926" s="62">
        <v>36.059966000000003</v>
      </c>
      <c r="K926" s="62">
        <v>43.597354000000003</v>
      </c>
      <c r="L926" s="62">
        <v>16321.70996</v>
      </c>
      <c r="N926" s="69">
        <f>(B927-Assets[[#This Row],[AAPL]])/Assets[[#This Row],[AAPL]]</f>
        <v>2.8884885895950232E-3</v>
      </c>
      <c r="O926" s="69">
        <f>(C927-Assets[[#This Row],[XOM]])/Assets[[#This Row],[XOM]]</f>
        <v>-7.9983107655541025E-3</v>
      </c>
      <c r="P926" s="69">
        <f>(D927-Assets[[#This Row],[TTM]])/Assets[[#This Row],[TTM]]</f>
        <v>-1.1754565585416083E-2</v>
      </c>
      <c r="Q926" s="69">
        <f>(E927-Assets[[#This Row],[TSLA]])/Assets[[#This Row],[TSLA]]</f>
        <v>2.3487602822495835E-2</v>
      </c>
      <c r="R926" s="69">
        <f>(F927-Assets[[#This Row],[GOOG]])/Assets[[#This Row],[GOOG]]</f>
        <v>-1.0660977031954124E-2</v>
      </c>
      <c r="S926" s="69">
        <f>(G927-Assets[[#This Row],[DIS]])/Assets[[#This Row],[DIS]]</f>
        <v>-1.670583219471183E-2</v>
      </c>
      <c r="T926" s="69">
        <f>(H927-Assets[[#This Row],[COP]])/Assets[[#This Row],[COP]]</f>
        <v>-2.8571740534113163E-3</v>
      </c>
      <c r="U926" s="69">
        <f>(I927-Assets[[#This Row],[BIDU]])/Assets[[#This Row],[BIDU]]</f>
        <v>-6.9033700832129329E-3</v>
      </c>
      <c r="V926" s="69">
        <f>(J927-Assets[[#This Row],[MSFT]])/Assets[[#This Row],[MSFT]]</f>
        <v>-1.3834594297731874E-2</v>
      </c>
      <c r="W926" s="69">
        <f>(K927-Assets[[#This Row],[WFC]])/Assets[[#This Row],[WFC]]</f>
        <v>-5.8163850952973424E-3</v>
      </c>
      <c r="X926" s="69">
        <f>(L927-Assets[[#This Row],[DJI]])/Assets[[#This Row],[DJI]]</f>
        <v>-9.4156611272119949E-3</v>
      </c>
    </row>
    <row r="927" spans="1:24" x14ac:dyDescent="0.25">
      <c r="A927" s="66">
        <v>41701</v>
      </c>
      <c r="B927" s="60">
        <v>72.204089999999994</v>
      </c>
      <c r="C927" s="62">
        <v>88.862559000000005</v>
      </c>
      <c r="D927" s="62">
        <v>34.308391</v>
      </c>
      <c r="E927" s="62">
        <v>250.55999800000001</v>
      </c>
      <c r="F927" s="62">
        <v>600.74528399999997</v>
      </c>
      <c r="G927" s="62">
        <v>76.953164999999998</v>
      </c>
      <c r="H927" s="62">
        <v>60.274082999999997</v>
      </c>
      <c r="I927" s="62">
        <v>169.75</v>
      </c>
      <c r="J927" s="62">
        <v>35.561090999999998</v>
      </c>
      <c r="K927" s="62">
        <v>43.343775000000001</v>
      </c>
      <c r="L927" s="62">
        <v>16168.030269999999</v>
      </c>
      <c r="N927" s="69">
        <f>(B928-Assets[[#This Row],[AAPL]])/Assets[[#This Row],[AAPL]]</f>
        <v>6.5938508469535325E-3</v>
      </c>
      <c r="O927" s="69">
        <f>(C928-Assets[[#This Row],[XOM]])/Assets[[#This Row],[XOM]]</f>
        <v>1.0680594962384425E-2</v>
      </c>
      <c r="P927" s="69">
        <f>(D928-Assets[[#This Row],[TTM]])/Assets[[#This Row],[TTM]]</f>
        <v>1.4795418415279229E-2</v>
      </c>
      <c r="Q927" s="69">
        <f>(E928-Assets[[#This Row],[TSLA]])/Assets[[#This Row],[TSLA]]</f>
        <v>1.7081729063551501E-2</v>
      </c>
      <c r="R927" s="69">
        <f>(F928-Assets[[#This Row],[GOOG]])/Assets[[#This Row],[GOOG]]</f>
        <v>1.0160514218868178E-2</v>
      </c>
      <c r="S927" s="69">
        <f>(G928-Assets[[#This Row],[DIS]])/Assets[[#This Row],[DIS]]</f>
        <v>2.8316132286436878E-2</v>
      </c>
      <c r="T927" s="69">
        <f>(H928-Assets[[#This Row],[COP]])/Assets[[#This Row],[COP]]</f>
        <v>2.8653608881947256E-3</v>
      </c>
      <c r="U927" s="69">
        <f>(I928-Assets[[#This Row],[BIDU]])/Assets[[#This Row],[BIDU]]</f>
        <v>1.5729001472754005E-2</v>
      </c>
      <c r="V927" s="69">
        <f>(J928-Assets[[#This Row],[MSFT]])/Assets[[#This Row],[MSFT]]</f>
        <v>1.6675528880708512E-2</v>
      </c>
      <c r="W927" s="69">
        <f>(K928-Assets[[#This Row],[WFC]])/Assets[[#This Row],[WFC]]</f>
        <v>1.2784419446621783E-2</v>
      </c>
      <c r="X927" s="69">
        <f>(L928-Assets[[#This Row],[DJI]])/Assets[[#This Row],[DJI]]</f>
        <v>1.4092662259717666E-2</v>
      </c>
    </row>
    <row r="928" spans="1:24" x14ac:dyDescent="0.25">
      <c r="A928" s="66">
        <v>41702</v>
      </c>
      <c r="B928" s="60">
        <v>72.680193000000003</v>
      </c>
      <c r="C928" s="62">
        <v>89.811663999999993</v>
      </c>
      <c r="D928" s="62">
        <v>34.815998</v>
      </c>
      <c r="E928" s="62">
        <v>254.83999600000001</v>
      </c>
      <c r="F928" s="62">
        <v>606.84916499999997</v>
      </c>
      <c r="G928" s="62">
        <v>79.132181000000003</v>
      </c>
      <c r="H928" s="62">
        <v>60.44679</v>
      </c>
      <c r="I928" s="62">
        <v>172.41999799999999</v>
      </c>
      <c r="J928" s="62">
        <v>36.154091000000001</v>
      </c>
      <c r="K928" s="62">
        <v>43.8979</v>
      </c>
      <c r="L928" s="62">
        <v>16395.880860000001</v>
      </c>
      <c r="N928" s="69">
        <f>(B929-Assets[[#This Row],[AAPL]])/Assets[[#This Row],[AAPL]]</f>
        <v>2.1083185621149927E-3</v>
      </c>
      <c r="O928" s="69">
        <f>(C929-Assets[[#This Row],[XOM]])/Assets[[#This Row],[XOM]]</f>
        <v>-2.8180615827360634E-2</v>
      </c>
      <c r="P928" s="69">
        <f>(D929-Assets[[#This Row],[TTM]])/Assets[[#This Row],[TTM]]</f>
        <v>-1.0005687615216358E-2</v>
      </c>
      <c r="Q928" s="69">
        <f>(E929-Assets[[#This Row],[TSLA]])/Assets[[#This Row],[TSLA]]</f>
        <v>-8.5543558084188124E-3</v>
      </c>
      <c r="R928" s="69">
        <f>(F929-Assets[[#This Row],[GOOG]])/Assets[[#This Row],[GOOG]]</f>
        <v>2.7574331423856169E-3</v>
      </c>
      <c r="S928" s="69">
        <f>(G929-Assets[[#This Row],[DIS]])/Assets[[#This Row],[DIS]]</f>
        <v>1.1871263854082255E-2</v>
      </c>
      <c r="T928" s="69">
        <f>(H929-Assets[[#This Row],[COP]])/Assets[[#This Row],[COP]]</f>
        <v>-3.0074715299191488E-3</v>
      </c>
      <c r="U928" s="69">
        <f>(I929-Assets[[#This Row],[BIDU]])/Assets[[#This Row],[BIDU]]</f>
        <v>1.2469603438923666E-2</v>
      </c>
      <c r="V928" s="69">
        <f>(J929-Assets[[#This Row],[MSFT]])/Assets[[#This Row],[MSFT]]</f>
        <v>-7.8104577432192498E-3</v>
      </c>
      <c r="W928" s="69">
        <f>(K929-Assets[[#This Row],[WFC]])/Assets[[#This Row],[WFC]]</f>
        <v>7.4881941960777167E-3</v>
      </c>
      <c r="X928" s="69">
        <f>(L929-Assets[[#This Row],[DJI]])/Assets[[#This Row],[DJI]]</f>
        <v>-2.1774475128749056E-3</v>
      </c>
    </row>
    <row r="929" spans="1:24" x14ac:dyDescent="0.25">
      <c r="A929" s="66">
        <v>41703</v>
      </c>
      <c r="B929" s="60">
        <v>72.833426000000003</v>
      </c>
      <c r="C929" s="62">
        <v>87.280715999999998</v>
      </c>
      <c r="D929" s="62">
        <v>34.467640000000003</v>
      </c>
      <c r="E929" s="62">
        <v>252.66000399999999</v>
      </c>
      <c r="F929" s="62">
        <v>608.52251100000001</v>
      </c>
      <c r="G929" s="62">
        <v>80.071579999999997</v>
      </c>
      <c r="H929" s="62">
        <v>60.264997999999999</v>
      </c>
      <c r="I929" s="62">
        <v>174.570007</v>
      </c>
      <c r="J929" s="62">
        <v>35.871710999999998</v>
      </c>
      <c r="K929" s="62">
        <v>44.226616</v>
      </c>
      <c r="L929" s="62">
        <v>16360.179690000001</v>
      </c>
      <c r="N929" s="69">
        <f>(B930-Assets[[#This Row],[AAPL]])/Assets[[#This Row],[AAPL]]</f>
        <v>-3.0243119416076456E-3</v>
      </c>
      <c r="O929" s="69">
        <f>(C930-Assets[[#This Row],[XOM]])/Assets[[#This Row],[XOM]]</f>
        <v>-4.2645158868772791E-4</v>
      </c>
      <c r="P929" s="69">
        <f>(D930-Assets[[#This Row],[TTM]])/Assets[[#This Row],[TTM]]</f>
        <v>1.73255262037085E-3</v>
      </c>
      <c r="Q929" s="69">
        <f>(E930-Assets[[#This Row],[TSLA]])/Assets[[#This Row],[TSLA]]</f>
        <v>1.1082007265384441E-3</v>
      </c>
      <c r="R929" s="69">
        <f>(F930-Assets[[#This Row],[GOOG]])/Assets[[#This Row],[GOOG]]</f>
        <v>1.1081479942161858E-3</v>
      </c>
      <c r="S929" s="69">
        <f>(G930-Assets[[#This Row],[DIS]])/Assets[[#This Row],[DIS]]</f>
        <v>7.9825326289302279E-3</v>
      </c>
      <c r="T929" s="69">
        <f>(H930-Assets[[#This Row],[COP]])/Assets[[#This Row],[COP]]</f>
        <v>1.3574214339143061E-3</v>
      </c>
      <c r="U929" s="69">
        <f>(I930-Assets[[#This Row],[BIDU]])/Assets[[#This Row],[BIDU]]</f>
        <v>5.7684548297004909E-2</v>
      </c>
      <c r="V929" s="69">
        <f>(J930-Assets[[#This Row],[MSFT]])/Assets[[#This Row],[MSFT]]</f>
        <v>1.0496293304771928E-3</v>
      </c>
      <c r="W929" s="69">
        <f>(K930-Assets[[#This Row],[WFC]])/Assets[[#This Row],[WFC]]</f>
        <v>5.3089750298778871E-3</v>
      </c>
      <c r="X929" s="69">
        <f>(L930-Assets[[#This Row],[DJI]])/Assets[[#This Row],[DJI]]</f>
        <v>3.7720209172104053E-3</v>
      </c>
    </row>
    <row r="930" spans="1:24" x14ac:dyDescent="0.25">
      <c r="A930" s="66">
        <v>41704</v>
      </c>
      <c r="B930" s="60">
        <v>72.613155000000006</v>
      </c>
      <c r="C930" s="62">
        <v>87.243494999999996</v>
      </c>
      <c r="D930" s="62">
        <v>34.527357000000002</v>
      </c>
      <c r="E930" s="62">
        <v>252.94000199999999</v>
      </c>
      <c r="F930" s="62">
        <v>609.19684400000006</v>
      </c>
      <c r="G930" s="62">
        <v>80.710753999999994</v>
      </c>
      <c r="H930" s="62">
        <v>60.346803000000001</v>
      </c>
      <c r="I930" s="62">
        <v>184.63999899999999</v>
      </c>
      <c r="J930" s="62">
        <v>35.909362999999999</v>
      </c>
      <c r="K930" s="62">
        <v>44.461413999999998</v>
      </c>
      <c r="L930" s="62">
        <v>16421.890630000002</v>
      </c>
      <c r="N930" s="69">
        <f>(B931-Assets[[#This Row],[AAPL]])/Assets[[#This Row],[AAPL]]</f>
        <v>-5.840126351762488E-4</v>
      </c>
      <c r="O930" s="69">
        <f>(C931-Assets[[#This Row],[XOM]])/Assets[[#This Row],[XOM]]</f>
        <v>1.3118548265403649E-2</v>
      </c>
      <c r="P930" s="69">
        <f>(D931-Assets[[#This Row],[TTM]])/Assets[[#This Row],[TTM]]</f>
        <v>-1.9602224404260155E-2</v>
      </c>
      <c r="Q930" s="69">
        <f>(E931-Assets[[#This Row],[TSLA]])/Assets[[#This Row],[TSLA]]</f>
        <v>-2.6607080520225514E-2</v>
      </c>
      <c r="R930" s="69">
        <f>(F931-Assets[[#This Row],[GOOG]])/Assets[[#This Row],[GOOG]]</f>
        <v>-3.9520838358118766E-3</v>
      </c>
      <c r="S930" s="69">
        <f>(G931-Assets[[#This Row],[DIS]])/Assets[[#This Row],[DIS]]</f>
        <v>-1.3558874694690613E-2</v>
      </c>
      <c r="T930" s="69">
        <f>(H931-Assets[[#This Row],[COP]])/Assets[[#This Row],[COP]]</f>
        <v>1.8075356866875162E-3</v>
      </c>
      <c r="U930" s="69">
        <f>(I931-Assets[[#This Row],[BIDU]])/Assets[[#This Row],[BIDU]]</f>
        <v>-1.408148837782424E-2</v>
      </c>
      <c r="V930" s="69">
        <f>(J931-Assets[[#This Row],[MSFT]])/Assets[[#This Row],[MSFT]]</f>
        <v>-6.5530819914572701E-3</v>
      </c>
      <c r="W930" s="69">
        <f>(K931-Assets[[#This Row],[WFC]])/Assets[[#This Row],[WFC]]</f>
        <v>1.2885532610366436E-2</v>
      </c>
      <c r="X930" s="69">
        <f>(L931-Assets[[#This Row],[DJI]])/Assets[[#This Row],[DJI]]</f>
        <v>1.8773764053499834E-3</v>
      </c>
    </row>
    <row r="931" spans="1:24" x14ac:dyDescent="0.25">
      <c r="A931" s="66">
        <v>41705</v>
      </c>
      <c r="B931" s="60">
        <v>72.570747999999995</v>
      </c>
      <c r="C931" s="62">
        <v>88.388002999999998</v>
      </c>
      <c r="D931" s="62">
        <v>33.850543999999999</v>
      </c>
      <c r="E931" s="62">
        <v>246.21000699999999</v>
      </c>
      <c r="F931" s="62">
        <v>606.78924700000005</v>
      </c>
      <c r="G931" s="62">
        <v>79.616406999999995</v>
      </c>
      <c r="H931" s="62">
        <v>60.455882000000003</v>
      </c>
      <c r="I931" s="62">
        <v>182.03999300000001</v>
      </c>
      <c r="J931" s="62">
        <v>35.674045999999997</v>
      </c>
      <c r="K931" s="62">
        <v>45.034323000000001</v>
      </c>
      <c r="L931" s="62">
        <v>16452.720700000002</v>
      </c>
      <c r="N931" s="69">
        <f>(B932-Assets[[#This Row],[AAPL]])/Assets[[#This Row],[AAPL]]</f>
        <v>9.0482738306641656E-4</v>
      </c>
      <c r="O931" s="69">
        <f>(C932-Assets[[#This Row],[XOM]])/Assets[[#This Row],[XOM]]</f>
        <v>5.3690091855566292E-3</v>
      </c>
      <c r="P931" s="69">
        <f>(D932-Assets[[#This Row],[TTM]])/Assets[[#This Row],[TTM]]</f>
        <v>2.058342105225877E-3</v>
      </c>
      <c r="Q931" s="69">
        <f>(E932-Assets[[#This Row],[TSLA]])/Assets[[#This Row],[TSLA]]</f>
        <v>-2.9933840178965502E-2</v>
      </c>
      <c r="R931" s="69">
        <f>(F932-Assets[[#This Row],[GOOG]])/Assets[[#This Row],[GOOG]]</f>
        <v>-2.6506896883096032E-3</v>
      </c>
      <c r="S931" s="69">
        <f>(G932-Assets[[#This Row],[DIS]])/Assets[[#This Row],[DIS]]</f>
        <v>-2.9193354580796553E-3</v>
      </c>
      <c r="T931" s="69">
        <f>(H932-Assets[[#This Row],[COP]])/Assets[[#This Row],[COP]]</f>
        <v>5.7133894763126448E-3</v>
      </c>
      <c r="U931" s="69">
        <f>(I932-Assets[[#This Row],[BIDU]])/Assets[[#This Row],[BIDU]]</f>
        <v>-1.3623352534407109E-2</v>
      </c>
      <c r="V931" s="69">
        <f>(J932-Assets[[#This Row],[MSFT]])/Assets[[#This Row],[MSFT]]</f>
        <v>-2.1108623339219255E-3</v>
      </c>
      <c r="W931" s="69">
        <f>(K932-Assets[[#This Row],[WFC]])/Assets[[#This Row],[WFC]]</f>
        <v>4.1710186250606398E-3</v>
      </c>
      <c r="X931" s="69">
        <f>(L932-Assets[[#This Row],[DJI]])/Assets[[#This Row],[DJI]]</f>
        <v>-2.0690201104550947E-3</v>
      </c>
    </row>
    <row r="932" spans="1:24" x14ac:dyDescent="0.25">
      <c r="A932" s="66">
        <v>41708</v>
      </c>
      <c r="B932" s="60">
        <v>72.636412000000007</v>
      </c>
      <c r="C932" s="62">
        <v>88.862559000000005</v>
      </c>
      <c r="D932" s="62">
        <v>33.92022</v>
      </c>
      <c r="E932" s="62">
        <v>238.83999600000001</v>
      </c>
      <c r="F932" s="62">
        <v>605.180837</v>
      </c>
      <c r="G932" s="62">
        <v>79.383979999999994</v>
      </c>
      <c r="H932" s="62">
        <v>60.801290000000002</v>
      </c>
      <c r="I932" s="62">
        <v>179.55999800000001</v>
      </c>
      <c r="J932" s="62">
        <v>35.598742999999999</v>
      </c>
      <c r="K932" s="62">
        <v>45.222161999999997</v>
      </c>
      <c r="L932" s="62">
        <v>16418.679690000001</v>
      </c>
      <c r="N932" s="69">
        <f>(B933-Assets[[#This Row],[AAPL]])/Assets[[#This Row],[AAPL]]</f>
        <v>9.7378157940950557E-3</v>
      </c>
      <c r="O932" s="69">
        <f>(C933-Assets[[#This Row],[XOM]])/Assets[[#This Row],[XOM]]</f>
        <v>-1.5602071509104384E-2</v>
      </c>
      <c r="P932" s="69">
        <f>(D933-Assets[[#This Row],[TTM]])/Assets[[#This Row],[TTM]]</f>
        <v>-1.4378002265315446E-2</v>
      </c>
      <c r="Q932" s="69">
        <f>(E933-Assets[[#This Row],[TSLA]])/Assets[[#This Row],[TSLA]]</f>
        <v>-1.8547948727984515E-2</v>
      </c>
      <c r="R932" s="69">
        <f>(F933-Assets[[#This Row],[GOOG]])/Assets[[#This Row],[GOOG]]</f>
        <v>-9.5578356854019286E-3</v>
      </c>
      <c r="S932" s="69">
        <f>(G933-Assets[[#This Row],[DIS]])/Assets[[#This Row],[DIS]]</f>
        <v>-1.1223586925220786E-2</v>
      </c>
      <c r="T932" s="69">
        <f>(H933-Assets[[#This Row],[COP]])/Assets[[#This Row],[COP]]</f>
        <v>-5.3819910728868121E-3</v>
      </c>
      <c r="U932" s="69">
        <f>(I933-Assets[[#This Row],[BIDU]])/Assets[[#This Row],[BIDU]]</f>
        <v>-3.374915386220937E-2</v>
      </c>
      <c r="V932" s="69">
        <f>(J933-Assets[[#This Row],[MSFT]])/Assets[[#This Row],[MSFT]]</f>
        <v>5.2882204295809148E-3</v>
      </c>
      <c r="W932" s="69">
        <f>(K933-Assets[[#This Row],[WFC]])/Assets[[#This Row],[WFC]]</f>
        <v>-7.0612723027261874E-3</v>
      </c>
      <c r="X932" s="69">
        <f>(L933-Assets[[#This Row],[DJI]])/Assets[[#This Row],[DJI]]</f>
        <v>-4.1068886946536709E-3</v>
      </c>
    </row>
    <row r="933" spans="1:24" x14ac:dyDescent="0.25">
      <c r="A933" s="66">
        <v>41709</v>
      </c>
      <c r="B933" s="60">
        <v>73.343732000000003</v>
      </c>
      <c r="C933" s="62">
        <v>87.476118999999997</v>
      </c>
      <c r="D933" s="62">
        <v>33.432515000000002</v>
      </c>
      <c r="E933" s="62">
        <v>234.41000399999999</v>
      </c>
      <c r="F933" s="62">
        <v>599.39661799999999</v>
      </c>
      <c r="G933" s="62">
        <v>78.493007000000006</v>
      </c>
      <c r="H933" s="62">
        <v>60.474057999999999</v>
      </c>
      <c r="I933" s="62">
        <v>173.5</v>
      </c>
      <c r="J933" s="62">
        <v>35.786997</v>
      </c>
      <c r="K933" s="62">
        <v>44.902836000000001</v>
      </c>
      <c r="L933" s="62">
        <v>16351.25</v>
      </c>
      <c r="N933" s="69">
        <f>(B934-Assets[[#This Row],[AAPL]])/Assets[[#This Row],[AAPL]]</f>
        <v>9.7000790742423455E-4</v>
      </c>
      <c r="O933" s="69">
        <f>(C934-Assets[[#This Row],[XOM]])/Assets[[#This Row],[XOM]]</f>
        <v>2.127403480257323E-3</v>
      </c>
      <c r="P933" s="69">
        <f>(D934-Assets[[#This Row],[TTM]])/Assets[[#This Row],[TTM]]</f>
        <v>-1.4289950965400085E-2</v>
      </c>
      <c r="Q933" s="69">
        <f>(E934-Assets[[#This Row],[TSLA]])/Assets[[#This Row],[TSLA]]</f>
        <v>3.0203493362851573E-2</v>
      </c>
      <c r="R933" s="69">
        <f>(F934-Assets[[#This Row],[GOOG]])/Assets[[#This Row],[GOOG]]</f>
        <v>6.0917277314368589E-3</v>
      </c>
      <c r="S933" s="69">
        <f>(G934-Assets[[#This Row],[DIS]])/Assets[[#This Row],[DIS]]</f>
        <v>4.071483718288361E-3</v>
      </c>
      <c r="T933" s="69">
        <f>(H934-Assets[[#This Row],[COP]])/Assets[[#This Row],[COP]]</f>
        <v>1.5034545887432496E-4</v>
      </c>
      <c r="U933" s="69">
        <f>(I934-Assets[[#This Row],[BIDU]])/Assets[[#This Row],[BIDU]]</f>
        <v>3.9192680115273546E-3</v>
      </c>
      <c r="V933" s="69">
        <f>(J934-Assets[[#This Row],[MSFT]])/Assets[[#This Row],[MSFT]]</f>
        <v>6.5754888570282105E-3</v>
      </c>
      <c r="W933" s="69">
        <f>(K934-Assets[[#This Row],[WFC]])/Assets[[#This Row],[WFC]]</f>
        <v>6.4839557127304775E-3</v>
      </c>
      <c r="X933" s="69">
        <f>(L934-Assets[[#This Row],[DJI]])/Assets[[#This Row],[DJI]]</f>
        <v>-6.8312330861556604E-4</v>
      </c>
    </row>
    <row r="934" spans="1:24" x14ac:dyDescent="0.25">
      <c r="A934" s="66">
        <v>41710</v>
      </c>
      <c r="B934" s="60">
        <v>73.414876000000007</v>
      </c>
      <c r="C934" s="62">
        <v>87.662216000000001</v>
      </c>
      <c r="D934" s="62">
        <v>32.954765999999999</v>
      </c>
      <c r="E934" s="62">
        <v>241.490005</v>
      </c>
      <c r="F934" s="62">
        <v>603.04797900000005</v>
      </c>
      <c r="G934" s="62">
        <v>78.81259</v>
      </c>
      <c r="H934" s="62">
        <v>60.483150000000002</v>
      </c>
      <c r="I934" s="62">
        <v>174.179993</v>
      </c>
      <c r="J934" s="62">
        <v>36.022314000000001</v>
      </c>
      <c r="K934" s="62">
        <v>45.193984</v>
      </c>
      <c r="L934" s="62">
        <v>16340.08008</v>
      </c>
      <c r="N934" s="69">
        <f>(B935-Assets[[#This Row],[AAPL]])/Assets[[#This Row],[AAPL]]</f>
        <v>-1.110672719790487E-2</v>
      </c>
      <c r="O934" s="69">
        <f>(C935-Assets[[#This Row],[XOM]])/Assets[[#This Row],[XOM]]</f>
        <v>-6.0503033598876908E-3</v>
      </c>
      <c r="P934" s="69">
        <f>(D935-Assets[[#This Row],[TTM]])/Assets[[#This Row],[TTM]]</f>
        <v>-1.9027505763506179E-2</v>
      </c>
      <c r="Q934" s="69">
        <f>(E935-Assets[[#This Row],[TSLA]])/Assets[[#This Row],[TSLA]]</f>
        <v>-1.5321594779874997E-2</v>
      </c>
      <c r="R934" s="69">
        <f>(F935-Assets[[#This Row],[GOOG]])/Assets[[#This Row],[GOOG]]</f>
        <v>-1.510808147489044E-2</v>
      </c>
      <c r="S934" s="69">
        <f>(G935-Assets[[#This Row],[DIS]])/Assets[[#This Row],[DIS]]</f>
        <v>-1.7817610105187502E-2</v>
      </c>
      <c r="T934" s="69">
        <f>(H935-Assets[[#This Row],[COP]])/Assets[[#This Row],[COP]]</f>
        <v>-3.3062927443428792E-3</v>
      </c>
      <c r="U934" s="69">
        <f>(I935-Assets[[#This Row],[BIDU]])/Assets[[#This Row],[BIDU]]</f>
        <v>-4.6446189718241535E-2</v>
      </c>
      <c r="V934" s="69">
        <f>(J935-Assets[[#This Row],[MSFT]])/Assets[[#This Row],[MSFT]]</f>
        <v>-9.9294842635595671E-3</v>
      </c>
      <c r="W934" s="69">
        <f>(K935-Assets[[#This Row],[WFC]])/Assets[[#This Row],[WFC]]</f>
        <v>-5.8187611873297632E-3</v>
      </c>
      <c r="X934" s="69">
        <f>(L935-Assets[[#This Row],[DJI]])/Assets[[#This Row],[DJI]]</f>
        <v>-1.4148671785456791E-2</v>
      </c>
    </row>
    <row r="935" spans="1:24" x14ac:dyDescent="0.25">
      <c r="A935" s="66">
        <v>41711</v>
      </c>
      <c r="B935" s="60">
        <v>72.599476999999993</v>
      </c>
      <c r="C935" s="62">
        <v>87.131833</v>
      </c>
      <c r="D935" s="62">
        <v>32.327719000000002</v>
      </c>
      <c r="E935" s="62">
        <v>237.78999300000001</v>
      </c>
      <c r="F935" s="62">
        <v>593.93708100000003</v>
      </c>
      <c r="G935" s="62">
        <v>77.408338000000001</v>
      </c>
      <c r="H935" s="62">
        <v>60.283175</v>
      </c>
      <c r="I935" s="62">
        <v>166.08999600000001</v>
      </c>
      <c r="J935" s="62">
        <v>35.664631</v>
      </c>
      <c r="K935" s="62">
        <v>44.931010999999998</v>
      </c>
      <c r="L935" s="62">
        <v>16108.889649999999</v>
      </c>
      <c r="N935" s="69">
        <f>(B936-Assets[[#This Row],[AAPL]])/Assets[[#This Row],[AAPL]]</f>
        <v>-1.1231554739712497E-2</v>
      </c>
      <c r="O935" s="69">
        <f>(C936-Assets[[#This Row],[XOM]])/Assets[[#This Row],[XOM]]</f>
        <v>-1.8154444197219398E-3</v>
      </c>
      <c r="P935" s="69">
        <f>(D936-Assets[[#This Row],[TTM]])/Assets[[#This Row],[TTM]]</f>
        <v>6.7734441764975362E-3</v>
      </c>
      <c r="Q935" s="69">
        <f>(E936-Assets[[#This Row],[TSLA]])/Assets[[#This Row],[TSLA]]</f>
        <v>-2.8680735946697358E-2</v>
      </c>
      <c r="R935" s="69">
        <f>(F936-Assets[[#This Row],[GOOG]])/Assets[[#This Row],[GOOG]]</f>
        <v>-1.3674615139915941E-2</v>
      </c>
      <c r="S935" s="69">
        <f>(G936-Assets[[#This Row],[DIS]])/Assets[[#This Row],[DIS]]</f>
        <v>1.7515296607969661E-3</v>
      </c>
      <c r="T935" s="69">
        <f>(H936-Assets[[#This Row],[COP]])/Assets[[#This Row],[COP]]</f>
        <v>4.2219242765498136E-3</v>
      </c>
      <c r="U935" s="69">
        <f>(I936-Assets[[#This Row],[BIDU]])/Assets[[#This Row],[BIDU]]</f>
        <v>-3.3114577231972475E-2</v>
      </c>
      <c r="V935" s="69">
        <f>(J936-Assets[[#This Row],[MSFT]])/Assets[[#This Row],[MSFT]]</f>
        <v>-5.0144637694413945E-3</v>
      </c>
      <c r="W935" s="69">
        <f>(K936-Assets[[#This Row],[WFC]])/Assets[[#This Row],[WFC]]</f>
        <v>-9.1973002788652784E-3</v>
      </c>
      <c r="X935" s="69">
        <f>(L936-Assets[[#This Row],[DJI]])/Assets[[#This Row],[DJI]]</f>
        <v>-2.6829738696483585E-3</v>
      </c>
    </row>
    <row r="936" spans="1:24" x14ac:dyDescent="0.25">
      <c r="A936" s="66">
        <v>41712</v>
      </c>
      <c r="B936" s="60">
        <v>71.784071999999995</v>
      </c>
      <c r="C936" s="62">
        <v>86.973650000000006</v>
      </c>
      <c r="D936" s="62">
        <v>32.546689000000001</v>
      </c>
      <c r="E936" s="62">
        <v>230.970001</v>
      </c>
      <c r="F936" s="62">
        <v>585.81521999999995</v>
      </c>
      <c r="G936" s="62">
        <v>77.543920999999997</v>
      </c>
      <c r="H936" s="62">
        <v>60.537686000000001</v>
      </c>
      <c r="I936" s="62">
        <v>160.58999600000001</v>
      </c>
      <c r="J936" s="62">
        <v>35.485792000000004</v>
      </c>
      <c r="K936" s="62">
        <v>44.517766999999999</v>
      </c>
      <c r="L936" s="62">
        <v>16065.66992</v>
      </c>
      <c r="N936" s="69">
        <f>(B937-Assets[[#This Row],[AAPL]])/Assets[[#This Row],[AAPL]]</f>
        <v>3.907134162018675E-3</v>
      </c>
      <c r="O936" s="69">
        <f>(C937-Assets[[#This Row],[XOM]])/Assets[[#This Row],[XOM]]</f>
        <v>9.0938002486959813E-3</v>
      </c>
      <c r="P936" s="69">
        <f>(D937-Assets[[#This Row],[TTM]])/Assets[[#This Row],[TTM]]</f>
        <v>2.2629890247822131E-2</v>
      </c>
      <c r="Q936" s="69">
        <f>(E937-Assets[[#This Row],[TSLA]])/Assets[[#This Row],[TSLA]]</f>
        <v>1.3031973792994891E-2</v>
      </c>
      <c r="R936" s="69">
        <f>(F937-Assets[[#This Row],[GOOG]])/Assets[[#This Row],[GOOG]]</f>
        <v>1.6456322182957436E-2</v>
      </c>
      <c r="S936" s="69">
        <f>(G937-Assets[[#This Row],[DIS]])/Assets[[#This Row],[DIS]]</f>
        <v>1.648557338234163E-2</v>
      </c>
      <c r="T936" s="69">
        <f>(H937-Assets[[#This Row],[COP]])/Assets[[#This Row],[COP]]</f>
        <v>1.0360405913103457E-2</v>
      </c>
      <c r="U936" s="69">
        <f>(I937-Assets[[#This Row],[BIDU]])/Assets[[#This Row],[BIDU]]</f>
        <v>6.6629804262525348E-3</v>
      </c>
      <c r="V936" s="69">
        <f>(J937-Assets[[#This Row],[MSFT]])/Assets[[#This Row],[MSFT]]</f>
        <v>9.2837719389211627E-3</v>
      </c>
      <c r="W936" s="69">
        <f>(K937-Assets[[#This Row],[WFC]])/Assets[[#This Row],[WFC]]</f>
        <v>1.5400839848952925E-2</v>
      </c>
      <c r="X936" s="69">
        <f>(L937-Assets[[#This Row],[DJI]])/Assets[[#This Row],[DJI]]</f>
        <v>1.1300481766651436E-2</v>
      </c>
    </row>
    <row r="937" spans="1:24" x14ac:dyDescent="0.25">
      <c r="A937" s="66">
        <v>41715</v>
      </c>
      <c r="B937" s="60">
        <v>72.064542000000003</v>
      </c>
      <c r="C937" s="62">
        <v>87.764571000000004</v>
      </c>
      <c r="D937" s="62">
        <v>33.283217</v>
      </c>
      <c r="E937" s="62">
        <v>233.979996</v>
      </c>
      <c r="F937" s="62">
        <v>595.45558400000004</v>
      </c>
      <c r="G937" s="62">
        <v>78.822277</v>
      </c>
      <c r="H937" s="62">
        <v>61.164881000000001</v>
      </c>
      <c r="I937" s="62">
        <v>161.66000399999999</v>
      </c>
      <c r="J937" s="62">
        <v>35.815233999999997</v>
      </c>
      <c r="K937" s="62">
        <v>45.203378000000001</v>
      </c>
      <c r="L937" s="62">
        <v>16247.219730000001</v>
      </c>
      <c r="N937" s="69">
        <f>(B938-Assets[[#This Row],[AAPL]])/Assets[[#This Row],[AAPL]]</f>
        <v>8.8468056870464641E-3</v>
      </c>
      <c r="O937" s="69">
        <f>(C938-Assets[[#This Row],[XOM]])/Assets[[#This Row],[XOM]]</f>
        <v>4.1348575611449999E-3</v>
      </c>
      <c r="P937" s="69">
        <f>(D938-Assets[[#This Row],[TTM]])/Assets[[#This Row],[TTM]]</f>
        <v>-7.4760802118377908E-3</v>
      </c>
      <c r="Q937" s="69">
        <f>(E938-Assets[[#This Row],[TSLA]])/Assets[[#This Row],[TSLA]]</f>
        <v>2.5899637163853999E-2</v>
      </c>
      <c r="R937" s="69">
        <f>(F938-Assets[[#This Row],[GOOG]])/Assets[[#This Row],[GOOG]]</f>
        <v>1.6072416242552061E-2</v>
      </c>
      <c r="S937" s="69">
        <f>(G938-Assets[[#This Row],[DIS]])/Assets[[#This Row],[DIS]]</f>
        <v>7.3718880260208591E-3</v>
      </c>
      <c r="T937" s="69">
        <f>(H938-Assets[[#This Row],[COP]])/Assets[[#This Row],[COP]]</f>
        <v>1.2037414084072166E-2</v>
      </c>
      <c r="U937" s="69">
        <f>(I938-Assets[[#This Row],[BIDU]])/Assets[[#This Row],[BIDU]]</f>
        <v>1.5031497834183075E-2</v>
      </c>
      <c r="V937" s="69">
        <f>(J938-Assets[[#This Row],[MSFT]])/Assets[[#This Row],[MSFT]]</f>
        <v>3.9421828152791209E-2</v>
      </c>
      <c r="W937" s="69">
        <f>(K938-Assets[[#This Row],[WFC]])/Assets[[#This Row],[WFC]]</f>
        <v>5.6098019931165657E-3</v>
      </c>
      <c r="X937" s="69">
        <f>(L938-Assets[[#This Row],[DJI]])/Assets[[#This Row],[DJI]]</f>
        <v>5.4760569179549004E-3</v>
      </c>
    </row>
    <row r="938" spans="1:24" x14ac:dyDescent="0.25">
      <c r="A938" s="66">
        <v>41716</v>
      </c>
      <c r="B938" s="60">
        <v>72.702083000000002</v>
      </c>
      <c r="C938" s="62">
        <v>88.127465000000001</v>
      </c>
      <c r="D938" s="62">
        <v>33.034388999999997</v>
      </c>
      <c r="E938" s="62">
        <v>240.03999300000001</v>
      </c>
      <c r="F938" s="62">
        <v>605.02599399999997</v>
      </c>
      <c r="G938" s="62">
        <v>79.403345999999999</v>
      </c>
      <c r="H938" s="62">
        <v>61.901147999999999</v>
      </c>
      <c r="I938" s="62">
        <v>164.08999600000001</v>
      </c>
      <c r="J938" s="62">
        <v>37.227136000000002</v>
      </c>
      <c r="K938" s="62">
        <v>45.456960000000002</v>
      </c>
      <c r="L938" s="62">
        <v>16336.190430000001</v>
      </c>
      <c r="N938" s="69">
        <f>(B939-Assets[[#This Row],[AAPL]])/Assets[[#This Row],[AAPL]]</f>
        <v>-2.6340373218737383E-4</v>
      </c>
      <c r="O938" s="69">
        <f>(C939-Assets[[#This Row],[XOM]])/Assets[[#This Row],[XOM]]</f>
        <v>-1.0347330426445383E-2</v>
      </c>
      <c r="P938" s="69">
        <f>(D939-Assets[[#This Row],[TTM]])/Assets[[#This Row],[TTM]]</f>
        <v>-1.7776445025212823E-2</v>
      </c>
      <c r="Q938" s="69">
        <f>(E939-Assets[[#This Row],[TSLA]])/Assets[[#This Row],[TSLA]]</f>
        <v>-1.7497071831692631E-2</v>
      </c>
      <c r="R938" s="69">
        <f>(F939-Assets[[#This Row],[GOOG]])/Assets[[#This Row],[GOOG]]</f>
        <v>-9.9152434101863734E-3</v>
      </c>
      <c r="S938" s="69">
        <f>(G939-Assets[[#This Row],[DIS]])/Assets[[#This Row],[DIS]]</f>
        <v>-1.792903034590005E-2</v>
      </c>
      <c r="T938" s="69">
        <f>(H939-Assets[[#This Row],[COP]])/Assets[[#This Row],[COP]]</f>
        <v>-8.8105474231269677E-3</v>
      </c>
      <c r="U938" s="69">
        <f>(I939-Assets[[#This Row],[BIDU]])/Assets[[#This Row],[BIDU]]</f>
        <v>-2.1390664181623879E-2</v>
      </c>
      <c r="V938" s="69">
        <f>(J939-Assets[[#This Row],[MSFT]])/Assets[[#This Row],[MSFT]]</f>
        <v>-7.0796206294247068E-3</v>
      </c>
      <c r="W938" s="69">
        <f>(K939-Assets[[#This Row],[WFC]])/Assets[[#This Row],[WFC]]</f>
        <v>-1.2190080462925844E-2</v>
      </c>
      <c r="X938" s="69">
        <f>(L939-Assets[[#This Row],[DJI]])/Assets[[#This Row],[DJI]]</f>
        <v>-6.9796266448150287E-3</v>
      </c>
    </row>
    <row r="939" spans="1:24" x14ac:dyDescent="0.25">
      <c r="A939" s="66">
        <v>41717</v>
      </c>
      <c r="B939" s="60">
        <v>72.682933000000006</v>
      </c>
      <c r="C939" s="62">
        <v>87.215581</v>
      </c>
      <c r="D939" s="62">
        <v>32.447155000000002</v>
      </c>
      <c r="E939" s="62">
        <v>235.83999600000001</v>
      </c>
      <c r="F939" s="62">
        <v>599.02701400000001</v>
      </c>
      <c r="G939" s="62">
        <v>77.979720999999998</v>
      </c>
      <c r="H939" s="62">
        <v>61.355764999999998</v>
      </c>
      <c r="I939" s="62">
        <v>160.58000200000001</v>
      </c>
      <c r="J939" s="62">
        <v>36.963582000000002</v>
      </c>
      <c r="K939" s="62">
        <v>44.902836000000001</v>
      </c>
      <c r="L939" s="62">
        <v>16222.16992</v>
      </c>
      <c r="N939" s="69">
        <f>(B940-Assets[[#This Row],[AAPL]])/Assets[[#This Row],[AAPL]]</f>
        <v>-4.8187378459259396E-3</v>
      </c>
      <c r="O939" s="69">
        <f>(C940-Assets[[#This Row],[XOM]])/Assets[[#This Row],[XOM]]</f>
        <v>9.0685860362495867E-3</v>
      </c>
      <c r="P939" s="69">
        <f>(D940-Assets[[#This Row],[TTM]])/Assets[[#This Row],[TTM]]</f>
        <v>1.2269981759571762E-2</v>
      </c>
      <c r="Q939" s="69">
        <f>(E940-Assets[[#This Row],[TSLA]])/Assets[[#This Row],[TSLA]]</f>
        <v>-3.9433175702734786E-3</v>
      </c>
      <c r="R939" s="69">
        <f>(F940-Assets[[#This Row],[GOOG]])/Assets[[#This Row],[GOOG]]</f>
        <v>-1.74282290380979E-3</v>
      </c>
      <c r="S939" s="69">
        <f>(G940-Assets[[#This Row],[DIS]])/Assets[[#This Row],[DIS]]</f>
        <v>3.6016030372819094E-3</v>
      </c>
      <c r="T939" s="69">
        <f>(H940-Assets[[#This Row],[COP]])/Assets[[#This Row],[COP]]</f>
        <v>5.9259468120069821E-3</v>
      </c>
      <c r="U939" s="69">
        <f>(I940-Assets[[#This Row],[BIDU]])/Assets[[#This Row],[BIDU]]</f>
        <v>-1.9305056429131242E-2</v>
      </c>
      <c r="V939" s="69">
        <f>(J940-Assets[[#This Row],[MSFT]])/Assets[[#This Row],[MSFT]]</f>
        <v>2.6992649143148376E-2</v>
      </c>
      <c r="W939" s="69">
        <f>(K940-Assets[[#This Row],[WFC]])/Assets[[#This Row],[WFC]]</f>
        <v>2.55176310021933E-2</v>
      </c>
      <c r="X939" s="69">
        <f>(L940-Assets[[#This Row],[DJI]])/Assets[[#This Row],[DJI]]</f>
        <v>6.711795680660714E-3</v>
      </c>
    </row>
    <row r="940" spans="1:24" x14ac:dyDescent="0.25">
      <c r="A940" s="66">
        <v>41718</v>
      </c>
      <c r="B940" s="60">
        <v>72.332693000000006</v>
      </c>
      <c r="C940" s="62">
        <v>88.006502999999995</v>
      </c>
      <c r="D940" s="62">
        <v>32.845281</v>
      </c>
      <c r="E940" s="62">
        <v>234.91000399999999</v>
      </c>
      <c r="F940" s="62">
        <v>597.98301600000002</v>
      </c>
      <c r="G940" s="62">
        <v>78.260572999999994</v>
      </c>
      <c r="H940" s="62">
        <v>61.719355999999998</v>
      </c>
      <c r="I940" s="62">
        <v>157.479996</v>
      </c>
      <c r="J940" s="62">
        <v>37.961326999999997</v>
      </c>
      <c r="K940" s="62">
        <v>46.048650000000002</v>
      </c>
      <c r="L940" s="62">
        <v>16331.04981</v>
      </c>
      <c r="N940" s="69">
        <f>(B941-Assets[[#This Row],[AAPL]])/Assets[[#This Row],[AAPL]]</f>
        <v>7.8872218956371441E-3</v>
      </c>
      <c r="O940" s="69">
        <f>(C941-Assets[[#This Row],[XOM]])/Assets[[#This Row],[XOM]]</f>
        <v>-2.8547776747815811E-3</v>
      </c>
      <c r="P940" s="69">
        <f>(D941-Assets[[#This Row],[TTM]])/Assets[[#This Row],[TTM]]</f>
        <v>3.0302678792731731E-3</v>
      </c>
      <c r="Q940" s="69">
        <f>(E941-Assets[[#This Row],[TSLA]])/Assets[[#This Row],[TSLA]]</f>
        <v>-2.5626856657837347E-2</v>
      </c>
      <c r="R940" s="69">
        <f>(F941-Assets[[#This Row],[GOOG]])/Assets[[#This Row],[GOOG]]</f>
        <v>-1.1794570767541668E-2</v>
      </c>
      <c r="S940" s="69">
        <f>(G941-Assets[[#This Row],[DIS]])/Assets[[#This Row],[DIS]]</f>
        <v>-5.6923554597536619E-3</v>
      </c>
      <c r="T940" s="69">
        <f>(H941-Assets[[#This Row],[COP]])/Assets[[#This Row],[COP]]</f>
        <v>-6.1855473670205021E-3</v>
      </c>
      <c r="U940" s="69">
        <f>(I941-Assets[[#This Row],[BIDU]])/Assets[[#This Row],[BIDU]]</f>
        <v>5.2705233749180905E-3</v>
      </c>
      <c r="V940" s="69">
        <f>(J941-Assets[[#This Row],[MSFT]])/Assets[[#This Row],[MSFT]]</f>
        <v>-4.2152899449482834E-3</v>
      </c>
      <c r="W940" s="69">
        <f>(K941-Assets[[#This Row],[WFC]])/Assets[[#This Row],[WFC]]</f>
        <v>1.8356021294869958E-3</v>
      </c>
      <c r="X940" s="69">
        <f>(L941-Assets[[#This Row],[DJI]])/Assets[[#This Row],[DJI]]</f>
        <v>-1.7316878173186379E-3</v>
      </c>
    </row>
    <row r="941" spans="1:24" x14ac:dyDescent="0.25">
      <c r="A941" s="66">
        <v>41719</v>
      </c>
      <c r="B941" s="60">
        <v>72.903197000000006</v>
      </c>
      <c r="C941" s="62">
        <v>87.755263999999997</v>
      </c>
      <c r="D941" s="62">
        <v>32.944811000000001</v>
      </c>
      <c r="E941" s="62">
        <v>228.88999899999999</v>
      </c>
      <c r="F941" s="62">
        <v>590.93006300000002</v>
      </c>
      <c r="G941" s="62">
        <v>77.815085999999994</v>
      </c>
      <c r="H941" s="62">
        <v>61.337587999999997</v>
      </c>
      <c r="I941" s="62">
        <v>158.30999800000001</v>
      </c>
      <c r="J941" s="62">
        <v>37.801309000000003</v>
      </c>
      <c r="K941" s="62">
        <v>46.133177000000003</v>
      </c>
      <c r="L941" s="62">
        <v>16302.76953</v>
      </c>
      <c r="N941" s="69">
        <f>(B942-Assets[[#This Row],[AAPL]])/Assets[[#This Row],[AAPL]]</f>
        <v>1.1860371500580268E-2</v>
      </c>
      <c r="O941" s="69">
        <f>(C942-Assets[[#This Row],[XOM]])/Assets[[#This Row],[XOM]]</f>
        <v>3.4991291234677791E-3</v>
      </c>
      <c r="P941" s="69">
        <f>(D942-Assets[[#This Row],[TTM]])/Assets[[#This Row],[TTM]]</f>
        <v>1.8127285659644142E-3</v>
      </c>
      <c r="Q941" s="69">
        <f>(E942-Assets[[#This Row],[TSLA]])/Assets[[#This Row],[TSLA]]</f>
        <v>-3.8096906977573959E-2</v>
      </c>
      <c r="R941" s="69">
        <f>(F942-Assets[[#This Row],[GOOG]])/Assets[[#This Row],[GOOG]]</f>
        <v>-2.122498208387829E-2</v>
      </c>
      <c r="S941" s="69">
        <f>(G942-Assets[[#This Row],[DIS]])/Assets[[#This Row],[DIS]]</f>
        <v>-1.0703181642695713E-2</v>
      </c>
      <c r="T941" s="69">
        <f>(H942-Assets[[#This Row],[COP]])/Assets[[#This Row],[COP]]</f>
        <v>1.1854558089242156E-3</v>
      </c>
      <c r="U941" s="69">
        <f>(I942-Assets[[#This Row],[BIDU]])/Assets[[#This Row],[BIDU]]</f>
        <v>-5.8745057908471199E-3</v>
      </c>
      <c r="V941" s="69">
        <f>(J942-Assets[[#This Row],[MSFT]])/Assets[[#This Row],[MSFT]]</f>
        <v>8.4661618464058376E-3</v>
      </c>
      <c r="W941" s="69">
        <f>(K942-Assets[[#This Row],[WFC]])/Assets[[#This Row],[WFC]]</f>
        <v>-2.8501397161527033E-3</v>
      </c>
      <c r="X941" s="69">
        <f>(L942-Assets[[#This Row],[DJI]])/Assets[[#This Row],[DJI]]</f>
        <v>-1.5996729851335276E-3</v>
      </c>
    </row>
    <row r="942" spans="1:24" x14ac:dyDescent="0.25">
      <c r="A942" s="66">
        <v>41722</v>
      </c>
      <c r="B942" s="60">
        <v>73.767855999999995</v>
      </c>
      <c r="C942" s="62">
        <v>88.062331</v>
      </c>
      <c r="D942" s="62">
        <v>33.004531</v>
      </c>
      <c r="E942" s="62">
        <v>220.16999799999999</v>
      </c>
      <c r="F942" s="62">
        <v>578.38758299999995</v>
      </c>
      <c r="G942" s="62">
        <v>76.982217000000006</v>
      </c>
      <c r="H942" s="62">
        <v>61.410300999999997</v>
      </c>
      <c r="I942" s="62">
        <v>157.38000500000001</v>
      </c>
      <c r="J942" s="62">
        <v>38.121341000000001</v>
      </c>
      <c r="K942" s="62">
        <v>46.001691000000001</v>
      </c>
      <c r="L942" s="62">
        <v>16276.690430000001</v>
      </c>
      <c r="N942" s="69">
        <f>(B943-Assets[[#This Row],[AAPL]])/Assets[[#This Row],[AAPL]]</f>
        <v>1.0756826116784564E-2</v>
      </c>
      <c r="O942" s="69">
        <f>(C943-Assets[[#This Row],[XOM]])/Assets[[#This Row],[XOM]]</f>
        <v>2.8529565041833919E-3</v>
      </c>
      <c r="P942" s="69">
        <f>(D943-Assets[[#This Row],[TTM]])/Assets[[#This Row],[TTM]]</f>
        <v>2.4125445079040908E-2</v>
      </c>
      <c r="Q942" s="69">
        <f>(E943-Assets[[#This Row],[TSLA]])/Assets[[#This Row],[TSLA]]</f>
        <v>1.2263432913325464E-3</v>
      </c>
      <c r="R942" s="69">
        <f>(F943-Assets[[#This Row],[GOOG]])/Assets[[#This Row],[GOOG]]</f>
        <v>6.8230372089454945E-4</v>
      </c>
      <c r="S942" s="69">
        <f>(G943-Assets[[#This Row],[DIS]])/Assets[[#This Row],[DIS]]</f>
        <v>7.5487563575876444E-4</v>
      </c>
      <c r="T942" s="69">
        <f>(H943-Assets[[#This Row],[COP]])/Assets[[#This Row],[COP]]</f>
        <v>1.2285398177742293E-2</v>
      </c>
      <c r="U942" s="69">
        <f>(I943-Assets[[#This Row],[BIDU]])/Assets[[#This Row],[BIDU]]</f>
        <v>-8.4508956522145705E-3</v>
      </c>
      <c r="V942" s="69">
        <f>(J943-Assets[[#This Row],[MSFT]])/Assets[[#This Row],[MSFT]]</f>
        <v>-3.9506217790188395E-3</v>
      </c>
      <c r="W942" s="69">
        <f>(K943-Assets[[#This Row],[WFC]])/Assets[[#This Row],[WFC]]</f>
        <v>-4.0835455374892984E-4</v>
      </c>
      <c r="X942" s="69">
        <f>(L943-Assets[[#This Row],[DJI]])/Assets[[#This Row],[DJI]]</f>
        <v>5.6024564939765736E-3</v>
      </c>
    </row>
    <row r="943" spans="1:24" x14ac:dyDescent="0.25">
      <c r="A943" s="66">
        <v>41723</v>
      </c>
      <c r="B943" s="60">
        <v>74.561363999999998</v>
      </c>
      <c r="C943" s="62">
        <v>88.313569000000001</v>
      </c>
      <c r="D943" s="62">
        <v>33.800780000000003</v>
      </c>
      <c r="E943" s="62">
        <v>220.44000199999999</v>
      </c>
      <c r="F943" s="62">
        <v>578.78221900000005</v>
      </c>
      <c r="G943" s="62">
        <v>77.040329</v>
      </c>
      <c r="H943" s="62">
        <v>62.164751000000003</v>
      </c>
      <c r="I943" s="62">
        <v>156.050003</v>
      </c>
      <c r="J943" s="62">
        <v>37.970737999999997</v>
      </c>
      <c r="K943" s="62">
        <v>45.982906</v>
      </c>
      <c r="L943" s="62">
        <v>16367.87988</v>
      </c>
      <c r="N943" s="69">
        <f>(B944-Assets[[#This Row],[AAPL]])/Assets[[#This Row],[AAPL]]</f>
        <v>-9.5598036538064573E-3</v>
      </c>
      <c r="O943" s="69">
        <f>(C944-Assets[[#This Row],[XOM]])/Assets[[#This Row],[XOM]]</f>
        <v>-2.2126950842628395E-3</v>
      </c>
      <c r="P943" s="69">
        <f>(D944-Assets[[#This Row],[TTM]])/Assets[[#This Row],[TTM]]</f>
        <v>2.1790384718932427E-2</v>
      </c>
      <c r="Q943" s="69">
        <f>(E944-Assets[[#This Row],[TSLA]])/Assets[[#This Row],[TSLA]]</f>
        <v>-3.3932112738775978E-2</v>
      </c>
      <c r="R943" s="69">
        <f>(F944-Assets[[#This Row],[GOOG]])/Assets[[#This Row],[GOOG]]</f>
        <v>-2.3085850880294738E-2</v>
      </c>
      <c r="S943" s="69">
        <f>(G944-Assets[[#This Row],[DIS]])/Assets[[#This Row],[DIS]]</f>
        <v>-1.1690760043353423E-2</v>
      </c>
      <c r="T943" s="69">
        <f>(H944-Assets[[#This Row],[COP]])/Assets[[#This Row],[COP]]</f>
        <v>3.0706147282725696E-3</v>
      </c>
      <c r="U943" s="69">
        <f>(I944-Assets[[#This Row],[BIDU]])/Assets[[#This Row],[BIDU]]</f>
        <v>-2.5184286603314034E-2</v>
      </c>
      <c r="V943" s="69">
        <f>(J944-Assets[[#This Row],[MSFT]])/Assets[[#This Row],[MSFT]]</f>
        <v>-1.3634104241007861E-2</v>
      </c>
      <c r="W943" s="69">
        <f>(K944-Assets[[#This Row],[WFC]])/Assets[[#This Row],[WFC]]</f>
        <v>-9.395404457473883E-3</v>
      </c>
      <c r="X943" s="69">
        <f>(L944-Assets[[#This Row],[DJI]])/Assets[[#This Row],[DJI]]</f>
        <v>-6.0416896216861152E-3</v>
      </c>
    </row>
    <row r="944" spans="1:24" x14ac:dyDescent="0.25">
      <c r="A944" s="66">
        <v>41724</v>
      </c>
      <c r="B944" s="60">
        <v>73.848572000000004</v>
      </c>
      <c r="C944" s="62">
        <v>88.118157999999994</v>
      </c>
      <c r="D944" s="62">
        <v>34.537312</v>
      </c>
      <c r="E944" s="62">
        <v>212.96000699999999</v>
      </c>
      <c r="F944" s="62">
        <v>565.42053899999996</v>
      </c>
      <c r="G944" s="62">
        <v>76.139668999999998</v>
      </c>
      <c r="H944" s="62">
        <v>62.355634999999999</v>
      </c>
      <c r="I944" s="62">
        <v>152.11999499999999</v>
      </c>
      <c r="J944" s="62">
        <v>37.453040999999999</v>
      </c>
      <c r="K944" s="62">
        <v>45.550877999999997</v>
      </c>
      <c r="L944" s="62">
        <v>16268.990229999999</v>
      </c>
      <c r="N944" s="69">
        <f>(B945-Assets[[#This Row],[AAPL]])/Assets[[#This Row],[AAPL]]</f>
        <v>-4.2980519650401353E-3</v>
      </c>
      <c r="O944" s="69">
        <f>(C945-Assets[[#This Row],[XOM]])/Assets[[#This Row],[XOM]]</f>
        <v>1.6261892355943285E-2</v>
      </c>
      <c r="P944" s="69">
        <f>(D945-Assets[[#This Row],[TTM]])/Assets[[#This Row],[TTM]]</f>
        <v>-1.4121104734496948E-2</v>
      </c>
      <c r="Q944" s="69">
        <f>(E945-Assets[[#This Row],[TSLA]])/Assets[[#This Row],[TSLA]]</f>
        <v>-2.6483845861255944E-2</v>
      </c>
      <c r="R944" s="69">
        <f>(F945-Assets[[#This Row],[GOOG]])/Assets[[#This Row],[GOOG]]</f>
        <v>-1.2305863547698257E-2</v>
      </c>
      <c r="S944" s="69">
        <f>(G945-Assets[[#This Row],[DIS]])/Assets[[#This Row],[DIS]]</f>
        <v>-1.780714334337294E-3</v>
      </c>
      <c r="T944" s="69">
        <f>(H945-Assets[[#This Row],[COP]])/Assets[[#This Row],[COP]]</f>
        <v>1.0058337149481405E-2</v>
      </c>
      <c r="U944" s="69">
        <f>(I945-Assets[[#This Row],[BIDU]])/Assets[[#This Row],[BIDU]]</f>
        <v>-7.3625758402108077E-3</v>
      </c>
      <c r="V944" s="69">
        <f>(J945-Assets[[#This Row],[MSFT]])/Assets[[#This Row],[MSFT]]</f>
        <v>-1.0806732622859605E-2</v>
      </c>
      <c r="W944" s="69">
        <f>(K945-Assets[[#This Row],[WFC]])/Assets[[#This Row],[WFC]]</f>
        <v>1.2371111705025806E-2</v>
      </c>
      <c r="X944" s="69">
        <f>(L945-Assets[[#This Row],[DJI]])/Assets[[#This Row],[DJI]]</f>
        <v>-2.9256640594829377E-4</v>
      </c>
    </row>
    <row r="945" spans="1:24" x14ac:dyDescent="0.25">
      <c r="A945" s="66">
        <v>41725</v>
      </c>
      <c r="B945" s="60">
        <v>73.531166999999996</v>
      </c>
      <c r="C945" s="62">
        <v>89.551125999999996</v>
      </c>
      <c r="D945" s="62">
        <v>34.049607000000002</v>
      </c>
      <c r="E945" s="62">
        <v>207.320007</v>
      </c>
      <c r="F945" s="62">
        <v>558.46255099999996</v>
      </c>
      <c r="G945" s="62">
        <v>76.004086000000001</v>
      </c>
      <c r="H945" s="62">
        <v>62.982829000000002</v>
      </c>
      <c r="I945" s="62">
        <v>151</v>
      </c>
      <c r="J945" s="62">
        <v>37.048296000000001</v>
      </c>
      <c r="K945" s="62">
        <v>46.114393</v>
      </c>
      <c r="L945" s="62">
        <v>16264.23047</v>
      </c>
      <c r="N945" s="69">
        <f>(B946-Assets[[#This Row],[AAPL]])/Assets[[#This Row],[AAPL]]</f>
        <v>-1.116383750580163E-3</v>
      </c>
      <c r="O945" s="69">
        <f>(C946-Assets[[#This Row],[XOM]])/Assets[[#This Row],[XOM]]</f>
        <v>1.517039551239141E-2</v>
      </c>
      <c r="P945" s="69">
        <f>(D946-Assets[[#This Row],[TTM]])/Assets[[#This Row],[TTM]]</f>
        <v>1.0815660809242173E-2</v>
      </c>
      <c r="Q945" s="69">
        <f>(E946-Assets[[#This Row],[TSLA]])/Assets[[#This Row],[TSLA]]</f>
        <v>2.4358420941014074E-2</v>
      </c>
      <c r="R945" s="69">
        <f>(F946-Assets[[#This Row],[GOOG]])/Assets[[#This Row],[GOOG]]</f>
        <v>2.7396895230671452E-3</v>
      </c>
      <c r="S945" s="69">
        <f>(G946-Assets[[#This Row],[DIS]])/Assets[[#This Row],[DIS]]</f>
        <v>6.4984006254610845E-3</v>
      </c>
      <c r="T945" s="69">
        <f>(H946-Assets[[#This Row],[COP]])/Assets[[#This Row],[COP]]</f>
        <v>1.5297994950337922E-2</v>
      </c>
      <c r="U945" s="69">
        <f>(I946-Assets[[#This Row],[BIDU]])/Assets[[#This Row],[BIDU]]</f>
        <v>-2.251629139072937E-3</v>
      </c>
      <c r="V945" s="69">
        <f>(J946-Assets[[#This Row],[MSFT]])/Assets[[#This Row],[MSFT]]</f>
        <v>2.3882070041763927E-2</v>
      </c>
      <c r="W945" s="69">
        <f>(K946-Assets[[#This Row],[WFC]])/Assets[[#This Row],[WFC]]</f>
        <v>3.8697028929774815E-3</v>
      </c>
      <c r="X945" s="69">
        <f>(L946-Assets[[#This Row],[DJI]])/Assets[[#This Row],[DJI]]</f>
        <v>3.61708474978337E-3</v>
      </c>
    </row>
    <row r="946" spans="1:24" x14ac:dyDescent="0.25">
      <c r="A946" s="66">
        <v>41726</v>
      </c>
      <c r="B946" s="60">
        <v>73.449078</v>
      </c>
      <c r="C946" s="62">
        <v>90.909651999999994</v>
      </c>
      <c r="D946" s="62">
        <v>34.417876</v>
      </c>
      <c r="E946" s="62">
        <v>212.36999499999999</v>
      </c>
      <c r="F946" s="62">
        <v>559.99256500000001</v>
      </c>
      <c r="G946" s="62">
        <v>76.497990999999999</v>
      </c>
      <c r="H946" s="62">
        <v>63.946339999999999</v>
      </c>
      <c r="I946" s="62">
        <v>150.66000399999999</v>
      </c>
      <c r="J946" s="62">
        <v>37.933086000000003</v>
      </c>
      <c r="K946" s="62">
        <v>46.292842</v>
      </c>
      <c r="L946" s="62">
        <v>16323.059569999999</v>
      </c>
      <c r="N946" s="69">
        <f>(B947-Assets[[#This Row],[AAPL]])/Assets[[#This Row],[AAPL]]</f>
        <v>-2.2352901421038393E-4</v>
      </c>
      <c r="O946" s="69">
        <f>(C947-Assets[[#This Row],[XOM]])/Assets[[#This Row],[XOM]]</f>
        <v>-2.0467573674122871E-4</v>
      </c>
      <c r="P946" s="69">
        <f>(D947-Assets[[#This Row],[TTM]])/Assets[[#This Row],[TTM]]</f>
        <v>2.4002236512212519E-2</v>
      </c>
      <c r="Q946" s="69">
        <f>(E947-Assets[[#This Row],[TSLA]])/Assets[[#This Row],[TSLA]]</f>
        <v>-1.8458342008248353E-2</v>
      </c>
      <c r="R946" s="69">
        <f>(F947-Assets[[#This Row],[GOOG]])/Assets[[#This Row],[GOOG]]</f>
        <v>-5.3930394593722014E-3</v>
      </c>
      <c r="S946" s="69">
        <f>(G947-Assets[[#This Row],[DIS]])/Assets[[#This Row],[DIS]]</f>
        <v>1.3672646645060241E-2</v>
      </c>
      <c r="T946" s="69">
        <f>(H947-Assets[[#This Row],[COP]])/Assets[[#This Row],[COP]]</f>
        <v>0</v>
      </c>
      <c r="U946" s="69">
        <f>(I947-Assets[[#This Row],[BIDU]])/Assets[[#This Row],[BIDU]]</f>
        <v>1.0686313269977172E-2</v>
      </c>
      <c r="V946" s="69">
        <f>(J947-Assets[[#This Row],[MSFT]])/Assets[[#This Row],[MSFT]]</f>
        <v>1.7121649422353811E-2</v>
      </c>
      <c r="W946" s="69">
        <f>(K947-Assets[[#This Row],[WFC]])/Assets[[#This Row],[WFC]]</f>
        <v>9.1296619896440827E-3</v>
      </c>
      <c r="X946" s="69">
        <f>(L947-Assets[[#This Row],[DJI]])/Assets[[#This Row],[DJI]]</f>
        <v>8.2460392564750046E-3</v>
      </c>
    </row>
    <row r="947" spans="1:24" x14ac:dyDescent="0.25">
      <c r="A947" s="66">
        <v>41729</v>
      </c>
      <c r="B947" s="60">
        <v>73.432659999999998</v>
      </c>
      <c r="C947" s="62">
        <v>90.891045000000005</v>
      </c>
      <c r="D947" s="62">
        <v>35.243982000000003</v>
      </c>
      <c r="E947" s="62">
        <v>208.449997</v>
      </c>
      <c r="F947" s="62">
        <v>556.97250299999996</v>
      </c>
      <c r="G947" s="62">
        <v>77.543920999999997</v>
      </c>
      <c r="H947" s="62">
        <v>63.946339999999999</v>
      </c>
      <c r="I947" s="62">
        <v>152.270004</v>
      </c>
      <c r="J947" s="62">
        <v>38.582563</v>
      </c>
      <c r="K947" s="62">
        <v>46.715479999999999</v>
      </c>
      <c r="L947" s="62">
        <v>16457.660159999999</v>
      </c>
      <c r="N947" s="69">
        <f>(B948-Assets[[#This Row],[AAPL]])/Assets[[#This Row],[AAPL]]</f>
        <v>9.1478505613170006E-3</v>
      </c>
      <c r="O947" s="69">
        <f>(C948-Assets[[#This Row],[XOM]])/Assets[[#This Row],[XOM]]</f>
        <v>5.1190961661839204E-4</v>
      </c>
      <c r="P947" s="69">
        <f>(D948-Assets[[#This Row],[TTM]])/Assets[[#This Row],[TTM]]</f>
        <v>1.8073979268290279E-2</v>
      </c>
      <c r="Q947" s="69">
        <f>(E948-Assets[[#This Row],[TSLA]])/Assets[[#This Row],[TSLA]]</f>
        <v>4.0873130835305312E-2</v>
      </c>
      <c r="R947" s="69">
        <f>(F948-Assets[[#This Row],[GOOG]])/Assets[[#This Row],[GOOG]]</f>
        <v>1.8295436390690242E-2</v>
      </c>
      <c r="S947" s="69">
        <f>(G948-Assets[[#This Row],[DIS]])/Assets[[#This Row],[DIS]]</f>
        <v>1.8733602599229002E-2</v>
      </c>
      <c r="T947" s="69">
        <f>(H948-Assets[[#This Row],[COP]])/Assets[[#This Row],[COP]]</f>
        <v>-5.6860173701891222E-4</v>
      </c>
      <c r="U947" s="69">
        <f>(I948-Assets[[#This Row],[BIDU]])/Assets[[#This Row],[BIDU]]</f>
        <v>4.5379843820060557E-2</v>
      </c>
      <c r="V947" s="69">
        <f>(J948-Assets[[#This Row],[MSFT]])/Assets[[#This Row],[MSFT]]</f>
        <v>1.0490282877267609E-2</v>
      </c>
      <c r="W947" s="69">
        <f>(K948-Assets[[#This Row],[WFC]])/Assets[[#This Row],[WFC]]</f>
        <v>6.0309773120173276E-4</v>
      </c>
      <c r="X947" s="69">
        <f>(L948-Assets[[#This Row],[DJI]])/Assets[[#This Row],[DJI]]</f>
        <v>4.5540629270110194E-3</v>
      </c>
    </row>
    <row r="948" spans="1:24" x14ac:dyDescent="0.25">
      <c r="A948" s="66">
        <v>41730</v>
      </c>
      <c r="B948" s="60">
        <v>74.104410999999999</v>
      </c>
      <c r="C948" s="62">
        <v>90.937573</v>
      </c>
      <c r="D948" s="62">
        <v>35.880980999999998</v>
      </c>
      <c r="E948" s="62">
        <v>216.970001</v>
      </c>
      <c r="F948" s="62">
        <v>567.16255799999999</v>
      </c>
      <c r="G948" s="62">
        <v>78.996598000000006</v>
      </c>
      <c r="H948" s="62">
        <v>63.909979999999997</v>
      </c>
      <c r="I948" s="62">
        <v>159.179993</v>
      </c>
      <c r="J948" s="62">
        <v>38.987304999999999</v>
      </c>
      <c r="K948" s="62">
        <v>46.743653999999999</v>
      </c>
      <c r="L948" s="62">
        <v>16532.609380000002</v>
      </c>
      <c r="N948" s="69">
        <f>(B949-Assets[[#This Row],[AAPL]])/Assets[[#This Row],[AAPL]]</f>
        <v>1.6615745046540252E-3</v>
      </c>
      <c r="O948" s="69">
        <f>(C949-Assets[[#This Row],[XOM]])/Assets[[#This Row],[XOM]]</f>
        <v>2.2510387428088352E-3</v>
      </c>
      <c r="P948" s="69">
        <f>(D949-Assets[[#This Row],[TTM]])/Assets[[#This Row],[TTM]]</f>
        <v>2.0804447905145136E-2</v>
      </c>
      <c r="Q948" s="69">
        <f>(E949-Assets[[#This Row],[TSLA]])/Assets[[#This Row],[TSLA]]</f>
        <v>6.1390938556524291E-2</v>
      </c>
      <c r="R948" s="69">
        <f>(F949-Assets[[#This Row],[GOOG]])/Assets[[#This Row],[GOOG]]</f>
        <v>-2.8207785888434574E-4</v>
      </c>
      <c r="S948" s="69">
        <f>(G949-Assets[[#This Row],[DIS]])/Assets[[#This Row],[DIS]]</f>
        <v>1.2259262101386968E-3</v>
      </c>
      <c r="T948" s="69">
        <f>(H949-Assets[[#This Row],[COP]])/Assets[[#This Row],[COP]]</f>
        <v>8.2492124078273402E-3</v>
      </c>
      <c r="U948" s="69">
        <f>(I949-Assets[[#This Row],[BIDU]])/Assets[[#This Row],[BIDU]]</f>
        <v>8.104083783946392E-3</v>
      </c>
      <c r="V948" s="69">
        <f>(J949-Assets[[#This Row],[MSFT]])/Assets[[#This Row],[MSFT]]</f>
        <v>-1.6899860095485198E-3</v>
      </c>
      <c r="W948" s="69">
        <f>(K949-Assets[[#This Row],[WFC]])/Assets[[#This Row],[WFC]]</f>
        <v>-2.009684565952064E-4</v>
      </c>
      <c r="X948" s="69">
        <f>(L949-Assets[[#This Row],[DJI]])/Assets[[#This Row],[DJI]]</f>
        <v>2.4430880251038933E-3</v>
      </c>
    </row>
    <row r="949" spans="1:24" x14ac:dyDescent="0.25">
      <c r="A949" s="66">
        <v>41731</v>
      </c>
      <c r="B949" s="60">
        <v>74.227541000000002</v>
      </c>
      <c r="C949" s="62">
        <v>91.142277000000007</v>
      </c>
      <c r="D949" s="62">
        <v>36.627465000000001</v>
      </c>
      <c r="E949" s="62">
        <v>230.28999300000001</v>
      </c>
      <c r="F949" s="62">
        <v>567.00257399999998</v>
      </c>
      <c r="G949" s="62">
        <v>79.093441999999996</v>
      </c>
      <c r="H949" s="62">
        <v>64.437186999999994</v>
      </c>
      <c r="I949" s="62">
        <v>160.470001</v>
      </c>
      <c r="J949" s="62">
        <v>38.921416999999998</v>
      </c>
      <c r="K949" s="62">
        <v>46.734259999999999</v>
      </c>
      <c r="L949" s="62">
        <v>16573</v>
      </c>
      <c r="N949" s="69">
        <f>(B950-Assets[[#This Row],[AAPL]])/Assets[[#This Row],[AAPL]]</f>
        <v>-6.9301905070517627E-3</v>
      </c>
      <c r="O949" s="69">
        <f>(C950-Assets[[#This Row],[XOM]])/Assets[[#This Row],[XOM]]</f>
        <v>-2.041533370951762E-4</v>
      </c>
      <c r="P949" s="69">
        <f>(D950-Assets[[#This Row],[TTM]])/Assets[[#This Row],[TTM]]</f>
        <v>-1.2499991468151126E-2</v>
      </c>
      <c r="Q949" s="69">
        <f>(E950-Assets[[#This Row],[TSLA]])/Assets[[#This Row],[TSLA]]</f>
        <v>-2.1234092442740302E-2</v>
      </c>
      <c r="R949" s="69">
        <f>(F950-Assets[[#This Row],[GOOG]])/Assets[[#This Row],[GOOG]]</f>
        <v>4.8324242704408191E-3</v>
      </c>
      <c r="S949" s="69">
        <f>(G950-Assets[[#This Row],[DIS]])/Assets[[#This Row],[DIS]]</f>
        <v>2.4493813279742761E-4</v>
      </c>
      <c r="T949" s="69">
        <f>(H950-Assets[[#This Row],[COP]])/Assets[[#This Row],[COP]]</f>
        <v>-9.7334323424142239E-3</v>
      </c>
      <c r="U949" s="69">
        <f>(I950-Assets[[#This Row],[BIDU]])/Assets[[#This Row],[BIDU]]</f>
        <v>-1.8819741890573057E-2</v>
      </c>
      <c r="V949" s="69">
        <f>(J950-Assets[[#This Row],[MSFT]])/Assets[[#This Row],[MSFT]]</f>
        <v>-8.2224909745706384E-3</v>
      </c>
      <c r="W949" s="69">
        <f>(K950-Assets[[#This Row],[WFC]])/Assets[[#This Row],[WFC]]</f>
        <v>1.4068265978749162E-3</v>
      </c>
      <c r="X949" s="69">
        <f>(L950-Assets[[#This Row],[DJI]])/Assets[[#This Row],[DJI]]</f>
        <v>-2.7105533095915294E-5</v>
      </c>
    </row>
    <row r="950" spans="1:24" x14ac:dyDescent="0.25">
      <c r="A950" s="66">
        <v>41732</v>
      </c>
      <c r="B950" s="60">
        <v>73.713130000000007</v>
      </c>
      <c r="C950" s="62">
        <v>91.123670000000004</v>
      </c>
      <c r="D950" s="62">
        <v>36.169621999999997</v>
      </c>
      <c r="E950" s="62">
        <v>225.39999399999999</v>
      </c>
      <c r="F950" s="62">
        <v>569.742571</v>
      </c>
      <c r="G950" s="62">
        <v>79.112814999999998</v>
      </c>
      <c r="H950" s="62">
        <v>63.809992000000001</v>
      </c>
      <c r="I950" s="62">
        <v>157.449997</v>
      </c>
      <c r="J950" s="62">
        <v>38.601385999999998</v>
      </c>
      <c r="K950" s="62">
        <v>46.800007000000001</v>
      </c>
      <c r="L950" s="62">
        <v>16572.550780000001</v>
      </c>
      <c r="N950" s="69">
        <f>(B951-Assets[[#This Row],[AAPL]])/Assets[[#This Row],[AAPL]]</f>
        <v>-1.2936365610848464E-2</v>
      </c>
      <c r="O950" s="69">
        <f>(C951-Assets[[#This Row],[XOM]])/Assets[[#This Row],[XOM]]</f>
        <v>-5.8204855006388345E-3</v>
      </c>
      <c r="P950" s="69">
        <f>(D951-Assets[[#This Row],[TTM]])/Assets[[#This Row],[TTM]]</f>
        <v>-8.805704411287342E-3</v>
      </c>
      <c r="Q950" s="69">
        <f>(E951-Assets[[#This Row],[TSLA]])/Assets[[#This Row],[TSLA]]</f>
        <v>-5.8429451422256883E-2</v>
      </c>
      <c r="R950" s="69">
        <f>(F951-Assets[[#This Row],[GOOG]])/Assets[[#This Row],[GOOG]]</f>
        <v>-4.6687947072854362E-2</v>
      </c>
      <c r="S950" s="69">
        <f>(G951-Assets[[#This Row],[DIS]])/Assets[[#This Row],[DIS]]</f>
        <v>-1.5424188862449208E-2</v>
      </c>
      <c r="T950" s="69">
        <f>(H951-Assets[[#This Row],[COP]])/Assets[[#This Row],[COP]]</f>
        <v>2.8497104340646177E-4</v>
      </c>
      <c r="U950" s="69">
        <f>(I951-Assets[[#This Row],[BIDU]])/Assets[[#This Row],[BIDU]]</f>
        <v>-5.1444846963064651E-2</v>
      </c>
      <c r="V950" s="69">
        <f>(J951-Assets[[#This Row],[MSFT]])/Assets[[#This Row],[MSFT]]</f>
        <v>-2.779809512539266E-2</v>
      </c>
      <c r="W950" s="69">
        <f>(K951-Assets[[#This Row],[WFC]])/Assets[[#This Row],[WFC]]</f>
        <v>-5.4184179929717005E-3</v>
      </c>
      <c r="X950" s="69">
        <f>(L951-Assets[[#This Row],[DJI]])/Assets[[#This Row],[DJI]]</f>
        <v>-9.644854441652858E-3</v>
      </c>
    </row>
    <row r="951" spans="1:24" x14ac:dyDescent="0.25">
      <c r="A951" s="66">
        <v>41733</v>
      </c>
      <c r="B951" s="60">
        <v>72.759550000000004</v>
      </c>
      <c r="C951" s="62">
        <v>90.593286000000006</v>
      </c>
      <c r="D951" s="62">
        <v>35.851123000000001</v>
      </c>
      <c r="E951" s="62">
        <v>212.229996</v>
      </c>
      <c r="F951" s="62">
        <v>543.14246000000003</v>
      </c>
      <c r="G951" s="62">
        <v>77.892563999999993</v>
      </c>
      <c r="H951" s="62">
        <v>63.828175999999999</v>
      </c>
      <c r="I951" s="62">
        <v>149.35000600000001</v>
      </c>
      <c r="J951" s="62">
        <v>37.528340999999998</v>
      </c>
      <c r="K951" s="62">
        <v>46.546424999999999</v>
      </c>
      <c r="L951" s="62">
        <v>16412.710940000001</v>
      </c>
      <c r="N951" s="69">
        <f>(B952-Assets[[#This Row],[AAPL]])/Assets[[#This Row],[AAPL]]</f>
        <v>-1.5700894246872141E-2</v>
      </c>
      <c r="O951" s="69">
        <f>(C952-Assets[[#This Row],[XOM]])/Assets[[#This Row],[XOM]]</f>
        <v>-5.9572847374142861E-3</v>
      </c>
      <c r="P951" s="69">
        <f>(D952-Assets[[#This Row],[TTM]])/Assets[[#This Row],[TTM]]</f>
        <v>7.7734245591135438E-3</v>
      </c>
      <c r="Q951" s="69">
        <f>(E952-Assets[[#This Row],[TSLA]])/Assets[[#This Row],[TSLA]]</f>
        <v>-2.2192866648312992E-2</v>
      </c>
      <c r="R951" s="69">
        <f>(F952-Assets[[#This Row],[GOOG]])/Assets[[#This Row],[GOOG]]</f>
        <v>-9.1872839402023527E-3</v>
      </c>
      <c r="S951" s="69">
        <f>(G952-Assets[[#This Row],[DIS]])/Assets[[#This Row],[DIS]]</f>
        <v>-1.6163160324264039E-2</v>
      </c>
      <c r="T951" s="69">
        <f>(H952-Assets[[#This Row],[COP]])/Assets[[#This Row],[COP]]</f>
        <v>-1.0538277014213858E-2</v>
      </c>
      <c r="U951" s="69">
        <f>(I952-Assets[[#This Row],[BIDU]])/Assets[[#This Row],[BIDU]]</f>
        <v>-3.9102850789306323E-2</v>
      </c>
      <c r="V951" s="69">
        <f>(J952-Assets[[#This Row],[MSFT]])/Assets[[#This Row],[MSFT]]</f>
        <v>-1.7556864557375733E-3</v>
      </c>
      <c r="W951" s="69">
        <f>(K952-Assets[[#This Row],[WFC]])/Assets[[#This Row],[WFC]]</f>
        <v>-1.8159847936764173E-2</v>
      </c>
      <c r="X951" s="69">
        <f>(L952-Assets[[#This Row],[DJI]])/Assets[[#This Row],[DJI]]</f>
        <v>-1.0165342009002765E-2</v>
      </c>
    </row>
    <row r="952" spans="1:24" x14ac:dyDescent="0.25">
      <c r="A952" s="66">
        <v>41736</v>
      </c>
      <c r="B952" s="60">
        <v>71.617159999999998</v>
      </c>
      <c r="C952" s="62">
        <v>90.053595999999999</v>
      </c>
      <c r="D952" s="62">
        <v>36.129809000000002</v>
      </c>
      <c r="E952" s="62">
        <v>207.520004</v>
      </c>
      <c r="F952" s="62">
        <v>538.15245600000003</v>
      </c>
      <c r="G952" s="62">
        <v>76.633573999999996</v>
      </c>
      <c r="H952" s="62">
        <v>63.155537000000002</v>
      </c>
      <c r="I952" s="62">
        <v>143.509995</v>
      </c>
      <c r="J952" s="62">
        <v>37.462452999999996</v>
      </c>
      <c r="K952" s="62">
        <v>45.701149000000001</v>
      </c>
      <c r="L952" s="62">
        <v>16245.87012</v>
      </c>
      <c r="N952" s="69">
        <f>(B953-Assets[[#This Row],[AAPL]])/Assets[[#This Row],[AAPL]]</f>
        <v>-5.7234886164105395E-5</v>
      </c>
      <c r="O952" s="69">
        <f>(C953-Assets[[#This Row],[XOM]])/Assets[[#This Row],[XOM]]</f>
        <v>6.9228995586140523E-3</v>
      </c>
      <c r="P952" s="69">
        <f>(D953-Assets[[#This Row],[TTM]])/Assets[[#This Row],[TTM]]</f>
        <v>1.377411101176868E-2</v>
      </c>
      <c r="Q952" s="69">
        <f>(E953-Assets[[#This Row],[TSLA]])/Assets[[#This Row],[TSLA]]</f>
        <v>3.8261386116781253E-2</v>
      </c>
      <c r="R952" s="69">
        <f>(F953-Assets[[#This Row],[GOOG]])/Assets[[#This Row],[GOOG]]</f>
        <v>3.1125081402583091E-2</v>
      </c>
      <c r="S952" s="69">
        <f>(G953-Assets[[#This Row],[DIS]])/Assets[[#This Row],[DIS]]</f>
        <v>5.5605001536273005E-3</v>
      </c>
      <c r="T952" s="69">
        <f>(H953-Assets[[#This Row],[COP]])/Assets[[#This Row],[COP]]</f>
        <v>8.4915911648411526E-3</v>
      </c>
      <c r="U952" s="69">
        <f>(I953-Assets[[#This Row],[BIDU]])/Assets[[#This Row],[BIDU]]</f>
        <v>5.1912844119324141E-2</v>
      </c>
      <c r="V952" s="69">
        <f>(J953-Assets[[#This Row],[MSFT]])/Assets[[#This Row],[MSFT]]</f>
        <v>5.0250313293704382E-4</v>
      </c>
      <c r="W952" s="69">
        <f>(K953-Assets[[#This Row],[WFC]])/Assets[[#This Row],[WFC]]</f>
        <v>3.4936758373404755E-3</v>
      </c>
      <c r="X952" s="69">
        <f>(L953-Assets[[#This Row],[DJI]])/Assets[[#This Row],[DJI]]</f>
        <v>6.32131730965702E-4</v>
      </c>
    </row>
    <row r="953" spans="1:24" x14ac:dyDescent="0.25">
      <c r="A953" s="66">
        <v>41737</v>
      </c>
      <c r="B953" s="60">
        <v>71.613061000000002</v>
      </c>
      <c r="C953" s="62">
        <v>90.677028000000007</v>
      </c>
      <c r="D953" s="62">
        <v>36.627465000000001</v>
      </c>
      <c r="E953" s="62">
        <v>215.46000699999999</v>
      </c>
      <c r="F953" s="62">
        <v>554.90249500000004</v>
      </c>
      <c r="G953" s="62">
        <v>77.059695000000005</v>
      </c>
      <c r="H953" s="62">
        <v>63.691828000000001</v>
      </c>
      <c r="I953" s="62">
        <v>150.96000699999999</v>
      </c>
      <c r="J953" s="62">
        <v>37.481278000000003</v>
      </c>
      <c r="K953" s="62">
        <v>45.860813999999998</v>
      </c>
      <c r="L953" s="62">
        <v>16256.139649999999</v>
      </c>
      <c r="N953" s="69">
        <f>(B954-Assets[[#This Row],[AAPL]])/Assets[[#This Row],[AAPL]]</f>
        <v>1.314381743855344E-2</v>
      </c>
      <c r="O953" s="69">
        <f>(C954-Assets[[#This Row],[XOM]])/Assets[[#This Row],[XOM]]</f>
        <v>-1.2313592809858151E-3</v>
      </c>
      <c r="P953" s="69">
        <f>(D954-Assets[[#This Row],[TTM]])/Assets[[#This Row],[TTM]]</f>
        <v>3.1521728298696101E-2</v>
      </c>
      <c r="Q953" s="69">
        <f>(E954-Assets[[#This Row],[TSLA]])/Assets[[#This Row],[TSLA]]</f>
        <v>6.8225468868568532E-3</v>
      </c>
      <c r="R953" s="69">
        <f>(F954-Assets[[#This Row],[GOOG]])/Assets[[#This Row],[GOOG]]</f>
        <v>1.6651685806530685E-2</v>
      </c>
      <c r="S953" s="69">
        <f>(G954-Assets[[#This Row],[DIS]])/Assets[[#This Row],[DIS]]</f>
        <v>1.1310815595623559E-2</v>
      </c>
      <c r="T953" s="69">
        <f>(H954-Assets[[#This Row],[COP]])/Assets[[#This Row],[COP]]</f>
        <v>2.0979049305980133E-2</v>
      </c>
      <c r="U953" s="69">
        <f>(I954-Assets[[#This Row],[BIDU]])/Assets[[#This Row],[BIDU]]</f>
        <v>4.4515008534677707E-2</v>
      </c>
      <c r="V953" s="69">
        <f>(J954-Assets[[#This Row],[MSFT]])/Assets[[#This Row],[MSFT]]</f>
        <v>1.632350956656263E-2</v>
      </c>
      <c r="W953" s="69">
        <f>(K954-Assets[[#This Row],[WFC]])/Assets[[#This Row],[WFC]]</f>
        <v>5.529317469157918E-3</v>
      </c>
      <c r="X953" s="69">
        <f>(L954-Assets[[#This Row],[DJI]])/Assets[[#This Row],[DJI]]</f>
        <v>1.1136717812337549E-2</v>
      </c>
    </row>
    <row r="954" spans="1:24" x14ac:dyDescent="0.25">
      <c r="A954" s="66">
        <v>41738</v>
      </c>
      <c r="B954" s="60">
        <v>72.554329999999993</v>
      </c>
      <c r="C954" s="62">
        <v>90.565371999999996</v>
      </c>
      <c r="D954" s="62">
        <v>37.782026000000002</v>
      </c>
      <c r="E954" s="62">
        <v>216.929993</v>
      </c>
      <c r="F954" s="62">
        <v>564.14255700000001</v>
      </c>
      <c r="G954" s="62">
        <v>77.931303</v>
      </c>
      <c r="H954" s="62">
        <v>65.028022000000007</v>
      </c>
      <c r="I954" s="62">
        <v>157.679993</v>
      </c>
      <c r="J954" s="62">
        <v>38.093103999999997</v>
      </c>
      <c r="K954" s="62">
        <v>46.114393</v>
      </c>
      <c r="L954" s="62">
        <v>16437.179690000001</v>
      </c>
      <c r="N954" s="69">
        <f>(B955-Assets[[#This Row],[AAPL]])/Assets[[#This Row],[AAPL]]</f>
        <v>-1.2897865640823868E-2</v>
      </c>
      <c r="O954" s="69">
        <f>(C955-Assets[[#This Row],[XOM]])/Assets[[#This Row],[XOM]]</f>
        <v>-5.6509015388353685E-3</v>
      </c>
      <c r="P954" s="69">
        <f>(D955-Assets[[#This Row],[TTM]])/Assets[[#This Row],[TTM]]</f>
        <v>-3.9514821148024766E-3</v>
      </c>
      <c r="Q954" s="69">
        <f>(E955-Assets[[#This Row],[TSLA]])/Assets[[#This Row],[TSLA]]</f>
        <v>-5.8728582543217084E-2</v>
      </c>
      <c r="R954" s="69">
        <f>(F955-Assets[[#This Row],[GOOG]])/Assets[[#This Row],[GOOG]]</f>
        <v>-4.1106850940869487E-2</v>
      </c>
      <c r="S954" s="69">
        <f>(G955-Assets[[#This Row],[DIS]])/Assets[[#This Row],[DIS]]</f>
        <v>-3.6783883877830111E-2</v>
      </c>
      <c r="T954" s="69">
        <f>(H955-Assets[[#This Row],[COP]])/Assets[[#This Row],[COP]]</f>
        <v>-2.5580126057040509E-2</v>
      </c>
      <c r="U954" s="69">
        <f>(I955-Assets[[#This Row],[BIDU]])/Assets[[#This Row],[BIDU]]</f>
        <v>-4.2554491995696622E-2</v>
      </c>
      <c r="V954" s="69">
        <f>(J955-Assets[[#This Row],[MSFT]])/Assets[[#This Row],[MSFT]]</f>
        <v>-2.7427746502358963E-2</v>
      </c>
      <c r="W954" s="69">
        <f>(K955-Assets[[#This Row],[WFC]])/Assets[[#This Row],[WFC]]</f>
        <v>-2.8309556194310109E-2</v>
      </c>
      <c r="X954" s="69">
        <f>(L955-Assets[[#This Row],[DJI]])/Assets[[#This Row],[DJI]]</f>
        <v>-1.6241226599378992E-2</v>
      </c>
    </row>
    <row r="955" spans="1:24" x14ac:dyDescent="0.25">
      <c r="A955" s="66">
        <v>41739</v>
      </c>
      <c r="B955" s="60">
        <v>71.618533999999997</v>
      </c>
      <c r="C955" s="62">
        <v>90.053595999999999</v>
      </c>
      <c r="D955" s="62">
        <v>37.632731</v>
      </c>
      <c r="E955" s="62">
        <v>204.19000199999999</v>
      </c>
      <c r="F955" s="62">
        <v>540.95243300000004</v>
      </c>
      <c r="G955" s="62">
        <v>75.064687000000006</v>
      </c>
      <c r="H955" s="62">
        <v>63.364597000000003</v>
      </c>
      <c r="I955" s="62">
        <v>150.970001</v>
      </c>
      <c r="J955" s="62">
        <v>37.048296000000001</v>
      </c>
      <c r="K955" s="62">
        <v>44.808914999999999</v>
      </c>
      <c r="L955" s="62">
        <v>16170.219730000001</v>
      </c>
      <c r="N955" s="69">
        <f>(B956-Assets[[#This Row],[AAPL]])/Assets[[#This Row],[AAPL]]</f>
        <v>-7.3928209700577325E-3</v>
      </c>
      <c r="O955" s="69">
        <f>(C956-Assets[[#This Row],[XOM]])/Assets[[#This Row],[XOM]]</f>
        <v>-6.1994192880432354E-4</v>
      </c>
      <c r="P955" s="69">
        <f>(D956-Assets[[#This Row],[TTM]])/Assets[[#This Row],[TTM]]</f>
        <v>-1.0843672227774239E-2</v>
      </c>
      <c r="Q955" s="69">
        <f>(E956-Assets[[#This Row],[TSLA]])/Assets[[#This Row],[TSLA]]</f>
        <v>-2.0079484596899561E-3</v>
      </c>
      <c r="R955" s="69">
        <f>(F956-Assets[[#This Row],[GOOG]])/Assets[[#This Row],[GOOG]]</f>
        <v>-1.9132996486587634E-2</v>
      </c>
      <c r="S955" s="69">
        <f>(G956-Assets[[#This Row],[DIS]])/Assets[[#This Row],[DIS]]</f>
        <v>-6.4507829094126064E-3</v>
      </c>
      <c r="T955" s="69">
        <f>(H956-Assets[[#This Row],[COP]])/Assets[[#This Row],[COP]]</f>
        <v>1.6640411995360701E-2</v>
      </c>
      <c r="U955" s="69">
        <f>(I956-Assets[[#This Row],[BIDU]])/Assets[[#This Row],[BIDU]]</f>
        <v>-8.1472874866047058E-3</v>
      </c>
      <c r="V955" s="69">
        <f>(J956-Assets[[#This Row],[MSFT]])/Assets[[#This Row],[MSFT]]</f>
        <v>-3.8110254787427677E-3</v>
      </c>
      <c r="W955" s="69">
        <f>(K956-Assets[[#This Row],[WFC]])/Assets[[#This Row],[WFC]]</f>
        <v>7.7552424556586721E-3</v>
      </c>
      <c r="X955" s="69">
        <f>(L956-Assets[[#This Row],[DJI]])/Assets[[#This Row],[DJI]]</f>
        <v>-8.872466323622475E-3</v>
      </c>
    </row>
    <row r="956" spans="1:24" x14ac:dyDescent="0.25">
      <c r="A956" s="66">
        <v>41740</v>
      </c>
      <c r="B956" s="60">
        <v>71.089071000000004</v>
      </c>
      <c r="C956" s="62">
        <v>89.997767999999994</v>
      </c>
      <c r="D956" s="62">
        <v>37.224654000000001</v>
      </c>
      <c r="E956" s="62">
        <v>203.779999</v>
      </c>
      <c r="F956" s="62">
        <v>530.60239200000001</v>
      </c>
      <c r="G956" s="62">
        <v>74.580461</v>
      </c>
      <c r="H956" s="62">
        <v>64.41901</v>
      </c>
      <c r="I956" s="62">
        <v>149.740005</v>
      </c>
      <c r="J956" s="62">
        <v>36.907103999999997</v>
      </c>
      <c r="K956" s="62">
        <v>45.156419</v>
      </c>
      <c r="L956" s="62">
        <v>16026.75</v>
      </c>
      <c r="N956" s="69">
        <f>(B957-Assets[[#This Row],[AAPL]])/Assets[[#This Row],[AAPL]]</f>
        <v>3.9836643807033582E-3</v>
      </c>
      <c r="O956" s="69">
        <f>(C957-Assets[[#This Row],[XOM]])/Assets[[#This Row],[XOM]]</f>
        <v>1.1786592307489368E-2</v>
      </c>
      <c r="P956" s="69">
        <f>(D957-Assets[[#This Row],[TTM]])/Assets[[#This Row],[TTM]]</f>
        <v>2.4064105471604921E-2</v>
      </c>
      <c r="Q956" s="69">
        <f>(E957-Assets[[#This Row],[TSLA]])/Assets[[#This Row],[TSLA]]</f>
        <v>-2.7922283972530541E-2</v>
      </c>
      <c r="R956" s="69">
        <f>(F957-Assets[[#This Row],[GOOG]])/Assets[[#This Row],[GOOG]]</f>
        <v>3.6185287306431122E-3</v>
      </c>
      <c r="S956" s="69">
        <f>(G957-Assets[[#This Row],[DIS]])/Assets[[#This Row],[DIS]]</f>
        <v>7.9210558915692262E-3</v>
      </c>
      <c r="T956" s="69">
        <f>(H957-Assets[[#This Row],[COP]])/Assets[[#This Row],[COP]]</f>
        <v>9.0306106846411178E-3</v>
      </c>
      <c r="U956" s="69">
        <f>(I957-Assets[[#This Row],[BIDU]])/Assets[[#This Row],[BIDU]]</f>
        <v>2.6846466313394386E-2</v>
      </c>
      <c r="V956" s="69">
        <f>(J957-Assets[[#This Row],[MSFT]])/Assets[[#This Row],[MSFT]]</f>
        <v>-7.6505596320967657E-4</v>
      </c>
      <c r="W956" s="69">
        <f>(K957-Assets[[#This Row],[WFC]])/Assets[[#This Row],[WFC]]</f>
        <v>6.2394230153629761E-4</v>
      </c>
      <c r="X956" s="69">
        <f>(L957-Assets[[#This Row],[DJI]])/Assets[[#This Row],[DJI]]</f>
        <v>9.1403578392374885E-3</v>
      </c>
    </row>
    <row r="957" spans="1:24" x14ac:dyDescent="0.25">
      <c r="A957" s="66">
        <v>41743</v>
      </c>
      <c r="B957" s="60">
        <v>71.372265999999996</v>
      </c>
      <c r="C957" s="62">
        <v>91.058535000000006</v>
      </c>
      <c r="D957" s="62">
        <v>38.120432000000001</v>
      </c>
      <c r="E957" s="62">
        <v>198.08999600000001</v>
      </c>
      <c r="F957" s="62">
        <v>532.52239199999997</v>
      </c>
      <c r="G957" s="62">
        <v>75.171216999999999</v>
      </c>
      <c r="H957" s="62">
        <v>65.000753000000003</v>
      </c>
      <c r="I957" s="62">
        <v>153.759995</v>
      </c>
      <c r="J957" s="62">
        <v>36.878867999999997</v>
      </c>
      <c r="K957" s="62">
        <v>45.184593999999997</v>
      </c>
      <c r="L957" s="62">
        <v>16173.240229999999</v>
      </c>
      <c r="N957" s="69">
        <f>(B958-Assets[[#This Row],[AAPL]])/Assets[[#This Row],[AAPL]]</f>
        <v>-7.1307670124975166E-3</v>
      </c>
      <c r="O957" s="69">
        <f>(C958-Assets[[#This Row],[XOM]])/Assets[[#This Row],[XOM]]</f>
        <v>8.3793133724367422E-3</v>
      </c>
      <c r="P957" s="69">
        <f>(D958-Assets[[#This Row],[TTM]])/Assets[[#This Row],[TTM]]</f>
        <v>-4.3864245819669717E-2</v>
      </c>
      <c r="Q957" s="69">
        <f>(E958-Assets[[#This Row],[TSLA]])/Assets[[#This Row],[TSLA]]</f>
        <v>-2.1101479551748927E-2</v>
      </c>
      <c r="R957" s="69">
        <f>(F958-Assets[[#This Row],[GOOG]])/Assets[[#This Row],[GOOG]]</f>
        <v>7.361290452552567E-3</v>
      </c>
      <c r="S957" s="69">
        <f>(G958-Assets[[#This Row],[DIS]])/Assets[[#This Row],[DIS]]</f>
        <v>5.1534352570089083E-4</v>
      </c>
      <c r="T957" s="69">
        <f>(H958-Assets[[#This Row],[COP]])/Assets[[#This Row],[COP]]</f>
        <v>1.9997214493807324E-2</v>
      </c>
      <c r="U957" s="69">
        <f>(I958-Assets[[#This Row],[BIDU]])/Assets[[#This Row],[BIDU]]</f>
        <v>1.1121267271112963E-2</v>
      </c>
      <c r="V957" s="69">
        <f>(J958-Assets[[#This Row],[MSFT]])/Assets[[#This Row],[MSFT]]</f>
        <v>1.4548223117911457E-2</v>
      </c>
      <c r="W957" s="69">
        <f>(K958-Assets[[#This Row],[WFC]])/Assets[[#This Row],[WFC]]</f>
        <v>1.3926361715234238E-2</v>
      </c>
      <c r="X957" s="69">
        <f>(L958-Assets[[#This Row],[DJI]])/Assets[[#This Row],[DJI]]</f>
        <v>5.5226620472946511E-3</v>
      </c>
    </row>
    <row r="958" spans="1:24" x14ac:dyDescent="0.25">
      <c r="A958" s="66">
        <v>41744</v>
      </c>
      <c r="B958" s="60">
        <v>70.863326999999998</v>
      </c>
      <c r="C958" s="62">
        <v>91.821543000000005</v>
      </c>
      <c r="D958" s="62">
        <v>36.448307999999997</v>
      </c>
      <c r="E958" s="62">
        <v>193.91000399999999</v>
      </c>
      <c r="F958" s="62">
        <v>536.44244400000002</v>
      </c>
      <c r="G958" s="62">
        <v>75.209956000000005</v>
      </c>
      <c r="H958" s="62">
        <v>66.300586999999993</v>
      </c>
      <c r="I958" s="62">
        <v>155.470001</v>
      </c>
      <c r="J958" s="62">
        <v>37.415390000000002</v>
      </c>
      <c r="K958" s="62">
        <v>45.813851</v>
      </c>
      <c r="L958" s="62">
        <v>16262.559569999999</v>
      </c>
      <c r="N958" s="69">
        <f>(B959-Assets[[#This Row],[AAPL]])/Assets[[#This Row],[AAPL]]</f>
        <v>2.0272121855073985E-3</v>
      </c>
      <c r="O958" s="69">
        <f>(C959-Assets[[#This Row],[XOM]])/Assets[[#This Row],[XOM]]</f>
        <v>1.276857218572325E-2</v>
      </c>
      <c r="P958" s="69">
        <f>(D959-Assets[[#This Row],[TTM]])/Assets[[#This Row],[TTM]]</f>
        <v>1.9661433940911747E-2</v>
      </c>
      <c r="Q958" s="69">
        <f>(E959-Assets[[#This Row],[TSLA]])/Assets[[#This Row],[TSLA]]</f>
        <v>2.6816548361269822E-2</v>
      </c>
      <c r="R958" s="69">
        <f>(F959-Assets[[#This Row],[GOOG]])/Assets[[#This Row],[GOOG]]</f>
        <v>3.7469156709755091E-2</v>
      </c>
      <c r="S958" s="69">
        <f>(G959-Assets[[#This Row],[DIS]])/Assets[[#This Row],[DIS]]</f>
        <v>1.6610779562216484E-2</v>
      </c>
      <c r="T958" s="69">
        <f>(H959-Assets[[#This Row],[COP]])/Assets[[#This Row],[COP]]</f>
        <v>1.1516263046057263E-2</v>
      </c>
      <c r="U958" s="69">
        <f>(I959-Assets[[#This Row],[BIDU]])/Assets[[#This Row],[BIDU]]</f>
        <v>1.1320479762523469E-2</v>
      </c>
      <c r="V958" s="69">
        <f>(J959-Assets[[#This Row],[MSFT]])/Assets[[#This Row],[MSFT]]</f>
        <v>1.6352228321019666E-2</v>
      </c>
      <c r="W958" s="69">
        <f>(K959-Assets[[#This Row],[WFC]])/Assets[[#This Row],[WFC]]</f>
        <v>6.3551086329766051E-3</v>
      </c>
      <c r="X958" s="69">
        <f>(L959-Assets[[#This Row],[DJI]])/Assets[[#This Row],[DJI]]</f>
        <v>9.9793663661274252E-3</v>
      </c>
    </row>
    <row r="959" spans="1:24" x14ac:dyDescent="0.25">
      <c r="A959" s="66">
        <v>41745</v>
      </c>
      <c r="B959" s="60">
        <v>71.006981999999994</v>
      </c>
      <c r="C959" s="62">
        <v>92.993972999999997</v>
      </c>
      <c r="D959" s="62">
        <v>37.164934000000002</v>
      </c>
      <c r="E959" s="62">
        <v>199.11000100000001</v>
      </c>
      <c r="F959" s="62">
        <v>556.54249000000004</v>
      </c>
      <c r="G959" s="62">
        <v>76.459252000000006</v>
      </c>
      <c r="H959" s="62">
        <v>67.064121999999998</v>
      </c>
      <c r="I959" s="62">
        <v>157.229996</v>
      </c>
      <c r="J959" s="62">
        <v>38.027214999999998</v>
      </c>
      <c r="K959" s="62">
        <v>46.105003000000004</v>
      </c>
      <c r="L959" s="62">
        <v>16424.849610000001</v>
      </c>
      <c r="N959" s="69">
        <f>(B960-Assets[[#This Row],[AAPL]])/Assets[[#This Row],[AAPL]]</f>
        <v>1.1425622905646171E-2</v>
      </c>
      <c r="O959" s="69">
        <f>(C960-Assets[[#This Row],[XOM]])/Assets[[#This Row],[XOM]]</f>
        <v>4.8028381366177417E-3</v>
      </c>
      <c r="P959" s="69">
        <f>(D960-Assets[[#This Row],[TTM]])/Assets[[#This Row],[TTM]]</f>
        <v>2.9459220888162852E-3</v>
      </c>
      <c r="Q959" s="69">
        <f>(E960-Assets[[#This Row],[TSLA]])/Assets[[#This Row],[TSLA]]</f>
        <v>-4.9721560696492709E-3</v>
      </c>
      <c r="R959" s="69">
        <f>(F960-Assets[[#This Row],[GOOG]])/Assets[[#This Row],[GOOG]]</f>
        <v>-3.6726917292514455E-2</v>
      </c>
      <c r="S959" s="69">
        <f>(G960-Assets[[#This Row],[DIS]])/Assets[[#This Row],[DIS]]</f>
        <v>1.3172912023779564E-2</v>
      </c>
      <c r="T959" s="69">
        <f>(H960-Assets[[#This Row],[COP]])/Assets[[#This Row],[COP]]</f>
        <v>1.3418247688384002E-2</v>
      </c>
      <c r="U959" s="69">
        <f>(I960-Assets[[#This Row],[BIDU]])/Assets[[#This Row],[BIDU]]</f>
        <v>-9.0949121438634144E-3</v>
      </c>
      <c r="V959" s="69">
        <f>(J960-Assets[[#This Row],[MSFT]])/Assets[[#This Row],[MSFT]]</f>
        <v>-9.6535336600379797E-3</v>
      </c>
      <c r="W959" s="69">
        <f>(K960-Assets[[#This Row],[WFC]])/Assets[[#This Row],[WFC]]</f>
        <v>-3.2593209027663135E-3</v>
      </c>
      <c r="X959" s="69">
        <f>(L960-Assets[[#This Row],[DJI]])/Assets[[#This Row],[DJI]]</f>
        <v>-9.9304105591758703E-4</v>
      </c>
    </row>
    <row r="960" spans="1:24" x14ac:dyDescent="0.25">
      <c r="A960" s="66">
        <v>41746</v>
      </c>
      <c r="B960" s="60">
        <v>71.818280999999999</v>
      </c>
      <c r="C960" s="62">
        <v>93.440607999999997</v>
      </c>
      <c r="D960" s="62">
        <v>37.274419000000002</v>
      </c>
      <c r="E960" s="62">
        <v>198.11999499999999</v>
      </c>
      <c r="F960" s="62">
        <v>536.10239999999999</v>
      </c>
      <c r="G960" s="62">
        <v>77.466442999999998</v>
      </c>
      <c r="H960" s="62">
        <v>67.964005</v>
      </c>
      <c r="I960" s="62">
        <v>155.800003</v>
      </c>
      <c r="J960" s="62">
        <v>37.660117999999997</v>
      </c>
      <c r="K960" s="62">
        <v>45.954732</v>
      </c>
      <c r="L960" s="62">
        <v>16408.539059999999</v>
      </c>
      <c r="N960" s="69">
        <f>(B961-Assets[[#This Row],[AAPL]])/Assets[[#This Row],[AAPL]]</f>
        <v>1.1868008926585114E-2</v>
      </c>
      <c r="O960" s="69">
        <f>(C961-Assets[[#This Row],[XOM]])/Assets[[#This Row],[XOM]]</f>
        <v>5.0786912687897628E-3</v>
      </c>
      <c r="P960" s="69">
        <f>(D961-Assets[[#This Row],[TTM]])/Assets[[#This Row],[TTM]]</f>
        <v>1.4152172298111379E-2</v>
      </c>
      <c r="Q960" s="69">
        <f>(E961-Assets[[#This Row],[TSLA]])/Assets[[#This Row],[TSLA]]</f>
        <v>3.1597063183854933E-2</v>
      </c>
      <c r="R960" s="69">
        <f>(F961-Assets[[#This Row],[GOOG]])/Assets[[#This Row],[GOOG]]</f>
        <v>-1.3952532202802934E-2</v>
      </c>
      <c r="S960" s="69">
        <f>(G961-Assets[[#This Row],[DIS]])/Assets[[#This Row],[DIS]]</f>
        <v>-1.1001344156204426E-2</v>
      </c>
      <c r="T960" s="69">
        <f>(H961-Assets[[#This Row],[COP]])/Assets[[#This Row],[COP]]</f>
        <v>-2.2736152762038524E-3</v>
      </c>
      <c r="U960" s="69">
        <f>(I961-Assets[[#This Row],[BIDU]])/Assets[[#This Row],[BIDU]]</f>
        <v>2.7663658003909072E-2</v>
      </c>
      <c r="V960" s="69">
        <f>(J961-Assets[[#This Row],[MSFT]])/Assets[[#This Row],[MSFT]]</f>
        <v>-1.7495696641205037E-3</v>
      </c>
      <c r="W960" s="69">
        <f>(K961-Assets[[#This Row],[WFC]])/Assets[[#This Row],[WFC]]</f>
        <v>3.8830603995254182E-3</v>
      </c>
      <c r="X960" s="69">
        <f>(L961-Assets[[#This Row],[DJI]])/Assets[[#This Row],[DJI]]</f>
        <v>2.4810825540979545E-3</v>
      </c>
    </row>
    <row r="961" spans="1:24" x14ac:dyDescent="0.25">
      <c r="A961" s="66">
        <v>41750</v>
      </c>
      <c r="B961" s="60">
        <v>72.670620999999997</v>
      </c>
      <c r="C961" s="62">
        <v>93.915164000000004</v>
      </c>
      <c r="D961" s="62">
        <v>37.801932999999998</v>
      </c>
      <c r="E961" s="62">
        <v>204.38000500000001</v>
      </c>
      <c r="F961" s="62">
        <v>528.62241400000005</v>
      </c>
      <c r="G961" s="62">
        <v>76.614208000000005</v>
      </c>
      <c r="H961" s="62">
        <v>67.809481000000005</v>
      </c>
      <c r="I961" s="62">
        <v>160.11000100000001</v>
      </c>
      <c r="J961" s="62">
        <v>37.594228999999999</v>
      </c>
      <c r="K961" s="62">
        <v>46.133177000000003</v>
      </c>
      <c r="L961" s="62">
        <v>16449.25</v>
      </c>
      <c r="N961" s="69">
        <f>(B962-Assets[[#This Row],[AAPL]])/Assets[[#This Row],[AAPL]]</f>
        <v>9.9780350026189768E-4</v>
      </c>
      <c r="O961" s="69">
        <f>(C962-Assets[[#This Row],[XOM]])/Assets[[#This Row],[XOM]]</f>
        <v>-5.5483798122314444E-3</v>
      </c>
      <c r="P961" s="69">
        <f>(D962-Assets[[#This Row],[TTM]])/Assets[[#This Row],[TTM]]</f>
        <v>1.0532001101637401E-3</v>
      </c>
      <c r="Q961" s="69">
        <f>(E962-Assets[[#This Row],[TSLA]])/Assets[[#This Row],[TSLA]]</f>
        <v>6.9771962281730923E-2</v>
      </c>
      <c r="R961" s="69">
        <f>(F962-Assets[[#This Row],[GOOG]])/Assets[[#This Row],[GOOG]]</f>
        <v>1.1709702116414445E-2</v>
      </c>
      <c r="S961" s="69">
        <f>(G962-Assets[[#This Row],[DIS]])/Assets[[#This Row],[DIS]]</f>
        <v>4.2977668058644418E-3</v>
      </c>
      <c r="T961" s="69">
        <f>(H962-Assets[[#This Row],[COP]])/Assets[[#This Row],[COP]]</f>
        <v>-5.7640907176387847E-3</v>
      </c>
      <c r="U961" s="69">
        <f>(I962-Assets[[#This Row],[BIDU]])/Assets[[#This Row],[BIDU]]</f>
        <v>1.8112510036146914E-2</v>
      </c>
      <c r="V961" s="69">
        <f>(J962-Assets[[#This Row],[MSFT]])/Assets[[#This Row],[MSFT]]</f>
        <v>1.2519740729354609E-3</v>
      </c>
      <c r="W961" s="69">
        <f>(K962-Assets[[#This Row],[WFC]])/Assets[[#This Row],[WFC]]</f>
        <v>2.2394295541361786E-3</v>
      </c>
      <c r="X961" s="69">
        <f>(L962-Assets[[#This Row],[DJI]])/Assets[[#This Row],[DJI]]</f>
        <v>3.9587908263294001E-3</v>
      </c>
    </row>
    <row r="962" spans="1:24" x14ac:dyDescent="0.25">
      <c r="A962" s="66">
        <v>41751</v>
      </c>
      <c r="B962" s="60">
        <v>72.743132000000003</v>
      </c>
      <c r="C962" s="62">
        <v>93.394086999999999</v>
      </c>
      <c r="D962" s="62">
        <v>37.841746000000001</v>
      </c>
      <c r="E962" s="62">
        <v>218.63999899999999</v>
      </c>
      <c r="F962" s="62">
        <v>534.81242499999996</v>
      </c>
      <c r="G962" s="62">
        <v>76.943477999999999</v>
      </c>
      <c r="H962" s="62">
        <v>67.418621000000002</v>
      </c>
      <c r="I962" s="62">
        <v>163.009995</v>
      </c>
      <c r="J962" s="62">
        <v>37.641295999999997</v>
      </c>
      <c r="K962" s="62">
        <v>46.236488999999999</v>
      </c>
      <c r="L962" s="62">
        <v>16514.369139999999</v>
      </c>
      <c r="N962" s="69">
        <f>(B963-Assets[[#This Row],[AAPL]])/Assets[[#This Row],[AAPL]]</f>
        <v>-1.3071309604871118E-2</v>
      </c>
      <c r="O962" s="69">
        <f>(C963-Assets[[#This Row],[XOM]])/Assets[[#This Row],[XOM]]</f>
        <v>1.295178355349261E-3</v>
      </c>
      <c r="P962" s="69">
        <f>(D963-Assets[[#This Row],[TTM]])/Assets[[#This Row],[TTM]]</f>
        <v>-8.9426634806966648E-3</v>
      </c>
      <c r="Q962" s="69">
        <f>(E963-Assets[[#This Row],[TSLA]])/Assets[[#This Row],[TSLA]]</f>
        <v>-4.8710181342435849E-2</v>
      </c>
      <c r="R962" s="69">
        <f>(F963-Assets[[#This Row],[GOOG]])/Assets[[#This Row],[GOOG]]</f>
        <v>-1.4715503290709671E-2</v>
      </c>
      <c r="S962" s="69">
        <f>(G963-Assets[[#This Row],[DIS]])/Assets[[#This Row],[DIS]]</f>
        <v>8.8106232993519207E-4</v>
      </c>
      <c r="T962" s="69">
        <f>(H963-Assets[[#This Row],[COP]])/Assets[[#This Row],[COP]]</f>
        <v>-2.0223937834622967E-3</v>
      </c>
      <c r="U962" s="69">
        <f>(I963-Assets[[#This Row],[BIDU]])/Assets[[#This Row],[BIDU]]</f>
        <v>-2.2513950754982786E-2</v>
      </c>
      <c r="V962" s="69">
        <f>(J963-Assets[[#This Row],[MSFT]])/Assets[[#This Row],[MSFT]]</f>
        <v>-7.5019733645727933E-3</v>
      </c>
      <c r="W962" s="69">
        <f>(K963-Assets[[#This Row],[WFC]])/Assets[[#This Row],[WFC]]</f>
        <v>7.3126227209855911E-3</v>
      </c>
      <c r="X962" s="69">
        <f>(L963-Assets[[#This Row],[DJI]])/Assets[[#This Row],[DJI]]</f>
        <v>-7.7016263183759745E-4</v>
      </c>
    </row>
    <row r="963" spans="1:24" x14ac:dyDescent="0.25">
      <c r="A963" s="66">
        <v>41752</v>
      </c>
      <c r="B963" s="60">
        <v>71.792283999999995</v>
      </c>
      <c r="C963" s="62">
        <v>93.515049000000005</v>
      </c>
      <c r="D963" s="62">
        <v>37.503340000000001</v>
      </c>
      <c r="E963" s="62">
        <v>207.990005</v>
      </c>
      <c r="F963" s="62">
        <v>526.94239100000004</v>
      </c>
      <c r="G963" s="62">
        <v>77.011269999999996</v>
      </c>
      <c r="H963" s="62">
        <v>67.282274000000001</v>
      </c>
      <c r="I963" s="62">
        <v>159.33999600000001</v>
      </c>
      <c r="J963" s="62">
        <v>37.358911999999997</v>
      </c>
      <c r="K963" s="62">
        <v>46.574598999999999</v>
      </c>
      <c r="L963" s="62">
        <v>16501.650389999999</v>
      </c>
      <c r="N963" s="69">
        <f>(B964-Assets[[#This Row],[AAPL]])/Assets[[#This Row],[AAPL]]</f>
        <v>8.1981888192887112E-2</v>
      </c>
      <c r="O963" s="69">
        <f>(C964-Assets[[#This Row],[XOM]])/Assets[[#This Row],[XOM]]</f>
        <v>-4.8756002897459572E-3</v>
      </c>
      <c r="P963" s="69">
        <f>(D964-Assets[[#This Row],[TTM]])/Assets[[#This Row],[TTM]]</f>
        <v>3.980925432241547E-3</v>
      </c>
      <c r="Q963" s="69">
        <f>(E964-Assets[[#This Row],[TSLA]])/Assets[[#This Row],[TSLA]]</f>
        <v>-6.2504926618942751E-4</v>
      </c>
      <c r="R963" s="69">
        <f>(F964-Assets[[#This Row],[GOOG]])/Assets[[#This Row],[GOOG]]</f>
        <v>-3.3780315085715235E-3</v>
      </c>
      <c r="S963" s="69">
        <f>(G964-Assets[[#This Row],[DIS]])/Assets[[#This Row],[DIS]]</f>
        <v>8.8027375733447475E-4</v>
      </c>
      <c r="T963" s="69">
        <f>(H964-Assets[[#This Row],[COP]])/Assets[[#This Row],[COP]]</f>
        <v>6.3496516184930636E-3</v>
      </c>
      <c r="U963" s="69">
        <f>(I964-Assets[[#This Row],[BIDU]])/Assets[[#This Row],[BIDU]]</f>
        <v>2.5104117612754486E-3</v>
      </c>
      <c r="V963" s="69">
        <f>(J964-Assets[[#This Row],[MSFT]])/Assets[[#This Row],[MSFT]]</f>
        <v>4.2832617823559986E-3</v>
      </c>
      <c r="W963" s="69">
        <f>(K964-Assets[[#This Row],[WFC]])/Assets[[#This Row],[WFC]]</f>
        <v>-5.444641616774876E-3</v>
      </c>
      <c r="X963" s="69">
        <f>(L964-Assets[[#This Row],[DJI]])/Assets[[#This Row],[DJI]]</f>
        <v>0</v>
      </c>
    </row>
    <row r="964" spans="1:24" x14ac:dyDescent="0.25">
      <c r="A964" s="66">
        <v>41753</v>
      </c>
      <c r="B964" s="60">
        <v>77.677950999999993</v>
      </c>
      <c r="C964" s="62">
        <v>93.059106999999997</v>
      </c>
      <c r="D964" s="62">
        <v>37.652638000000003</v>
      </c>
      <c r="E964" s="62">
        <v>207.86000100000001</v>
      </c>
      <c r="F964" s="62">
        <v>525.16236300000003</v>
      </c>
      <c r="G964" s="62">
        <v>77.079060999999996</v>
      </c>
      <c r="H964" s="62">
        <v>67.709492999999995</v>
      </c>
      <c r="I964" s="62">
        <v>159.740005</v>
      </c>
      <c r="J964" s="62">
        <v>37.518929999999997</v>
      </c>
      <c r="K964" s="62">
        <v>46.321016999999998</v>
      </c>
      <c r="L964" s="62">
        <v>16501.650389999999</v>
      </c>
      <c r="N964" s="69">
        <f>(B965-Assets[[#This Row],[AAPL]])/Assets[[#This Row],[AAPL]]</f>
        <v>7.3444779716191786E-3</v>
      </c>
      <c r="O964" s="69">
        <f>(C965-Assets[[#This Row],[XOM]])/Assets[[#This Row],[XOM]]</f>
        <v>3.9996192957235666E-3</v>
      </c>
      <c r="P964" s="69">
        <f>(D965-Assets[[#This Row],[TTM]])/Assets[[#This Row],[TTM]]</f>
        <v>-1.3481419283291763E-2</v>
      </c>
      <c r="Q964" s="69">
        <f>(E965-Assets[[#This Row],[TSLA]])/Assets[[#This Row],[TSLA]]</f>
        <v>-3.8535528535862958E-2</v>
      </c>
      <c r="R964" s="69">
        <f>(F965-Assets[[#This Row],[GOOG]])/Assets[[#This Row],[GOOG]]</f>
        <v>-1.7099494618581398E-2</v>
      </c>
      <c r="S964" s="69">
        <f>(G965-Assets[[#This Row],[DIS]])/Assets[[#This Row],[DIS]]</f>
        <v>-1.7087494099078327E-2</v>
      </c>
      <c r="T964" s="69">
        <f>(H965-Assets[[#This Row],[COP]])/Assets[[#This Row],[COP]]</f>
        <v>-1.2081614611999991E-3</v>
      </c>
      <c r="U964" s="69">
        <f>(I965-Assets[[#This Row],[BIDU]])/Assets[[#This Row],[BIDU]]</f>
        <v>1.9844740833706562E-2</v>
      </c>
      <c r="V964" s="69">
        <f>(J965-Assets[[#This Row],[MSFT]])/Assets[[#This Row],[MSFT]]</f>
        <v>1.2543801222476604E-3</v>
      </c>
      <c r="W964" s="69">
        <f>(K965-Assets[[#This Row],[WFC]])/Assets[[#This Row],[WFC]]</f>
        <v>-5.4744696127893523E-3</v>
      </c>
      <c r="X964" s="69">
        <f>(L965-Assets[[#This Row],[DJI]])/Assets[[#This Row],[DJI]]</f>
        <v>-8.4955399421717329E-3</v>
      </c>
    </row>
    <row r="965" spans="1:24" x14ac:dyDescent="0.25">
      <c r="A965" s="66">
        <v>41754</v>
      </c>
      <c r="B965" s="60">
        <v>78.248455000000007</v>
      </c>
      <c r="C965" s="62">
        <v>93.431308000000001</v>
      </c>
      <c r="D965" s="62">
        <v>37.145026999999999</v>
      </c>
      <c r="E965" s="62">
        <v>199.85000600000001</v>
      </c>
      <c r="F965" s="62">
        <v>516.18235200000004</v>
      </c>
      <c r="G965" s="62">
        <v>75.761972999999998</v>
      </c>
      <c r="H965" s="62">
        <v>67.627689000000004</v>
      </c>
      <c r="I965" s="62">
        <v>162.91000399999999</v>
      </c>
      <c r="J965" s="62">
        <v>37.565992999999999</v>
      </c>
      <c r="K965" s="62">
        <v>46.067433999999999</v>
      </c>
      <c r="L965" s="62">
        <v>16361.45996</v>
      </c>
      <c r="N965" s="69">
        <f>(B966-Assets[[#This Row],[AAPL]])/Assets[[#This Row],[AAPL]]</f>
        <v>3.8727921209434558E-2</v>
      </c>
      <c r="O965" s="69">
        <f>(C966-Assets[[#This Row],[XOM]])/Assets[[#This Row],[XOM]]</f>
        <v>7.5689082721607341E-3</v>
      </c>
      <c r="P965" s="69">
        <f>(D966-Assets[[#This Row],[TTM]])/Assets[[#This Row],[TTM]]</f>
        <v>-4.0193267324856626E-3</v>
      </c>
      <c r="Q965" s="69">
        <f>(E966-Assets[[#This Row],[TSLA]])/Assets[[#This Row],[TSLA]]</f>
        <v>-6.7050836115561787E-3</v>
      </c>
      <c r="R965" s="69">
        <f>(F966-Assets[[#This Row],[GOOG]])/Assets[[#This Row],[GOOG]]</f>
        <v>1.879194428561187E-3</v>
      </c>
      <c r="S965" s="69">
        <f>(G966-Assets[[#This Row],[DIS]])/Assets[[#This Row],[DIS]]</f>
        <v>-5.7523185147250189E-3</v>
      </c>
      <c r="T965" s="69">
        <f>(H966-Assets[[#This Row],[COP]])/Assets[[#This Row],[COP]]</f>
        <v>3.360206497666975E-3</v>
      </c>
      <c r="U965" s="69">
        <f>(I966-Assets[[#This Row],[BIDU]])/Assets[[#This Row],[BIDU]]</f>
        <v>-7.3537601779200684E-2</v>
      </c>
      <c r="V965" s="69">
        <f>(J966-Assets[[#This Row],[MSFT]])/Assets[[#This Row],[MSFT]]</f>
        <v>2.4054095947896269E-2</v>
      </c>
      <c r="W965" s="69">
        <f>(K966-Assets[[#This Row],[WFC]])/Assets[[#This Row],[WFC]]</f>
        <v>-2.2426254520708797E-3</v>
      </c>
      <c r="X965" s="69">
        <f>(L966-Assets[[#This Row],[DJI]])/Assets[[#This Row],[DJI]]</f>
        <v>5.3345037798203489E-3</v>
      </c>
    </row>
    <row r="966" spans="1:24" x14ac:dyDescent="0.25">
      <c r="A966" s="66">
        <v>41757</v>
      </c>
      <c r="B966" s="60">
        <v>81.278854999999993</v>
      </c>
      <c r="C966" s="62">
        <v>94.138480999999999</v>
      </c>
      <c r="D966" s="62">
        <v>36.995728999999997</v>
      </c>
      <c r="E966" s="62">
        <v>198.509995</v>
      </c>
      <c r="F966" s="62">
        <v>517.15235900000005</v>
      </c>
      <c r="G966" s="62">
        <v>75.326166000000001</v>
      </c>
      <c r="H966" s="62">
        <v>67.854932000000005</v>
      </c>
      <c r="I966" s="62">
        <v>150.929993</v>
      </c>
      <c r="J966" s="62">
        <v>38.469608999999998</v>
      </c>
      <c r="K966" s="62">
        <v>45.964122000000003</v>
      </c>
      <c r="L966" s="62">
        <v>16448.740229999999</v>
      </c>
      <c r="N966" s="69">
        <f>(B967-Assets[[#This Row],[AAPL]])/Assets[[#This Row],[AAPL]]</f>
        <v>-2.9625909469318795E-3</v>
      </c>
      <c r="O966" s="69">
        <f>(C967-Assets[[#This Row],[XOM]])/Assets[[#This Row],[XOM]]</f>
        <v>2.7676142341833019E-3</v>
      </c>
      <c r="P966" s="69">
        <f>(D967-Assets[[#This Row],[TTM]])/Assets[[#This Row],[TTM]]</f>
        <v>0</v>
      </c>
      <c r="Q966" s="69">
        <f>(E967-Assets[[#This Row],[TSLA]])/Assets[[#This Row],[TSLA]]</f>
        <v>4.2365640077719958E-2</v>
      </c>
      <c r="R966" s="69">
        <f>(F967-Assets[[#This Row],[GOOG]])/Assets[[#This Row],[GOOG]]</f>
        <v>2.0400276275255157E-2</v>
      </c>
      <c r="S966" s="69">
        <f>(G967-Assets[[#This Row],[DIS]])/Assets[[#This Row],[DIS]]</f>
        <v>1.1056835150749638E-2</v>
      </c>
      <c r="T966" s="69">
        <f>(H967-Assets[[#This Row],[COP]])/Assets[[#This Row],[COP]]</f>
        <v>4.0185730346015667E-4</v>
      </c>
      <c r="U966" s="69">
        <f>(I967-Assets[[#This Row],[BIDU]])/Assets[[#This Row],[BIDU]]</f>
        <v>2.7959989370701134E-2</v>
      </c>
      <c r="V966" s="69">
        <f>(J967-Assets[[#This Row],[MSFT]])/Assets[[#This Row],[MSFT]]</f>
        <v>-8.8084336911247868E-3</v>
      </c>
      <c r="W966" s="69">
        <f>(K967-Assets[[#This Row],[WFC]])/Assets[[#This Row],[WFC]]</f>
        <v>1.0829642302315643E-2</v>
      </c>
      <c r="X966" s="69">
        <f>(L967-Assets[[#This Row],[DJI]])/Assets[[#This Row],[DJI]]</f>
        <v>5.2665984621728962E-3</v>
      </c>
    </row>
    <row r="967" spans="1:24" x14ac:dyDescent="0.25">
      <c r="A967" s="66">
        <v>41758</v>
      </c>
      <c r="B967" s="60">
        <v>81.038059000000004</v>
      </c>
      <c r="C967" s="62">
        <v>94.399019999999993</v>
      </c>
      <c r="D967" s="62">
        <v>36.995728999999997</v>
      </c>
      <c r="E967" s="62">
        <v>206.91999799999999</v>
      </c>
      <c r="F967" s="62">
        <v>527.70240999999999</v>
      </c>
      <c r="G967" s="62">
        <v>76.159035000000003</v>
      </c>
      <c r="H967" s="62">
        <v>67.882199999999997</v>
      </c>
      <c r="I967" s="62">
        <v>155.14999399999999</v>
      </c>
      <c r="J967" s="62">
        <v>38.130752000000001</v>
      </c>
      <c r="K967" s="62">
        <v>46.461897</v>
      </c>
      <c r="L967" s="62">
        <v>16535.369139999999</v>
      </c>
      <c r="N967" s="69">
        <f>(B968-Assets[[#This Row],[AAPL]])/Assets[[#This Row],[AAPL]]</f>
        <v>-3.7816675742443906E-3</v>
      </c>
      <c r="O967" s="69">
        <f>(C968-Assets[[#This Row],[XOM]])/Assets[[#This Row],[XOM]]</f>
        <v>9.4628524745278969E-3</v>
      </c>
      <c r="P967" s="69">
        <f>(D968-Assets[[#This Row],[TTM]])/Assets[[#This Row],[TTM]]</f>
        <v>6.7258574631683344E-3</v>
      </c>
      <c r="Q967" s="69">
        <f>(E968-Assets[[#This Row],[TSLA]])/Assets[[#This Row],[TSLA]]</f>
        <v>4.6878069271970337E-3</v>
      </c>
      <c r="R967" s="69">
        <f>(F968-Assets[[#This Row],[GOOG]])/Assets[[#This Row],[GOOG]]</f>
        <v>-1.9708494414494371E-3</v>
      </c>
      <c r="S967" s="69">
        <f>(G968-Assets[[#This Row],[DIS]])/Assets[[#This Row],[DIS]]</f>
        <v>8.9012813778431375E-3</v>
      </c>
      <c r="T967" s="69">
        <f>(H968-Assets[[#This Row],[COP]])/Assets[[#This Row],[COP]]</f>
        <v>-4.9545094295705364E-3</v>
      </c>
      <c r="U967" s="69">
        <f>(I968-Assets[[#This Row],[BIDU]])/Assets[[#This Row],[BIDU]]</f>
        <v>-8.3789110555813808E-3</v>
      </c>
      <c r="V967" s="69">
        <f>(J968-Assets[[#This Row],[MSFT]])/Assets[[#This Row],[MSFT]]</f>
        <v>-2.7153149248145664E-3</v>
      </c>
      <c r="W967" s="69">
        <f>(K968-Assets[[#This Row],[WFC]])/Assets[[#This Row],[WFC]]</f>
        <v>3.4363857334537983E-3</v>
      </c>
      <c r="X967" s="69">
        <f>(L968-Assets[[#This Row],[DJI]])/Assets[[#This Row],[DJI]]</f>
        <v>2.7499053462317607E-3</v>
      </c>
    </row>
    <row r="968" spans="1:24" x14ac:dyDescent="0.25">
      <c r="A968" s="66">
        <v>41759</v>
      </c>
      <c r="B968" s="60">
        <v>80.7316</v>
      </c>
      <c r="C968" s="62">
        <v>95.292304000000001</v>
      </c>
      <c r="D968" s="62">
        <v>37.244557</v>
      </c>
      <c r="E968" s="62">
        <v>207.88999899999999</v>
      </c>
      <c r="F968" s="62">
        <v>526.66238799999996</v>
      </c>
      <c r="G968" s="62">
        <v>76.836948000000007</v>
      </c>
      <c r="H968" s="62">
        <v>67.545877000000004</v>
      </c>
      <c r="I968" s="62">
        <v>153.85000600000001</v>
      </c>
      <c r="J968" s="62">
        <v>38.027214999999998</v>
      </c>
      <c r="K968" s="62">
        <v>46.621558</v>
      </c>
      <c r="L968" s="62">
        <v>16580.839840000001</v>
      </c>
      <c r="N968" s="69">
        <f>(B969-Assets[[#This Row],[AAPL]])/Assets[[#This Row],[AAPL]]</f>
        <v>2.3556451253288232E-3</v>
      </c>
      <c r="O968" s="69">
        <f>(C969-Assets[[#This Row],[XOM]])/Assets[[#This Row],[XOM]]</f>
        <v>-9.7646710273685908E-3</v>
      </c>
      <c r="P968" s="69">
        <f>(D969-Assets[[#This Row],[TTM]])/Assets[[#This Row],[TTM]]</f>
        <v>-2.6723367927292425E-3</v>
      </c>
      <c r="Q968" s="69">
        <f>(E969-Assets[[#This Row],[TSLA]])/Assets[[#This Row],[TSLA]]</f>
        <v>-7.696522236261545E-4</v>
      </c>
      <c r="R968" s="69">
        <f>(F969-Assets[[#This Row],[GOOG]])/Assets[[#This Row],[GOOG]]</f>
        <v>8.9052248781434726E-3</v>
      </c>
      <c r="S968" s="69">
        <f>(G969-Assets[[#This Row],[DIS]])/Assets[[#This Row],[DIS]]</f>
        <v>2.7728847324857133E-3</v>
      </c>
      <c r="T968" s="69">
        <f>(H969-Assets[[#This Row],[COP]])/Assets[[#This Row],[COP]]</f>
        <v>9.689162818923687E-3</v>
      </c>
      <c r="U968" s="69">
        <f>(I969-Assets[[#This Row],[BIDU]])/Assets[[#This Row],[BIDU]]</f>
        <v>3.1459186293434298E-2</v>
      </c>
      <c r="V968" s="69">
        <f>(J969-Assets[[#This Row],[MSFT]])/Assets[[#This Row],[MSFT]]</f>
        <v>-9.9010143130387335E-3</v>
      </c>
      <c r="W968" s="69">
        <f>(K969-Assets[[#This Row],[WFC]])/Assets[[#This Row],[WFC]]</f>
        <v>0</v>
      </c>
      <c r="X968" s="69">
        <f>(L969-Assets[[#This Row],[DJI]])/Assets[[#This Row],[DJI]]</f>
        <v>-1.3250655703819687E-3</v>
      </c>
    </row>
    <row r="969" spans="1:24" x14ac:dyDescent="0.25">
      <c r="A969" s="66">
        <v>41760</v>
      </c>
      <c r="B969" s="60">
        <v>80.921774999999997</v>
      </c>
      <c r="C969" s="62">
        <v>94.361806000000001</v>
      </c>
      <c r="D969" s="62">
        <v>37.145026999999999</v>
      </c>
      <c r="E969" s="62">
        <v>207.729996</v>
      </c>
      <c r="F969" s="62">
        <v>531.35243500000001</v>
      </c>
      <c r="G969" s="62">
        <v>77.050008000000005</v>
      </c>
      <c r="H969" s="62">
        <v>68.200339999999997</v>
      </c>
      <c r="I969" s="62">
        <v>158.69000199999999</v>
      </c>
      <c r="J969" s="62">
        <v>37.650706999999997</v>
      </c>
      <c r="K969" s="62">
        <v>46.621558</v>
      </c>
      <c r="L969" s="62">
        <v>16558.869139999999</v>
      </c>
      <c r="N969" s="69">
        <f>(B970-Assets[[#This Row],[AAPL]])/Assets[[#This Row],[AAPL]]</f>
        <v>1.8597466503918014E-3</v>
      </c>
      <c r="O969" s="69">
        <f>(C970-Assets[[#This Row],[XOM]])/Assets[[#This Row],[XOM]]</f>
        <v>5.9165569594968968E-3</v>
      </c>
      <c r="P969" s="69">
        <f>(D970-Assets[[#This Row],[TTM]])/Assets[[#This Row],[TTM]]</f>
        <v>2.6794973119820711E-3</v>
      </c>
      <c r="Q969" s="69">
        <f>(E970-Assets[[#This Row],[TSLA]])/Assets[[#This Row],[TSLA]]</f>
        <v>1.5308371738475298E-2</v>
      </c>
      <c r="R969" s="69">
        <f>(F970-Assets[[#This Row],[GOOG]])/Assets[[#This Row],[GOOG]]</f>
        <v>-6.4364511663525395E-3</v>
      </c>
      <c r="S969" s="69">
        <f>(G970-Assets[[#This Row],[DIS]])/Assets[[#This Row],[DIS]]</f>
        <v>9.4268517142788062E-3</v>
      </c>
      <c r="T969" s="69">
        <f>(H970-Assets[[#This Row],[COP]])/Assets[[#This Row],[COP]]</f>
        <v>1.9858698651648996E-2</v>
      </c>
      <c r="U969" s="69">
        <f>(I970-Assets[[#This Row],[BIDU]])/Assets[[#This Row],[BIDU]]</f>
        <v>7.6879575563934639E-3</v>
      </c>
      <c r="V969" s="69">
        <f>(J970-Assets[[#This Row],[MSFT]])/Assets[[#This Row],[MSFT]]</f>
        <v>-7.7500536709709193E-3</v>
      </c>
      <c r="W969" s="69">
        <f>(K970-Assets[[#This Row],[WFC]])/Assets[[#This Row],[WFC]]</f>
        <v>-1.2086468667563044E-3</v>
      </c>
      <c r="X969" s="69">
        <f>(L970-Assets[[#This Row],[DJI]])/Assets[[#This Row],[DJI]]</f>
        <v>-2.7766696874806747E-3</v>
      </c>
    </row>
    <row r="970" spans="1:24" x14ac:dyDescent="0.25">
      <c r="A970" s="66">
        <v>41761</v>
      </c>
      <c r="B970" s="60">
        <v>81.072269000000006</v>
      </c>
      <c r="C970" s="62">
        <v>94.920102999999997</v>
      </c>
      <c r="D970" s="62">
        <v>37.244557</v>
      </c>
      <c r="E970" s="62">
        <v>210.91000399999999</v>
      </c>
      <c r="F970" s="62">
        <v>527.932411</v>
      </c>
      <c r="G970" s="62">
        <v>77.776347000000001</v>
      </c>
      <c r="H970" s="62">
        <v>69.55471</v>
      </c>
      <c r="I970" s="62">
        <v>159.91000399999999</v>
      </c>
      <c r="J970" s="62">
        <v>37.358911999999997</v>
      </c>
      <c r="K970" s="62">
        <v>46.565209000000003</v>
      </c>
      <c r="L970" s="62">
        <v>16512.890630000002</v>
      </c>
      <c r="N970" s="69">
        <f>(B971-Assets[[#This Row],[AAPL]])/Assets[[#This Row],[AAPL]]</f>
        <v>1.4141469261209332E-2</v>
      </c>
      <c r="O970" s="69">
        <f>(C971-Assets[[#This Row],[XOM]])/Assets[[#This Row],[XOM]]</f>
        <v>8.8226832202236861E-3</v>
      </c>
      <c r="P970" s="69">
        <f>(D971-Assets[[#This Row],[TTM]])/Assets[[#This Row],[TTM]]</f>
        <v>-2.6723367927292425E-3</v>
      </c>
      <c r="Q970" s="69">
        <f>(E971-Assets[[#This Row],[TSLA]])/Assets[[#This Row],[TSLA]]</f>
        <v>2.7025730842051593E-2</v>
      </c>
      <c r="R970" s="69">
        <f>(F971-Assets[[#This Row],[GOOG]])/Assets[[#This Row],[GOOG]]</f>
        <v>-2.2733781351407989E-4</v>
      </c>
      <c r="S970" s="69">
        <f>(G971-Assets[[#This Row],[DIS]])/Assets[[#This Row],[DIS]]</f>
        <v>1.1331144158776117E-2</v>
      </c>
      <c r="T970" s="69">
        <f>(H971-Assets[[#This Row],[COP]])/Assets[[#This Row],[COP]]</f>
        <v>4.835373477942659E-3</v>
      </c>
      <c r="U970" s="69">
        <f>(I971-Assets[[#This Row],[BIDU]])/Assets[[#This Row],[BIDU]]</f>
        <v>-1.1256831686401974E-3</v>
      </c>
      <c r="V970" s="69">
        <f>(J971-Assets[[#This Row],[MSFT]])/Assets[[#This Row],[MSFT]]</f>
        <v>-6.5507261025159131E-3</v>
      </c>
      <c r="W970" s="69">
        <f>(K971-Assets[[#This Row],[WFC]])/Assets[[#This Row],[WFC]]</f>
        <v>-4.0339129584930427E-4</v>
      </c>
      <c r="X970" s="69">
        <f>(L971-Assets[[#This Row],[DJI]])/Assets[[#This Row],[DJI]]</f>
        <v>1.0694765923002848E-3</v>
      </c>
    </row>
    <row r="971" spans="1:24" x14ac:dyDescent="0.25">
      <c r="A971" s="66">
        <v>41764</v>
      </c>
      <c r="B971" s="60">
        <v>82.21875</v>
      </c>
      <c r="C971" s="62">
        <v>95.757553000000001</v>
      </c>
      <c r="D971" s="62">
        <v>37.145026999999999</v>
      </c>
      <c r="E971" s="62">
        <v>216.61000100000001</v>
      </c>
      <c r="F971" s="62">
        <v>527.81239200000005</v>
      </c>
      <c r="G971" s="62">
        <v>78.657641999999996</v>
      </c>
      <c r="H971" s="62">
        <v>69.891032999999993</v>
      </c>
      <c r="I971" s="62">
        <v>159.729996</v>
      </c>
      <c r="J971" s="62">
        <v>37.114184000000002</v>
      </c>
      <c r="K971" s="62">
        <v>46.546424999999999</v>
      </c>
      <c r="L971" s="62">
        <v>16530.550780000001</v>
      </c>
      <c r="N971" s="69">
        <f>(B972-Assets[[#This Row],[AAPL]])/Assets[[#This Row],[AAPL]]</f>
        <v>-1.0899156214367095E-2</v>
      </c>
      <c r="O971" s="69">
        <f>(C972-Assets[[#This Row],[XOM]])/Assets[[#This Row],[XOM]]</f>
        <v>-2.3321920099608506E-3</v>
      </c>
      <c r="P971" s="69">
        <f>(D972-Assets[[#This Row],[TTM]])/Assets[[#This Row],[TTM]]</f>
        <v>1.1521973049043743E-2</v>
      </c>
      <c r="Q971" s="69">
        <f>(E972-Assets[[#This Row],[TSLA]])/Assets[[#This Row],[TSLA]]</f>
        <v>-4.307281269067538E-2</v>
      </c>
      <c r="R971" s="69">
        <f>(F972-Assets[[#This Row],[GOOG]])/Assets[[#This Row],[GOOG]]</f>
        <v>-2.400485890827669E-2</v>
      </c>
      <c r="S971" s="69">
        <f>(G972-Assets[[#This Row],[DIS]])/Assets[[#This Row],[DIS]]</f>
        <v>-2.3393531171452039E-3</v>
      </c>
      <c r="T971" s="69">
        <f>(H972-Assets[[#This Row],[COP]])/Assets[[#This Row],[COP]]</f>
        <v>2.4710895316142002E-3</v>
      </c>
      <c r="U971" s="69">
        <f>(I972-Assets[[#This Row],[BIDU]])/Assets[[#This Row],[BIDU]]</f>
        <v>-1.1895035670069085E-2</v>
      </c>
      <c r="V971" s="69">
        <f>(J972-Assets[[#This Row],[MSFT]])/Assets[[#This Row],[MSFT]]</f>
        <v>-9.3836900738543637E-3</v>
      </c>
      <c r="W971" s="69">
        <f>(K972-Assets[[#This Row],[WFC]])/Assets[[#This Row],[WFC]]</f>
        <v>-9.4834780544369585E-3</v>
      </c>
      <c r="X971" s="69">
        <f>(L972-Assets[[#This Row],[DJI]])/Assets[[#This Row],[DJI]]</f>
        <v>-7.8358701850828466E-3</v>
      </c>
    </row>
    <row r="972" spans="1:24" x14ac:dyDescent="0.25">
      <c r="A972" s="66">
        <v>41765</v>
      </c>
      <c r="B972" s="60">
        <v>81.322635000000005</v>
      </c>
      <c r="C972" s="62">
        <v>95.534227999999999</v>
      </c>
      <c r="D972" s="62">
        <v>37.573011000000001</v>
      </c>
      <c r="E972" s="62">
        <v>207.279999</v>
      </c>
      <c r="F972" s="62">
        <v>515.14233000000002</v>
      </c>
      <c r="G972" s="62">
        <v>78.473634000000004</v>
      </c>
      <c r="H972" s="62">
        <v>70.063739999999996</v>
      </c>
      <c r="I972" s="62">
        <v>157.83000200000001</v>
      </c>
      <c r="J972" s="62">
        <v>36.765915999999997</v>
      </c>
      <c r="K972" s="62">
        <v>46.105003000000004</v>
      </c>
      <c r="L972" s="62">
        <v>16401.019530000001</v>
      </c>
      <c r="N972" s="69">
        <f>(B973-Assets[[#This Row],[AAPL]])/Assets[[#This Row],[AAPL]]</f>
        <v>-3.4993455389142427E-3</v>
      </c>
      <c r="O972" s="69">
        <f>(C973-Assets[[#This Row],[XOM]])/Assets[[#This Row],[XOM]]</f>
        <v>4.2856053643936538E-3</v>
      </c>
      <c r="P972" s="69">
        <f>(D973-Assets[[#This Row],[TTM]])/Assets[[#This Row],[TTM]]</f>
        <v>9.8013172274109446E-3</v>
      </c>
      <c r="Q972" s="69">
        <f>(E973-Assets[[#This Row],[TSLA]])/Assets[[#This Row],[TSLA]]</f>
        <v>-2.8608611677965107E-2</v>
      </c>
      <c r="R972" s="69">
        <f>(F973-Assets[[#This Row],[GOOG]])/Assets[[#This Row],[GOOG]]</f>
        <v>-1.0055490877637721E-2</v>
      </c>
      <c r="S972" s="69">
        <f>(G973-Assets[[#This Row],[DIS]])/Assets[[#This Row],[DIS]]</f>
        <v>-9.1324049043020987E-3</v>
      </c>
      <c r="T972" s="69">
        <f>(H973-Assets[[#This Row],[COP]])/Assets[[#This Row],[COP]]</f>
        <v>1.3362718005062351E-2</v>
      </c>
      <c r="U972" s="69">
        <f>(I973-Assets[[#This Row],[BIDU]])/Assets[[#This Row],[BIDU]]</f>
        <v>-4.1563694588307783E-2</v>
      </c>
      <c r="V972" s="69">
        <f>(J973-Assets[[#This Row],[MSFT]])/Assets[[#This Row],[MSFT]]</f>
        <v>9.2165254362220946E-3</v>
      </c>
      <c r="W972" s="69">
        <f>(K973-Assets[[#This Row],[WFC]])/Assets[[#This Row],[WFC]]</f>
        <v>1.3335993059147963E-2</v>
      </c>
      <c r="X972" s="69">
        <f>(L973-Assets[[#This Row],[DJI]])/Assets[[#This Row],[DJI]]</f>
        <v>7.165379553693986E-3</v>
      </c>
    </row>
    <row r="973" spans="1:24" x14ac:dyDescent="0.25">
      <c r="A973" s="66">
        <v>41766</v>
      </c>
      <c r="B973" s="60">
        <v>81.038059000000004</v>
      </c>
      <c r="C973" s="62">
        <v>95.943650000000005</v>
      </c>
      <c r="D973" s="62">
        <v>37.941276000000002</v>
      </c>
      <c r="E973" s="62">
        <v>201.35000600000001</v>
      </c>
      <c r="F973" s="62">
        <v>509.96232099999997</v>
      </c>
      <c r="G973" s="62">
        <v>77.756980999999996</v>
      </c>
      <c r="H973" s="62">
        <v>70.999982000000003</v>
      </c>
      <c r="I973" s="62">
        <v>151.270004</v>
      </c>
      <c r="J973" s="62">
        <v>37.104770000000002</v>
      </c>
      <c r="K973" s="62">
        <v>46.719859</v>
      </c>
      <c r="L973" s="62">
        <v>16518.539059999999</v>
      </c>
      <c r="N973" s="69">
        <f>(B974-Assets[[#This Row],[AAPL]])/Assets[[#This Row],[AAPL]]</f>
        <v>-1.7824834624927122E-3</v>
      </c>
      <c r="O973" s="69">
        <f>(C974-Assets[[#This Row],[XOM]])/Assets[[#This Row],[XOM]]</f>
        <v>-7.661736863252556E-3</v>
      </c>
      <c r="P973" s="69">
        <f>(D974-Assets[[#This Row],[TTM]])/Assets[[#This Row],[TTM]]</f>
        <v>4.1972494546571263E-3</v>
      </c>
      <c r="Q973" s="69">
        <f>(E974-Assets[[#This Row],[TSLA]])/Assets[[#This Row],[TSLA]]</f>
        <v>-0.11303704654471176</v>
      </c>
      <c r="R973" s="69">
        <f>(F974-Assets[[#This Row],[GOOG]])/Assets[[#This Row],[GOOG]]</f>
        <v>2.0393506680271793E-3</v>
      </c>
      <c r="S973" s="69">
        <f>(G974-Assets[[#This Row],[DIS]])/Assets[[#This Row],[DIS]]</f>
        <v>1.6315834072827495E-2</v>
      </c>
      <c r="T973" s="69">
        <f>(H974-Assets[[#This Row],[COP]])/Assets[[#This Row],[COP]]</f>
        <v>-1.4082679626594853E-2</v>
      </c>
      <c r="U973" s="69">
        <f>(I974-Assets[[#This Row],[BIDU]])/Assets[[#This Row],[BIDU]]</f>
        <v>-5.8835127683343549E-3</v>
      </c>
      <c r="V973" s="69">
        <f>(J974-Assets[[#This Row],[MSFT]])/Assets[[#This Row],[MSFT]]</f>
        <v>5.5809536078514355E-3</v>
      </c>
      <c r="W973" s="69">
        <f>(K974-Assets[[#This Row],[WFC]])/Assets[[#This Row],[WFC]]</f>
        <v>-1.2147725017748441E-3</v>
      </c>
      <c r="X973" s="69">
        <f>(L974-Assets[[#This Row],[DJI]])/Assets[[#This Row],[DJI]]</f>
        <v>1.9633479620807652E-3</v>
      </c>
    </row>
    <row r="974" spans="1:24" x14ac:dyDescent="0.25">
      <c r="A974" s="66">
        <v>41767</v>
      </c>
      <c r="B974" s="60">
        <v>80.893609999999995</v>
      </c>
      <c r="C974" s="62">
        <v>95.208555000000004</v>
      </c>
      <c r="D974" s="62">
        <v>38.100524999999998</v>
      </c>
      <c r="E974" s="62">
        <v>178.58999600000001</v>
      </c>
      <c r="F974" s="62">
        <v>511.00231300000002</v>
      </c>
      <c r="G974" s="62">
        <v>79.025650999999996</v>
      </c>
      <c r="H974" s="62">
        <v>70.000112000000001</v>
      </c>
      <c r="I974" s="62">
        <v>150.38000500000001</v>
      </c>
      <c r="J974" s="62">
        <v>37.31185</v>
      </c>
      <c r="K974" s="62">
        <v>46.663105000000002</v>
      </c>
      <c r="L974" s="62">
        <v>16550.970700000002</v>
      </c>
      <c r="N974" s="69">
        <f>(B975-Assets[[#This Row],[AAPL]])/Assets[[#This Row],[AAPL]]</f>
        <v>-4.1667197198887703E-3</v>
      </c>
      <c r="O974" s="69">
        <f>(C975-Assets[[#This Row],[XOM]])/Assets[[#This Row],[XOM]]</f>
        <v>3.1486246167688843E-3</v>
      </c>
      <c r="P974" s="69">
        <f>(D975-Assets[[#This Row],[TTM]])/Assets[[#This Row],[TTM]]</f>
        <v>4.1797324315084932E-3</v>
      </c>
      <c r="Q974" s="69">
        <f>(E975-Assets[[#This Row],[TSLA]])/Assets[[#This Row],[TSLA]]</f>
        <v>2.0549857675118542E-2</v>
      </c>
      <c r="R974" s="69">
        <f>(F975-Assets[[#This Row],[GOOG]])/Assets[[#This Row],[GOOG]]</f>
        <v>1.5127254423993246E-2</v>
      </c>
      <c r="S974" s="69">
        <f>(G975-Assets[[#This Row],[DIS]])/Assets[[#This Row],[DIS]]</f>
        <v>4.2891895949077382E-3</v>
      </c>
      <c r="T974" s="69">
        <f>(H975-Assets[[#This Row],[COP]])/Assets[[#This Row],[COP]]</f>
        <v>8.1807154822837042E-3</v>
      </c>
      <c r="U974" s="69">
        <f>(I975-Assets[[#This Row],[BIDU]])/Assets[[#This Row],[BIDU]]</f>
        <v>1.6425062627175708E-2</v>
      </c>
      <c r="V974" s="69">
        <f>(J975-Assets[[#This Row],[MSFT]])/Assets[[#This Row],[MSFT]]</f>
        <v>-2.5226570111103641E-3</v>
      </c>
      <c r="W974" s="69">
        <f>(K975-Assets[[#This Row],[WFC]])/Assets[[#This Row],[WFC]]</f>
        <v>-5.0679010751642937E-3</v>
      </c>
      <c r="X974" s="69">
        <f>(L975-Assets[[#This Row],[DJI]])/Assets[[#This Row],[DJI]]</f>
        <v>1.9557245666563155E-3</v>
      </c>
    </row>
    <row r="975" spans="1:24" x14ac:dyDescent="0.25">
      <c r="A975" s="66">
        <v>41768</v>
      </c>
      <c r="B975" s="60">
        <v>80.556549000000004</v>
      </c>
      <c r="C975" s="62">
        <v>95.508330999999998</v>
      </c>
      <c r="D975" s="62">
        <v>38.259774999999998</v>
      </c>
      <c r="E975" s="62">
        <v>182.259995</v>
      </c>
      <c r="F975" s="62">
        <v>518.73237500000005</v>
      </c>
      <c r="G975" s="62">
        <v>79.364607000000007</v>
      </c>
      <c r="H975" s="62">
        <v>70.572762999999995</v>
      </c>
      <c r="I975" s="62">
        <v>152.85000600000001</v>
      </c>
      <c r="J975" s="62">
        <v>37.217725000000002</v>
      </c>
      <c r="K975" s="62">
        <v>46.426620999999997</v>
      </c>
      <c r="L975" s="62">
        <v>16583.339840000001</v>
      </c>
      <c r="N975" s="69">
        <f>(B976-Assets[[#This Row],[AAPL]])/Assets[[#This Row],[AAPL]]</f>
        <v>1.2450036805821973E-2</v>
      </c>
      <c r="O975" s="69">
        <f>(C976-Assets[[#This Row],[XOM]])/Assets[[#This Row],[XOM]]</f>
        <v>2.7465143328700924E-3</v>
      </c>
      <c r="P975" s="69">
        <f>(D976-Assets[[#This Row],[TTM]])/Assets[[#This Row],[TTM]]</f>
        <v>5.4370445199952239E-2</v>
      </c>
      <c r="Q975" s="69">
        <f>(E976-Assets[[#This Row],[TSLA]])/Assets[[#This Row],[TSLA]]</f>
        <v>1.3222885252465792E-2</v>
      </c>
      <c r="R975" s="69">
        <f>(F976-Assets[[#This Row],[GOOG]])/Assets[[#This Row],[GOOG]]</f>
        <v>2.1571917503702989E-2</v>
      </c>
      <c r="S975" s="69">
        <f>(G976-Assets[[#This Row],[DIS]])/Assets[[#This Row],[DIS]]</f>
        <v>5.7352265349212839E-3</v>
      </c>
      <c r="T975" s="69">
        <f>(H976-Assets[[#This Row],[COP]])/Assets[[#This Row],[COP]]</f>
        <v>9.9176221852048906E-3</v>
      </c>
      <c r="U975" s="69">
        <f>(I976-Assets[[#This Row],[BIDU]])/Assets[[#This Row],[BIDU]]</f>
        <v>4.5992795054257331E-2</v>
      </c>
      <c r="V975" s="69">
        <f>(J976-Assets[[#This Row],[MSFT]])/Assets[[#This Row],[MSFT]]</f>
        <v>1.0875060203169279E-2</v>
      </c>
      <c r="W975" s="69">
        <f>(K976-Assets[[#This Row],[WFC]])/Assets[[#This Row],[WFC]]</f>
        <v>1.385485280093935E-2</v>
      </c>
      <c r="X975" s="69">
        <f>(L976-Assets[[#This Row],[DJI]])/Assets[[#This Row],[DJI]]</f>
        <v>6.7616572464814853E-3</v>
      </c>
    </row>
    <row r="976" spans="1:24" x14ac:dyDescent="0.25">
      <c r="A976" s="66">
        <v>41771</v>
      </c>
      <c r="B976" s="60">
        <v>81.559481000000005</v>
      </c>
      <c r="C976" s="62">
        <v>95.770645999999999</v>
      </c>
      <c r="D976" s="62">
        <v>40.339976</v>
      </c>
      <c r="E976" s="62">
        <v>184.66999799999999</v>
      </c>
      <c r="F976" s="62">
        <v>529.92242699999997</v>
      </c>
      <c r="G976" s="62">
        <v>79.819781000000006</v>
      </c>
      <c r="H976" s="62">
        <v>71.272677000000002</v>
      </c>
      <c r="I976" s="62">
        <v>159.88000500000001</v>
      </c>
      <c r="J976" s="62">
        <v>37.62247</v>
      </c>
      <c r="K976" s="62">
        <v>47.069854999999997</v>
      </c>
      <c r="L976" s="62">
        <v>16695.470700000002</v>
      </c>
      <c r="N976" s="69">
        <f>(B977-Assets[[#This Row],[AAPL]])/Assets[[#This Row],[AAPL]]</f>
        <v>1.5687569174206958E-3</v>
      </c>
      <c r="O976" s="69">
        <f>(C977-Assets[[#This Row],[XOM]])/Assets[[#This Row],[XOM]]</f>
        <v>1.2716109276323326E-3</v>
      </c>
      <c r="P976" s="69">
        <f>(D977-Assets[[#This Row],[TTM]])/Assets[[#This Row],[TTM]]</f>
        <v>-3.6762837935253166E-2</v>
      </c>
      <c r="Q976" s="69">
        <f>(E977-Assets[[#This Row],[TSLA]])/Assets[[#This Row],[TSLA]]</f>
        <v>2.9728738070382142E-2</v>
      </c>
      <c r="R976" s="69">
        <f>(F977-Assets[[#This Row],[GOOG]])/Assets[[#This Row],[GOOG]]</f>
        <v>5.9820264976255619E-3</v>
      </c>
      <c r="S976" s="69">
        <f>(G977-Assets[[#This Row],[DIS]])/Assets[[#This Row],[DIS]]</f>
        <v>-4.1251679204683377E-3</v>
      </c>
      <c r="T976" s="69">
        <f>(H977-Assets[[#This Row],[COP]])/Assets[[#This Row],[COP]]</f>
        <v>2.933255895523687E-3</v>
      </c>
      <c r="U976" s="69">
        <f>(I977-Assets[[#This Row],[BIDU]])/Assets[[#This Row],[BIDU]]</f>
        <v>-2.3580209420183594E-2</v>
      </c>
      <c r="V976" s="69">
        <f>(J977-Assets[[#This Row],[MSFT]])/Assets[[#This Row],[MSFT]]</f>
        <v>1.8392492571593581E-2</v>
      </c>
      <c r="W976" s="69">
        <f>(K977-Assets[[#This Row],[WFC]])/Assets[[#This Row],[WFC]]</f>
        <v>1.0048894350747394E-3</v>
      </c>
      <c r="X976" s="69">
        <f>(L977-Assets[[#This Row],[DJI]])/Assets[[#This Row],[DJI]]</f>
        <v>1.196057922463965E-3</v>
      </c>
    </row>
    <row r="977" spans="1:24" x14ac:dyDescent="0.25">
      <c r="A977" s="66">
        <v>41772</v>
      </c>
      <c r="B977" s="60">
        <v>81.687427999999997</v>
      </c>
      <c r="C977" s="62">
        <v>95.892429000000007</v>
      </c>
      <c r="D977" s="62">
        <v>38.856963999999998</v>
      </c>
      <c r="E977" s="62">
        <v>190.16000399999999</v>
      </c>
      <c r="F977" s="62">
        <v>533.09243700000002</v>
      </c>
      <c r="G977" s="62">
        <v>79.490510999999998</v>
      </c>
      <c r="H977" s="62">
        <v>71.481738000000007</v>
      </c>
      <c r="I977" s="62">
        <v>156.11000100000001</v>
      </c>
      <c r="J977" s="62">
        <v>38.314441000000002</v>
      </c>
      <c r="K977" s="62">
        <v>47.117154999999997</v>
      </c>
      <c r="L977" s="62">
        <v>16715.439450000002</v>
      </c>
      <c r="N977" s="69">
        <f>(B978-Assets[[#This Row],[AAPL]])/Assets[[#This Row],[AAPL]]</f>
        <v>1.8519373629935135E-4</v>
      </c>
      <c r="O977" s="69">
        <f>(C978-Assets[[#This Row],[XOM]])/Assets[[#This Row],[XOM]]</f>
        <v>-6.8386003654161956E-4</v>
      </c>
      <c r="P977" s="69">
        <f>(D978-Assets[[#This Row],[TTM]])/Assets[[#This Row],[TTM]]</f>
        <v>1.3319697339195174E-2</v>
      </c>
      <c r="Q977" s="69">
        <f>(E978-Assets[[#This Row],[TSLA]])/Assets[[#This Row],[TSLA]]</f>
        <v>2.4189681863910893E-3</v>
      </c>
      <c r="R977" s="69">
        <f>(F978-Assets[[#This Row],[GOOG]])/Assets[[#This Row],[GOOG]]</f>
        <v>-1.2080503404327965E-2</v>
      </c>
      <c r="S977" s="69">
        <f>(G978-Assets[[#This Row],[DIS]])/Assets[[#This Row],[DIS]]</f>
        <v>-1.4132605085404442E-2</v>
      </c>
      <c r="T977" s="69">
        <f>(H978-Assets[[#This Row],[COP]])/Assets[[#This Row],[COP]]</f>
        <v>-1.3987908352201845E-3</v>
      </c>
      <c r="U977" s="69">
        <f>(I978-Assets[[#This Row],[BIDU]])/Assets[[#This Row],[BIDU]]</f>
        <v>-5.7649733792526831E-4</v>
      </c>
      <c r="V977" s="69">
        <f>(J978-Assets[[#This Row],[MSFT]])/Assets[[#This Row],[MSFT]]</f>
        <v>-4.4531512282796858E-3</v>
      </c>
      <c r="W977" s="69">
        <f>(K978-Assets[[#This Row],[WFC]])/Assets[[#This Row],[WFC]]</f>
        <v>-1.0439679560448755E-2</v>
      </c>
      <c r="X977" s="69">
        <f>(L978-Assets[[#This Row],[DJI]])/Assets[[#This Row],[DJI]]</f>
        <v>-6.0703608961952833E-3</v>
      </c>
    </row>
    <row r="978" spans="1:24" x14ac:dyDescent="0.25">
      <c r="A978" s="66">
        <v>41773</v>
      </c>
      <c r="B978" s="60">
        <v>81.702556000000001</v>
      </c>
      <c r="C978" s="62">
        <v>95.826852000000002</v>
      </c>
      <c r="D978" s="62">
        <v>39.374527</v>
      </c>
      <c r="E978" s="62">
        <v>190.61999499999999</v>
      </c>
      <c r="F978" s="62">
        <v>526.65241200000003</v>
      </c>
      <c r="G978" s="62">
        <v>78.367103</v>
      </c>
      <c r="H978" s="62">
        <v>71.381749999999997</v>
      </c>
      <c r="I978" s="62">
        <v>156.020004</v>
      </c>
      <c r="J978" s="62">
        <v>38.143821000000003</v>
      </c>
      <c r="K978" s="62">
        <v>46.625267000000001</v>
      </c>
      <c r="L978" s="62">
        <v>16613.970700000002</v>
      </c>
      <c r="N978" s="69">
        <f>(B979-Assets[[#This Row],[AAPL]])/Assets[[#This Row],[AAPL]]</f>
        <v>-8.5035283351478294E-3</v>
      </c>
      <c r="O978" s="69">
        <f>(C979-Assets[[#This Row],[XOM]])/Assets[[#This Row],[XOM]]</f>
        <v>-1.4761968805987662E-2</v>
      </c>
      <c r="P978" s="69">
        <f>(D979-Assets[[#This Row],[TTM]])/Assets[[#This Row],[TTM]]</f>
        <v>1.26386280145019E-3</v>
      </c>
      <c r="Q978" s="69">
        <f>(E979-Assets[[#This Row],[TSLA]])/Assets[[#This Row],[TSLA]]</f>
        <v>-1.0649454691256157E-2</v>
      </c>
      <c r="R978" s="69">
        <f>(F979-Assets[[#This Row],[GOOG]])/Assets[[#This Row],[GOOG]]</f>
        <v>-1.2665066841087737E-2</v>
      </c>
      <c r="S978" s="69">
        <f>(G979-Assets[[#This Row],[DIS]])/Assets[[#This Row],[DIS]]</f>
        <v>-9.5155233695445336E-3</v>
      </c>
      <c r="T978" s="69">
        <f>(H979-Assets[[#This Row],[COP]])/Assets[[#This Row],[COP]]</f>
        <v>-5.3482577829766561E-3</v>
      </c>
      <c r="U978" s="69">
        <f>(I979-Assets[[#This Row],[BIDU]])/Assets[[#This Row],[BIDU]]</f>
        <v>-4.0379757970010772E-3</v>
      </c>
      <c r="V978" s="69">
        <f>(J979-Assets[[#This Row],[MSFT]])/Assets[[#This Row],[MSFT]]</f>
        <v>-1.5904646784075514E-2</v>
      </c>
      <c r="W978" s="69">
        <f>(K979-Assets[[#This Row],[WFC]])/Assets[[#This Row],[WFC]]</f>
        <v>-5.2749510260177929E-3</v>
      </c>
      <c r="X978" s="69">
        <f>(L979-Assets[[#This Row],[DJI]])/Assets[[#This Row],[DJI]]</f>
        <v>-1.0061420777635255E-2</v>
      </c>
    </row>
    <row r="979" spans="1:24" x14ac:dyDescent="0.25">
      <c r="A979" s="66">
        <v>41774</v>
      </c>
      <c r="B979" s="60">
        <v>81.007795999999999</v>
      </c>
      <c r="C979" s="62">
        <v>94.412259000000006</v>
      </c>
      <c r="D979" s="62">
        <v>39.424290999999997</v>
      </c>
      <c r="E979" s="62">
        <v>188.58999600000001</v>
      </c>
      <c r="F979" s="62">
        <v>519.98232399999995</v>
      </c>
      <c r="G979" s="62">
        <v>77.621398999999997</v>
      </c>
      <c r="H979" s="62">
        <v>70.999982000000003</v>
      </c>
      <c r="I979" s="62">
        <v>155.38999899999999</v>
      </c>
      <c r="J979" s="62">
        <v>37.537157000000001</v>
      </c>
      <c r="K979" s="62">
        <v>46.379320999999997</v>
      </c>
      <c r="L979" s="62">
        <v>16446.810549999998</v>
      </c>
      <c r="N979" s="69">
        <f>(B980-Assets[[#This Row],[AAPL]])/Assets[[#This Row],[AAPL]]</f>
        <v>1.4758369675926015E-2</v>
      </c>
      <c r="O979" s="69">
        <f>(C980-Assets[[#This Row],[XOM]])/Assets[[#This Row],[XOM]]</f>
        <v>-3.9691879420026497E-4</v>
      </c>
      <c r="P979" s="69">
        <f>(D980-Assets[[#This Row],[TTM]])/Assets[[#This Row],[TTM]]</f>
        <v>2.7013371020420004E-2</v>
      </c>
      <c r="Q979" s="69">
        <f>(E980-Assets[[#This Row],[TSLA]])/Assets[[#This Row],[TSLA]]</f>
        <v>1.5748459955426234E-2</v>
      </c>
      <c r="R979" s="69">
        <f>(F980-Assets[[#This Row],[GOOG]])/Assets[[#This Row],[GOOG]]</f>
        <v>1.2501155712362159E-3</v>
      </c>
      <c r="S979" s="69">
        <f>(G980-Assets[[#This Row],[DIS]])/Assets[[#This Row],[DIS]]</f>
        <v>2.9943546881962772E-3</v>
      </c>
      <c r="T979" s="69">
        <f>(H980-Assets[[#This Row],[COP]])/Assets[[#This Row],[COP]]</f>
        <v>-6.4015509187030368E-4</v>
      </c>
      <c r="U979" s="69">
        <f>(I980-Assets[[#This Row],[BIDU]])/Assets[[#This Row],[BIDU]]</f>
        <v>-3.9899285925086387E-3</v>
      </c>
      <c r="V979" s="69">
        <f>(J980-Assets[[#This Row],[MSFT]])/Assets[[#This Row],[MSFT]]</f>
        <v>5.8081649603883879E-3</v>
      </c>
      <c r="W979" s="69">
        <f>(K980-Assets[[#This Row],[WFC]])/Assets[[#This Row],[WFC]]</f>
        <v>1.0198510668148828E-3</v>
      </c>
      <c r="X979" s="69">
        <f>(L980-Assets[[#This Row],[DJI]])/Assets[[#This Row],[DJI]]</f>
        <v>2.70569177316875E-3</v>
      </c>
    </row>
    <row r="980" spans="1:24" x14ac:dyDescent="0.25">
      <c r="A980" s="66">
        <v>41775</v>
      </c>
      <c r="B980" s="60">
        <v>82.203339</v>
      </c>
      <c r="C980" s="62">
        <v>94.374785000000003</v>
      </c>
      <c r="D980" s="62">
        <v>40.489274000000002</v>
      </c>
      <c r="E980" s="62">
        <v>191.55999800000001</v>
      </c>
      <c r="F980" s="62">
        <v>520.63236199999994</v>
      </c>
      <c r="G980" s="62">
        <v>77.853825000000001</v>
      </c>
      <c r="H980" s="62">
        <v>70.954531000000003</v>
      </c>
      <c r="I980" s="62">
        <v>154.770004</v>
      </c>
      <c r="J980" s="62">
        <v>37.755178999999998</v>
      </c>
      <c r="K980" s="62">
        <v>46.426620999999997</v>
      </c>
      <c r="L980" s="62">
        <v>16491.310549999998</v>
      </c>
      <c r="N980" s="69">
        <f>(B981-Assets[[#This Row],[AAPL]])/Assets[[#This Row],[AAPL]]</f>
        <v>1.1849178048594805E-2</v>
      </c>
      <c r="O980" s="69">
        <f>(C981-Assets[[#This Row],[XOM]])/Assets[[#This Row],[XOM]]</f>
        <v>1.2905036022069004E-3</v>
      </c>
      <c r="P980" s="69">
        <f>(D981-Assets[[#This Row],[TTM]])/Assets[[#This Row],[TTM]]</f>
        <v>6.3913223042725226E-3</v>
      </c>
      <c r="Q980" s="69">
        <f>(E981-Assets[[#This Row],[TSLA]])/Assets[[#This Row],[TSLA]]</f>
        <v>2.3647933009479389E-2</v>
      </c>
      <c r="R980" s="69">
        <f>(F981-Assets[[#This Row],[GOOG]])/Assets[[#This Row],[GOOG]]</f>
        <v>1.5807755338881641E-2</v>
      </c>
      <c r="S980" s="69">
        <f>(G981-Assets[[#This Row],[DIS]])/Assets[[#This Row],[DIS]]</f>
        <v>8.210026931881706E-3</v>
      </c>
      <c r="T980" s="69">
        <f>(H981-Assets[[#This Row],[COP]])/Assets[[#This Row],[COP]]</f>
        <v>4.7399791846977754E-3</v>
      </c>
      <c r="U980" s="69">
        <f>(I981-Assets[[#This Row],[BIDU]])/Assets[[#This Row],[BIDU]]</f>
        <v>1.8608192321297557E-2</v>
      </c>
      <c r="V980" s="69">
        <f>(J981-Assets[[#This Row],[MSFT]])/Assets[[#This Row],[MSFT]]</f>
        <v>-2.008572121986242E-3</v>
      </c>
      <c r="W980" s="69">
        <f>(K981-Assets[[#This Row],[WFC]])/Assets[[#This Row],[WFC]]</f>
        <v>8.3536986247611071E-3</v>
      </c>
      <c r="X980" s="69">
        <f>(L981-Assets[[#This Row],[DJI]])/Assets[[#This Row],[DJI]]</f>
        <v>1.2460398424795514E-3</v>
      </c>
    </row>
    <row r="981" spans="1:24" x14ac:dyDescent="0.25">
      <c r="A981" s="66">
        <v>41778</v>
      </c>
      <c r="B981" s="60">
        <v>83.177380999999997</v>
      </c>
      <c r="C981" s="62">
        <v>94.496576000000005</v>
      </c>
      <c r="D981" s="62">
        <v>40.748054000000003</v>
      </c>
      <c r="E981" s="62">
        <v>196.08999600000001</v>
      </c>
      <c r="F981" s="62">
        <v>528.862391</v>
      </c>
      <c r="G981" s="62">
        <v>78.493007000000006</v>
      </c>
      <c r="H981" s="62">
        <v>71.290853999999996</v>
      </c>
      <c r="I981" s="62">
        <v>157.64999399999999</v>
      </c>
      <c r="J981" s="62">
        <v>37.679344999999998</v>
      </c>
      <c r="K981" s="62">
        <v>46.814455000000002</v>
      </c>
      <c r="L981" s="62">
        <v>16511.859380000002</v>
      </c>
      <c r="N981" s="69">
        <f>(B982-Assets[[#This Row],[AAPL]])/Assets[[#This Row],[AAPL]]</f>
        <v>1.9847943998139615E-4</v>
      </c>
      <c r="O981" s="69">
        <f>(C982-Assets[[#This Row],[XOM]])/Assets[[#This Row],[XOM]]</f>
        <v>-1.9827914188129837E-3</v>
      </c>
      <c r="P981" s="69">
        <f>(D982-Assets[[#This Row],[TTM]])/Assets[[#This Row],[TTM]]</f>
        <v>-3.9081620928449762E-3</v>
      </c>
      <c r="Q981" s="69">
        <f>(E982-Assets[[#This Row],[TSLA]])/Assets[[#This Row],[TSLA]]</f>
        <v>-4.0287266873115226E-3</v>
      </c>
      <c r="R981" s="69">
        <f>(F982-Assets[[#This Row],[GOOG]])/Assets[[#This Row],[GOOG]]</f>
        <v>1.7207254958691394E-3</v>
      </c>
      <c r="S981" s="69">
        <f>(G982-Assets[[#This Row],[DIS]])/Assets[[#This Row],[DIS]]</f>
        <v>4.9343249138102856E-4</v>
      </c>
      <c r="T981" s="69">
        <f>(H982-Assets[[#This Row],[COP]])/Assets[[#This Row],[COP]]</f>
        <v>1.402536151411658E-3</v>
      </c>
      <c r="U981" s="69">
        <f>(I982-Assets[[#This Row],[BIDU]])/Assets[[#This Row],[BIDU]]</f>
        <v>4.8842627929310302E-3</v>
      </c>
      <c r="V981" s="69">
        <f>(J982-Assets[[#This Row],[MSFT]])/Assets[[#This Row],[MSFT]]</f>
        <v>-1.7610178733201683E-3</v>
      </c>
      <c r="W981" s="69">
        <f>(K982-Assets[[#This Row],[WFC]])/Assets[[#This Row],[WFC]]</f>
        <v>-1.0709277722019933E-2</v>
      </c>
      <c r="X981" s="69">
        <f>(L982-Assets[[#This Row],[DJI]])/Assets[[#This Row],[DJI]]</f>
        <v>-8.3303646690820014E-3</v>
      </c>
    </row>
    <row r="982" spans="1:24" x14ac:dyDescent="0.25">
      <c r="A982" s="66">
        <v>41779</v>
      </c>
      <c r="B982" s="60">
        <v>83.193889999999996</v>
      </c>
      <c r="C982" s="62">
        <v>94.309208999999996</v>
      </c>
      <c r="D982" s="62">
        <v>40.588804000000003</v>
      </c>
      <c r="E982" s="62">
        <v>195.300003</v>
      </c>
      <c r="F982" s="62">
        <v>529.77241800000002</v>
      </c>
      <c r="G982" s="62">
        <v>78.531738000000004</v>
      </c>
      <c r="H982" s="62">
        <v>71.390842000000006</v>
      </c>
      <c r="I982" s="62">
        <v>158.41999799999999</v>
      </c>
      <c r="J982" s="62">
        <v>37.612991000000001</v>
      </c>
      <c r="K982" s="62">
        <v>46.313105999999998</v>
      </c>
      <c r="L982" s="62">
        <v>16374.309569999999</v>
      </c>
      <c r="N982" s="69">
        <f>(B983-Assets[[#This Row],[AAPL]])/Assets[[#This Row],[AAPL]]</f>
        <v>2.6458673828091048E-3</v>
      </c>
      <c r="O982" s="69">
        <f>(C983-Assets[[#This Row],[XOM]])/Assets[[#This Row],[XOM]]</f>
        <v>1.3509486650450132E-2</v>
      </c>
      <c r="P982" s="69">
        <f>(D983-Assets[[#This Row],[TTM]])/Assets[[#This Row],[TTM]]</f>
        <v>-9.8078770687614518E-4</v>
      </c>
      <c r="Q982" s="69">
        <f>(E983-Assets[[#This Row],[TSLA]])/Assets[[#This Row],[TSLA]]</f>
        <v>2.1249328910660552E-2</v>
      </c>
      <c r="R982" s="69">
        <f>(F983-Assets[[#This Row],[GOOG]])/Assets[[#This Row],[GOOG]]</f>
        <v>1.7309408131549714E-2</v>
      </c>
      <c r="S982" s="69">
        <f>(G983-Assets[[#This Row],[DIS]])/Assets[[#This Row],[DIS]]</f>
        <v>1.3565254343409541E-2</v>
      </c>
      <c r="T982" s="69">
        <f>(H983-Assets[[#This Row],[COP]])/Assets[[#This Row],[COP]]</f>
        <v>8.7347618060030566E-3</v>
      </c>
      <c r="U982" s="69">
        <f>(I983-Assets[[#This Row],[BIDU]])/Assets[[#This Row],[BIDU]]</f>
        <v>3.5033474751085425E-2</v>
      </c>
      <c r="V982" s="69">
        <f>(J983-Assets[[#This Row],[MSFT]])/Assets[[#This Row],[MSFT]]</f>
        <v>1.6885043787131997E-2</v>
      </c>
      <c r="W982" s="69">
        <f>(K983-Assets[[#This Row],[WFC]])/Assets[[#This Row],[WFC]]</f>
        <v>1.4501618613098477E-2</v>
      </c>
      <c r="X982" s="69">
        <f>(L983-Assets[[#This Row],[DJI]])/Assets[[#This Row],[DJI]]</f>
        <v>9.6951251178768877E-3</v>
      </c>
    </row>
    <row r="983" spans="1:24" x14ac:dyDescent="0.25">
      <c r="A983" s="66">
        <v>41780</v>
      </c>
      <c r="B983" s="60">
        <v>83.414010000000005</v>
      </c>
      <c r="C983" s="62">
        <v>95.583278000000007</v>
      </c>
      <c r="D983" s="62">
        <v>40.548994999999998</v>
      </c>
      <c r="E983" s="62">
        <v>199.449997</v>
      </c>
      <c r="F983" s="62">
        <v>538.94246499999997</v>
      </c>
      <c r="G983" s="62">
        <v>79.597041000000004</v>
      </c>
      <c r="H983" s="62">
        <v>72.014424000000005</v>
      </c>
      <c r="I983" s="62">
        <v>163.970001</v>
      </c>
      <c r="J983" s="62">
        <v>38.248088000000003</v>
      </c>
      <c r="K983" s="62">
        <v>46.984721</v>
      </c>
      <c r="L983" s="62">
        <v>16533.060549999998</v>
      </c>
      <c r="N983" s="69">
        <f>(B984-Assets[[#This Row],[AAPL]])/Assets[[#This Row],[AAPL]]</f>
        <v>1.5833071686638586E-3</v>
      </c>
      <c r="O983" s="69">
        <f>(C984-Assets[[#This Row],[XOM]])/Assets[[#This Row],[XOM]]</f>
        <v>-5.1945383166291112E-3</v>
      </c>
      <c r="P983" s="69">
        <f>(D984-Assets[[#This Row],[TTM]])/Assets[[#This Row],[TTM]]</f>
        <v>-3.4609735703683767E-2</v>
      </c>
      <c r="Q983" s="69">
        <f>(E984-Assets[[#This Row],[TSLA]])/Assets[[#This Row],[TSLA]]</f>
        <v>2.7224908907870354E-2</v>
      </c>
      <c r="R983" s="69">
        <f>(F984-Assets[[#This Row],[GOOG]])/Assets[[#This Row],[GOOG]]</f>
        <v>1.1355560931722127E-2</v>
      </c>
      <c r="S983" s="69">
        <f>(G984-Assets[[#This Row],[DIS]])/Assets[[#This Row],[DIS]]</f>
        <v>1.9466552783035027E-3</v>
      </c>
      <c r="T983" s="69">
        <f>(H984-Assets[[#This Row],[COP]])/Assets[[#This Row],[COP]]</f>
        <v>-8.9137698303336525E-4</v>
      </c>
      <c r="U983" s="69">
        <f>(I984-Assets[[#This Row],[BIDU]])/Assets[[#This Row],[BIDU]]</f>
        <v>-2.6834298793472146E-3</v>
      </c>
      <c r="V983" s="69">
        <f>(J984-Assets[[#This Row],[MSFT]])/Assets[[#This Row],[MSFT]]</f>
        <v>-6.1957868325340365E-3</v>
      </c>
      <c r="W983" s="69">
        <f>(K984-Assets[[#This Row],[WFC]])/Assets[[#This Row],[WFC]]</f>
        <v>6.4425837497258109E-3</v>
      </c>
      <c r="X983" s="69">
        <f>(L984-Assets[[#This Row],[DJI]])/Assets[[#This Row],[DJI]]</f>
        <v>6.0602995856090275E-4</v>
      </c>
    </row>
    <row r="984" spans="1:24" x14ac:dyDescent="0.25">
      <c r="A984" s="66">
        <v>41781</v>
      </c>
      <c r="B984" s="60">
        <v>83.546080000000003</v>
      </c>
      <c r="C984" s="62">
        <v>95.086766999999995</v>
      </c>
      <c r="D984" s="62">
        <v>39.145605000000003</v>
      </c>
      <c r="E984" s="62">
        <v>204.88000500000001</v>
      </c>
      <c r="F984" s="62">
        <v>545.06245899999999</v>
      </c>
      <c r="G984" s="62">
        <v>79.751988999999995</v>
      </c>
      <c r="H984" s="62">
        <v>71.950232</v>
      </c>
      <c r="I984" s="62">
        <v>163.529999</v>
      </c>
      <c r="J984" s="62">
        <v>38.011111</v>
      </c>
      <c r="K984" s="62">
        <v>47.287424000000001</v>
      </c>
      <c r="L984" s="62">
        <v>16543.08008</v>
      </c>
      <c r="N984" s="69">
        <f>(B985-Assets[[#This Row],[AAPL]])/Assets[[#This Row],[AAPL]]</f>
        <v>1.129649649630473E-2</v>
      </c>
      <c r="O984" s="69">
        <f>(C985-Assets[[#This Row],[XOM]])/Assets[[#This Row],[XOM]]</f>
        <v>-1.7734013398520612E-3</v>
      </c>
      <c r="P984" s="69">
        <f>(D985-Assets[[#This Row],[TTM]])/Assets[[#This Row],[TTM]]</f>
        <v>3.4833437878913728E-2</v>
      </c>
      <c r="Q984" s="69">
        <f>(E985-Assets[[#This Row],[TSLA]])/Assets[[#This Row],[TSLA]]</f>
        <v>1.1811782218572243E-2</v>
      </c>
      <c r="R984" s="69">
        <f>(F985-Assets[[#This Row],[GOOG]])/Assets[[#This Row],[GOOG]]</f>
        <v>1.4016802797273582E-2</v>
      </c>
      <c r="S984" s="69">
        <f>(G985-Assets[[#This Row],[DIS]])/Assets[[#This Row],[DIS]]</f>
        <v>1.177901657098491E-2</v>
      </c>
      <c r="T984" s="69">
        <f>(H985-Assets[[#This Row],[COP]])/Assets[[#This Row],[COP]]</f>
        <v>-3.8234762050533185E-4</v>
      </c>
      <c r="U984" s="69">
        <f>(I985-Assets[[#This Row],[BIDU]])/Assets[[#This Row],[BIDU]]</f>
        <v>2.5071889103356549E-2</v>
      </c>
      <c r="V984" s="69">
        <f>(J985-Assets[[#This Row],[MSFT]])/Assets[[#This Row],[MSFT]]</f>
        <v>4.9877521338438093E-4</v>
      </c>
      <c r="W984" s="69">
        <f>(K985-Assets[[#This Row],[WFC]])/Assets[[#This Row],[WFC]]</f>
        <v>3.4006504562396089E-3</v>
      </c>
      <c r="X984" s="69">
        <f>(L985-Assets[[#This Row],[DJI]])/Assets[[#This Row],[DJI]]</f>
        <v>3.8196907525337733E-3</v>
      </c>
    </row>
    <row r="985" spans="1:24" x14ac:dyDescent="0.25">
      <c r="A985" s="66">
        <v>41782</v>
      </c>
      <c r="B985" s="60">
        <v>84.489857999999998</v>
      </c>
      <c r="C985" s="62">
        <v>94.918139999999994</v>
      </c>
      <c r="D985" s="62">
        <v>40.509180999999998</v>
      </c>
      <c r="E985" s="62">
        <v>207.300003</v>
      </c>
      <c r="F985" s="62">
        <v>552.70249200000001</v>
      </c>
      <c r="G985" s="62">
        <v>80.691389000000001</v>
      </c>
      <c r="H985" s="62">
        <v>71.922721999999993</v>
      </c>
      <c r="I985" s="62">
        <v>167.63000500000001</v>
      </c>
      <c r="J985" s="62">
        <v>38.030070000000002</v>
      </c>
      <c r="K985" s="62">
        <v>47.448231999999997</v>
      </c>
      <c r="L985" s="62">
        <v>16606.269530000001</v>
      </c>
      <c r="N985" s="69">
        <f>(B986-Assets[[#This Row],[AAPL]])/Assets[[#This Row],[AAPL]]</f>
        <v>1.8725714984631634E-2</v>
      </c>
      <c r="O985" s="69">
        <f>(C986-Assets[[#This Row],[XOM]])/Assets[[#This Row],[XOM]]</f>
        <v>3.9480335371092518E-4</v>
      </c>
      <c r="P985" s="69">
        <f>(D986-Assets[[#This Row],[TTM]])/Assets[[#This Row],[TTM]]</f>
        <v>-2.4078615659990633E-2</v>
      </c>
      <c r="Q985" s="69">
        <f>(E986-Assets[[#This Row],[TSLA]])/Assets[[#This Row],[TSLA]]</f>
        <v>2.054990322407281E-2</v>
      </c>
      <c r="R985" s="69">
        <f>(F986-Assets[[#This Row],[GOOG]])/Assets[[#This Row],[GOOG]]</f>
        <v>2.3973264444771162E-2</v>
      </c>
      <c r="S985" s="69">
        <f>(G986-Assets[[#This Row],[DIS]])/Assets[[#This Row],[DIS]]</f>
        <v>5.0407857026726014E-3</v>
      </c>
      <c r="T985" s="69">
        <f>(H986-Assets[[#This Row],[COP]])/Assets[[#This Row],[COP]]</f>
        <v>7.7776394502979207E-3</v>
      </c>
      <c r="U985" s="69">
        <f>(I986-Assets[[#This Row],[BIDU]])/Assets[[#This Row],[BIDU]]</f>
        <v>1.0081739244713336E-2</v>
      </c>
      <c r="V985" s="69">
        <f>(J986-Assets[[#This Row],[MSFT]])/Assets[[#This Row],[MSFT]]</f>
        <v>1.7447509299877554E-3</v>
      </c>
      <c r="W985" s="69">
        <f>(K986-Assets[[#This Row],[WFC]])/Assets[[#This Row],[WFC]]</f>
        <v>7.7751052979171328E-3</v>
      </c>
      <c r="X985" s="69">
        <f>(L986-Assets[[#This Row],[DJI]])/Assets[[#This Row],[DJI]]</f>
        <v>4.1689357067781251E-3</v>
      </c>
    </row>
    <row r="986" spans="1:24" x14ac:dyDescent="0.25">
      <c r="A986" s="66">
        <v>41786</v>
      </c>
      <c r="B986" s="60">
        <v>86.071990999999997</v>
      </c>
      <c r="C986" s="62">
        <v>94.955613999999997</v>
      </c>
      <c r="D986" s="62">
        <v>39.533776000000003</v>
      </c>
      <c r="E986" s="62">
        <v>211.55999800000001</v>
      </c>
      <c r="F986" s="62">
        <v>565.95257500000002</v>
      </c>
      <c r="G986" s="62">
        <v>81.098136999999994</v>
      </c>
      <c r="H986" s="62">
        <v>72.482111000000003</v>
      </c>
      <c r="I986" s="62">
        <v>169.320007</v>
      </c>
      <c r="J986" s="62">
        <v>38.096423000000001</v>
      </c>
      <c r="K986" s="62">
        <v>47.817146999999999</v>
      </c>
      <c r="L986" s="62">
        <v>16675.5</v>
      </c>
      <c r="N986" s="69">
        <f>(B987-Assets[[#This Row],[AAPL]])/Assets[[#This Row],[AAPL]]</f>
        <v>-2.5894137850256006E-3</v>
      </c>
      <c r="O986" s="69">
        <f>(C987-Assets[[#This Row],[XOM]])/Assets[[#This Row],[XOM]]</f>
        <v>-2.9597828728694063E-3</v>
      </c>
      <c r="P986" s="69">
        <f>(D987-Assets[[#This Row],[TTM]])/Assets[[#This Row],[TTM]]</f>
        <v>-2.5176218937447332E-2</v>
      </c>
      <c r="Q986" s="69">
        <f>(E987-Assets[[#This Row],[TSLA]])/Assets[[#This Row],[TSLA]]</f>
        <v>-6.2393316906725008E-3</v>
      </c>
      <c r="R986" s="69">
        <f>(F987-Assets[[#This Row],[GOOG]])/Assets[[#This Row],[GOOG]]</f>
        <v>-7.5448212246407177E-3</v>
      </c>
      <c r="S986" s="69">
        <f>(G987-Assets[[#This Row],[DIS]])/Assets[[#This Row],[DIS]]</f>
        <v>-1.6718386514846439E-3</v>
      </c>
      <c r="T986" s="69">
        <f>(H987-Assets[[#This Row],[COP]])/Assets[[#This Row],[COP]]</f>
        <v>6.7054614344771966E-3</v>
      </c>
      <c r="U986" s="69">
        <f>(I987-Assets[[#This Row],[BIDU]])/Assets[[#This Row],[BIDU]]</f>
        <v>-1.8603879457671009E-2</v>
      </c>
      <c r="V986" s="69">
        <f>(J987-Assets[[#This Row],[MSFT]])/Assets[[#This Row],[MSFT]]</f>
        <v>-4.4787406943692237E-3</v>
      </c>
      <c r="W986" s="69">
        <f>(K987-Assets[[#This Row],[WFC]])/Assets[[#This Row],[WFC]]</f>
        <v>-2.176081312421209E-3</v>
      </c>
      <c r="X986" s="69">
        <f>(L987-Assets[[#This Row],[DJI]])/Assets[[#This Row],[DJI]]</f>
        <v>-2.5378735270306231E-3</v>
      </c>
    </row>
    <row r="987" spans="1:24" x14ac:dyDescent="0.25">
      <c r="A987" s="66">
        <v>41787</v>
      </c>
      <c r="B987" s="60">
        <v>85.849114999999998</v>
      </c>
      <c r="C987" s="62">
        <v>94.674565999999999</v>
      </c>
      <c r="D987" s="62">
        <v>38.538465000000002</v>
      </c>
      <c r="E987" s="62">
        <v>210.240005</v>
      </c>
      <c r="F987" s="62">
        <v>561.68256399999996</v>
      </c>
      <c r="G987" s="62">
        <v>80.962553999999997</v>
      </c>
      <c r="H987" s="62">
        <v>72.968136999999999</v>
      </c>
      <c r="I987" s="62">
        <v>166.16999799999999</v>
      </c>
      <c r="J987" s="62">
        <v>37.925798999999998</v>
      </c>
      <c r="K987" s="62">
        <v>47.713093000000001</v>
      </c>
      <c r="L987" s="62">
        <v>16633.179690000001</v>
      </c>
      <c r="N987" s="69">
        <f>(B988-Assets[[#This Row],[AAPL]])/Assets[[#This Row],[AAPL]]</f>
        <v>1.8220828484953017E-2</v>
      </c>
      <c r="O987" s="69">
        <f>(C988-Assets[[#This Row],[XOM]])/Assets[[#This Row],[XOM]]</f>
        <v>2.0779709726897484E-3</v>
      </c>
      <c r="P987" s="69">
        <f>(D988-Assets[[#This Row],[TTM]])/Assets[[#This Row],[TTM]]</f>
        <v>-2.7117841875642909E-2</v>
      </c>
      <c r="Q987" s="69">
        <f>(E988-Assets[[#This Row],[TSLA]])/Assets[[#This Row],[TSLA]]</f>
        <v>0</v>
      </c>
      <c r="R987" s="69">
        <f>(F988-Assets[[#This Row],[GOOG]])/Assets[[#This Row],[GOOG]]</f>
        <v>-2.8486374734608055E-3</v>
      </c>
      <c r="S987" s="69">
        <f>(G988-Assets[[#This Row],[DIS]])/Assets[[#This Row],[DIS]]</f>
        <v>5.1435383325482732E-3</v>
      </c>
      <c r="T987" s="69">
        <f>(H988-Assets[[#This Row],[COP]])/Assets[[#This Row],[COP]]</f>
        <v>-2.5131517336121606E-4</v>
      </c>
      <c r="U987" s="69">
        <f>(I988-Assets[[#This Row],[BIDU]])/Assets[[#This Row],[BIDU]]</f>
        <v>8.003863609603026E-3</v>
      </c>
      <c r="V987" s="69">
        <f>(J988-Assets[[#This Row],[MSFT]])/Assets[[#This Row],[MSFT]]</f>
        <v>8.2480002596649581E-3</v>
      </c>
      <c r="W987" s="69">
        <f>(K988-Assets[[#This Row],[WFC]])/Assets[[#This Row],[WFC]]</f>
        <v>-3.3703117926143027E-3</v>
      </c>
      <c r="X987" s="69">
        <f>(L988-Assets[[#This Row],[DJI]])/Assets[[#This Row],[DJI]]</f>
        <v>3.9415518392682371E-3</v>
      </c>
    </row>
    <row r="988" spans="1:24" x14ac:dyDescent="0.25">
      <c r="A988" s="66">
        <v>41788</v>
      </c>
      <c r="B988" s="60">
        <v>87.413357000000005</v>
      </c>
      <c r="C988" s="62">
        <v>94.871296999999998</v>
      </c>
      <c r="D988" s="62">
        <v>37.493385000000004</v>
      </c>
      <c r="E988" s="62">
        <v>210.240005</v>
      </c>
      <c r="F988" s="62">
        <v>560.08253400000001</v>
      </c>
      <c r="G988" s="62">
        <v>81.378988000000007</v>
      </c>
      <c r="H988" s="62">
        <v>72.949798999999999</v>
      </c>
      <c r="I988" s="62">
        <v>167.5</v>
      </c>
      <c r="J988" s="62">
        <v>38.238610999999999</v>
      </c>
      <c r="K988" s="62">
        <v>47.552284999999998</v>
      </c>
      <c r="L988" s="62">
        <v>16698.740229999999</v>
      </c>
      <c r="N988" s="69">
        <f>(B989-Assets[[#This Row],[AAPL]])/Assets[[#This Row],[AAPL]]</f>
        <v>-3.745743342176091E-3</v>
      </c>
      <c r="O988" s="69">
        <f>(C989-Assets[[#This Row],[XOM]])/Assets[[#This Row],[XOM]]</f>
        <v>-7.3071837523207674E-3</v>
      </c>
      <c r="P988" s="69">
        <f>(D989-Assets[[#This Row],[TTM]])/Assets[[#This Row],[TTM]]</f>
        <v>-1.1414840244485863E-2</v>
      </c>
      <c r="Q988" s="69">
        <f>(E989-Assets[[#This Row],[TSLA]])/Assets[[#This Row],[TSLA]]</f>
        <v>-1.1748482407047109E-2</v>
      </c>
      <c r="R988" s="69">
        <f>(F989-Assets[[#This Row],[GOOG]])/Assets[[#This Row],[GOOG]]</f>
        <v>-3.3919108072026399E-4</v>
      </c>
      <c r="S988" s="69">
        <f>(G989-Assets[[#This Row],[DIS]])/Assets[[#This Row],[DIS]]</f>
        <v>-2.3796068832912526E-4</v>
      </c>
      <c r="T988" s="69">
        <f>(H989-Assets[[#This Row],[COP]])/Assets[[#This Row],[COP]]</f>
        <v>4.9025769077170244E-3</v>
      </c>
      <c r="U988" s="69">
        <f>(I989-Assets[[#This Row],[BIDU]])/Assets[[#This Row],[BIDU]]</f>
        <v>-1.0089564179104433E-2</v>
      </c>
      <c r="V988" s="69">
        <f>(J989-Assets[[#This Row],[MSFT]])/Assets[[#This Row],[MSFT]]</f>
        <v>1.4873526656080625E-2</v>
      </c>
      <c r="W988" s="69">
        <f>(K989-Assets[[#This Row],[WFC]])/Assets[[#This Row],[WFC]]</f>
        <v>1.0145190709552681E-2</v>
      </c>
      <c r="X988" s="69">
        <f>(L989-Assets[[#This Row],[DJI]])/Assets[[#This Row],[DJI]]</f>
        <v>1.1036575062645217E-3</v>
      </c>
    </row>
    <row r="989" spans="1:24" x14ac:dyDescent="0.25">
      <c r="A989" s="66">
        <v>41789</v>
      </c>
      <c r="B989" s="60">
        <v>87.085928999999993</v>
      </c>
      <c r="C989" s="62">
        <v>94.178055000000001</v>
      </c>
      <c r="D989" s="62">
        <v>37.065404000000001</v>
      </c>
      <c r="E989" s="62">
        <v>207.770004</v>
      </c>
      <c r="F989" s="62">
        <v>559.89255900000001</v>
      </c>
      <c r="G989" s="62">
        <v>81.359622999999999</v>
      </c>
      <c r="H989" s="62">
        <v>73.307440999999997</v>
      </c>
      <c r="I989" s="62">
        <v>165.80999800000001</v>
      </c>
      <c r="J989" s="62">
        <v>38.807353999999997</v>
      </c>
      <c r="K989" s="62">
        <v>48.034711999999999</v>
      </c>
      <c r="L989" s="62">
        <v>16717.16992</v>
      </c>
      <c r="N989" s="69">
        <f>(B990-Assets[[#This Row],[AAPL]])/Assets[[#This Row],[AAPL]]</f>
        <v>-6.8720516261587018E-3</v>
      </c>
      <c r="O989" s="69">
        <f>(C990-Assets[[#This Row],[XOM]])/Assets[[#This Row],[XOM]]</f>
        <v>-5.8688619126822982E-3</v>
      </c>
      <c r="P989" s="69">
        <f>(D990-Assets[[#This Row],[TTM]])/Assets[[#This Row],[TTM]]</f>
        <v>7.518763319023865E-3</v>
      </c>
      <c r="Q989" s="69">
        <f>(E990-Assets[[#This Row],[TSLA]])/Assets[[#This Row],[TSLA]]</f>
        <v>-1.477598758673559E-2</v>
      </c>
      <c r="R989" s="69">
        <f>(F990-Assets[[#This Row],[GOOG]])/Assets[[#This Row],[GOOG]]</f>
        <v>-1.0645026271906518E-2</v>
      </c>
      <c r="S989" s="69">
        <f>(G990-Assets[[#This Row],[DIS]])/Assets[[#This Row],[DIS]]</f>
        <v>3.0948029343743971E-3</v>
      </c>
      <c r="T989" s="69">
        <f>(H990-Assets[[#This Row],[COP]])/Assets[[#This Row],[COP]]</f>
        <v>-5.7543135355114091E-3</v>
      </c>
      <c r="U989" s="69">
        <f>(I990-Assets[[#This Row],[BIDU]])/Assets[[#This Row],[BIDU]]</f>
        <v>8.6846512114425855E-3</v>
      </c>
      <c r="V989" s="69">
        <f>(J990-Assets[[#This Row],[MSFT]])/Assets[[#This Row],[MSFT]]</f>
        <v>-3.6638416522804728E-3</v>
      </c>
      <c r="W989" s="69">
        <f>(K990-Assets[[#This Row],[WFC]])/Assets[[#This Row],[WFC]]</f>
        <v>6.1047935501309832E-3</v>
      </c>
      <c r="X989" s="69">
        <f>(L990-Assets[[#This Row],[DJI]])/Assets[[#This Row],[DJI]]</f>
        <v>1.5828600251495707E-3</v>
      </c>
    </row>
    <row r="990" spans="1:24" x14ac:dyDescent="0.25">
      <c r="A990" s="66">
        <v>41792</v>
      </c>
      <c r="B990" s="60">
        <v>86.487470000000002</v>
      </c>
      <c r="C990" s="62">
        <v>93.625337000000002</v>
      </c>
      <c r="D990" s="62">
        <v>37.344090000000001</v>
      </c>
      <c r="E990" s="62">
        <v>204.699997</v>
      </c>
      <c r="F990" s="62">
        <v>553.93248800000003</v>
      </c>
      <c r="G990" s="62">
        <v>81.611414999999994</v>
      </c>
      <c r="H990" s="62">
        <v>72.885606999999993</v>
      </c>
      <c r="I990" s="62">
        <v>167.25</v>
      </c>
      <c r="J990" s="62">
        <v>38.665170000000003</v>
      </c>
      <c r="K990" s="62">
        <v>48.327953999999998</v>
      </c>
      <c r="L990" s="62">
        <v>16743.630860000001</v>
      </c>
      <c r="N990" s="69">
        <f>(B991-Assets[[#This Row],[AAPL]])/Assets[[#This Row],[AAPL]]</f>
        <v>1.4141377936017732E-2</v>
      </c>
      <c r="O990" s="69">
        <f>(C991-Assets[[#This Row],[XOM]])/Assets[[#This Row],[XOM]]</f>
        <v>4.5026807219930333E-3</v>
      </c>
      <c r="P990" s="69">
        <f>(D991-Assets[[#This Row],[TTM]])/Assets[[#This Row],[TTM]]</f>
        <v>3.1982570736092462E-3</v>
      </c>
      <c r="Q990" s="69">
        <f>(E991-Assets[[#This Row],[TSLA]])/Assets[[#This Row],[TSLA]]</f>
        <v>1.1724719272956144E-3</v>
      </c>
      <c r="R990" s="69">
        <f>(F991-Assets[[#This Row],[GOOG]])/Assets[[#This Row],[GOOG]]</f>
        <v>-1.6229501238425287E-2</v>
      </c>
      <c r="S990" s="69">
        <f>(G991-Assets[[#This Row],[DIS]])/Assets[[#This Row],[DIS]]</f>
        <v>-4.6279800442131811E-3</v>
      </c>
      <c r="T990" s="69">
        <f>(H991-Assets[[#This Row],[COP]])/Assets[[#This Row],[COP]]</f>
        <v>4.2777581587543009E-3</v>
      </c>
      <c r="U990" s="69">
        <f>(I991-Assets[[#This Row],[BIDU]])/Assets[[#This Row],[BIDU]]</f>
        <v>-2.1405094170403632E-2</v>
      </c>
      <c r="V990" s="69">
        <f>(J991-Assets[[#This Row],[MSFT]])/Assets[[#This Row],[MSFT]]</f>
        <v>-1.2257905499963046E-2</v>
      </c>
      <c r="W990" s="69">
        <f>(K991-Assets[[#This Row],[WFC]])/Assets[[#This Row],[WFC]]</f>
        <v>0</v>
      </c>
      <c r="X990" s="69">
        <f>(L991-Assets[[#This Row],[DJI]])/Assets[[#This Row],[DJI]]</f>
        <v>-1.2715891898252569E-3</v>
      </c>
    </row>
    <row r="991" spans="1:24" x14ac:dyDescent="0.25">
      <c r="A991" s="66">
        <v>41793</v>
      </c>
      <c r="B991" s="60">
        <v>87.710521999999997</v>
      </c>
      <c r="C991" s="62">
        <v>94.046902000000003</v>
      </c>
      <c r="D991" s="62">
        <v>37.463526000000002</v>
      </c>
      <c r="E991" s="62">
        <v>204.94000199999999</v>
      </c>
      <c r="F991" s="62">
        <v>544.94244000000003</v>
      </c>
      <c r="G991" s="62">
        <v>81.233718999999994</v>
      </c>
      <c r="H991" s="62">
        <v>73.197394000000003</v>
      </c>
      <c r="I991" s="62">
        <v>163.66999799999999</v>
      </c>
      <c r="J991" s="62">
        <v>38.191215999999997</v>
      </c>
      <c r="K991" s="62">
        <v>48.327953999999998</v>
      </c>
      <c r="L991" s="62">
        <v>16722.339840000001</v>
      </c>
      <c r="N991" s="69">
        <f>(B992-Assets[[#This Row],[AAPL]])/Assets[[#This Row],[AAPL]]</f>
        <v>1.141890365217531E-2</v>
      </c>
      <c r="O991" s="69">
        <f>(C992-Assets[[#This Row],[XOM]])/Assets[[#This Row],[XOM]]</f>
        <v>-3.4863881002693462E-3</v>
      </c>
      <c r="P991" s="69">
        <f>(D992-Assets[[#This Row],[TTM]])/Assets[[#This Row],[TTM]]</f>
        <v>-5.8448582762872158E-3</v>
      </c>
      <c r="Q991" s="69">
        <f>(E992-Assets[[#This Row],[TSLA]])/Assets[[#This Row],[TSLA]]</f>
        <v>-4.6354883904021638E-3</v>
      </c>
      <c r="R991" s="69">
        <f>(F992-Assets[[#This Row],[GOOG]])/Assets[[#This Row],[GOOG]]</f>
        <v>-5.1382307459862421E-4</v>
      </c>
      <c r="S991" s="69">
        <f>(G992-Assets[[#This Row],[DIS]])/Assets[[#This Row],[DIS]]</f>
        <v>4.2918507768924113E-3</v>
      </c>
      <c r="T991" s="69">
        <f>(H992-Assets[[#This Row],[COP]])/Assets[[#This Row],[COP]]</f>
        <v>-2.5051438306673173E-4</v>
      </c>
      <c r="U991" s="69">
        <f>(I992-Assets[[#This Row],[BIDU]])/Assets[[#This Row],[BIDU]]</f>
        <v>-1.771815259629815E-3</v>
      </c>
      <c r="V991" s="69">
        <f>(J992-Assets[[#This Row],[MSFT]])/Assets[[#This Row],[MSFT]]</f>
        <v>7.4456911767371706E-4</v>
      </c>
      <c r="W991" s="69">
        <f>(K992-Assets[[#This Row],[WFC]])/Assets[[#This Row],[WFC]]</f>
        <v>-9.7864685105427361E-4</v>
      </c>
      <c r="X991" s="69">
        <f>(L992-Assets[[#This Row],[DJI]])/Assets[[#This Row],[DJI]]</f>
        <v>9.0833341179112051E-4</v>
      </c>
    </row>
    <row r="992" spans="1:24" x14ac:dyDescent="0.25">
      <c r="A992" s="66">
        <v>41794</v>
      </c>
      <c r="B992" s="60">
        <v>88.71208</v>
      </c>
      <c r="C992" s="62">
        <v>93.719018000000005</v>
      </c>
      <c r="D992" s="62">
        <v>37.244557</v>
      </c>
      <c r="E992" s="62">
        <v>203.990005</v>
      </c>
      <c r="F992" s="62">
        <v>544.66243599999996</v>
      </c>
      <c r="G992" s="62">
        <v>81.582362000000003</v>
      </c>
      <c r="H992" s="62">
        <v>73.179057</v>
      </c>
      <c r="I992" s="62">
        <v>163.38000500000001</v>
      </c>
      <c r="J992" s="62">
        <v>38.219652000000004</v>
      </c>
      <c r="K992" s="62">
        <v>48.280658000000003</v>
      </c>
      <c r="L992" s="62">
        <v>16737.529299999998</v>
      </c>
      <c r="N992" s="69">
        <f>(B993-Assets[[#This Row],[AAPL]])/Assets[[#This Row],[AAPL]]</f>
        <v>3.923558099415551E-3</v>
      </c>
      <c r="O992" s="69">
        <f>(C993-Assets[[#This Row],[XOM]])/Assets[[#This Row],[XOM]]</f>
        <v>5.0979727508453938E-3</v>
      </c>
      <c r="P992" s="69">
        <f>(D993-Assets[[#This Row],[TTM]])/Assets[[#This Row],[TTM]]</f>
        <v>3.7413171540743487E-2</v>
      </c>
      <c r="Q992" s="69">
        <f>(E993-Assets[[#This Row],[TSLA]])/Assets[[#This Row],[TSLA]]</f>
        <v>1.4265350893049863E-2</v>
      </c>
      <c r="R992" s="69">
        <f>(F993-Assets[[#This Row],[GOOG]])/Assets[[#This Row],[GOOG]]</f>
        <v>1.6964751723763227E-2</v>
      </c>
      <c r="S992" s="69">
        <f>(G993-Assets[[#This Row],[DIS]])/Assets[[#This Row],[DIS]]</f>
        <v>6.4102703964369068E-3</v>
      </c>
      <c r="T992" s="69">
        <f>(H993-Assets[[#This Row],[COP]])/Assets[[#This Row],[COP]]</f>
        <v>3.1328225505830726E-3</v>
      </c>
      <c r="U992" s="69">
        <f>(I993-Assets[[#This Row],[BIDU]])/Assets[[#This Row],[BIDU]]</f>
        <v>1.8606885218298171E-2</v>
      </c>
      <c r="V992" s="69">
        <f>(J993-Assets[[#This Row],[MSFT]])/Assets[[#This Row],[MSFT]]</f>
        <v>2.2073408727007731E-2</v>
      </c>
      <c r="W992" s="69">
        <f>(K993-Assets[[#This Row],[WFC]])/Assets[[#This Row],[WFC]]</f>
        <v>1.1559556624103913E-2</v>
      </c>
      <c r="X992" s="69">
        <f>(L993-Assets[[#This Row],[DJI]])/Assets[[#This Row],[DJI]]</f>
        <v>5.8897629532456367E-3</v>
      </c>
    </row>
    <row r="993" spans="1:24" x14ac:dyDescent="0.25">
      <c r="A993" s="66">
        <v>41795</v>
      </c>
      <c r="B993" s="60">
        <v>89.060147000000001</v>
      </c>
      <c r="C993" s="62">
        <v>94.196794999999995</v>
      </c>
      <c r="D993" s="62">
        <v>38.637993999999999</v>
      </c>
      <c r="E993" s="62">
        <v>206.89999399999999</v>
      </c>
      <c r="F993" s="62">
        <v>553.90249900000003</v>
      </c>
      <c r="G993" s="62">
        <v>82.105327000000003</v>
      </c>
      <c r="H993" s="62">
        <v>73.408314000000004</v>
      </c>
      <c r="I993" s="62">
        <v>166.41999799999999</v>
      </c>
      <c r="J993" s="62">
        <v>39.063290000000002</v>
      </c>
      <c r="K993" s="62">
        <v>48.838760999999998</v>
      </c>
      <c r="L993" s="62">
        <v>16836.109380000002</v>
      </c>
      <c r="N993" s="69">
        <f>(B994-Assets[[#This Row],[AAPL]])/Assets[[#This Row],[AAPL]]</f>
        <v>-2.7496136964607364E-3</v>
      </c>
      <c r="O993" s="69">
        <f>(C994-Assets[[#This Row],[XOM]])/Assets[[#This Row],[XOM]]</f>
        <v>1.0442520894686559E-2</v>
      </c>
      <c r="P993" s="69">
        <f>(D994-Assets[[#This Row],[TTM]])/Assets[[#This Row],[TTM]]</f>
        <v>1.8289536459889715E-2</v>
      </c>
      <c r="Q993" s="69">
        <f>(E994-Assets[[#This Row],[TSLA]])/Assets[[#This Row],[TSLA]]</f>
        <v>6.1382505405002579E-3</v>
      </c>
      <c r="R993" s="69">
        <f>(F994-Assets[[#This Row],[GOOG]])/Assets[[#This Row],[GOOG]]</f>
        <v>4.3870609076272458E-3</v>
      </c>
      <c r="S993" s="69">
        <f>(G994-Assets[[#This Row],[DIS]])/Assets[[#This Row],[DIS]]</f>
        <v>-2.0051683126480219E-3</v>
      </c>
      <c r="T993" s="69">
        <f>(H994-Assets[[#This Row],[COP]])/Assets[[#This Row],[COP]]</f>
        <v>9.8687595522217383E-3</v>
      </c>
      <c r="U993" s="69">
        <f>(I994-Assets[[#This Row],[BIDU]])/Assets[[#This Row],[BIDU]]</f>
        <v>3.5572635928045264E-2</v>
      </c>
      <c r="V993" s="69">
        <f>(J994-Assets[[#This Row],[MSFT]])/Assets[[#This Row],[MSFT]]</f>
        <v>6.5518034963261132E-3</v>
      </c>
      <c r="W993" s="69">
        <f>(K994-Assets[[#This Row],[WFC]])/Assets[[#This Row],[WFC]]</f>
        <v>6.7789803267122297E-3</v>
      </c>
      <c r="X993" s="69">
        <f>(L994-Assets[[#This Row],[DJI]])/Assets[[#This Row],[DJI]]</f>
        <v>5.2369533845352473E-3</v>
      </c>
    </row>
    <row r="994" spans="1:24" x14ac:dyDescent="0.25">
      <c r="A994" s="66">
        <v>41796</v>
      </c>
      <c r="B994" s="60">
        <v>88.815265999999994</v>
      </c>
      <c r="C994" s="62">
        <v>95.180447000000001</v>
      </c>
      <c r="D994" s="62">
        <v>39.344664999999999</v>
      </c>
      <c r="E994" s="62">
        <v>208.16999799999999</v>
      </c>
      <c r="F994" s="62">
        <v>556.33250299999997</v>
      </c>
      <c r="G994" s="62">
        <v>81.940691999999999</v>
      </c>
      <c r="H994" s="62">
        <v>74.132762999999997</v>
      </c>
      <c r="I994" s="62">
        <v>172.33999600000001</v>
      </c>
      <c r="J994" s="62">
        <v>39.319225000000003</v>
      </c>
      <c r="K994" s="62">
        <v>49.169837999999999</v>
      </c>
      <c r="L994" s="62">
        <v>16924.279299999998</v>
      </c>
      <c r="N994" s="69">
        <f>(B995-Assets[[#This Row],[AAPL]])/Assets[[#This Row],[AAPL]]</f>
        <v>1.600130319938467E-2</v>
      </c>
      <c r="O994" s="69">
        <f>(C995-Assets[[#This Row],[XOM]])/Assets[[#This Row],[XOM]]</f>
        <v>-7.8742013052317923E-4</v>
      </c>
      <c r="P994" s="69">
        <f>(D995-Assets[[#This Row],[TTM]])/Assets[[#This Row],[TTM]]</f>
        <v>9.6129678572686138E-3</v>
      </c>
      <c r="Q994" s="69">
        <f>(E995-Assets[[#This Row],[TSLA]])/Assets[[#This Row],[TSLA]]</f>
        <v>-1.3738771328613767E-2</v>
      </c>
      <c r="R994" s="69">
        <f>(F995-Assets[[#This Row],[GOOG]])/Assets[[#This Row],[GOOG]]</f>
        <v>1.0407533208607204E-2</v>
      </c>
      <c r="S994" s="69">
        <f>(G995-Assets[[#This Row],[DIS]])/Assets[[#This Row],[DIS]]</f>
        <v>1.0282510184317237E-2</v>
      </c>
      <c r="T994" s="69">
        <f>(H995-Assets[[#This Row],[COP]])/Assets[[#This Row],[COP]]</f>
        <v>1.2372397343407557E-4</v>
      </c>
      <c r="U994" s="69">
        <f>(I995-Assets[[#This Row],[BIDU]])/Assets[[#This Row],[BIDU]]</f>
        <v>-4.3518626981980434E-3</v>
      </c>
      <c r="V994" s="69">
        <f>(J995-Assets[[#This Row],[MSFT]])/Assets[[#This Row],[MSFT]]</f>
        <v>-5.0626633663304116E-3</v>
      </c>
      <c r="W994" s="69">
        <f>(K995-Assets[[#This Row],[WFC]])/Assets[[#This Row],[WFC]]</f>
        <v>1.0196210123775435E-2</v>
      </c>
      <c r="X994" s="69">
        <f>(L995-Assets[[#This Row],[DJI]])/Assets[[#This Row],[DJI]]</f>
        <v>1.1120302180313694E-3</v>
      </c>
    </row>
    <row r="995" spans="1:24" x14ac:dyDescent="0.25">
      <c r="A995" s="66">
        <v>41799</v>
      </c>
      <c r="B995" s="60">
        <v>90.236425999999994</v>
      </c>
      <c r="C995" s="62">
        <v>95.105500000000006</v>
      </c>
      <c r="D995" s="62">
        <v>39.722884000000001</v>
      </c>
      <c r="E995" s="62">
        <v>205.30999800000001</v>
      </c>
      <c r="F995" s="62">
        <v>562.12255200000004</v>
      </c>
      <c r="G995" s="62">
        <v>82.783248</v>
      </c>
      <c r="H995" s="62">
        <v>74.141935000000004</v>
      </c>
      <c r="I995" s="62">
        <v>171.58999600000001</v>
      </c>
      <c r="J995" s="62">
        <v>39.120165</v>
      </c>
      <c r="K995" s="62">
        <v>49.671183999999997</v>
      </c>
      <c r="L995" s="62">
        <v>16943.099610000001</v>
      </c>
      <c r="N995" s="69">
        <f>(B996-Assets[[#This Row],[AAPL]])/Assets[[#This Row],[AAPL]]</f>
        <v>5.8698246759020028E-3</v>
      </c>
      <c r="O995" s="69">
        <f>(C996-Assets[[#This Row],[XOM]])/Assets[[#This Row],[XOM]]</f>
        <v>-5.9098579998005457E-4</v>
      </c>
      <c r="P995" s="69">
        <f>(D996-Assets[[#This Row],[TTM]])/Assets[[#This Row],[TTM]]</f>
        <v>-6.514607549643097E-3</v>
      </c>
      <c r="Q995" s="69">
        <f>(E996-Assets[[#This Row],[TSLA]])/Assets[[#This Row],[TSLA]]</f>
        <v>-1.4660732693592464E-2</v>
      </c>
      <c r="R995" s="69">
        <f>(F996-Assets[[#This Row],[GOOG]])/Assets[[#This Row],[GOOG]]</f>
        <v>-2.7930581941854916E-3</v>
      </c>
      <c r="S995" s="69">
        <f>(G996-Assets[[#This Row],[DIS]])/Assets[[#This Row],[DIS]]</f>
        <v>-8.5400490688648141E-3</v>
      </c>
      <c r="T995" s="69">
        <f>(H996-Assets[[#This Row],[COP]])/Assets[[#This Row],[COP]]</f>
        <v>9.6474822244658094E-3</v>
      </c>
      <c r="U995" s="69">
        <f>(I996-Assets[[#This Row],[BIDU]])/Assets[[#This Row],[BIDU]]</f>
        <v>2.6516714878878925E-2</v>
      </c>
      <c r="V995" s="69">
        <f>(J996-Assets[[#This Row],[MSFT]])/Assets[[#This Row],[MSFT]]</f>
        <v>-3.8769008259551376E-3</v>
      </c>
      <c r="W995" s="69">
        <f>(K996-Assets[[#This Row],[WFC]])/Assets[[#This Row],[WFC]]</f>
        <v>1.5235392818500444E-3</v>
      </c>
      <c r="X995" s="69">
        <f>(L996-Assets[[#This Row],[DJI]])/Assets[[#This Row],[DJI]]</f>
        <v>1.6645773588762802E-4</v>
      </c>
    </row>
    <row r="996" spans="1:24" x14ac:dyDescent="0.25">
      <c r="A996" s="66">
        <v>41800</v>
      </c>
      <c r="B996" s="60">
        <v>90.766098</v>
      </c>
      <c r="C996" s="62">
        <v>95.049294000000003</v>
      </c>
      <c r="D996" s="62">
        <v>39.464105000000004</v>
      </c>
      <c r="E996" s="62">
        <v>202.300003</v>
      </c>
      <c r="F996" s="62">
        <v>560.55251099999998</v>
      </c>
      <c r="G996" s="62">
        <v>82.076274999999995</v>
      </c>
      <c r="H996" s="62">
        <v>74.857218000000003</v>
      </c>
      <c r="I996" s="62">
        <v>176.13999899999999</v>
      </c>
      <c r="J996" s="62">
        <v>38.968499999999999</v>
      </c>
      <c r="K996" s="62">
        <v>49.746859999999998</v>
      </c>
      <c r="L996" s="62">
        <v>16945.91992</v>
      </c>
      <c r="N996" s="69">
        <f>(B997-Assets[[#This Row],[AAPL]])/Assets[[#This Row],[AAPL]]</f>
        <v>-4.1379216279629647E-3</v>
      </c>
      <c r="O996" s="69">
        <f>(C997-Assets[[#This Row],[XOM]])/Assets[[#This Row],[XOM]]</f>
        <v>4.8294624892215926E-3</v>
      </c>
      <c r="P996" s="69">
        <f>(D997-Assets[[#This Row],[TTM]])/Assets[[#This Row],[TTM]]</f>
        <v>-9.3317205597339779E-3</v>
      </c>
      <c r="Q996" s="69">
        <f>(E997-Assets[[#This Row],[TSLA]])/Assets[[#This Row],[TSLA]]</f>
        <v>1.072663355323822E-2</v>
      </c>
      <c r="R996" s="69">
        <f>(F997-Assets[[#This Row],[GOOG]])/Assets[[#This Row],[GOOG]]</f>
        <v>-3.0505830701737882E-3</v>
      </c>
      <c r="S996" s="69">
        <f>(G997-Assets[[#This Row],[DIS]])/Assets[[#This Row],[DIS]]</f>
        <v>-5.1917682667737405E-3</v>
      </c>
      <c r="T996" s="69">
        <f>(H997-Assets[[#This Row],[COP]])/Assets[[#This Row],[COP]]</f>
        <v>3.9201162939290022E-3</v>
      </c>
      <c r="U996" s="69">
        <f>(I997-Assets[[#This Row],[BIDU]])/Assets[[#This Row],[BIDU]]</f>
        <v>2.1005790967445997E-3</v>
      </c>
      <c r="V996" s="69">
        <f>(J997-Assets[[#This Row],[MSFT]])/Assets[[#This Row],[MSFT]]</f>
        <v>-6.0812451082283385E-3</v>
      </c>
      <c r="W996" s="69">
        <f>(K997-Assets[[#This Row],[WFC]])/Assets[[#This Row],[WFC]]</f>
        <v>-6.6552140175278589E-3</v>
      </c>
      <c r="X996" s="69">
        <f>(L997-Assets[[#This Row],[DJI]])/Assets[[#This Row],[DJI]]</f>
        <v>-6.0214529799335406E-3</v>
      </c>
    </row>
    <row r="997" spans="1:24" x14ac:dyDescent="0.25">
      <c r="A997" s="66">
        <v>41801</v>
      </c>
      <c r="B997" s="60">
        <v>90.390514999999994</v>
      </c>
      <c r="C997" s="62">
        <v>95.508330999999998</v>
      </c>
      <c r="D997" s="62">
        <v>39.095837000000003</v>
      </c>
      <c r="E997" s="62">
        <v>204.470001</v>
      </c>
      <c r="F997" s="62">
        <v>558.84249899999998</v>
      </c>
      <c r="G997" s="62">
        <v>81.650154000000001</v>
      </c>
      <c r="H997" s="62">
        <v>75.150666999999999</v>
      </c>
      <c r="I997" s="62">
        <v>176.509995</v>
      </c>
      <c r="J997" s="62">
        <v>38.731523000000003</v>
      </c>
      <c r="K997" s="62">
        <v>49.415784000000002</v>
      </c>
      <c r="L997" s="62">
        <v>16843.880860000001</v>
      </c>
      <c r="N997" s="69">
        <f>(B998-Assets[[#This Row],[AAPL]])/Assets[[#This Row],[AAPL]]</f>
        <v>-1.6727042654862481E-2</v>
      </c>
      <c r="O997" s="69">
        <f>(C998-Assets[[#This Row],[XOM]])/Assets[[#This Row],[XOM]]</f>
        <v>-2.8444639033635747E-3</v>
      </c>
      <c r="P997" s="69">
        <f>(D998-Assets[[#This Row],[TTM]])/Assets[[#This Row],[TTM]]</f>
        <v>-3.8186930235053458E-3</v>
      </c>
      <c r="Q997" s="69">
        <f>(E998-Assets[[#This Row],[TSLA]])/Assets[[#This Row],[TSLA]]</f>
        <v>-4.6461436658377878E-3</v>
      </c>
      <c r="R997" s="69">
        <f>(F998-Assets[[#This Row],[GOOG]])/Assets[[#This Row],[GOOG]]</f>
        <v>-1.3402744088723917E-2</v>
      </c>
      <c r="S997" s="69">
        <f>(G998-Assets[[#This Row],[DIS]])/Assets[[#This Row],[DIS]]</f>
        <v>-1.7910033580585741E-2</v>
      </c>
      <c r="T997" s="69">
        <f>(H998-Assets[[#This Row],[COP]])/Assets[[#This Row],[COP]]</f>
        <v>1.1104385806715468E-2</v>
      </c>
      <c r="U997" s="69">
        <f>(I998-Assets[[#This Row],[BIDU]])/Assets[[#This Row],[BIDU]]</f>
        <v>-3.0026571583099508E-3</v>
      </c>
      <c r="V997" s="69">
        <f>(J998-Assets[[#This Row],[MSFT]])/Assets[[#This Row],[MSFT]]</f>
        <v>-6.8526352552674558E-3</v>
      </c>
      <c r="W997" s="69">
        <f>(K998-Assets[[#This Row],[WFC]])/Assets[[#This Row],[WFC]]</f>
        <v>-1.014554378010075E-2</v>
      </c>
      <c r="X997" s="69">
        <f>(L998-Assets[[#This Row],[DJI]])/Assets[[#This Row],[DJI]]</f>
        <v>-6.5122409088328977E-3</v>
      </c>
    </row>
    <row r="998" spans="1:24" x14ac:dyDescent="0.25">
      <c r="A998" s="66">
        <v>41802</v>
      </c>
      <c r="B998" s="60">
        <v>88.878549000000007</v>
      </c>
      <c r="C998" s="62">
        <v>95.236660999999998</v>
      </c>
      <c r="D998" s="62">
        <v>38.946542000000001</v>
      </c>
      <c r="E998" s="62">
        <v>203.520004</v>
      </c>
      <c r="F998" s="62">
        <v>551.35247600000002</v>
      </c>
      <c r="G998" s="62">
        <v>80.187797000000003</v>
      </c>
      <c r="H998" s="62">
        <v>75.985168999999999</v>
      </c>
      <c r="I998" s="62">
        <v>175.979996</v>
      </c>
      <c r="J998" s="62">
        <v>38.46611</v>
      </c>
      <c r="K998" s="62">
        <v>48.914434</v>
      </c>
      <c r="L998" s="62">
        <v>16734.189450000002</v>
      </c>
      <c r="N998" s="69">
        <f>(B999-Assets[[#This Row],[AAPL]])/Assets[[#This Row],[AAPL]]</f>
        <v>-1.0943788022462124E-2</v>
      </c>
      <c r="O998" s="69">
        <f>(C999-Assets[[#This Row],[XOM]])/Assets[[#This Row],[XOM]]</f>
        <v>9.7383191542173651E-3</v>
      </c>
      <c r="P998" s="69">
        <f>(D999-Assets[[#This Row],[TTM]])/Assets[[#This Row],[TTM]]</f>
        <v>-2.4022543516186861E-2</v>
      </c>
      <c r="Q998" s="69">
        <f>(E999-Assets[[#This Row],[TSLA]])/Assets[[#This Row],[TSLA]]</f>
        <v>1.4249184075291157E-2</v>
      </c>
      <c r="R998" s="69">
        <f>(F999-Assets[[#This Row],[GOOG]])/Assets[[#This Row],[GOOG]]</f>
        <v>7.4362412040745183E-4</v>
      </c>
      <c r="S998" s="69">
        <f>(G999-Assets[[#This Row],[DIS]])/Assets[[#This Row],[DIS]]</f>
        <v>0</v>
      </c>
      <c r="T998" s="69">
        <f>(H999-Assets[[#This Row],[COP]])/Assets[[#This Row],[COP]]</f>
        <v>2.6550970755884603E-3</v>
      </c>
      <c r="U998" s="69">
        <f>(I999-Assets[[#This Row],[BIDU]])/Assets[[#This Row],[BIDU]]</f>
        <v>1.1762740351465878E-2</v>
      </c>
      <c r="V998" s="69">
        <f>(J999-Assets[[#This Row],[MSFT]])/Assets[[#This Row],[MSFT]]</f>
        <v>1.6017684138063336E-2</v>
      </c>
      <c r="W998" s="69">
        <f>(K999-Assets[[#This Row],[WFC]])/Assets[[#This Row],[WFC]]</f>
        <v>3.6743959870821925E-3</v>
      </c>
      <c r="X998" s="69">
        <f>(L999-Assets[[#This Row],[DJI]])/Assets[[#This Row],[DJI]]</f>
        <v>2.4829873071622096E-3</v>
      </c>
    </row>
    <row r="999" spans="1:24" x14ac:dyDescent="0.25">
      <c r="A999" s="66">
        <v>41803</v>
      </c>
      <c r="B999" s="60">
        <v>87.905880999999994</v>
      </c>
      <c r="C999" s="62">
        <v>96.164106000000004</v>
      </c>
      <c r="D999" s="62">
        <v>38.010947000000002</v>
      </c>
      <c r="E999" s="62">
        <v>206.41999799999999</v>
      </c>
      <c r="F999" s="62">
        <v>551.76247499999999</v>
      </c>
      <c r="G999" s="62">
        <v>80.187797000000003</v>
      </c>
      <c r="H999" s="62">
        <v>76.186916999999994</v>
      </c>
      <c r="I999" s="62">
        <v>178.050003</v>
      </c>
      <c r="J999" s="62">
        <v>39.082248</v>
      </c>
      <c r="K999" s="62">
        <v>49.094164999999997</v>
      </c>
      <c r="L999" s="62">
        <v>16775.740229999999</v>
      </c>
      <c r="N999" s="69">
        <f>(B1000-Assets[[#This Row],[AAPL]])/Assets[[#This Row],[AAPL]]</f>
        <v>1.007885922899748E-2</v>
      </c>
      <c r="O999" s="69">
        <f>(C1000-Assets[[#This Row],[XOM]])/Assets[[#This Row],[XOM]]</f>
        <v>2.630264144503177E-3</v>
      </c>
      <c r="P999" s="69">
        <f>(D1000-Assets[[#This Row],[TTM]])/Assets[[#This Row],[TTM]]</f>
        <v>1.4663565209254005E-2</v>
      </c>
      <c r="Q999" s="69">
        <f>(E1000-Assets[[#This Row],[TSLA]])/Assets[[#This Row],[TSLA]]</f>
        <v>8.8121321462274305E-2</v>
      </c>
      <c r="R999" s="69">
        <f>(F1000-Assets[[#This Row],[GOOG]])/Assets[[#This Row],[GOOG]]</f>
        <v>-1.3556534448994653E-2</v>
      </c>
      <c r="S999" s="69">
        <f>(G1000-Assets[[#This Row],[DIS]])/Assets[[#This Row],[DIS]]</f>
        <v>6.0386494967556281E-3</v>
      </c>
      <c r="T999" s="69">
        <f>(H1000-Assets[[#This Row],[COP]])/Assets[[#This Row],[COP]]</f>
        <v>7.3423236170589521E-3</v>
      </c>
      <c r="U999" s="69">
        <f>(I1000-Assets[[#This Row],[BIDU]])/Assets[[#This Row],[BIDU]]</f>
        <v>-6.5711765250573602E-3</v>
      </c>
      <c r="V999" s="69">
        <f>(J1000-Assets[[#This Row],[MSFT]])/Assets[[#This Row],[MSFT]]</f>
        <v>6.5486509373769491E-3</v>
      </c>
      <c r="W999" s="69">
        <f>(K1000-Assets[[#This Row],[WFC]])/Assets[[#This Row],[WFC]]</f>
        <v>-1.5606966734234068E-2</v>
      </c>
      <c r="X999" s="69">
        <f>(L1000-Assets[[#This Row],[DJI]])/Assets[[#This Row],[DJI]]</f>
        <v>3.1411669039662661E-4</v>
      </c>
    </row>
    <row r="1000" spans="1:24" x14ac:dyDescent="0.25">
      <c r="A1000" s="66">
        <v>41806</v>
      </c>
      <c r="B1000" s="60">
        <v>88.791871999999998</v>
      </c>
      <c r="C1000" s="62">
        <v>96.417043000000007</v>
      </c>
      <c r="D1000" s="62">
        <v>38.568322999999999</v>
      </c>
      <c r="E1000" s="62">
        <v>224.61000100000001</v>
      </c>
      <c r="F1000" s="62">
        <v>544.28248799999994</v>
      </c>
      <c r="G1000" s="62">
        <v>80.672022999999996</v>
      </c>
      <c r="H1000" s="62">
        <v>76.746306000000004</v>
      </c>
      <c r="I1000" s="62">
        <v>176.88000500000001</v>
      </c>
      <c r="J1000" s="62">
        <v>39.338183999999998</v>
      </c>
      <c r="K1000" s="62">
        <v>48.327953999999998</v>
      </c>
      <c r="L1000" s="62">
        <v>16781.009770000001</v>
      </c>
      <c r="N1000" s="69">
        <f>(B1001-Assets[[#This Row],[AAPL]])/Assets[[#This Row],[AAPL]]</f>
        <v>-1.3014592146452847E-3</v>
      </c>
      <c r="O1000" s="69">
        <f>(C1001-Assets[[#This Row],[XOM]])/Assets[[#This Row],[XOM]]</f>
        <v>-4.8581348838919831E-3</v>
      </c>
      <c r="P1000" s="69">
        <f>(D1001-Assets[[#This Row],[TTM]])/Assets[[#This Row],[TTM]]</f>
        <v>1.6516118681126037E-2</v>
      </c>
      <c r="Q1000" s="69">
        <f>(E1001-Assets[[#This Row],[TSLA]])/Assets[[#This Row],[TSLA]]</f>
        <v>3.1432246865979847E-2</v>
      </c>
      <c r="R1000" s="69">
        <f>(F1001-Assets[[#This Row],[GOOG]])/Assets[[#This Row],[GOOG]]</f>
        <v>-2.333389421854638E-3</v>
      </c>
      <c r="S1000" s="69">
        <f>(G1001-Assets[[#This Row],[DIS]])/Assets[[#This Row],[DIS]]</f>
        <v>-1.6806693938987609E-3</v>
      </c>
      <c r="T1000" s="69">
        <f>(H1001-Assets[[#This Row],[COP]])/Assets[[#This Row],[COP]]</f>
        <v>7.1689443919296231E-4</v>
      </c>
      <c r="U1000" s="69">
        <f>(I1001-Assets[[#This Row],[BIDU]])/Assets[[#This Row],[BIDU]]</f>
        <v>7.5757347474067803E-3</v>
      </c>
      <c r="V1000" s="69">
        <f>(J1001-Assets[[#This Row],[MSFT]])/Assets[[#This Row],[MSFT]]</f>
        <v>4.33736341260704E-3</v>
      </c>
      <c r="W1000" s="69">
        <f>(K1001-Assets[[#This Row],[WFC]])/Assets[[#This Row],[WFC]]</f>
        <v>1.1156772744817602E-2</v>
      </c>
      <c r="X1000" s="69">
        <f>(L1001-Assets[[#This Row],[DJI]])/Assets[[#This Row],[DJI]]</f>
        <v>1.6375927537523182E-3</v>
      </c>
    </row>
    <row r="1001" spans="1:24" x14ac:dyDescent="0.25">
      <c r="A1001" s="66">
        <v>41807</v>
      </c>
      <c r="B1001" s="60">
        <v>88.676312999999993</v>
      </c>
      <c r="C1001" s="62">
        <v>95.948635999999993</v>
      </c>
      <c r="D1001" s="62">
        <v>39.205322000000002</v>
      </c>
      <c r="E1001" s="62">
        <v>231.66999799999999</v>
      </c>
      <c r="F1001" s="62">
        <v>543.01246500000002</v>
      </c>
      <c r="G1001" s="62">
        <v>80.536439999999999</v>
      </c>
      <c r="H1001" s="62">
        <v>76.801325000000006</v>
      </c>
      <c r="I1001" s="62">
        <v>178.220001</v>
      </c>
      <c r="J1001" s="62">
        <v>39.508808000000002</v>
      </c>
      <c r="K1001" s="62">
        <v>48.867137999999997</v>
      </c>
      <c r="L1001" s="62">
        <v>16808.490229999999</v>
      </c>
      <c r="N1001" s="69">
        <f>(B1002-Assets[[#This Row],[AAPL]])/Assets[[#This Row],[AAPL]]</f>
        <v>1.0859946330877396E-3</v>
      </c>
      <c r="O1001" s="69">
        <f>(C1002-Assets[[#This Row],[XOM]])/Assets[[#This Row],[XOM]]</f>
        <v>3.0267965456018055E-3</v>
      </c>
      <c r="P1001" s="69">
        <f>(D1002-Assets[[#This Row],[TTM]])/Assets[[#This Row],[TTM]]</f>
        <v>3.5541858322193261E-3</v>
      </c>
      <c r="Q1001" s="69">
        <f>(E1002-Assets[[#This Row],[TSLA]])/Assets[[#This Row],[TSLA]]</f>
        <v>-1.9640018298787244E-2</v>
      </c>
      <c r="R1001" s="69">
        <f>(F1002-Assets[[#This Row],[GOOG]])/Assets[[#This Row],[GOOG]]</f>
        <v>1.9078781184148273E-2</v>
      </c>
      <c r="S1001" s="69">
        <f>(G1002-Assets[[#This Row],[DIS]])/Assets[[#This Row],[DIS]]</f>
        <v>5.0504839796743865E-3</v>
      </c>
      <c r="T1001" s="69">
        <f>(H1002-Assets[[#This Row],[COP]])/Assets[[#This Row],[COP]]</f>
        <v>5.8507323929632253E-3</v>
      </c>
      <c r="U1001" s="69">
        <f>(I1002-Assets[[#This Row],[BIDU]])/Assets[[#This Row],[BIDU]]</f>
        <v>-8.6410503386766362E-3</v>
      </c>
      <c r="V1001" s="69">
        <f>(J1002-Assets[[#This Row],[MSFT]])/Assets[[#This Row],[MSFT]]</f>
        <v>-7.1976355247173795E-4</v>
      </c>
      <c r="W1001" s="69">
        <f>(K1002-Assets[[#This Row],[WFC]])/Assets[[#This Row],[WFC]]</f>
        <v>7.355802175277917E-3</v>
      </c>
      <c r="X1001" s="69">
        <f>(L1002-Assets[[#This Row],[DJI]])/Assets[[#This Row],[DJI]]</f>
        <v>5.8380561643102107E-3</v>
      </c>
    </row>
    <row r="1002" spans="1:24" x14ac:dyDescent="0.25">
      <c r="A1002" s="66">
        <v>41808</v>
      </c>
      <c r="B1002" s="60">
        <v>88.772615000000002</v>
      </c>
      <c r="C1002" s="62">
        <v>96.239052999999998</v>
      </c>
      <c r="D1002" s="62">
        <v>39.344664999999999</v>
      </c>
      <c r="E1002" s="62">
        <v>227.11999499999999</v>
      </c>
      <c r="F1002" s="62">
        <v>553.37248099999999</v>
      </c>
      <c r="G1002" s="62">
        <v>80.943188000000006</v>
      </c>
      <c r="H1002" s="62">
        <v>77.250669000000002</v>
      </c>
      <c r="I1002" s="62">
        <v>176.679993</v>
      </c>
      <c r="J1002" s="62">
        <v>39.480370999999998</v>
      </c>
      <c r="K1002" s="62">
        <v>49.226595000000003</v>
      </c>
      <c r="L1002" s="62">
        <v>16906.619139999999</v>
      </c>
      <c r="N1002" s="69">
        <f>(B1003-Assets[[#This Row],[AAPL]])/Assets[[#This Row],[AAPL]]</f>
        <v>-3.4714647078944506E-3</v>
      </c>
      <c r="O1002" s="69">
        <f>(C1003-Assets[[#This Row],[XOM]])/Assets[[#This Row],[XOM]]</f>
        <v>-9.7348214762673052E-4</v>
      </c>
      <c r="P1002" s="69">
        <f>(D1003-Assets[[#This Row],[TTM]])/Assets[[#This Row],[TTM]]</f>
        <v>-1.5177915481044033E-3</v>
      </c>
      <c r="Q1002" s="69">
        <f>(E1003-Assets[[#This Row],[TSLA]])/Assets[[#This Row],[TSLA]]</f>
        <v>2.9499736471904248E-3</v>
      </c>
      <c r="R1002" s="69">
        <f>(F1003-Assets[[#This Row],[GOOG]])/Assets[[#This Row],[GOOG]]</f>
        <v>2.7648899295374448E-3</v>
      </c>
      <c r="S1002" s="69">
        <f>(G1003-Assets[[#This Row],[DIS]])/Assets[[#This Row],[DIS]]</f>
        <v>2.2732116753295529E-3</v>
      </c>
      <c r="T1002" s="69">
        <f>(H1003-Assets[[#This Row],[COP]])/Assets[[#This Row],[COP]]</f>
        <v>6.2915312746352776E-3</v>
      </c>
      <c r="U1002" s="69">
        <f>(I1003-Assets[[#This Row],[BIDU]])/Assets[[#This Row],[BIDU]]</f>
        <v>-1.2961252494502914E-2</v>
      </c>
      <c r="V1002" s="69">
        <f>(J1003-Assets[[#This Row],[MSFT]])/Assets[[#This Row],[MSFT]]</f>
        <v>-3.3614172470667991E-3</v>
      </c>
      <c r="W1002" s="69">
        <f>(K1003-Assets[[#This Row],[WFC]])/Assets[[#This Row],[WFC]]</f>
        <v>-3.8432477403736547E-4</v>
      </c>
      <c r="X1002" s="69">
        <f>(L1003-Assets[[#This Row],[DJI]])/Assets[[#This Row],[DJI]]</f>
        <v>8.7786918703853698E-4</v>
      </c>
    </row>
    <row r="1003" spans="1:24" x14ac:dyDescent="0.25">
      <c r="A1003" s="66">
        <v>41809</v>
      </c>
      <c r="B1003" s="60">
        <v>88.464444</v>
      </c>
      <c r="C1003" s="62">
        <v>96.145365999999996</v>
      </c>
      <c r="D1003" s="62">
        <v>39.284948</v>
      </c>
      <c r="E1003" s="62">
        <v>227.78999300000001</v>
      </c>
      <c r="F1003" s="62">
        <v>554.90249500000004</v>
      </c>
      <c r="G1003" s="62">
        <v>81.127189000000001</v>
      </c>
      <c r="H1003" s="62">
        <v>77.736694</v>
      </c>
      <c r="I1003" s="62">
        <v>174.38999899999999</v>
      </c>
      <c r="J1003" s="62">
        <v>39.347661000000002</v>
      </c>
      <c r="K1003" s="62">
        <v>49.207675999999999</v>
      </c>
      <c r="L1003" s="62">
        <v>16921.460940000001</v>
      </c>
      <c r="N1003" s="69">
        <f>(B1004-Assets[[#This Row],[AAPL]])/Assets[[#This Row],[AAPL]]</f>
        <v>-1.0341793365026903E-2</v>
      </c>
      <c r="O1003" s="69">
        <f>(C1004-Assets[[#This Row],[XOM]])/Assets[[#This Row],[XOM]]</f>
        <v>1.1692534406702475E-2</v>
      </c>
      <c r="P1003" s="69">
        <f>(D1004-Assets[[#This Row],[TTM]])/Assets[[#This Row],[TTM]]</f>
        <v>-1.5454774179668028E-2</v>
      </c>
      <c r="Q1003" s="69">
        <f>(E1004-Assets[[#This Row],[TSLA]])/Assets[[#This Row],[TSLA]]</f>
        <v>7.9020284266833607E-3</v>
      </c>
      <c r="R1003" s="69">
        <f>(F1004-Assets[[#This Row],[GOOG]])/Assets[[#This Row],[GOOG]]</f>
        <v>2.6310874669971166E-3</v>
      </c>
      <c r="S1003" s="69">
        <f>(G1004-Assets[[#This Row],[DIS]])/Assets[[#This Row],[DIS]]</f>
        <v>-1.1340538373639535E-2</v>
      </c>
      <c r="T1003" s="69">
        <f>(H1004-Assets[[#This Row],[COP]])/Assets[[#This Row],[COP]]</f>
        <v>6.9600592996660422E-3</v>
      </c>
      <c r="U1003" s="69">
        <f>(I1004-Assets[[#This Row],[BIDU]])/Assets[[#This Row],[BIDU]]</f>
        <v>6.3077585085605237E-4</v>
      </c>
      <c r="V1003" s="69">
        <f>(J1004-Assets[[#This Row],[MSFT]])/Assets[[#This Row],[MSFT]]</f>
        <v>4.0954658016393829E-3</v>
      </c>
      <c r="W1003" s="69">
        <f>(K1004-Assets[[#This Row],[WFC]])/Assets[[#This Row],[WFC]]</f>
        <v>1.6724321628194826E-2</v>
      </c>
      <c r="X1003" s="69">
        <f>(L1004-Assets[[#This Row],[DJI]])/Assets[[#This Row],[DJI]]</f>
        <v>1.5140028447212122E-3</v>
      </c>
    </row>
    <row r="1004" spans="1:24" x14ac:dyDescent="0.25">
      <c r="A1004" s="66">
        <v>41810</v>
      </c>
      <c r="B1004" s="60">
        <v>87.549563000000006</v>
      </c>
      <c r="C1004" s="62">
        <v>97.269548999999998</v>
      </c>
      <c r="D1004" s="62">
        <v>38.677807999999999</v>
      </c>
      <c r="E1004" s="62">
        <v>229.58999600000001</v>
      </c>
      <c r="F1004" s="62">
        <v>556.36249199999997</v>
      </c>
      <c r="G1004" s="62">
        <v>80.207162999999994</v>
      </c>
      <c r="H1004" s="62">
        <v>78.277745999999993</v>
      </c>
      <c r="I1004" s="62">
        <v>174.5</v>
      </c>
      <c r="J1004" s="62">
        <v>39.508808000000002</v>
      </c>
      <c r="K1004" s="62">
        <v>50.030641000000003</v>
      </c>
      <c r="L1004" s="62">
        <v>16947.08008</v>
      </c>
      <c r="N1004" s="69">
        <f>(B1005-Assets[[#This Row],[AAPL]])/Assets[[#This Row],[AAPL]]</f>
        <v>-8.8001581458507631E-4</v>
      </c>
      <c r="O1004" s="69">
        <f>(C1005-Assets[[#This Row],[XOM]])/Assets[[#This Row],[XOM]]</f>
        <v>5.2970740102845099E-3</v>
      </c>
      <c r="P1004" s="69">
        <f>(D1005-Assets[[#This Row],[TTM]])/Assets[[#This Row],[TTM]]</f>
        <v>4.1173222639711805E-3</v>
      </c>
      <c r="Q1004" s="69">
        <f>(E1005-Assets[[#This Row],[TSLA]])/Assets[[#This Row],[TSLA]]</f>
        <v>3.3233177111079273E-2</v>
      </c>
      <c r="R1004" s="69">
        <f>(F1005-Assets[[#This Row],[GOOG]])/Assets[[#This Row],[GOOG]]</f>
        <v>1.5439730613615915E-2</v>
      </c>
      <c r="S1004" s="69">
        <f>(G1005-Assets[[#This Row],[DIS]])/Assets[[#This Row],[DIS]]</f>
        <v>-7.2443654440187142E-4</v>
      </c>
      <c r="T1004" s="69">
        <f>(H1005-Assets[[#This Row],[COP]])/Assets[[#This Row],[COP]]</f>
        <v>8.6691305597890247E-3</v>
      </c>
      <c r="U1004" s="69">
        <f>(I1005-Assets[[#This Row],[BIDU]])/Assets[[#This Row],[BIDU]]</f>
        <v>1.7421163323782289E-2</v>
      </c>
      <c r="V1004" s="69">
        <f>(J1005-Assets[[#This Row],[MSFT]])/Assets[[#This Row],[MSFT]]</f>
        <v>7.4376326413087713E-3</v>
      </c>
      <c r="W1004" s="69">
        <f>(K1005-Assets[[#This Row],[WFC]])/Assets[[#This Row],[WFC]]</f>
        <v>1.7016372026893776E-3</v>
      </c>
      <c r="X1004" s="69">
        <f>(L1005-Assets[[#This Row],[DJI]])/Assets[[#This Row],[DJI]]</f>
        <v>-5.7946914475187595E-4</v>
      </c>
    </row>
    <row r="1005" spans="1:24" x14ac:dyDescent="0.25">
      <c r="A1005" s="66">
        <v>41813</v>
      </c>
      <c r="B1005" s="60">
        <v>87.472517999999994</v>
      </c>
      <c r="C1005" s="62">
        <v>97.784792999999993</v>
      </c>
      <c r="D1005" s="62">
        <v>38.837057000000001</v>
      </c>
      <c r="E1005" s="62">
        <v>237.220001</v>
      </c>
      <c r="F1005" s="62">
        <v>564.95257900000001</v>
      </c>
      <c r="G1005" s="62">
        <v>80.149057999999997</v>
      </c>
      <c r="H1005" s="62">
        <v>78.956345999999996</v>
      </c>
      <c r="I1005" s="62">
        <v>177.53999300000001</v>
      </c>
      <c r="J1005" s="62">
        <v>39.802660000000003</v>
      </c>
      <c r="K1005" s="62">
        <v>50.115774999999999</v>
      </c>
      <c r="L1005" s="62">
        <v>16937.259770000001</v>
      </c>
      <c r="N1005" s="69">
        <f>(B1006-Assets[[#This Row],[AAPL]])/Assets[[#This Row],[AAPL]]</f>
        <v>-6.0552961331236726E-3</v>
      </c>
      <c r="O1005" s="69">
        <f>(C1006-Assets[[#This Row],[XOM]])/Assets[[#This Row],[XOM]]</f>
        <v>-1.5807570406167298E-2</v>
      </c>
      <c r="P1005" s="69">
        <f>(D1006-Assets[[#This Row],[TTM]])/Assets[[#This Row],[TTM]]</f>
        <v>1.6914412438614988E-2</v>
      </c>
      <c r="Q1005" s="69">
        <f>(E1006-Assets[[#This Row],[TSLA]])/Assets[[#This Row],[TSLA]]</f>
        <v>-1.9897146025220684E-2</v>
      </c>
      <c r="R1005" s="69">
        <f>(F1006-Assets[[#This Row],[GOOG]])/Assets[[#This Row],[GOOG]]</f>
        <v>-5.8413221262597912E-4</v>
      </c>
      <c r="S1005" s="69">
        <f>(G1006-Assets[[#This Row],[DIS]])/Assets[[#This Row],[DIS]]</f>
        <v>-9.6667386908027382E-4</v>
      </c>
      <c r="T1005" s="69">
        <f>(H1006-Assets[[#This Row],[COP]])/Assets[[#This Row],[COP]]</f>
        <v>-1.5098659707479287E-2</v>
      </c>
      <c r="U1005" s="69">
        <f>(I1006-Assets[[#This Row],[BIDU]])/Assets[[#This Row],[BIDU]]</f>
        <v>2.055879882793497E-2</v>
      </c>
      <c r="V1005" s="69">
        <f>(J1006-Assets[[#This Row],[MSFT]])/Assets[[#This Row],[MSFT]]</f>
        <v>-5.7156732740978027E-3</v>
      </c>
      <c r="W1005" s="69">
        <f>(K1006-Assets[[#This Row],[WFC]])/Assets[[#This Row],[WFC]]</f>
        <v>-9.2487245782390849E-3</v>
      </c>
      <c r="X1005" s="69">
        <f>(L1006-Assets[[#This Row],[DJI]])/Assets[[#This Row],[DJI]]</f>
        <v>-7.0335409397809245E-3</v>
      </c>
    </row>
    <row r="1006" spans="1:24" x14ac:dyDescent="0.25">
      <c r="A1006" s="66">
        <v>41814</v>
      </c>
      <c r="B1006" s="60">
        <v>86.942846000000003</v>
      </c>
      <c r="C1006" s="62">
        <v>96.239052999999998</v>
      </c>
      <c r="D1006" s="62">
        <v>39.493963000000001</v>
      </c>
      <c r="E1006" s="62">
        <v>232.5</v>
      </c>
      <c r="F1006" s="62">
        <v>564.62257199999999</v>
      </c>
      <c r="G1006" s="62">
        <v>80.071579999999997</v>
      </c>
      <c r="H1006" s="62">
        <v>77.764211000000003</v>
      </c>
      <c r="I1006" s="62">
        <v>181.19000199999999</v>
      </c>
      <c r="J1006" s="62">
        <v>39.575161000000001</v>
      </c>
      <c r="K1006" s="62">
        <v>49.652267999999999</v>
      </c>
      <c r="L1006" s="62">
        <v>16818.130860000001</v>
      </c>
      <c r="N1006" s="69">
        <f>(B1007-Assets[[#This Row],[AAPL]])/Assets[[#This Row],[AAPL]]</f>
        <v>8.861568667765747E-4</v>
      </c>
      <c r="O1006" s="69">
        <f>(C1007-Assets[[#This Row],[XOM]])/Assets[[#This Row],[XOM]]</f>
        <v>-5.7432402207864388E-3</v>
      </c>
      <c r="P1006" s="69">
        <f>(D1007-Assets[[#This Row],[TTM]])/Assets[[#This Row],[TTM]]</f>
        <v>-7.5604719637784607E-3</v>
      </c>
      <c r="Q1006" s="69">
        <f>(E1007-Assets[[#This Row],[TSLA]])/Assets[[#This Row],[TSLA]]</f>
        <v>1.8881716129032212E-2</v>
      </c>
      <c r="R1006" s="69">
        <f>(F1007-Assets[[#This Row],[GOOG]])/Assets[[#This Row],[GOOG]]</f>
        <v>2.4848554938749528E-2</v>
      </c>
      <c r="S1006" s="69">
        <f>(G1007-Assets[[#This Row],[DIS]])/Assets[[#This Row],[DIS]]</f>
        <v>1.4755697339805184E-2</v>
      </c>
      <c r="T1006" s="69">
        <f>(H1007-Assets[[#This Row],[COP]])/Assets[[#This Row],[COP]]</f>
        <v>9.6697952738181957E-3</v>
      </c>
      <c r="U1006" s="69">
        <f>(I1007-Assets[[#This Row],[BIDU]])/Assets[[#This Row],[BIDU]]</f>
        <v>1.8047381002843622E-2</v>
      </c>
      <c r="V1006" s="69">
        <f>(J1007-Assets[[#This Row],[MSFT]])/Assets[[#This Row],[MSFT]]</f>
        <v>6.7065551546333629E-3</v>
      </c>
      <c r="W1006" s="69">
        <f>(K1007-Assets[[#This Row],[WFC]])/Assets[[#This Row],[WFC]]</f>
        <v>2.0955739625025962E-3</v>
      </c>
      <c r="X1006" s="69">
        <f>(L1007-Assets[[#This Row],[DJI]])/Assets[[#This Row],[DJI]]</f>
        <v>2.936052193376705E-3</v>
      </c>
    </row>
    <row r="1007" spans="1:24" x14ac:dyDescent="0.25">
      <c r="A1007" s="66">
        <v>41815</v>
      </c>
      <c r="B1007" s="60">
        <v>87.019891000000001</v>
      </c>
      <c r="C1007" s="62">
        <v>95.686329000000001</v>
      </c>
      <c r="D1007" s="62">
        <v>39.195369999999997</v>
      </c>
      <c r="E1007" s="62">
        <v>236.88999899999999</v>
      </c>
      <c r="F1007" s="62">
        <v>578.65262700000005</v>
      </c>
      <c r="G1007" s="62">
        <v>81.253091999999995</v>
      </c>
      <c r="H1007" s="62">
        <v>78.516175000000004</v>
      </c>
      <c r="I1007" s="62">
        <v>184.46000699999999</v>
      </c>
      <c r="J1007" s="62">
        <v>39.840573999999997</v>
      </c>
      <c r="K1007" s="62">
        <v>49.756318</v>
      </c>
      <c r="L1007" s="62">
        <v>16867.509770000001</v>
      </c>
      <c r="N1007" s="69">
        <f>(B1008-Assets[[#This Row],[AAPL]])/Assets[[#This Row],[AAPL]]</f>
        <v>5.976104934445327E-3</v>
      </c>
      <c r="O1007" s="69">
        <f>(C1008-Assets[[#This Row],[XOM]])/Assets[[#This Row],[XOM]]</f>
        <v>-1.0769668047354347E-3</v>
      </c>
      <c r="P1007" s="69">
        <f>(D1008-Assets[[#This Row],[TTM]])/Assets[[#This Row],[TTM]]</f>
        <v>-6.0944953447307085E-3</v>
      </c>
      <c r="Q1007" s="69">
        <f>(E1008-Assets[[#This Row],[TSLA]])/Assets[[#This Row],[TSLA]]</f>
        <v>-5.4455359257272037E-3</v>
      </c>
      <c r="R1007" s="69">
        <f>(F1008-Assets[[#This Row],[GOOG]])/Assets[[#This Row],[GOOG]]</f>
        <v>-4.5796543147811845E-3</v>
      </c>
      <c r="S1007" s="69">
        <f>(G1008-Assets[[#This Row],[DIS]])/Assets[[#This Row],[DIS]]</f>
        <v>6.5553689944501409E-3</v>
      </c>
      <c r="T1007" s="69">
        <f>(H1008-Assets[[#This Row],[COP]])/Assets[[#This Row],[COP]]</f>
        <v>3.9710034270007783E-3</v>
      </c>
      <c r="U1007" s="69">
        <f>(I1008-Assets[[#This Row],[BIDU]])/Assets[[#This Row],[BIDU]]</f>
        <v>-4.0659219968478049E-3</v>
      </c>
      <c r="V1007" s="69">
        <f>(J1008-Assets[[#This Row],[MSFT]])/Assets[[#This Row],[MSFT]]</f>
        <v>-7.3756216464148962E-3</v>
      </c>
      <c r="W1007" s="69">
        <f>(K1008-Assets[[#This Row],[WFC]])/Assets[[#This Row],[WFC]]</f>
        <v>-4.3726105295813977E-3</v>
      </c>
      <c r="X1007" s="69">
        <f>(L1008-Assets[[#This Row],[DJI]])/Assets[[#This Row],[DJI]]</f>
        <v>-1.2674609525362942E-3</v>
      </c>
    </row>
    <row r="1008" spans="1:24" x14ac:dyDescent="0.25">
      <c r="A1008" s="66">
        <v>41816</v>
      </c>
      <c r="B1008" s="60">
        <v>87.539930999999996</v>
      </c>
      <c r="C1008" s="62">
        <v>95.583278000000007</v>
      </c>
      <c r="D1008" s="62">
        <v>38.956493999999999</v>
      </c>
      <c r="E1008" s="62">
        <v>235.60000600000001</v>
      </c>
      <c r="F1008" s="62">
        <v>576.00259800000003</v>
      </c>
      <c r="G1008" s="62">
        <v>81.785736</v>
      </c>
      <c r="H1008" s="62">
        <v>78.827962999999997</v>
      </c>
      <c r="I1008" s="62">
        <v>183.71000699999999</v>
      </c>
      <c r="J1008" s="62">
        <v>39.546725000000002</v>
      </c>
      <c r="K1008" s="62">
        <v>49.538753</v>
      </c>
      <c r="L1008" s="62">
        <v>16846.130860000001</v>
      </c>
      <c r="N1008" s="69">
        <f>(B1009-Assets[[#This Row],[AAPL]])/Assets[[#This Row],[AAPL]]</f>
        <v>1.1881206531908316E-2</v>
      </c>
      <c r="O1008" s="69">
        <f>(C1009-Assets[[#This Row],[XOM]])/Assets[[#This Row],[XOM]]</f>
        <v>-8.0368451058982215E-3</v>
      </c>
      <c r="P1008" s="69">
        <f>(D1009-Assets[[#This Row],[TTM]])/Assets[[#This Row],[TTM]]</f>
        <v>-1.2008216139778953E-2</v>
      </c>
      <c r="Q1008" s="69">
        <f>(E1009-Assets[[#This Row],[TSLA]])/Assets[[#This Row],[TSLA]]</f>
        <v>1.468587398932409E-2</v>
      </c>
      <c r="R1008" s="69">
        <f>(F1009-Assets[[#This Row],[GOOG]])/Assets[[#This Row],[GOOG]]</f>
        <v>2.1528270954082108E-3</v>
      </c>
      <c r="S1008" s="69">
        <f>(G1009-Assets[[#This Row],[DIS]])/Assets[[#This Row],[DIS]]</f>
        <v>1.0065202567841375E-2</v>
      </c>
      <c r="T1008" s="69">
        <f>(H1009-Assets[[#This Row],[COP]])/Assets[[#This Row],[COP]]</f>
        <v>4.6534248259084147E-4</v>
      </c>
      <c r="U1008" s="69">
        <f>(I1009-Assets[[#This Row],[BIDU]])/Assets[[#This Row],[BIDU]]</f>
        <v>6.804202016061107E-3</v>
      </c>
      <c r="V1008" s="69">
        <f>(J1009-Assets[[#This Row],[MSFT]])/Assets[[#This Row],[MSFT]]</f>
        <v>1.2703706817694721E-2</v>
      </c>
      <c r="W1008" s="69">
        <f>(K1009-Assets[[#This Row],[WFC]])/Assets[[#This Row],[WFC]]</f>
        <v>1.0120339524896754E-2</v>
      </c>
      <c r="X1008" s="69">
        <f>(L1009-Assets[[#This Row],[DJI]])/Assets[[#This Row],[DJI]]</f>
        <v>3.3888968615072412E-4</v>
      </c>
    </row>
    <row r="1009" spans="1:24" x14ac:dyDescent="0.25">
      <c r="A1009" s="66">
        <v>41817</v>
      </c>
      <c r="B1009" s="60">
        <v>88.580010999999999</v>
      </c>
      <c r="C1009" s="62">
        <v>94.815089999999998</v>
      </c>
      <c r="D1009" s="62">
        <v>38.488695999999997</v>
      </c>
      <c r="E1009" s="62">
        <v>239.05999800000001</v>
      </c>
      <c r="F1009" s="62">
        <v>577.24263199999996</v>
      </c>
      <c r="G1009" s="62">
        <v>82.608925999999997</v>
      </c>
      <c r="H1009" s="62">
        <v>78.864644999999996</v>
      </c>
      <c r="I1009" s="62">
        <v>184.96000699999999</v>
      </c>
      <c r="J1009" s="62">
        <v>40.049115</v>
      </c>
      <c r="K1009" s="62">
        <v>50.040101999999997</v>
      </c>
      <c r="L1009" s="62">
        <v>16851.839840000001</v>
      </c>
      <c r="N1009" s="69">
        <f>(B1010-Assets[[#This Row],[AAPL]])/Assets[[#This Row],[AAPL]]</f>
        <v>1.032830081721252E-2</v>
      </c>
      <c r="O1009" s="69">
        <f>(C1010-Assets[[#This Row],[XOM]])/Assets[[#This Row],[XOM]]</f>
        <v>-5.2366242546413042E-3</v>
      </c>
      <c r="P1009" s="69">
        <f>(D1010-Assets[[#This Row],[TTM]])/Assets[[#This Row],[TTM]]</f>
        <v>1.0085428719123246E-2</v>
      </c>
      <c r="Q1009" s="69">
        <f>(E1010-Assets[[#This Row],[TSLA]])/Assets[[#This Row],[TSLA]]</f>
        <v>4.1830503152601884E-3</v>
      </c>
      <c r="R1009" s="69">
        <f>(F1010-Assets[[#This Row],[GOOG]])/Assets[[#This Row],[GOOG]]</f>
        <v>-3.3954976492449555E-3</v>
      </c>
      <c r="S1009" s="69">
        <f>(G1010-Assets[[#This Row],[DIS]])/Assets[[#This Row],[DIS]]</f>
        <v>5.1582077220081318E-3</v>
      </c>
      <c r="T1009" s="69">
        <f>(H1010-Assets[[#This Row],[COP]])/Assets[[#This Row],[COP]]</f>
        <v>-3.1395056682243547E-3</v>
      </c>
      <c r="U1009" s="69">
        <f>(I1010-Assets[[#This Row],[BIDU]])/Assets[[#This Row],[BIDU]]</f>
        <v>1.0002113592048129E-2</v>
      </c>
      <c r="V1009" s="69">
        <f>(J1010-Assets[[#This Row],[MSFT]])/Assets[[#This Row],[MSFT]]</f>
        <v>-1.3017740841464304E-2</v>
      </c>
      <c r="W1009" s="69">
        <f>(K1010-Assets[[#This Row],[WFC]])/Assets[[#This Row],[WFC]]</f>
        <v>-6.4272251083740467E-3</v>
      </c>
      <c r="X1009" s="69">
        <f>(L1010-Assets[[#This Row],[DJI]])/Assets[[#This Row],[DJI]]</f>
        <v>-1.4977729577092531E-3</v>
      </c>
    </row>
    <row r="1010" spans="1:24" x14ac:dyDescent="0.25">
      <c r="A1010" s="66">
        <v>41820</v>
      </c>
      <c r="B1010" s="60">
        <v>89.494891999999993</v>
      </c>
      <c r="C1010" s="62">
        <v>94.318579</v>
      </c>
      <c r="D1010" s="62">
        <v>38.876871000000001</v>
      </c>
      <c r="E1010" s="62">
        <v>240.05999800000001</v>
      </c>
      <c r="F1010" s="62">
        <v>575.28260599999999</v>
      </c>
      <c r="G1010" s="62">
        <v>83.035039999999995</v>
      </c>
      <c r="H1010" s="62">
        <v>78.617048999999994</v>
      </c>
      <c r="I1010" s="62">
        <v>186.80999800000001</v>
      </c>
      <c r="J1010" s="62">
        <v>39.527766</v>
      </c>
      <c r="K1010" s="62">
        <v>49.718482999999999</v>
      </c>
      <c r="L1010" s="62">
        <v>16826.599610000001</v>
      </c>
      <c r="N1010" s="69">
        <f>(B1011-Assets[[#This Row],[AAPL]])/Assets[[#This Row],[AAPL]]</f>
        <v>6.3488204444116089E-3</v>
      </c>
      <c r="O1010" s="69">
        <f>(C1011-Assets[[#This Row],[XOM]])/Assets[[#This Row],[XOM]]</f>
        <v>6.7540775821060385E-3</v>
      </c>
      <c r="P1010" s="69">
        <f>(D1011-Assets[[#This Row],[TTM]])/Assets[[#This Row],[TTM]]</f>
        <v>3.6098301223881857E-2</v>
      </c>
      <c r="Q1010" s="69">
        <f>(E1011-Assets[[#This Row],[TSLA]])/Assets[[#This Row],[TSLA]]</f>
        <v>-1.4163001034433525E-3</v>
      </c>
      <c r="R1010" s="69">
        <f>(F1011-Assets[[#This Row],[GOOG]])/Assets[[#This Row],[GOOG]]</f>
        <v>1.2845891606881044E-2</v>
      </c>
      <c r="S1010" s="69">
        <f>(G1011-Assets[[#This Row],[DIS]])/Assets[[#This Row],[DIS]]</f>
        <v>8.5141525794412212E-3</v>
      </c>
      <c r="T1010" s="69">
        <f>(H1011-Assets[[#This Row],[COP]])/Assets[[#This Row],[COP]]</f>
        <v>4.432499113519334E-3</v>
      </c>
      <c r="U1010" s="69">
        <f>(I1011-Assets[[#This Row],[BIDU]])/Assets[[#This Row],[BIDU]]</f>
        <v>2.3928060852503173E-2</v>
      </c>
      <c r="V1010" s="69">
        <f>(J1011-Assets[[#This Row],[MSFT]])/Assets[[#This Row],[MSFT]]</f>
        <v>4.07670395539183E-3</v>
      </c>
      <c r="W1010" s="69">
        <f>(K1011-Assets[[#This Row],[WFC]])/Assets[[#This Row],[WFC]]</f>
        <v>3.0441395406211563E-3</v>
      </c>
      <c r="X1010" s="69">
        <f>(L1011-Assets[[#This Row],[DJI]])/Assets[[#This Row],[DJI]]</f>
        <v>7.6944066537991407E-3</v>
      </c>
    </row>
    <row r="1011" spans="1:24" x14ac:dyDescent="0.25">
      <c r="A1011" s="66">
        <v>41821</v>
      </c>
      <c r="B1011" s="60">
        <v>90.063079000000002</v>
      </c>
      <c r="C1011" s="62">
        <v>94.955613999999997</v>
      </c>
      <c r="D1011" s="62">
        <v>40.280259999999998</v>
      </c>
      <c r="E1011" s="62">
        <v>239.720001</v>
      </c>
      <c r="F1011" s="62">
        <v>582.67262400000004</v>
      </c>
      <c r="G1011" s="62">
        <v>83.742013</v>
      </c>
      <c r="H1011" s="62">
        <v>78.965519</v>
      </c>
      <c r="I1011" s="62">
        <v>191.279999</v>
      </c>
      <c r="J1011" s="62">
        <v>39.688909000000002</v>
      </c>
      <c r="K1011" s="62">
        <v>49.869833</v>
      </c>
      <c r="L1011" s="62">
        <v>16956.070309999999</v>
      </c>
      <c r="N1011" s="69">
        <f>(B1012-Assets[[#This Row],[AAPL]])/Assets[[#This Row],[AAPL]]</f>
        <v>-4.2764471776502165E-4</v>
      </c>
      <c r="O1011" s="69">
        <f>(C1012-Assets[[#This Row],[XOM]])/Assets[[#This Row],[XOM]]</f>
        <v>2.0718100985582834E-3</v>
      </c>
      <c r="P1011" s="69">
        <f>(D1012-Assets[[#This Row],[TTM]])/Assets[[#This Row],[TTM]]</f>
        <v>1.6802572773859905E-2</v>
      </c>
      <c r="Q1011" s="69">
        <f>(E1012-Assets[[#This Row],[TSLA]])/Assets[[#This Row],[TSLA]]</f>
        <v>-4.2925112452339764E-2</v>
      </c>
      <c r="R1011" s="69">
        <f>(F1012-Assets[[#This Row],[GOOG]])/Assets[[#This Row],[GOOG]]</f>
        <v>-5.7487512919435452E-4</v>
      </c>
      <c r="S1011" s="69">
        <f>(G1012-Assets[[#This Row],[DIS]])/Assets[[#This Row],[DIS]]</f>
        <v>-3.4693457870429577E-4</v>
      </c>
      <c r="T1011" s="69">
        <f>(H1012-Assets[[#This Row],[COP]])/Assets[[#This Row],[COP]]</f>
        <v>-2.9032671842504007E-3</v>
      </c>
      <c r="U1011" s="69">
        <f>(I1012-Assets[[#This Row],[BIDU]])/Assets[[#This Row],[BIDU]]</f>
        <v>-6.9008365061734101E-3</v>
      </c>
      <c r="V1011" s="69">
        <f>(J1012-Assets[[#This Row],[MSFT]])/Assets[[#This Row],[MSFT]]</f>
        <v>7.1654778920727624E-4</v>
      </c>
      <c r="W1011" s="69">
        <f>(K1012-Assets[[#This Row],[WFC]])/Assets[[#This Row],[WFC]]</f>
        <v>-1.1381028687222094E-3</v>
      </c>
      <c r="X1011" s="69">
        <f>(L1012-Assets[[#This Row],[DJI]])/Assets[[#This Row],[DJI]]</f>
        <v>1.189539771376442E-3</v>
      </c>
    </row>
    <row r="1012" spans="1:24" x14ac:dyDescent="0.25">
      <c r="A1012" s="66">
        <v>41822</v>
      </c>
      <c r="B1012" s="60">
        <v>90.024563999999998</v>
      </c>
      <c r="C1012" s="62">
        <v>95.152343999999999</v>
      </c>
      <c r="D1012" s="62">
        <v>40.957071999999997</v>
      </c>
      <c r="E1012" s="62">
        <v>229.429993</v>
      </c>
      <c r="F1012" s="62">
        <v>582.33766000000003</v>
      </c>
      <c r="G1012" s="62">
        <v>83.712959999999995</v>
      </c>
      <c r="H1012" s="62">
        <v>78.736260999999999</v>
      </c>
      <c r="I1012" s="62">
        <v>189.96000699999999</v>
      </c>
      <c r="J1012" s="62">
        <v>39.717348000000001</v>
      </c>
      <c r="K1012" s="62">
        <v>49.813076000000002</v>
      </c>
      <c r="L1012" s="62">
        <v>16976.240229999999</v>
      </c>
      <c r="N1012" s="69">
        <f>(B1013-Assets[[#This Row],[AAPL]])/Assets[[#This Row],[AAPL]]</f>
        <v>5.8835608467929764E-3</v>
      </c>
      <c r="O1012" s="69">
        <f>(C1013-Assets[[#This Row],[XOM]])/Assets[[#This Row],[XOM]]</f>
        <v>1.0042306472239979E-2</v>
      </c>
      <c r="P1012" s="69">
        <f>(D1013-Assets[[#This Row],[TTM]])/Assets[[#This Row],[TTM]]</f>
        <v>2.405826275862696E-2</v>
      </c>
      <c r="Q1012" s="69">
        <f>(E1013-Assets[[#This Row],[TSLA]])/Assets[[#This Row],[TSLA]]</f>
        <v>-7.845225362491994E-4</v>
      </c>
      <c r="R1012" s="69">
        <f>(F1013-Assets[[#This Row],[GOOG]])/Assets[[#This Row],[GOOG]]</f>
        <v>4.1127273135657958E-3</v>
      </c>
      <c r="S1012" s="69">
        <f>(G1013-Assets[[#This Row],[DIS]])/Assets[[#This Row],[DIS]]</f>
        <v>4.6274196970218923E-3</v>
      </c>
      <c r="T1012" s="69">
        <f>(H1013-Assets[[#This Row],[COP]])/Assets[[#This Row],[COP]]</f>
        <v>6.289313128547018E-3</v>
      </c>
      <c r="U1012" s="69">
        <f>(I1013-Assets[[#This Row],[BIDU]])/Assets[[#This Row],[BIDU]]</f>
        <v>6.5276371568043058E-3</v>
      </c>
      <c r="V1012" s="69">
        <f>(J1013-Assets[[#This Row],[MSFT]])/Assets[[#This Row],[MSFT]]</f>
        <v>-2.3866648901129605E-3</v>
      </c>
      <c r="W1012" s="69">
        <f>(K1013-Assets[[#This Row],[WFC]])/Assets[[#This Row],[WFC]]</f>
        <v>6.4565175617743078E-3</v>
      </c>
      <c r="X1012" s="69">
        <f>(L1013-Assets[[#This Row],[DJI]])/Assets[[#This Row],[DJI]]</f>
        <v>5.4204899761836813E-3</v>
      </c>
    </row>
    <row r="1013" spans="1:24" x14ac:dyDescent="0.25">
      <c r="A1013" s="66">
        <v>41823</v>
      </c>
      <c r="B1013" s="60">
        <v>90.554229000000007</v>
      </c>
      <c r="C1013" s="62">
        <v>96.107893000000004</v>
      </c>
      <c r="D1013" s="62">
        <v>41.942428</v>
      </c>
      <c r="E1013" s="62">
        <v>229.25</v>
      </c>
      <c r="F1013" s="62">
        <v>584.73265600000002</v>
      </c>
      <c r="G1013" s="62">
        <v>84.100335000000001</v>
      </c>
      <c r="H1013" s="62">
        <v>79.231458000000003</v>
      </c>
      <c r="I1013" s="62">
        <v>191.199997</v>
      </c>
      <c r="J1013" s="62">
        <v>39.622556000000003</v>
      </c>
      <c r="K1013" s="62">
        <v>50.134695000000001</v>
      </c>
      <c r="L1013" s="62">
        <v>17068.259770000001</v>
      </c>
      <c r="N1013" s="69">
        <f>(B1014-Assets[[#This Row],[AAPL]])/Assets[[#This Row],[AAPL]]</f>
        <v>2.063173659178302E-2</v>
      </c>
      <c r="O1013" s="69">
        <f>(C1014-Assets[[#This Row],[XOM]])/Assets[[#This Row],[XOM]]</f>
        <v>5.8489472867748356E-4</v>
      </c>
      <c r="P1013" s="69">
        <f>(D1014-Assets[[#This Row],[TTM]])/Assets[[#This Row],[TTM]]</f>
        <v>-4.5087280116449125E-3</v>
      </c>
      <c r="Q1013" s="69">
        <f>(E1014-Assets[[#This Row],[TSLA]])/Assets[[#This Row],[TSLA]]</f>
        <v>-2.874589312977105E-2</v>
      </c>
      <c r="R1013" s="69">
        <f>(F1014-Assets[[#This Row],[GOOG]])/Assets[[#This Row],[GOOG]]</f>
        <v>-4.2412664566488659E-3</v>
      </c>
      <c r="S1013" s="69">
        <f>(G1014-Assets[[#This Row],[DIS]])/Assets[[#This Row],[DIS]]</f>
        <v>-2.8788589248782818E-3</v>
      </c>
      <c r="T1013" s="69">
        <f>(H1014-Assets[[#This Row],[COP]])/Assets[[#This Row],[COP]]</f>
        <v>-3.4722571936011467E-3</v>
      </c>
      <c r="U1013" s="69">
        <f>(I1014-Assets[[#This Row],[BIDU]])/Assets[[#This Row],[BIDU]]</f>
        <v>-1.6736386245863783E-2</v>
      </c>
      <c r="V1013" s="69">
        <f>(J1014-Assets[[#This Row],[MSFT]])/Assets[[#This Row],[MSFT]]</f>
        <v>4.5454917143659289E-3</v>
      </c>
      <c r="W1013" s="69">
        <f>(K1014-Assets[[#This Row],[WFC]])/Assets[[#This Row],[WFC]]</f>
        <v>-9.4339658394251534E-3</v>
      </c>
      <c r="X1013" s="69">
        <f>(L1014-Assets[[#This Row],[DJI]])/Assets[[#This Row],[DJI]]</f>
        <v>-2.5807452308302735E-3</v>
      </c>
    </row>
    <row r="1014" spans="1:24" x14ac:dyDescent="0.25">
      <c r="A1014" s="66">
        <v>41827</v>
      </c>
      <c r="B1014" s="60">
        <v>92.422520000000006</v>
      </c>
      <c r="C1014" s="62">
        <v>96.164106000000004</v>
      </c>
      <c r="D1014" s="62">
        <v>41.753321</v>
      </c>
      <c r="E1014" s="62">
        <v>222.66000399999999</v>
      </c>
      <c r="F1014" s="62">
        <v>582.25264900000002</v>
      </c>
      <c r="G1014" s="62">
        <v>83.858221999999998</v>
      </c>
      <c r="H1014" s="62">
        <v>78.956345999999996</v>
      </c>
      <c r="I1014" s="62">
        <v>188</v>
      </c>
      <c r="J1014" s="62">
        <v>39.802660000000003</v>
      </c>
      <c r="K1014" s="62">
        <v>49.661726000000002</v>
      </c>
      <c r="L1014" s="62">
        <v>17024.210940000001</v>
      </c>
      <c r="N1014" s="69">
        <f>(B1015-Assets[[#This Row],[AAPL]])/Assets[[#This Row],[AAPL]]</f>
        <v>-6.4603735106985773E-3</v>
      </c>
      <c r="O1014" s="69">
        <f>(C1015-Assets[[#This Row],[XOM]])/Assets[[#This Row],[XOM]]</f>
        <v>1.7535336937464041E-3</v>
      </c>
      <c r="P1014" s="69">
        <f>(D1015-Assets[[#This Row],[TTM]])/Assets[[#This Row],[TTM]]</f>
        <v>-1.8355210595104487E-2</v>
      </c>
      <c r="Q1014" s="69">
        <f>(E1015-Assets[[#This Row],[TSLA]])/Assets[[#This Row],[TSLA]]</f>
        <v>-1.6123223459566554E-2</v>
      </c>
      <c r="R1014" s="69">
        <f>(F1015-Assets[[#This Row],[GOOG]])/Assets[[#This Row],[GOOG]]</f>
        <v>-1.9167043755261709E-2</v>
      </c>
      <c r="S1014" s="69">
        <f>(G1015-Assets[[#This Row],[DIS]])/Assets[[#This Row],[DIS]]</f>
        <v>-8.4304792438837633E-3</v>
      </c>
      <c r="T1014" s="69">
        <f>(H1015-Assets[[#This Row],[COP]])/Assets[[#This Row],[COP]]</f>
        <v>-6.9682809282994786E-4</v>
      </c>
      <c r="U1014" s="69">
        <f>(I1015-Assets[[#This Row],[BIDU]])/Assets[[#This Row],[BIDU]]</f>
        <v>-3.0319132978723386E-2</v>
      </c>
      <c r="V1014" s="69">
        <f>(J1015-Assets[[#This Row],[MSFT]])/Assets[[#This Row],[MSFT]]</f>
        <v>-5.0012486602654801E-3</v>
      </c>
      <c r="W1014" s="69">
        <f>(K1015-Assets[[#This Row],[WFC]])/Assets[[#This Row],[WFC]]</f>
        <v>-4.7619166518699293E-3</v>
      </c>
      <c r="X1014" s="69">
        <f>(L1015-Assets[[#This Row],[DJI]])/Assets[[#This Row],[DJI]]</f>
        <v>-6.9073274769938893E-3</v>
      </c>
    </row>
    <row r="1015" spans="1:24" x14ac:dyDescent="0.25">
      <c r="A1015" s="66">
        <v>41828</v>
      </c>
      <c r="B1015" s="60">
        <v>91.825435999999996</v>
      </c>
      <c r="C1015" s="62">
        <v>96.332733000000005</v>
      </c>
      <c r="D1015" s="62">
        <v>40.986930000000001</v>
      </c>
      <c r="E1015" s="62">
        <v>219.070007</v>
      </c>
      <c r="F1015" s="62">
        <v>571.09258699999998</v>
      </c>
      <c r="G1015" s="62">
        <v>83.151257000000001</v>
      </c>
      <c r="H1015" s="62">
        <v>78.901326999999995</v>
      </c>
      <c r="I1015" s="62">
        <v>182.300003</v>
      </c>
      <c r="J1015" s="62">
        <v>39.603597000000001</v>
      </c>
      <c r="K1015" s="62">
        <v>49.425241</v>
      </c>
      <c r="L1015" s="62">
        <v>16906.619139999999</v>
      </c>
      <c r="N1015" s="69">
        <f>(B1016-Assets[[#This Row],[AAPL]])/Assets[[#This Row],[AAPL]]</f>
        <v>4.1951339060345317E-4</v>
      </c>
      <c r="O1015" s="69">
        <f>(C1016-Assets[[#This Row],[XOM]])/Assets[[#This Row],[XOM]]</f>
        <v>7.0018671638849943E-3</v>
      </c>
      <c r="P1015" s="69">
        <f>(D1016-Assets[[#This Row],[TTM]])/Assets[[#This Row],[TTM]]</f>
        <v>8.4992459791449985E-3</v>
      </c>
      <c r="Q1015" s="69">
        <f>(E1016-Assets[[#This Row],[TSLA]])/Assets[[#This Row],[TSLA]]</f>
        <v>1.8213314796671383E-2</v>
      </c>
      <c r="R1015" s="69">
        <f>(F1016-Assets[[#This Row],[GOOG]])/Assets[[#This Row],[GOOG]]</f>
        <v>8.7376427458337892E-3</v>
      </c>
      <c r="S1015" s="69">
        <f>(G1016-Assets[[#This Row],[DIS]])/Assets[[#This Row],[DIS]]</f>
        <v>1.5839736493700837E-2</v>
      </c>
      <c r="T1015" s="69">
        <f>(H1016-Assets[[#This Row],[COP]])/Assets[[#This Row],[COP]]</f>
        <v>-2.7893827438414936E-3</v>
      </c>
      <c r="U1015" s="69">
        <f>(I1016-Assets[[#This Row],[BIDU]])/Assets[[#This Row],[BIDU]]</f>
        <v>1.4481617973423669E-2</v>
      </c>
      <c r="V1015" s="69">
        <f>(J1016-Assets[[#This Row],[MSFT]])/Assets[[#This Row],[MSFT]]</f>
        <v>-2.6328669085284632E-3</v>
      </c>
      <c r="W1015" s="69">
        <f>(K1016-Assets[[#This Row],[WFC]])/Assets[[#This Row],[WFC]]</f>
        <v>-1.1483403793619844E-3</v>
      </c>
      <c r="X1015" s="69">
        <f>(L1016-Assets[[#This Row],[DJI]])/Assets[[#This Row],[DJI]]</f>
        <v>4.6721487806581545E-3</v>
      </c>
    </row>
    <row r="1016" spans="1:24" x14ac:dyDescent="0.25">
      <c r="A1016" s="66">
        <v>41829</v>
      </c>
      <c r="B1016" s="60">
        <v>91.863957999999997</v>
      </c>
      <c r="C1016" s="62">
        <v>97.007242000000005</v>
      </c>
      <c r="D1016" s="62">
        <v>41.335287999999998</v>
      </c>
      <c r="E1016" s="62">
        <v>223.05999800000001</v>
      </c>
      <c r="F1016" s="62">
        <v>576.08258999999998</v>
      </c>
      <c r="G1016" s="62">
        <v>84.468350999999998</v>
      </c>
      <c r="H1016" s="62">
        <v>78.681241</v>
      </c>
      <c r="I1016" s="62">
        <v>184.94000199999999</v>
      </c>
      <c r="J1016" s="62">
        <v>39.499326000000003</v>
      </c>
      <c r="K1016" s="62">
        <v>49.368484000000002</v>
      </c>
      <c r="L1016" s="62">
        <v>16985.609380000002</v>
      </c>
      <c r="N1016" s="69">
        <f>(B1017-Assets[[#This Row],[AAPL]])/Assets[[#This Row],[AAPL]]</f>
        <v>-3.6691321312324839E-3</v>
      </c>
      <c r="O1016" s="69">
        <f>(C1017-Assets[[#This Row],[XOM]])/Assets[[#This Row],[XOM]]</f>
        <v>-9.4640666106145972E-3</v>
      </c>
      <c r="P1016" s="69">
        <f>(D1017-Assets[[#This Row],[TTM]])/Assets[[#This Row],[TTM]]</f>
        <v>-1.7096046361162295E-2</v>
      </c>
      <c r="Q1016" s="69">
        <f>(E1017-Assets[[#This Row],[TSLA]])/Assets[[#This Row],[TSLA]]</f>
        <v>-1.6139115181019667E-2</v>
      </c>
      <c r="R1016" s="69">
        <f>(F1017-Assets[[#This Row],[GOOG]])/Assets[[#This Row],[GOOG]]</f>
        <v>-8.6446406929255575E-3</v>
      </c>
      <c r="S1016" s="69">
        <f>(G1017-Assets[[#This Row],[DIS]])/Assets[[#This Row],[DIS]]</f>
        <v>-4.1274985941183529E-3</v>
      </c>
      <c r="T1016" s="69">
        <f>(H1017-Assets[[#This Row],[COP]])/Assets[[#This Row],[COP]]</f>
        <v>-1.5152023339337468E-3</v>
      </c>
      <c r="U1016" s="69">
        <f>(I1017-Assets[[#This Row],[BIDU]])/Assets[[#This Row],[BIDU]]</f>
        <v>-8.7595705768403146E-3</v>
      </c>
      <c r="V1016" s="69">
        <f>(J1017-Assets[[#This Row],[MSFT]])/Assets[[#This Row],[MSFT]]</f>
        <v>4.7998287363169899E-4</v>
      </c>
      <c r="W1016" s="69">
        <f>(K1017-Assets[[#This Row],[WFC]])/Assets[[#This Row],[WFC]]</f>
        <v>-7.2810418889913547E-3</v>
      </c>
      <c r="X1016" s="69">
        <f>(L1017-Assets[[#This Row],[DJI]])/Assets[[#This Row],[DJI]]</f>
        <v>-4.1528724947048398E-3</v>
      </c>
    </row>
    <row r="1017" spans="1:24" x14ac:dyDescent="0.25">
      <c r="A1017" s="66">
        <v>41830</v>
      </c>
      <c r="B1017" s="60">
        <v>91.526897000000005</v>
      </c>
      <c r="C1017" s="62">
        <v>96.089158999999995</v>
      </c>
      <c r="D1017" s="62">
        <v>40.628618000000003</v>
      </c>
      <c r="E1017" s="62">
        <v>219.46000699999999</v>
      </c>
      <c r="F1017" s="62">
        <v>571.10256300000003</v>
      </c>
      <c r="G1017" s="62">
        <v>84.119708000000003</v>
      </c>
      <c r="H1017" s="62">
        <v>78.562022999999996</v>
      </c>
      <c r="I1017" s="62">
        <v>183.320007</v>
      </c>
      <c r="J1017" s="62">
        <v>39.518284999999999</v>
      </c>
      <c r="K1017" s="62">
        <v>49.009030000000003</v>
      </c>
      <c r="L1017" s="62">
        <v>16915.070309999999</v>
      </c>
      <c r="N1017" s="69">
        <f>(B1018-Assets[[#This Row],[AAPL]])/Assets[[#This Row],[AAPL]]</f>
        <v>1.8939459949133049E-3</v>
      </c>
      <c r="O1017" s="69">
        <f>(C1018-Assets[[#This Row],[XOM]])/Assets[[#This Row],[XOM]]</f>
        <v>-8.0920470955521545E-3</v>
      </c>
      <c r="P1017" s="69">
        <f>(D1018-Assets[[#This Row],[TTM]])/Assets[[#This Row],[TTM]]</f>
        <v>-5.389550784129696E-3</v>
      </c>
      <c r="Q1017" s="69">
        <f>(E1018-Assets[[#This Row],[TSLA]])/Assets[[#This Row],[TSLA]]</f>
        <v>-6.0603388206397855E-3</v>
      </c>
      <c r="R1017" s="69">
        <f>(F1018-Assets[[#This Row],[GOOG]])/Assets[[#This Row],[GOOG]]</f>
        <v>1.4148215265495048E-2</v>
      </c>
      <c r="S1017" s="69">
        <f>(G1018-Assets[[#This Row],[DIS]])/Assets[[#This Row],[DIS]]</f>
        <v>3.4537685271078745E-4</v>
      </c>
      <c r="T1017" s="69">
        <f>(H1018-Assets[[#This Row],[COP]])/Assets[[#This Row],[COP]]</f>
        <v>-1.0972273460931612E-2</v>
      </c>
      <c r="U1017" s="69">
        <f>(I1018-Assets[[#This Row],[BIDU]])/Assets[[#This Row],[BIDU]]</f>
        <v>1.5164733219762552E-2</v>
      </c>
      <c r="V1017" s="69">
        <f>(J1018-Assets[[#This Row],[MSFT]])/Assets[[#This Row],[MSFT]]</f>
        <v>9.5946724408713692E-3</v>
      </c>
      <c r="W1017" s="69">
        <f>(K1018-Assets[[#This Row],[WFC]])/Assets[[#This Row],[WFC]]</f>
        <v>-6.1764127957644032E-3</v>
      </c>
      <c r="X1017" s="69">
        <f>(L1018-Assets[[#This Row],[DJI]])/Assets[[#This Row],[DJI]]</f>
        <v>1.6990907795995545E-3</v>
      </c>
    </row>
    <row r="1018" spans="1:24" x14ac:dyDescent="0.25">
      <c r="A1018" s="66">
        <v>41831</v>
      </c>
      <c r="B1018" s="60">
        <v>91.700243999999998</v>
      </c>
      <c r="C1018" s="62">
        <v>95.311600999999996</v>
      </c>
      <c r="D1018" s="62">
        <v>40.409647999999997</v>
      </c>
      <c r="E1018" s="62">
        <v>218.13000500000001</v>
      </c>
      <c r="F1018" s="62">
        <v>579.18264499999998</v>
      </c>
      <c r="G1018" s="62">
        <v>84.148760999999993</v>
      </c>
      <c r="H1018" s="62">
        <v>77.700018999999998</v>
      </c>
      <c r="I1018" s="62">
        <v>186.10000600000001</v>
      </c>
      <c r="J1018" s="62">
        <v>39.897449999999999</v>
      </c>
      <c r="K1018" s="62">
        <v>48.706330000000001</v>
      </c>
      <c r="L1018" s="62">
        <v>16943.810549999998</v>
      </c>
      <c r="N1018" s="69">
        <f>(B1019-Assets[[#This Row],[AAPL]])/Assets[[#This Row],[AAPL]]</f>
        <v>1.2917402924249555E-2</v>
      </c>
      <c r="O1018" s="69">
        <f>(C1019-Assets[[#This Row],[XOM]])/Assets[[#This Row],[XOM]]</f>
        <v>9.2392635393881047E-3</v>
      </c>
      <c r="P1018" s="69">
        <f>(D1019-Assets[[#This Row],[TTM]])/Assets[[#This Row],[TTM]]</f>
        <v>1.0591134077683681E-2</v>
      </c>
      <c r="Q1018" s="69">
        <f>(E1019-Assets[[#This Row],[TSLA]])/Assets[[#This Row],[TSLA]]</f>
        <v>3.9288460108915249E-2</v>
      </c>
      <c r="R1018" s="69">
        <f>(F1019-Assets[[#This Row],[GOOG]])/Assets[[#This Row],[GOOG]]</f>
        <v>9.8241583188321997E-3</v>
      </c>
      <c r="S1018" s="69">
        <f>(G1019-Assets[[#This Row],[DIS]])/Assets[[#This Row],[DIS]]</f>
        <v>-1.4961123432345885E-3</v>
      </c>
      <c r="T1018" s="69">
        <f>(H1019-Assets[[#This Row],[COP]])/Assets[[#This Row],[COP]]</f>
        <v>1.3100344286917162E-2</v>
      </c>
      <c r="U1018" s="69">
        <f>(I1019-Assets[[#This Row],[BIDU]])/Assets[[#This Row],[BIDU]]</f>
        <v>1.300375025243144E-2</v>
      </c>
      <c r="V1018" s="69">
        <f>(J1019-Assets[[#This Row],[MSFT]])/Assets[[#This Row],[MSFT]]</f>
        <v>1.1878954670036346E-3</v>
      </c>
      <c r="W1018" s="69">
        <f>(K1019-Assets[[#This Row],[WFC]])/Assets[[#This Row],[WFC]]</f>
        <v>-3.4958289815718957E-3</v>
      </c>
      <c r="X1018" s="69">
        <f>(L1019-Assets[[#This Row],[DJI]])/Assets[[#This Row],[DJI]]</f>
        <v>6.5870289136348943E-3</v>
      </c>
    </row>
    <row r="1019" spans="1:24" x14ac:dyDescent="0.25">
      <c r="A1019" s="66">
        <v>41834</v>
      </c>
      <c r="B1019" s="60">
        <v>92.884772999999996</v>
      </c>
      <c r="C1019" s="62">
        <v>96.192210000000003</v>
      </c>
      <c r="D1019" s="62">
        <v>40.837631999999999</v>
      </c>
      <c r="E1019" s="62">
        <v>226.699997</v>
      </c>
      <c r="F1019" s="62">
        <v>584.87262699999997</v>
      </c>
      <c r="G1019" s="62">
        <v>84.022864999999996</v>
      </c>
      <c r="H1019" s="62">
        <v>78.717916000000002</v>
      </c>
      <c r="I1019" s="62">
        <v>188.520004</v>
      </c>
      <c r="J1019" s="62">
        <v>39.944844000000003</v>
      </c>
      <c r="K1019" s="62">
        <v>48.536060999999997</v>
      </c>
      <c r="L1019" s="62">
        <v>17055.41992</v>
      </c>
      <c r="N1019" s="69">
        <f>(B1020-Assets[[#This Row],[AAPL]])/Assets[[#This Row],[AAPL]]</f>
        <v>-1.1715881568661305E-2</v>
      </c>
      <c r="O1019" s="69">
        <f>(C1020-Assets[[#This Row],[XOM]])/Assets[[#This Row],[XOM]]</f>
        <v>-2.8243243397777069E-3</v>
      </c>
      <c r="P1019" s="69">
        <f>(D1020-Assets[[#This Row],[TTM]])/Assets[[#This Row],[TTM]]</f>
        <v>1.3404890861448564E-2</v>
      </c>
      <c r="Q1019" s="69">
        <f>(E1020-Assets[[#This Row],[TSLA]])/Assets[[#This Row],[TSLA]]</f>
        <v>-3.1407124367981307E-2</v>
      </c>
      <c r="R1019" s="69">
        <f>(F1020-Assets[[#This Row],[GOOG]])/Assets[[#This Row],[GOOG]]</f>
        <v>-1.5382494554664624E-4</v>
      </c>
      <c r="S1019" s="69">
        <f>(G1020-Assets[[#This Row],[DIS]])/Assets[[#This Row],[DIS]]</f>
        <v>-7.0309075987827416E-3</v>
      </c>
      <c r="T1019" s="69">
        <f>(H1020-Assets[[#This Row],[COP]])/Assets[[#This Row],[COP]]</f>
        <v>-1.3163991790636344E-2</v>
      </c>
      <c r="U1019" s="69">
        <f>(I1020-Assets[[#This Row],[BIDU]])/Assets[[#This Row],[BIDU]]</f>
        <v>7.160996028835161E-3</v>
      </c>
      <c r="V1019" s="69">
        <f>(J1020-Assets[[#This Row],[MSFT]])/Assets[[#This Row],[MSFT]]</f>
        <v>7.3564688348763752E-3</v>
      </c>
      <c r="W1019" s="69">
        <f>(K1020-Assets[[#This Row],[WFC]])/Assets[[#This Row],[WFC]]</f>
        <v>7.7952349697271836E-4</v>
      </c>
      <c r="X1019" s="69">
        <f>(L1020-Assets[[#This Row],[DJI]])/Assets[[#This Row],[DJI]]</f>
        <v>3.0839287596975046E-4</v>
      </c>
    </row>
    <row r="1020" spans="1:24" x14ac:dyDescent="0.25">
      <c r="A1020" s="66">
        <v>41835</v>
      </c>
      <c r="B1020" s="60">
        <v>91.796546000000006</v>
      </c>
      <c r="C1020" s="62">
        <v>95.920531999999994</v>
      </c>
      <c r="D1020" s="62">
        <v>41.385055999999999</v>
      </c>
      <c r="E1020" s="62">
        <v>219.58000200000001</v>
      </c>
      <c r="F1020" s="62">
        <v>584.78265899999997</v>
      </c>
      <c r="G1020" s="62">
        <v>83.432107999999999</v>
      </c>
      <c r="H1020" s="62">
        <v>77.681674000000001</v>
      </c>
      <c r="I1020" s="62">
        <v>189.86999499999999</v>
      </c>
      <c r="J1020" s="62">
        <v>40.238697000000002</v>
      </c>
      <c r="K1020" s="62">
        <v>48.573895999999998</v>
      </c>
      <c r="L1020" s="62">
        <v>17060.679690000001</v>
      </c>
      <c r="N1020" s="69">
        <f>(B1021-Assets[[#This Row],[AAPL]])/Assets[[#This Row],[AAPL]]</f>
        <v>-5.6651368995954236E-3</v>
      </c>
      <c r="O1020" s="69">
        <f>(C1021-Assets[[#This Row],[XOM]])/Assets[[#This Row],[XOM]]</f>
        <v>1.3477854772531979E-2</v>
      </c>
      <c r="P1020" s="69">
        <f>(D1021-Assets[[#This Row],[TTM]])/Assets[[#This Row],[TTM]]</f>
        <v>2.6454235074613018E-3</v>
      </c>
      <c r="Q1020" s="69">
        <f>(E1021-Assets[[#This Row],[TSLA]])/Assets[[#This Row],[TSLA]]</f>
        <v>-1.1021030958912282E-2</v>
      </c>
      <c r="R1020" s="69">
        <f>(F1021-Assets[[#This Row],[GOOG]])/Assets[[#This Row],[GOOG]]</f>
        <v>-3.6252973089613743E-3</v>
      </c>
      <c r="S1020" s="69">
        <f>(G1021-Assets[[#This Row],[DIS]])/Assets[[#This Row],[DIS]]</f>
        <v>-9.2861611503332105E-3</v>
      </c>
      <c r="T1020" s="69">
        <f>(H1021-Assets[[#This Row],[COP]])/Assets[[#This Row],[COP]]</f>
        <v>2.3373904120552333E-2</v>
      </c>
      <c r="U1020" s="69">
        <f>(I1021-Assets[[#This Row],[BIDU]])/Assets[[#This Row],[BIDU]]</f>
        <v>-2.3700269228953013E-3</v>
      </c>
      <c r="V1020" s="69">
        <f>(J1021-Assets[[#This Row],[MSFT]])/Assets[[#This Row],[MSFT]]</f>
        <v>3.8398136997328698E-2</v>
      </c>
      <c r="W1020" s="69">
        <f>(K1021-Assets[[#This Row],[WFC]])/Assets[[#This Row],[WFC]]</f>
        <v>-3.5053601629977875E-3</v>
      </c>
      <c r="X1020" s="69">
        <f>(L1021-Assets[[#This Row],[DJI]])/Assets[[#This Row],[DJI]]</f>
        <v>4.5437539071456392E-3</v>
      </c>
    </row>
    <row r="1021" spans="1:24" x14ac:dyDescent="0.25">
      <c r="A1021" s="66">
        <v>41836</v>
      </c>
      <c r="B1021" s="60">
        <v>91.276505999999998</v>
      </c>
      <c r="C1021" s="62">
        <v>97.213335000000001</v>
      </c>
      <c r="D1021" s="62">
        <v>41.494537000000001</v>
      </c>
      <c r="E1021" s="62">
        <v>217.16000399999999</v>
      </c>
      <c r="F1021" s="62">
        <v>582.66264799999999</v>
      </c>
      <c r="G1021" s="62">
        <v>82.657343999999995</v>
      </c>
      <c r="H1021" s="62">
        <v>79.497398000000004</v>
      </c>
      <c r="I1021" s="62">
        <v>189.41999799999999</v>
      </c>
      <c r="J1021" s="62">
        <v>41.783788000000001</v>
      </c>
      <c r="K1021" s="62">
        <v>48.403627</v>
      </c>
      <c r="L1021" s="62">
        <v>17138.199219999999</v>
      </c>
      <c r="N1021" s="69">
        <f>(B1022-Assets[[#This Row],[AAPL]])/Assets[[#This Row],[AAPL]]</f>
        <v>-1.7830798650421607E-2</v>
      </c>
      <c r="O1021" s="69">
        <f>(C1022-Assets[[#This Row],[XOM]])/Assets[[#This Row],[XOM]]</f>
        <v>-1.4069571833946453E-2</v>
      </c>
      <c r="P1021" s="69">
        <f>(D1022-Assets[[#This Row],[TTM]])/Assets[[#This Row],[TTM]]</f>
        <v>-1.199290402975294E-3</v>
      </c>
      <c r="Q1021" s="69">
        <f>(E1022-Assets[[#This Row],[TSLA]])/Assets[[#This Row],[TSLA]]</f>
        <v>-8.1046692189229944E-3</v>
      </c>
      <c r="R1021" s="69">
        <f>(F1022-Assets[[#This Row],[GOOG]])/Assets[[#This Row],[GOOG]]</f>
        <v>-1.5326311083527708E-2</v>
      </c>
      <c r="S1021" s="69">
        <f>(G1022-Assets[[#This Row],[DIS]])/Assets[[#This Row],[DIS]]</f>
        <v>-3.7492615296226901E-3</v>
      </c>
      <c r="T1021" s="69">
        <f>(H1022-Assets[[#This Row],[COP]])/Assets[[#This Row],[COP]]</f>
        <v>-1.4890688623544725E-2</v>
      </c>
      <c r="U1021" s="69">
        <f>(I1022-Assets[[#This Row],[BIDU]])/Assets[[#This Row],[BIDU]]</f>
        <v>-1.3250945129880141E-2</v>
      </c>
      <c r="V1021" s="69">
        <f>(J1022-Assets[[#This Row],[MSFT]])/Assets[[#This Row],[MSFT]]</f>
        <v>1.0208648387743062E-2</v>
      </c>
      <c r="W1021" s="69">
        <f>(K1022-Assets[[#This Row],[WFC]])/Assets[[#This Row],[WFC]]</f>
        <v>-9.5758733121383624E-3</v>
      </c>
      <c r="X1021" s="69">
        <f>(L1022-Assets[[#This Row],[DJI]])/Assets[[#This Row],[DJI]]</f>
        <v>-9.4168977690294517E-3</v>
      </c>
    </row>
    <row r="1022" spans="1:24" x14ac:dyDescent="0.25">
      <c r="A1022" s="66">
        <v>41837</v>
      </c>
      <c r="B1022" s="60">
        <v>89.648972999999998</v>
      </c>
      <c r="C1022" s="62">
        <v>95.845585</v>
      </c>
      <c r="D1022" s="62">
        <v>41.444772999999998</v>
      </c>
      <c r="E1022" s="62">
        <v>215.39999399999999</v>
      </c>
      <c r="F1022" s="62">
        <v>573.73257899999999</v>
      </c>
      <c r="G1022" s="62">
        <v>82.347440000000006</v>
      </c>
      <c r="H1022" s="62">
        <v>78.313626999999997</v>
      </c>
      <c r="I1022" s="62">
        <v>186.91000399999999</v>
      </c>
      <c r="J1022" s="62">
        <v>42.210343999999999</v>
      </c>
      <c r="K1022" s="62">
        <v>47.94012</v>
      </c>
      <c r="L1022" s="62">
        <v>16976.810549999998</v>
      </c>
      <c r="N1022" s="69">
        <f>(B1023-Assets[[#This Row],[AAPL]])/Assets[[#This Row],[AAPL]]</f>
        <v>1.439472151008365E-2</v>
      </c>
      <c r="O1022" s="69">
        <f>(C1023-Assets[[#This Row],[XOM]])/Assets[[#This Row],[XOM]]</f>
        <v>4.1052282168239527E-3</v>
      </c>
      <c r="P1022" s="69">
        <f>(D1023-Assets[[#This Row],[TTM]])/Assets[[#This Row],[TTM]]</f>
        <v>8.8856560995038743E-3</v>
      </c>
      <c r="Q1022" s="69">
        <f>(E1023-Assets[[#This Row],[TSLA]])/Assets[[#This Row],[TSLA]]</f>
        <v>2.1448514989280864E-2</v>
      </c>
      <c r="R1022" s="69">
        <f>(F1023-Assets[[#This Row],[GOOG]])/Assets[[#This Row],[GOOG]]</f>
        <v>3.7212662800520636E-2</v>
      </c>
      <c r="S1022" s="69">
        <f>(G1023-Assets[[#This Row],[DIS]])/Assets[[#This Row],[DIS]]</f>
        <v>9.1732177709469634E-3</v>
      </c>
      <c r="T1022" s="69">
        <f>(H1023-Assets[[#This Row],[COP]])/Assets[[#This Row],[COP]]</f>
        <v>9.4475256522089665E-4</v>
      </c>
      <c r="U1022" s="69">
        <f>(I1023-Assets[[#This Row],[BIDU]])/Assets[[#This Row],[BIDU]]</f>
        <v>2.2791685350346504E-2</v>
      </c>
      <c r="V1022" s="69">
        <f>(J1023-Assets[[#This Row],[MSFT]])/Assets[[#This Row],[MSFT]]</f>
        <v>3.5930766164805781E-3</v>
      </c>
      <c r="W1022" s="69">
        <f>(K1023-Assets[[#This Row],[WFC]])/Assets[[#This Row],[WFC]]</f>
        <v>1.1838956598356402E-2</v>
      </c>
      <c r="X1022" s="69">
        <f>(L1023-Assets[[#This Row],[DJI]])/Assets[[#This Row],[DJI]]</f>
        <v>7.2669209352755918E-3</v>
      </c>
    </row>
    <row r="1023" spans="1:24" x14ac:dyDescent="0.25">
      <c r="A1023" s="66">
        <v>41838</v>
      </c>
      <c r="B1023" s="60">
        <v>90.939445000000006</v>
      </c>
      <c r="C1023" s="62">
        <v>96.239052999999998</v>
      </c>
      <c r="D1023" s="62">
        <v>41.813037000000001</v>
      </c>
      <c r="E1023" s="62">
        <v>220.020004</v>
      </c>
      <c r="F1023" s="62">
        <v>595.08269600000006</v>
      </c>
      <c r="G1023" s="62">
        <v>83.102830999999995</v>
      </c>
      <c r="H1023" s="62">
        <v>78.387613999999999</v>
      </c>
      <c r="I1023" s="62">
        <v>191.16999799999999</v>
      </c>
      <c r="J1023" s="62">
        <v>42.362009</v>
      </c>
      <c r="K1023" s="62">
        <v>48.507680999999998</v>
      </c>
      <c r="L1023" s="62">
        <v>17100.179690000001</v>
      </c>
      <c r="N1023" s="69">
        <f>(B1024-Assets[[#This Row],[AAPL]])/Assets[[#This Row],[AAPL]]</f>
        <v>-5.1890134143661422E-3</v>
      </c>
      <c r="O1023" s="69">
        <f>(C1024-Assets[[#This Row],[XOM]])/Assets[[#This Row],[XOM]]</f>
        <v>3.4069745054535958E-3</v>
      </c>
      <c r="P1023" s="69">
        <f>(D1024-Assets[[#This Row],[TTM]])/Assets[[#This Row],[TTM]]</f>
        <v>-8.8073966021650959E-3</v>
      </c>
      <c r="Q1023" s="69">
        <f>(E1024-Assets[[#This Row],[TSLA]])/Assets[[#This Row],[TSLA]]</f>
        <v>2.3633714687143156E-3</v>
      </c>
      <c r="R1023" s="69">
        <f>(F1024-Assets[[#This Row],[GOOG]])/Assets[[#This Row],[GOOG]]</f>
        <v>-9.4273468842387548E-3</v>
      </c>
      <c r="S1023" s="69">
        <f>(G1024-Assets[[#This Row],[DIS]])/Assets[[#This Row],[DIS]]</f>
        <v>-8.1574838286796415E-4</v>
      </c>
      <c r="T1023" s="69">
        <f>(H1024-Assets[[#This Row],[COP]])/Assets[[#This Row],[COP]]</f>
        <v>-2.7135792141855315E-3</v>
      </c>
      <c r="U1023" s="69">
        <f>(I1024-Assets[[#This Row],[BIDU]])/Assets[[#This Row],[BIDU]]</f>
        <v>3.4262714173381975E-2</v>
      </c>
      <c r="V1023" s="69">
        <f>(J1024-Assets[[#This Row],[MSFT]])/Assets[[#This Row],[MSFT]]</f>
        <v>3.3564980357753409E-3</v>
      </c>
      <c r="W1023" s="69">
        <f>(K1024-Assets[[#This Row],[WFC]])/Assets[[#This Row],[WFC]]</f>
        <v>-4.4851865831309875E-3</v>
      </c>
      <c r="X1023" s="69">
        <f>(L1024-Assets[[#This Row],[DJI]])/Assets[[#This Row],[DJI]]</f>
        <v>-2.8332579468936703E-3</v>
      </c>
    </row>
    <row r="1024" spans="1:24" x14ac:dyDescent="0.25">
      <c r="A1024" s="66">
        <v>41841</v>
      </c>
      <c r="B1024" s="60">
        <v>90.467558999999994</v>
      </c>
      <c r="C1024" s="62">
        <v>96.566936999999996</v>
      </c>
      <c r="D1024" s="62">
        <v>41.444772999999998</v>
      </c>
      <c r="E1024" s="62">
        <v>220.53999300000001</v>
      </c>
      <c r="F1024" s="62">
        <v>589.47264500000006</v>
      </c>
      <c r="G1024" s="62">
        <v>83.035039999999995</v>
      </c>
      <c r="H1024" s="62">
        <v>78.174903</v>
      </c>
      <c r="I1024" s="62">
        <v>197.720001</v>
      </c>
      <c r="J1024" s="62">
        <v>42.504196999999998</v>
      </c>
      <c r="K1024" s="62">
        <v>48.290115</v>
      </c>
      <c r="L1024" s="62">
        <v>17051.730469999999</v>
      </c>
      <c r="N1024" s="69">
        <f>(B1025-Assets[[#This Row],[AAPL]])/Assets[[#This Row],[AAPL]]</f>
        <v>8.3031642315010354E-3</v>
      </c>
      <c r="O1024" s="69">
        <f>(C1025-Assets[[#This Row],[XOM]])/Assets[[#This Row],[XOM]]</f>
        <v>4.4625522294447963E-3</v>
      </c>
      <c r="P1024" s="69">
        <f>(D1025-Assets[[#This Row],[TTM]])/Assets[[#This Row],[TTM]]</f>
        <v>2.3775253878215236E-2</v>
      </c>
      <c r="Q1024" s="69">
        <f>(E1025-Assets[[#This Row],[TSLA]])/Assets[[#This Row],[TSLA]]</f>
        <v>-4.3529111747092611E-3</v>
      </c>
      <c r="R1024" s="69">
        <f>(F1025-Assets[[#This Row],[GOOG]])/Assets[[#This Row],[GOOG]]</f>
        <v>8.9403096898583358E-3</v>
      </c>
      <c r="S1024" s="69">
        <f>(G1025-Assets[[#This Row],[DIS]])/Assets[[#This Row],[DIS]]</f>
        <v>5.4816978470775962E-3</v>
      </c>
      <c r="T1024" s="69">
        <f>(H1025-Assets[[#This Row],[COP]])/Assets[[#This Row],[COP]]</f>
        <v>1.762684630385792E-2</v>
      </c>
      <c r="U1024" s="69">
        <f>(I1025-Assets[[#This Row],[BIDU]])/Assets[[#This Row],[BIDU]]</f>
        <v>3.5908961987108209E-3</v>
      </c>
      <c r="V1024" s="69">
        <f>(J1025-Assets[[#This Row],[MSFT]])/Assets[[#This Row],[MSFT]]</f>
        <v>-2.2298974381269513E-4</v>
      </c>
      <c r="W1024" s="69">
        <f>(K1025-Assets[[#This Row],[WFC]])/Assets[[#This Row],[WFC]]</f>
        <v>5.8765857153166359E-3</v>
      </c>
      <c r="X1024" s="69">
        <f>(L1025-Assets[[#This Row],[DJI]])/Assets[[#This Row],[DJI]]</f>
        <v>3.6247693516352278E-3</v>
      </c>
    </row>
    <row r="1025" spans="1:24" x14ac:dyDescent="0.25">
      <c r="A1025" s="66">
        <v>41842</v>
      </c>
      <c r="B1025" s="60">
        <v>91.218726000000004</v>
      </c>
      <c r="C1025" s="62">
        <v>96.997872000000001</v>
      </c>
      <c r="D1025" s="62">
        <v>42.430132999999998</v>
      </c>
      <c r="E1025" s="62">
        <v>219.58000200000001</v>
      </c>
      <c r="F1025" s="62">
        <v>594.74271299999998</v>
      </c>
      <c r="G1025" s="62">
        <v>83.490212999999997</v>
      </c>
      <c r="H1025" s="62">
        <v>79.552880000000002</v>
      </c>
      <c r="I1025" s="62">
        <v>198.429993</v>
      </c>
      <c r="J1025" s="62">
        <v>42.494719000000003</v>
      </c>
      <c r="K1025" s="62">
        <v>48.573895999999998</v>
      </c>
      <c r="L1025" s="62">
        <v>17113.539059999999</v>
      </c>
      <c r="N1025" s="69">
        <f>(B1026-Assets[[#This Row],[AAPL]])/Assets[[#This Row],[AAPL]]</f>
        <v>2.6076871540608858E-2</v>
      </c>
      <c r="O1025" s="69">
        <f>(C1026-Assets[[#This Row],[XOM]])/Assets[[#This Row],[XOM]]</f>
        <v>6.8572432186965798E-3</v>
      </c>
      <c r="P1025" s="69">
        <f>(D1026-Assets[[#This Row],[TTM]])/Assets[[#This Row],[TTM]]</f>
        <v>-1.0321438304235285E-2</v>
      </c>
      <c r="Q1025" s="69">
        <f>(E1026-Assets[[#This Row],[TSLA]])/Assets[[#This Row],[TSLA]]</f>
        <v>1.3252586635826649E-2</v>
      </c>
      <c r="R1025" s="69">
        <f>(F1026-Assets[[#This Row],[GOOG]])/Assets[[#This Row],[GOOG]]</f>
        <v>2.0848897731681223E-3</v>
      </c>
      <c r="S1025" s="69">
        <f>(G1026-Assets[[#This Row],[DIS]])/Assets[[#This Row],[DIS]]</f>
        <v>-1.9719077731901831E-3</v>
      </c>
      <c r="T1025" s="69">
        <f>(H1026-Assets[[#This Row],[COP]])/Assets[[#This Row],[COP]]</f>
        <v>8.6027180914128899E-3</v>
      </c>
      <c r="U1025" s="69">
        <f>(I1026-Assets[[#This Row],[BIDU]])/Assets[[#This Row],[BIDU]]</f>
        <v>8.5168677096107773E-3</v>
      </c>
      <c r="V1025" s="69">
        <f>(J1026-Assets[[#This Row],[MSFT]])/Assets[[#This Row],[MSFT]]</f>
        <v>8.9220498198831625E-4</v>
      </c>
      <c r="W1025" s="69">
        <f>(K1026-Assets[[#This Row],[WFC]])/Assets[[#This Row],[WFC]]</f>
        <v>-3.8942727591785657E-4</v>
      </c>
      <c r="X1025" s="69">
        <f>(L1026-Assets[[#This Row],[DJI]])/Assets[[#This Row],[DJI]]</f>
        <v>-1.5723340394793847E-3</v>
      </c>
    </row>
    <row r="1026" spans="1:24" x14ac:dyDescent="0.25">
      <c r="A1026" s="66">
        <v>41843</v>
      </c>
      <c r="B1026" s="60">
        <v>93.597425000000001</v>
      </c>
      <c r="C1026" s="62">
        <v>97.66301</v>
      </c>
      <c r="D1026" s="62">
        <v>41.992193</v>
      </c>
      <c r="E1026" s="62">
        <v>222.490005</v>
      </c>
      <c r="F1026" s="62">
        <v>595.98268599999994</v>
      </c>
      <c r="G1026" s="62">
        <v>83.325577999999993</v>
      </c>
      <c r="H1026" s="62">
        <v>80.237251000000001</v>
      </c>
      <c r="I1026" s="62">
        <v>200.11999499999999</v>
      </c>
      <c r="J1026" s="62">
        <v>42.532632999999997</v>
      </c>
      <c r="K1026" s="62">
        <v>48.55498</v>
      </c>
      <c r="L1026" s="62">
        <v>17086.630860000001</v>
      </c>
      <c r="N1026" s="69">
        <f>(B1027-Assets[[#This Row],[AAPL]])/Assets[[#This Row],[AAPL]]</f>
        <v>-1.646295290709109E-3</v>
      </c>
      <c r="O1026" s="69">
        <f>(C1027-Assets[[#This Row],[XOM]])/Assets[[#This Row],[XOM]]</f>
        <v>2.8775480092208444E-4</v>
      </c>
      <c r="P1026" s="69">
        <f>(D1027-Assets[[#This Row],[TTM]])/Assets[[#This Row],[TTM]]</f>
        <v>-1.5880499501419235E-2</v>
      </c>
      <c r="Q1026" s="69">
        <f>(E1027-Assets[[#This Row],[TSLA]])/Assets[[#This Row],[TSLA]]</f>
        <v>4.7192591864969992E-3</v>
      </c>
      <c r="R1026" s="69">
        <f>(F1027-Assets[[#This Row],[GOOG]])/Assets[[#This Row],[GOOG]]</f>
        <v>-4.4129050420098244E-3</v>
      </c>
      <c r="S1026" s="69">
        <f>(G1027-Assets[[#This Row],[DIS]])/Assets[[#This Row],[DIS]]</f>
        <v>8.8331220456702043E-3</v>
      </c>
      <c r="T1026" s="69">
        <f>(H1027-Assets[[#This Row],[COP]])/Assets[[#This Row],[COP]]</f>
        <v>-5.878304579502636E-3</v>
      </c>
      <c r="U1026" s="69">
        <f>(I1027-Assets[[#This Row],[BIDU]])/Assets[[#This Row],[BIDU]]</f>
        <v>2.0737602956666133E-2</v>
      </c>
      <c r="V1026" s="69">
        <f>(J1027-Assets[[#This Row],[MSFT]])/Assets[[#This Row],[MSFT]]</f>
        <v>-1.0474639554997589E-2</v>
      </c>
      <c r="W1026" s="69">
        <f>(K1027-Assets[[#This Row],[WFC]])/Assets[[#This Row],[WFC]]</f>
        <v>5.0652476841715702E-3</v>
      </c>
      <c r="X1026" s="69">
        <f>(L1027-Assets[[#This Row],[DJI]])/Assets[[#This Row],[DJI]]</f>
        <v>-1.6563124838290825E-4</v>
      </c>
    </row>
    <row r="1027" spans="1:24" x14ac:dyDescent="0.25">
      <c r="A1027" s="66">
        <v>41844</v>
      </c>
      <c r="B1027" s="60">
        <v>93.443336000000002</v>
      </c>
      <c r="C1027" s="62">
        <v>97.691113000000001</v>
      </c>
      <c r="D1027" s="62">
        <v>41.325336</v>
      </c>
      <c r="E1027" s="62">
        <v>223.53999300000001</v>
      </c>
      <c r="F1027" s="62">
        <v>593.35267099999999</v>
      </c>
      <c r="G1027" s="62">
        <v>84.061603000000005</v>
      </c>
      <c r="H1027" s="62">
        <v>79.765591999999998</v>
      </c>
      <c r="I1027" s="62">
        <v>204.270004</v>
      </c>
      <c r="J1027" s="62">
        <v>42.087119000000001</v>
      </c>
      <c r="K1027" s="62">
        <v>48.800922999999997</v>
      </c>
      <c r="L1027" s="62">
        <v>17083.800780000001</v>
      </c>
      <c r="N1027" s="69">
        <f>(B1028-Assets[[#This Row],[AAPL]])/Assets[[#This Row],[AAPL]]</f>
        <v>6.5958903693250316E-3</v>
      </c>
      <c r="O1027" s="69">
        <f>(C1028-Assets[[#This Row],[XOM]])/Assets[[#This Row],[XOM]]</f>
        <v>-1.0548513251149052E-2</v>
      </c>
      <c r="P1027" s="69">
        <f>(D1028-Assets[[#This Row],[TTM]])/Assets[[#This Row],[TTM]]</f>
        <v>-2.4084764852244662E-2</v>
      </c>
      <c r="Q1027" s="69">
        <f>(E1028-Assets[[#This Row],[TSLA]])/Assets[[#This Row],[TSLA]]</f>
        <v>1.3426680209296693E-4</v>
      </c>
      <c r="R1027" s="69">
        <f>(F1028-Assets[[#This Row],[GOOG]])/Assets[[#This Row],[GOOG]]</f>
        <v>-7.2974981181132201E-3</v>
      </c>
      <c r="S1027" s="69">
        <f>(G1028-Assets[[#This Row],[DIS]])/Assets[[#This Row],[DIS]]</f>
        <v>-6.5668150534793678E-3</v>
      </c>
      <c r="T1027" s="69">
        <f>(H1028-Assets[[#This Row],[COP]])/Assets[[#This Row],[COP]]</f>
        <v>-3.8261108875113849E-3</v>
      </c>
      <c r="U1027" s="69">
        <f>(I1028-Assets[[#This Row],[BIDU]])/Assets[[#This Row],[BIDU]]</f>
        <v>0.10882653137853759</v>
      </c>
      <c r="V1027" s="69">
        <f>(J1028-Assets[[#This Row],[MSFT]])/Assets[[#This Row],[MSFT]]</f>
        <v>2.2522092804688931E-3</v>
      </c>
      <c r="W1027" s="69">
        <f>(K1028-Assets[[#This Row],[WFC]])/Assets[[#This Row],[WFC]]</f>
        <v>1.9378731832602248E-4</v>
      </c>
      <c r="X1027" s="69">
        <f>(L1028-Assets[[#This Row],[DJI]])/Assets[[#This Row],[DJI]]</f>
        <v>-7.2132935514132258E-3</v>
      </c>
    </row>
    <row r="1028" spans="1:24" x14ac:dyDescent="0.25">
      <c r="A1028" s="66">
        <v>41845</v>
      </c>
      <c r="B1028" s="60">
        <v>94.059678000000005</v>
      </c>
      <c r="C1028" s="62">
        <v>96.660617000000002</v>
      </c>
      <c r="D1028" s="62">
        <v>40.330024999999999</v>
      </c>
      <c r="E1028" s="62">
        <v>223.570007</v>
      </c>
      <c r="F1028" s="62">
        <v>589.02268100000003</v>
      </c>
      <c r="G1028" s="62">
        <v>83.509585999999999</v>
      </c>
      <c r="H1028" s="62">
        <v>79.460400000000007</v>
      </c>
      <c r="I1028" s="62">
        <v>226.5</v>
      </c>
      <c r="J1028" s="62">
        <v>42.181908</v>
      </c>
      <c r="K1028" s="62">
        <v>48.810380000000002</v>
      </c>
      <c r="L1028" s="62">
        <v>16960.570309999999</v>
      </c>
      <c r="N1028" s="69">
        <f>(B1029-Assets[[#This Row],[AAPL]])/Assets[[#This Row],[AAPL]]</f>
        <v>1.3822033284017795E-2</v>
      </c>
      <c r="O1028" s="69">
        <f>(C1029-Assets[[#This Row],[XOM]])/Assets[[#This Row],[XOM]]</f>
        <v>1.1533270059718303E-2</v>
      </c>
      <c r="P1028" s="69">
        <f>(D1029-Assets[[#This Row],[TTM]])/Assets[[#This Row],[TTM]]</f>
        <v>-2.2211243360249822E-3</v>
      </c>
      <c r="Q1028" s="69">
        <f>(E1029-Assets[[#This Row],[TSLA]])/Assets[[#This Row],[TSLA]]</f>
        <v>5.5910898638563801E-3</v>
      </c>
      <c r="R1028" s="69">
        <f>(F1029-Assets[[#This Row],[GOOG]])/Assets[[#This Row],[GOOG]]</f>
        <v>2.6824366038291836E-3</v>
      </c>
      <c r="S1028" s="69">
        <f>(G1029-Assets[[#This Row],[DIS]])/Assets[[#This Row],[DIS]]</f>
        <v>1.0669122464575503E-2</v>
      </c>
      <c r="T1028" s="69">
        <f>(H1029-Assets[[#This Row],[COP]])/Assets[[#This Row],[COP]]</f>
        <v>-8.4962195005312113E-3</v>
      </c>
      <c r="U1028" s="69">
        <f>(I1029-Assets[[#This Row],[BIDU]])/Assets[[#This Row],[BIDU]]</f>
        <v>-3.0904944812361864E-3</v>
      </c>
      <c r="V1028" s="69">
        <f>(J1029-Assets[[#This Row],[MSFT]])/Assets[[#This Row],[MSFT]]</f>
        <v>-1.1910082398358992E-2</v>
      </c>
      <c r="W1028" s="69">
        <f>(K1029-Assets[[#This Row],[WFC]])/Assets[[#This Row],[WFC]]</f>
        <v>0</v>
      </c>
      <c r="X1028" s="69">
        <f>(L1029-Assets[[#This Row],[DJI]])/Assets[[#This Row],[DJI]]</f>
        <v>1.2982776874559826E-3</v>
      </c>
    </row>
    <row r="1029" spans="1:24" x14ac:dyDescent="0.25">
      <c r="A1029" s="66">
        <v>41848</v>
      </c>
      <c r="B1029" s="60">
        <v>95.359774000000002</v>
      </c>
      <c r="C1029" s="62">
        <v>97.77543</v>
      </c>
      <c r="D1029" s="62">
        <v>40.240447000000003</v>
      </c>
      <c r="E1029" s="62">
        <v>224.820007</v>
      </c>
      <c r="F1029" s="62">
        <v>590.60269700000003</v>
      </c>
      <c r="G1029" s="62">
        <v>84.400559999999999</v>
      </c>
      <c r="H1029" s="62">
        <v>78.785286999999997</v>
      </c>
      <c r="I1029" s="62">
        <v>225.800003</v>
      </c>
      <c r="J1029" s="62">
        <v>41.679518000000002</v>
      </c>
      <c r="K1029" s="62">
        <v>48.810380000000002</v>
      </c>
      <c r="L1029" s="62">
        <v>16982.589840000001</v>
      </c>
      <c r="N1029" s="69">
        <f>(B1030-Assets[[#This Row],[AAPL]])/Assets[[#This Row],[AAPL]]</f>
        <v>-6.463333270903128E-3</v>
      </c>
      <c r="O1029" s="69">
        <f>(C1030-Assets[[#This Row],[XOM]])/Assets[[#This Row],[XOM]]</f>
        <v>-7.8566568308622627E-3</v>
      </c>
      <c r="P1029" s="69">
        <f>(D1030-Assets[[#This Row],[TTM]])/Assets[[#This Row],[TTM]]</f>
        <v>-5.9362412152131963E-3</v>
      </c>
      <c r="Q1029" s="69">
        <f>(E1030-Assets[[#This Row],[TSLA]])/Assets[[#This Row],[TSLA]]</f>
        <v>8.4506713853095647E-4</v>
      </c>
      <c r="R1029" s="69">
        <f>(F1030-Assets[[#This Row],[GOOG]])/Assets[[#This Row],[GOOG]]</f>
        <v>-8.4491046609630957E-3</v>
      </c>
      <c r="S1029" s="69">
        <f>(G1030-Assets[[#This Row],[DIS]])/Assets[[#This Row],[DIS]]</f>
        <v>-1.0900792601376148E-2</v>
      </c>
      <c r="T1029" s="69">
        <f>(H1030-Assets[[#This Row],[COP]])/Assets[[#This Row],[COP]]</f>
        <v>-5.6345038128756391E-3</v>
      </c>
      <c r="U1029" s="69">
        <f>(I1030-Assets[[#This Row],[BIDU]])/Assets[[#This Row],[BIDU]]</f>
        <v>-2.5686461129055007E-2</v>
      </c>
      <c r="V1029" s="69">
        <f>(J1030-Assets[[#This Row],[MSFT]])/Assets[[#This Row],[MSFT]]</f>
        <v>-1.8194788145104025E-3</v>
      </c>
      <c r="W1029" s="69">
        <f>(K1030-Assets[[#This Row],[WFC]])/Assets[[#This Row],[WFC]]</f>
        <v>-1.1627444818090962E-3</v>
      </c>
      <c r="X1029" s="69">
        <f>(L1030-Assets[[#This Row],[DJI]])/Assets[[#This Row],[DJI]]</f>
        <v>-4.1501597026145252E-3</v>
      </c>
    </row>
    <row r="1030" spans="1:24" x14ac:dyDescent="0.25">
      <c r="A1030" s="66">
        <v>41849</v>
      </c>
      <c r="B1030" s="60">
        <v>94.743431999999999</v>
      </c>
      <c r="C1030" s="62">
        <v>97.007242000000005</v>
      </c>
      <c r="D1030" s="62">
        <v>40.001570000000001</v>
      </c>
      <c r="E1030" s="62">
        <v>225.009995</v>
      </c>
      <c r="F1030" s="62">
        <v>585.61263299999996</v>
      </c>
      <c r="G1030" s="62">
        <v>83.480526999999995</v>
      </c>
      <c r="H1030" s="62">
        <v>78.341370999999995</v>
      </c>
      <c r="I1030" s="62">
        <v>220</v>
      </c>
      <c r="J1030" s="62">
        <v>41.603682999999997</v>
      </c>
      <c r="K1030" s="62">
        <v>48.753625999999997</v>
      </c>
      <c r="L1030" s="62">
        <v>16912.109380000002</v>
      </c>
      <c r="N1030" s="69">
        <f>(B1031-Assets[[#This Row],[AAPL]])/Assets[[#This Row],[AAPL]]</f>
        <v>-2.3378296027949754E-3</v>
      </c>
      <c r="O1030" s="69">
        <f>(C1031-Assets[[#This Row],[XOM]])/Assets[[#This Row],[XOM]]</f>
        <v>-2.897185758564277E-3</v>
      </c>
      <c r="P1030" s="69">
        <f>(D1031-Assets[[#This Row],[TTM]])/Assets[[#This Row],[TTM]]</f>
        <v>-1.1943256227193154E-2</v>
      </c>
      <c r="Q1030" s="69">
        <f>(E1031-Assets[[#This Row],[TSLA]])/Assets[[#This Row],[TSLA]]</f>
        <v>1.7377019185303252E-2</v>
      </c>
      <c r="R1030" s="69">
        <f>(F1031-Assets[[#This Row],[GOOG]])/Assets[[#This Row],[GOOG]]</f>
        <v>3.0908093473455112E-3</v>
      </c>
      <c r="S1030" s="69">
        <f>(G1031-Assets[[#This Row],[DIS]])/Assets[[#This Row],[DIS]]</f>
        <v>1.1716960052252682E-2</v>
      </c>
      <c r="T1030" s="69">
        <f>(H1031-Assets[[#This Row],[COP]])/Assets[[#This Row],[COP]]</f>
        <v>-9.4443075294150711E-4</v>
      </c>
      <c r="U1030" s="69">
        <f>(I1031-Assets[[#This Row],[BIDU]])/Assets[[#This Row],[BIDU]]</f>
        <v>-3.9545227272726764E-3</v>
      </c>
      <c r="V1030" s="69">
        <f>(J1031-Assets[[#This Row],[MSFT]])/Assets[[#This Row],[MSFT]]</f>
        <v>-7.0630525667642096E-3</v>
      </c>
      <c r="W1030" s="69">
        <f>(K1031-Assets[[#This Row],[WFC]])/Assets[[#This Row],[WFC]]</f>
        <v>1.0865304664723895E-2</v>
      </c>
      <c r="X1030" s="69">
        <f>(L1031-Assets[[#This Row],[DJI]])/Assets[[#This Row],[DJI]]</f>
        <v>-1.8773530425215353E-3</v>
      </c>
    </row>
    <row r="1031" spans="1:24" x14ac:dyDescent="0.25">
      <c r="A1031" s="66">
        <v>41850</v>
      </c>
      <c r="B1031" s="60">
        <v>94.521938000000006</v>
      </c>
      <c r="C1031" s="62">
        <v>96.726194000000007</v>
      </c>
      <c r="D1031" s="62">
        <v>39.523820999999998</v>
      </c>
      <c r="E1031" s="62">
        <v>228.91999799999999</v>
      </c>
      <c r="F1031" s="62">
        <v>587.42264999999998</v>
      </c>
      <c r="G1031" s="62">
        <v>84.458664999999996</v>
      </c>
      <c r="H1031" s="62">
        <v>78.267382999999995</v>
      </c>
      <c r="I1031" s="62">
        <v>219.13000500000001</v>
      </c>
      <c r="J1031" s="62">
        <v>41.309834000000002</v>
      </c>
      <c r="K1031" s="62">
        <v>49.283349000000001</v>
      </c>
      <c r="L1031" s="62">
        <v>16880.359380000002</v>
      </c>
      <c r="N1031" s="69">
        <f>(B1032-Assets[[#This Row],[AAPL]])/Assets[[#This Row],[AAPL]]</f>
        <v>-2.5980667048955474E-2</v>
      </c>
      <c r="O1031" s="69">
        <f>(C1032-Assets[[#This Row],[XOM]])/Assets[[#This Row],[XOM]]</f>
        <v>-4.1743315156182001E-2</v>
      </c>
      <c r="P1031" s="69">
        <f>(D1032-Assets[[#This Row],[TTM]])/Assets[[#This Row],[TTM]]</f>
        <v>-9.8211911242083571E-3</v>
      </c>
      <c r="Q1031" s="69">
        <f>(E1032-Assets[[#This Row],[TSLA]])/Assets[[#This Row],[TSLA]]</f>
        <v>-2.4550039529530263E-2</v>
      </c>
      <c r="R1031" s="69">
        <f>(F1032-Assets[[#This Row],[GOOG]])/Assets[[#This Row],[GOOG]]</f>
        <v>-2.6931304061905033E-2</v>
      </c>
      <c r="S1031" s="69">
        <f>(G1032-Assets[[#This Row],[DIS]])/Assets[[#This Row],[DIS]]</f>
        <v>-1.5250572572985873E-2</v>
      </c>
      <c r="T1031" s="69">
        <f>(H1032-Assets[[#This Row],[COP]])/Assets[[#This Row],[COP]]</f>
        <v>-2.516833864242014E-2</v>
      </c>
      <c r="U1031" s="69">
        <f>(I1032-Assets[[#This Row],[BIDU]])/Assets[[#This Row],[BIDU]]</f>
        <v>-1.4055592249906658E-2</v>
      </c>
      <c r="V1031" s="69">
        <f>(J1032-Assets[[#This Row],[MSFT]])/Assets[[#This Row],[MSFT]]</f>
        <v>-9.6374872869255616E-3</v>
      </c>
      <c r="W1031" s="69">
        <f>(K1032-Assets[[#This Row],[WFC]])/Assets[[#This Row],[WFC]]</f>
        <v>-2.3032566232461242E-2</v>
      </c>
      <c r="X1031" s="69">
        <f>(L1032-Assets[[#This Row],[DJI]])/Assets[[#This Row],[DJI]]</f>
        <v>-1.8782692528196653E-2</v>
      </c>
    </row>
    <row r="1032" spans="1:24" x14ac:dyDescent="0.25">
      <c r="A1032" s="66">
        <v>41851</v>
      </c>
      <c r="B1032" s="60">
        <v>92.066194999999993</v>
      </c>
      <c r="C1032" s="62">
        <v>92.688522000000006</v>
      </c>
      <c r="D1032" s="62">
        <v>39.135649999999998</v>
      </c>
      <c r="E1032" s="62">
        <v>223.300003</v>
      </c>
      <c r="F1032" s="62">
        <v>571.60259199999996</v>
      </c>
      <c r="G1032" s="62">
        <v>83.170621999999995</v>
      </c>
      <c r="H1032" s="62">
        <v>76.297522999999998</v>
      </c>
      <c r="I1032" s="62">
        <v>216.050003</v>
      </c>
      <c r="J1032" s="62">
        <v>40.911710999999997</v>
      </c>
      <c r="K1032" s="62">
        <v>48.148226999999999</v>
      </c>
      <c r="L1032" s="62">
        <v>16563.300780000001</v>
      </c>
      <c r="N1032" s="69">
        <f>(B1033-Assets[[#This Row],[AAPL]])/Assets[[#This Row],[AAPL]]</f>
        <v>5.5439132680567584E-3</v>
      </c>
      <c r="O1032" s="69">
        <f>(C1033-Assets[[#This Row],[XOM]])/Assets[[#This Row],[XOM]]</f>
        <v>-1.4149972096869697E-3</v>
      </c>
      <c r="P1032" s="69">
        <f>(D1033-Assets[[#This Row],[TTM]])/Assets[[#This Row],[TTM]]</f>
        <v>-1.0727048100644765E-3</v>
      </c>
      <c r="Q1032" s="69">
        <f>(E1033-Assets[[#This Row],[TSLA]])/Assets[[#This Row],[TSLA]]</f>
        <v>4.4648458871717957E-2</v>
      </c>
      <c r="R1032" s="69">
        <f>(F1033-Assets[[#This Row],[GOOG]])/Assets[[#This Row],[GOOG]]</f>
        <v>-9.6746569686652819E-3</v>
      </c>
      <c r="S1032" s="69">
        <f>(G1033-Assets[[#This Row],[DIS]])/Assets[[#This Row],[DIS]]</f>
        <v>-5.8220677969679615E-3</v>
      </c>
      <c r="T1032" s="69">
        <f>(H1033-Assets[[#This Row],[COP]])/Assets[[#This Row],[COP]]</f>
        <v>-2.1818218135338418E-2</v>
      </c>
      <c r="U1032" s="69">
        <f>(I1033-Assets[[#This Row],[BIDU]])/Assets[[#This Row],[BIDU]]</f>
        <v>-1.6986799116128652E-2</v>
      </c>
      <c r="V1032" s="69">
        <f>(J1033-Assets[[#This Row],[MSFT]])/Assets[[#This Row],[MSFT]]</f>
        <v>-6.9508703754775168E-3</v>
      </c>
      <c r="W1032" s="69">
        <f>(K1033-Assets[[#This Row],[WFC]])/Assets[[#This Row],[WFC]]</f>
        <v>-1.0805569226879299E-2</v>
      </c>
      <c r="X1032" s="69">
        <f>(L1033-Assets[[#This Row],[DJI]])/Assets[[#This Row],[DJI]]</f>
        <v>-4.2220835646747529E-3</v>
      </c>
    </row>
    <row r="1033" spans="1:24" x14ac:dyDescent="0.25">
      <c r="A1033" s="66">
        <v>41852</v>
      </c>
      <c r="B1033" s="60">
        <v>92.576601999999994</v>
      </c>
      <c r="C1033" s="62">
        <v>92.557367999999997</v>
      </c>
      <c r="D1033" s="62">
        <v>39.093668999999998</v>
      </c>
      <c r="E1033" s="62">
        <v>233.270004</v>
      </c>
      <c r="F1033" s="62">
        <v>566.07253300000002</v>
      </c>
      <c r="G1033" s="62">
        <v>82.686396999999999</v>
      </c>
      <c r="H1033" s="62">
        <v>74.632846999999998</v>
      </c>
      <c r="I1033" s="62">
        <v>212.38000500000001</v>
      </c>
      <c r="J1033" s="62">
        <v>40.627338999999999</v>
      </c>
      <c r="K1033" s="62">
        <v>47.627958</v>
      </c>
      <c r="L1033" s="62">
        <v>16493.369139999999</v>
      </c>
      <c r="N1033" s="69">
        <f>(B1034-Assets[[#This Row],[AAPL]])/Assets[[#This Row],[AAPL]]</f>
        <v>-5.6174021163575925E-3</v>
      </c>
      <c r="O1033" s="69">
        <f>(C1034-Assets[[#This Row],[XOM]])/Assets[[#This Row],[XOM]]</f>
        <v>1.3461478290955715E-2</v>
      </c>
      <c r="P1033" s="69">
        <f>(D1034-Assets[[#This Row],[TTM]])/Assets[[#This Row],[TTM]]</f>
        <v>1.5085639569926316E-2</v>
      </c>
      <c r="Q1033" s="69">
        <f>(E1034-Assets[[#This Row],[TSLA]])/Assets[[#This Row],[TSLA]]</f>
        <v>2.2506108415036509E-2</v>
      </c>
      <c r="R1033" s="69">
        <f>(F1034-Assets[[#This Row],[GOOG]])/Assets[[#This Row],[GOOG]]</f>
        <v>1.2507383042377605E-2</v>
      </c>
      <c r="S1033" s="69">
        <f>(G1034-Assets[[#This Row],[DIS]])/Assets[[#This Row],[DIS]]</f>
        <v>2.1784961799702122E-2</v>
      </c>
      <c r="T1033" s="69">
        <f>(H1034-Assets[[#This Row],[COP]])/Assets[[#This Row],[COP]]</f>
        <v>1.5861286921025567E-2</v>
      </c>
      <c r="U1033" s="69">
        <f>(I1034-Assets[[#This Row],[BIDU]])/Assets[[#This Row],[BIDU]]</f>
        <v>3.0699636719567741E-2</v>
      </c>
      <c r="V1033" s="69">
        <f>(J1034-Assets[[#This Row],[MSFT]])/Assets[[#This Row],[MSFT]]</f>
        <v>1.1899179515547413E-2</v>
      </c>
      <c r="W1033" s="69">
        <f>(K1034-Assets[[#This Row],[WFC]])/Assets[[#This Row],[WFC]]</f>
        <v>1.2711105523356681E-2</v>
      </c>
      <c r="X1033" s="69">
        <f>(L1034-Assets[[#This Row],[DJI]])/Assets[[#This Row],[DJI]]</f>
        <v>4.6024653517213075E-3</v>
      </c>
    </row>
    <row r="1034" spans="1:24" x14ac:dyDescent="0.25">
      <c r="A1034" s="66">
        <v>41855</v>
      </c>
      <c r="B1034" s="60">
        <v>92.056562</v>
      </c>
      <c r="C1034" s="62">
        <v>93.803326999999996</v>
      </c>
      <c r="D1034" s="62">
        <v>39.683422</v>
      </c>
      <c r="E1034" s="62">
        <v>238.520004</v>
      </c>
      <c r="F1034" s="62">
        <v>573.15261899999996</v>
      </c>
      <c r="G1034" s="62">
        <v>84.487717000000004</v>
      </c>
      <c r="H1034" s="62">
        <v>75.81662</v>
      </c>
      <c r="I1034" s="62">
        <v>218.89999399999999</v>
      </c>
      <c r="J1034" s="62">
        <v>41.110771</v>
      </c>
      <c r="K1034" s="62">
        <v>48.233362</v>
      </c>
      <c r="L1034" s="62">
        <v>16569.279299999998</v>
      </c>
      <c r="N1034" s="69">
        <f>(B1035-Assets[[#This Row],[AAPL]])/Assets[[#This Row],[AAPL]]</f>
        <v>-4.9167597634158441E-3</v>
      </c>
      <c r="O1034" s="69">
        <f>(C1035-Assets[[#This Row],[XOM]])/Assets[[#This Row],[XOM]]</f>
        <v>-1.9274945333228943E-2</v>
      </c>
      <c r="P1034" s="69">
        <f>(D1035-Assets[[#This Row],[TTM]])/Assets[[#This Row],[TTM]]</f>
        <v>-3.5264095923986305E-3</v>
      </c>
      <c r="Q1034" s="69">
        <f>(E1035-Assets[[#This Row],[TSLA]])/Assets[[#This Row],[TSLA]]</f>
        <v>-1.257714216707948E-4</v>
      </c>
      <c r="R1034" s="69">
        <f>(F1035-Assets[[#This Row],[GOOG]])/Assets[[#This Row],[GOOG]]</f>
        <v>-1.409760983749417E-2</v>
      </c>
      <c r="S1034" s="69">
        <f>(G1035-Assets[[#This Row],[DIS]])/Assets[[#This Row],[DIS]]</f>
        <v>-5.6166625972389229E-3</v>
      </c>
      <c r="T1034" s="69">
        <f>(H1035-Assets[[#This Row],[COP]])/Assets[[#This Row],[COP]]</f>
        <v>-2.7323797869121501E-2</v>
      </c>
      <c r="U1034" s="69">
        <f>(I1035-Assets[[#This Row],[BIDU]])/Assets[[#This Row],[BIDU]]</f>
        <v>-1.5212366794308768E-2</v>
      </c>
      <c r="V1034" s="69">
        <f>(J1035-Assets[[#This Row],[MSFT]])/Assets[[#This Row],[MSFT]]</f>
        <v>-6.6865931558422161E-3</v>
      </c>
      <c r="W1034" s="69">
        <f>(K1035-Assets[[#This Row],[WFC]])/Assets[[#This Row],[WFC]]</f>
        <v>-1.1570912266078408E-2</v>
      </c>
      <c r="X1034" s="69">
        <f>(L1035-Assets[[#This Row],[DJI]])/Assets[[#This Row],[DJI]]</f>
        <v>-8.4378202255300672E-3</v>
      </c>
    </row>
    <row r="1035" spans="1:24" x14ac:dyDescent="0.25">
      <c r="A1035" s="66">
        <v>41856</v>
      </c>
      <c r="B1035" s="60">
        <v>91.603942000000004</v>
      </c>
      <c r="C1035" s="62">
        <v>91.995272999999997</v>
      </c>
      <c r="D1035" s="62">
        <v>39.543481999999997</v>
      </c>
      <c r="E1035" s="62">
        <v>238.490005</v>
      </c>
      <c r="F1035" s="62">
        <v>565.07253700000001</v>
      </c>
      <c r="G1035" s="62">
        <v>84.013177999999996</v>
      </c>
      <c r="H1035" s="62">
        <v>73.745022000000006</v>
      </c>
      <c r="I1035" s="62">
        <v>215.570007</v>
      </c>
      <c r="J1035" s="62">
        <v>40.835880000000003</v>
      </c>
      <c r="K1035" s="62">
        <v>47.675257999999999</v>
      </c>
      <c r="L1035" s="62">
        <v>16429.470700000002</v>
      </c>
      <c r="N1035" s="69">
        <f>(B1036-Assets[[#This Row],[AAPL]])/Assets[[#This Row],[AAPL]]</f>
        <v>-1.6821328496976309E-3</v>
      </c>
      <c r="O1035" s="69">
        <f>(C1036-Assets[[#This Row],[XOM]])/Assets[[#This Row],[XOM]]</f>
        <v>7.9430385515568847E-3</v>
      </c>
      <c r="P1035" s="69">
        <f>(D1036-Assets[[#This Row],[TTM]])/Assets[[#This Row],[TTM]]</f>
        <v>-1.845297791428685E-2</v>
      </c>
      <c r="Q1035" s="69">
        <f>(E1036-Assets[[#This Row],[TSLA]])/Assets[[#This Row],[TSLA]]</f>
        <v>4.3775369118718412E-2</v>
      </c>
      <c r="R1035" s="69">
        <f>(F1036-Assets[[#This Row],[GOOG]])/Assets[[#This Row],[GOOG]]</f>
        <v>2.3077603574989452E-3</v>
      </c>
      <c r="S1035" s="69">
        <f>(G1036-Assets[[#This Row],[DIS]])/Assets[[#This Row],[DIS]]</f>
        <v>-1.8444249305745648E-3</v>
      </c>
      <c r="T1035" s="69">
        <f>(H1036-Assets[[#This Row],[COP]])/Assets[[#This Row],[COP]]</f>
        <v>1.0910485591827397E-2</v>
      </c>
      <c r="U1035" s="69">
        <f>(I1036-Assets[[#This Row],[BIDU]])/Assets[[#This Row],[BIDU]]</f>
        <v>-1.9947487407189026E-3</v>
      </c>
      <c r="V1035" s="69">
        <f>(J1036-Assets[[#This Row],[MSFT]])/Assets[[#This Row],[MSFT]]</f>
        <v>-7.8922996149465834E-3</v>
      </c>
      <c r="W1035" s="69">
        <f>(K1036-Assets[[#This Row],[WFC]])/Assets[[#This Row],[WFC]]</f>
        <v>1.9983111575397263E-4</v>
      </c>
      <c r="X1035" s="69">
        <f>(L1036-Assets[[#This Row],[DJI]])/Assets[[#This Row],[DJI]]</f>
        <v>8.4416231376211511E-4</v>
      </c>
    </row>
    <row r="1036" spans="1:24" x14ac:dyDescent="0.25">
      <c r="A1036" s="66">
        <v>41857</v>
      </c>
      <c r="B1036" s="60">
        <v>91.449852000000007</v>
      </c>
      <c r="C1036" s="62">
        <v>92.725994999999998</v>
      </c>
      <c r="D1036" s="62">
        <v>38.813786999999998</v>
      </c>
      <c r="E1036" s="62">
        <v>248.929993</v>
      </c>
      <c r="F1036" s="62">
        <v>566.37658899999997</v>
      </c>
      <c r="G1036" s="62">
        <v>83.858221999999998</v>
      </c>
      <c r="H1036" s="62">
        <v>74.549616</v>
      </c>
      <c r="I1036" s="62">
        <v>215.13999899999999</v>
      </c>
      <c r="J1036" s="62">
        <v>40.513590999999998</v>
      </c>
      <c r="K1036" s="62">
        <v>47.684784999999998</v>
      </c>
      <c r="L1036" s="62">
        <v>16443.339840000001</v>
      </c>
      <c r="N1036" s="69">
        <f>(B1037-Assets[[#This Row],[AAPL]])/Assets[[#This Row],[AAPL]]</f>
        <v>-1.0580662284738436E-4</v>
      </c>
      <c r="O1036" s="69">
        <f>(C1037-Assets[[#This Row],[XOM]])/Assets[[#This Row],[XOM]]</f>
        <v>-7.1732311958474584E-3</v>
      </c>
      <c r="P1036" s="69">
        <f>(D1037-Assets[[#This Row],[TTM]])/Assets[[#This Row],[TTM]]</f>
        <v>-4.6355950786249548E-3</v>
      </c>
      <c r="Q1036" s="69">
        <f>(E1037-Assets[[#This Row],[TSLA]])/Assets[[#This Row],[TSLA]]</f>
        <v>1.3899514310435034E-2</v>
      </c>
      <c r="R1036" s="69">
        <f>(F1037-Assets[[#This Row],[GOOG]])/Assets[[#This Row],[GOOG]]</f>
        <v>-5.3216606380599571E-3</v>
      </c>
      <c r="S1036" s="69">
        <f>(G1037-Assets[[#This Row],[DIS]])/Assets[[#This Row],[DIS]]</f>
        <v>-1.2472503888766024E-2</v>
      </c>
      <c r="T1036" s="69">
        <f>(H1037-Assets[[#This Row],[COP]])/Assets[[#This Row],[COP]]</f>
        <v>-1.2653559476416417E-2</v>
      </c>
      <c r="U1036" s="69">
        <f>(I1037-Assets[[#This Row],[BIDU]])/Assets[[#This Row],[BIDU]]</f>
        <v>-7.5764804665634745E-3</v>
      </c>
      <c r="V1036" s="69">
        <f>(J1037-Assets[[#This Row],[MSFT]])/Assets[[#This Row],[MSFT]]</f>
        <v>1.1464621835176379E-2</v>
      </c>
      <c r="W1036" s="69">
        <f>(K1037-Assets[[#This Row],[WFC]])/Assets[[#This Row],[WFC]]</f>
        <v>-7.1913714196256704E-3</v>
      </c>
      <c r="X1036" s="69">
        <f>(L1037-Assets[[#This Row],[DJI]])/Assets[[#This Row],[DJI]]</f>
        <v>-4.5653930850097285E-3</v>
      </c>
    </row>
    <row r="1037" spans="1:24" x14ac:dyDescent="0.25">
      <c r="A1037" s="66">
        <v>41858</v>
      </c>
      <c r="B1037" s="60">
        <v>91.440175999999994</v>
      </c>
      <c r="C1037" s="62">
        <v>92.060850000000002</v>
      </c>
      <c r="D1037" s="62">
        <v>38.633862000000001</v>
      </c>
      <c r="E1037" s="62">
        <v>252.38999899999999</v>
      </c>
      <c r="F1037" s="62">
        <v>563.36252500000001</v>
      </c>
      <c r="G1037" s="62">
        <v>82.812299999999993</v>
      </c>
      <c r="H1037" s="62">
        <v>73.606297999999995</v>
      </c>
      <c r="I1037" s="62">
        <v>213.509995</v>
      </c>
      <c r="J1037" s="62">
        <v>40.978064000000003</v>
      </c>
      <c r="K1037" s="62">
        <v>47.341866000000003</v>
      </c>
      <c r="L1037" s="62">
        <v>16368.26953</v>
      </c>
      <c r="N1037" s="69">
        <f>(B1038-Assets[[#This Row],[AAPL]])/Assets[[#This Row],[AAPL]]</f>
        <v>2.7518538459506661E-3</v>
      </c>
      <c r="O1037" s="69">
        <f>(C1038-Assets[[#This Row],[XOM]])/Assets[[#This Row],[XOM]]</f>
        <v>1.495880170561107E-2</v>
      </c>
      <c r="P1037" s="69">
        <f>(D1038-Assets[[#This Row],[TTM]])/Assets[[#This Row],[TTM]]</f>
        <v>-1.060802567447184E-2</v>
      </c>
      <c r="Q1037" s="69">
        <f>(E1038-Assets[[#This Row],[TSLA]])/Assets[[#This Row],[TSLA]]</f>
        <v>-1.6878616493833331E-2</v>
      </c>
      <c r="R1037" s="69">
        <f>(F1038-Assets[[#This Row],[GOOG]])/Assets[[#This Row],[GOOG]]</f>
        <v>9.6031236724522656E-3</v>
      </c>
      <c r="S1037" s="69">
        <f>(G1038-Assets[[#This Row],[DIS]])/Assets[[#This Row],[DIS]]</f>
        <v>1.5670643129100478E-2</v>
      </c>
      <c r="T1037" s="69">
        <f>(H1038-Assets[[#This Row],[COP]])/Assets[[#This Row],[COP]]</f>
        <v>2.1862110223231181E-2</v>
      </c>
      <c r="U1037" s="69">
        <f>(I1038-Assets[[#This Row],[BIDU]])/Assets[[#This Row],[BIDU]]</f>
        <v>7.4001266310741564E-3</v>
      </c>
      <c r="V1037" s="69">
        <f>(J1038-Assets[[#This Row],[MSFT]])/Assets[[#This Row],[MSFT]]</f>
        <v>-6.9393224628685102E-4</v>
      </c>
      <c r="W1037" s="69">
        <f>(K1038-Assets[[#This Row],[WFC]])/Assets[[#This Row],[WFC]]</f>
        <v>6.0362006009648589E-3</v>
      </c>
      <c r="X1037" s="69">
        <f>(L1038-Assets[[#This Row],[DJI]])/Assets[[#This Row],[DJI]]</f>
        <v>1.1342687121550673E-2</v>
      </c>
    </row>
    <row r="1038" spans="1:24" x14ac:dyDescent="0.25">
      <c r="A1038" s="66">
        <v>41859</v>
      </c>
      <c r="B1038" s="60">
        <v>91.691806</v>
      </c>
      <c r="C1038" s="62">
        <v>93.437970000000007</v>
      </c>
      <c r="D1038" s="62">
        <v>38.224032999999999</v>
      </c>
      <c r="E1038" s="62">
        <v>248.13000500000001</v>
      </c>
      <c r="F1038" s="62">
        <v>568.77256499999999</v>
      </c>
      <c r="G1038" s="62">
        <v>84.110022000000001</v>
      </c>
      <c r="H1038" s="62">
        <v>75.215486999999996</v>
      </c>
      <c r="I1038" s="62">
        <v>215.08999600000001</v>
      </c>
      <c r="J1038" s="62">
        <v>40.949627999999997</v>
      </c>
      <c r="K1038" s="62">
        <v>47.627631000000001</v>
      </c>
      <c r="L1038" s="62">
        <v>16553.929690000001</v>
      </c>
      <c r="N1038" s="69">
        <f>(B1039-Assets[[#This Row],[AAPL]])/Assets[[#This Row],[AAPL]]</f>
        <v>1.3194003398733407E-2</v>
      </c>
      <c r="O1038" s="69">
        <f>(C1039-Assets[[#This Row],[XOM]])/Assets[[#This Row],[XOM]]</f>
        <v>-3.2306031477353624E-3</v>
      </c>
      <c r="P1038" s="69">
        <f>(D1039-Assets[[#This Row],[TTM]])/Assets[[#This Row],[TTM]]</f>
        <v>7.5052258352748924E-2</v>
      </c>
      <c r="Q1038" s="69">
        <f>(E1039-Assets[[#This Row],[TSLA]])/Assets[[#This Row],[TSLA]]</f>
        <v>4.5097335165088008E-2</v>
      </c>
      <c r="R1038" s="69">
        <f>(F1039-Assets[[#This Row],[GOOG]])/Assets[[#This Row],[GOOG]]</f>
        <v>-1.5647976973009433E-3</v>
      </c>
      <c r="S1038" s="69">
        <f>(G1039-Assets[[#This Row],[DIS]])/Assets[[#This Row],[DIS]]</f>
        <v>7.4841854160970934E-3</v>
      </c>
      <c r="T1038" s="69">
        <f>(H1039-Assets[[#This Row],[COP]])/Assets[[#This Row],[COP]]</f>
        <v>-6.5166499553475244E-3</v>
      </c>
      <c r="U1038" s="69">
        <f>(I1039-Assets[[#This Row],[BIDU]])/Assets[[#This Row],[BIDU]]</f>
        <v>1.3436236244106798E-2</v>
      </c>
      <c r="V1038" s="69">
        <f>(J1039-Assets[[#This Row],[MSFT]])/Assets[[#This Row],[MSFT]]</f>
        <v>0</v>
      </c>
      <c r="W1038" s="69">
        <f>(K1039-Assets[[#This Row],[WFC]])/Assets[[#This Row],[WFC]]</f>
        <v>-2.2000254432138384E-3</v>
      </c>
      <c r="X1038" s="69">
        <f>(L1039-Assets[[#This Row],[DJI]])/Assets[[#This Row],[DJI]]</f>
        <v>9.6960542303703337E-4</v>
      </c>
    </row>
    <row r="1039" spans="1:24" x14ac:dyDescent="0.25">
      <c r="A1039" s="66">
        <v>41862</v>
      </c>
      <c r="B1039" s="60">
        <v>92.901588000000004</v>
      </c>
      <c r="C1039" s="62">
        <v>93.136109000000005</v>
      </c>
      <c r="D1039" s="62">
        <v>41.092832999999999</v>
      </c>
      <c r="E1039" s="62">
        <v>259.32000699999998</v>
      </c>
      <c r="F1039" s="62">
        <v>567.88255100000003</v>
      </c>
      <c r="G1039" s="62">
        <v>84.739517000000006</v>
      </c>
      <c r="H1039" s="62">
        <v>74.725334000000004</v>
      </c>
      <c r="I1039" s="62">
        <v>217.979996</v>
      </c>
      <c r="J1039" s="62">
        <v>40.949627999999997</v>
      </c>
      <c r="K1039" s="62">
        <v>47.522849000000001</v>
      </c>
      <c r="L1039" s="62">
        <v>16569.980469999999</v>
      </c>
      <c r="N1039" s="69">
        <f>(B1040-Assets[[#This Row],[AAPL]])/Assets[[#This Row],[AAPL]]</f>
        <v>-2.083172141256563E-4</v>
      </c>
      <c r="O1039" s="69">
        <f>(C1040-Assets[[#This Row],[XOM]])/Assets[[#This Row],[XOM]]</f>
        <v>-2.4309261191060591E-3</v>
      </c>
      <c r="P1039" s="69">
        <f>(D1040-Assets[[#This Row],[TTM]])/Assets[[#This Row],[TTM]]</f>
        <v>1.775723275151167E-2</v>
      </c>
      <c r="Q1039" s="69">
        <f>(E1040-Assets[[#This Row],[TSLA]])/Assets[[#This Row],[TSLA]]</f>
        <v>2.4679314465699009E-3</v>
      </c>
      <c r="R1039" s="69">
        <f>(F1040-Assets[[#This Row],[GOOG]])/Assets[[#This Row],[GOOG]]</f>
        <v>-9.0687572473062382E-3</v>
      </c>
      <c r="S1039" s="69">
        <f>(G1040-Assets[[#This Row],[DIS]])/Assets[[#This Row],[DIS]]</f>
        <v>-3.3142978617639522E-3</v>
      </c>
      <c r="T1039" s="69">
        <f>(H1040-Assets[[#This Row],[COP]])/Assets[[#This Row],[COP]]</f>
        <v>-4.703023475278267E-3</v>
      </c>
      <c r="U1039" s="69">
        <f>(I1040-Assets[[#This Row],[BIDU]])/Assets[[#This Row],[BIDU]]</f>
        <v>-8.3493533048785516E-3</v>
      </c>
      <c r="V1039" s="69">
        <f>(J1040-Assets[[#This Row],[MSFT]])/Assets[[#This Row],[MSFT]]</f>
        <v>7.4074177181780512E-3</v>
      </c>
      <c r="W1039" s="69">
        <f>(K1040-Assets[[#This Row],[WFC]])/Assets[[#This Row],[WFC]]</f>
        <v>-2.2048551845029888E-3</v>
      </c>
      <c r="X1039" s="69">
        <f>(L1040-Assets[[#This Row],[DJI]])/Assets[[#This Row],[DJI]]</f>
        <v>-5.6979004996977228E-4</v>
      </c>
    </row>
    <row r="1040" spans="1:24" x14ac:dyDescent="0.25">
      <c r="A1040" s="66">
        <v>41863</v>
      </c>
      <c r="B1040" s="60">
        <v>92.882234999999994</v>
      </c>
      <c r="C1040" s="62">
        <v>92.909701999999996</v>
      </c>
      <c r="D1040" s="62">
        <v>41.822527999999998</v>
      </c>
      <c r="E1040" s="62">
        <v>259.959991</v>
      </c>
      <c r="F1040" s="62">
        <v>562.73256200000003</v>
      </c>
      <c r="G1040" s="62">
        <v>84.458664999999996</v>
      </c>
      <c r="H1040" s="62">
        <v>74.373898999999994</v>
      </c>
      <c r="I1040" s="62">
        <v>216.16000399999999</v>
      </c>
      <c r="J1040" s="62">
        <v>41.252958999999997</v>
      </c>
      <c r="K1040" s="62">
        <v>47.418067999999998</v>
      </c>
      <c r="L1040" s="62">
        <v>16560.539059999999</v>
      </c>
      <c r="N1040" s="69">
        <f>(B1041-Assets[[#This Row],[AAPL]])/Assets[[#This Row],[AAPL]]</f>
        <v>1.3233262528620242E-2</v>
      </c>
      <c r="O1040" s="69">
        <f>(C1041-Assets[[#This Row],[XOM]])/Assets[[#This Row],[XOM]]</f>
        <v>6.0919687375599286E-3</v>
      </c>
      <c r="P1040" s="69">
        <f>(D1041-Assets[[#This Row],[TTM]])/Assets[[#This Row],[TTM]]</f>
        <v>8.6042144559028474E-3</v>
      </c>
      <c r="Q1040" s="69">
        <f>(E1041-Assets[[#This Row],[TSLA]])/Assets[[#This Row],[TSLA]]</f>
        <v>1.346387952444594E-3</v>
      </c>
      <c r="R1040" s="69">
        <f>(F1041-Assets[[#This Row],[GOOG]])/Assets[[#This Row],[GOOG]]</f>
        <v>2.1413395658451191E-2</v>
      </c>
      <c r="S1040" s="69">
        <f>(G1041-Assets[[#This Row],[DIS]])/Assets[[#This Row],[DIS]]</f>
        <v>4.4719508649586496E-3</v>
      </c>
      <c r="T1040" s="69">
        <f>(H1041-Assets[[#This Row],[COP]])/Assets[[#This Row],[COP]]</f>
        <v>5.8443218097253401E-3</v>
      </c>
      <c r="U1040" s="69">
        <f>(I1041-Assets[[#This Row],[BIDU]])/Assets[[#This Row],[BIDU]]</f>
        <v>1.1241635617290363E-2</v>
      </c>
      <c r="V1040" s="69">
        <f>(J1041-Assets[[#This Row],[MSFT]])/Assets[[#This Row],[MSFT]]</f>
        <v>1.286765877812557E-2</v>
      </c>
      <c r="W1040" s="69">
        <f>(K1041-Assets[[#This Row],[WFC]])/Assets[[#This Row],[WFC]]</f>
        <v>4.2186240063598517E-3</v>
      </c>
      <c r="X1040" s="69">
        <f>(L1041-Assets[[#This Row],[DJI]])/Assets[[#This Row],[DJI]]</f>
        <v>5.510794042956851E-3</v>
      </c>
    </row>
    <row r="1041" spans="1:24" x14ac:dyDescent="0.25">
      <c r="A1041" s="66">
        <v>41864</v>
      </c>
      <c r="B1041" s="60">
        <v>94.111369999999994</v>
      </c>
      <c r="C1041" s="62">
        <v>93.475705000000005</v>
      </c>
      <c r="D1041" s="62">
        <v>42.182378</v>
      </c>
      <c r="E1041" s="62">
        <v>260.30999800000001</v>
      </c>
      <c r="F1041" s="62">
        <v>574.78257699999995</v>
      </c>
      <c r="G1041" s="62">
        <v>84.836359999999999</v>
      </c>
      <c r="H1041" s="62">
        <v>74.808564000000004</v>
      </c>
      <c r="I1041" s="62">
        <v>218.58999600000001</v>
      </c>
      <c r="J1041" s="62">
        <v>41.783788000000001</v>
      </c>
      <c r="K1041" s="62">
        <v>47.618107000000002</v>
      </c>
      <c r="L1041" s="62">
        <v>16651.800780000001</v>
      </c>
      <c r="N1041" s="69">
        <f>(B1042-Assets[[#This Row],[AAPL]])/Assets[[#This Row],[AAPL]]</f>
        <v>2.6738214521795011E-3</v>
      </c>
      <c r="O1041" s="69">
        <f>(C1042-Assets[[#This Row],[XOM]])/Assets[[#This Row],[XOM]]</f>
        <v>0</v>
      </c>
      <c r="P1041" s="69">
        <f>(D1042-Assets[[#This Row],[TTM]])/Assets[[#This Row],[TTM]]</f>
        <v>3.8388613368359685E-2</v>
      </c>
      <c r="Q1041" s="69">
        <f>(E1042-Assets[[#This Row],[TSLA]])/Assets[[#This Row],[TSLA]]</f>
        <v>4.1105105767008437E-3</v>
      </c>
      <c r="R1041" s="69">
        <f>(F1042-Assets[[#This Row],[GOOG]])/Assets[[#This Row],[GOOG]]</f>
        <v>-2.2616377949099596E-4</v>
      </c>
      <c r="S1041" s="69">
        <f>(G1042-Assets[[#This Row],[DIS]])/Assets[[#This Row],[DIS]]</f>
        <v>1.1529714381899444E-2</v>
      </c>
      <c r="T1041" s="69">
        <f>(H1042-Assets[[#This Row],[COP]])/Assets[[#This Row],[COP]]</f>
        <v>-8.9009862560655243E-3</v>
      </c>
      <c r="U1041" s="69">
        <f>(I1042-Assets[[#This Row],[BIDU]])/Assets[[#This Row],[BIDU]]</f>
        <v>4.5290544769486796E-3</v>
      </c>
      <c r="V1041" s="69">
        <f>(J1042-Assets[[#This Row],[MSFT]])/Assets[[#This Row],[MSFT]]</f>
        <v>4.3103320359560984E-3</v>
      </c>
      <c r="W1041" s="69">
        <f>(K1042-Assets[[#This Row],[WFC]])/Assets[[#This Row],[WFC]]</f>
        <v>7.8015491039993652E-3</v>
      </c>
      <c r="X1041" s="69">
        <f>(L1042-Assets[[#This Row],[DJI]])/Assets[[#This Row],[DJI]]</f>
        <v>3.7100672063167888E-3</v>
      </c>
    </row>
    <row r="1042" spans="1:24" x14ac:dyDescent="0.25">
      <c r="A1042" s="66">
        <v>41865</v>
      </c>
      <c r="B1042" s="60">
        <v>94.363006999999996</v>
      </c>
      <c r="C1042" s="62">
        <v>93.475705000000005</v>
      </c>
      <c r="D1042" s="62">
        <v>43.801701000000001</v>
      </c>
      <c r="E1042" s="62">
        <v>261.38000499999998</v>
      </c>
      <c r="F1042" s="62">
        <v>574.65258200000005</v>
      </c>
      <c r="G1042" s="62">
        <v>85.814498999999998</v>
      </c>
      <c r="H1042" s="62">
        <v>74.142694000000006</v>
      </c>
      <c r="I1042" s="62">
        <v>219.58000200000001</v>
      </c>
      <c r="J1042" s="62">
        <v>41.963889999999999</v>
      </c>
      <c r="K1042" s="62">
        <v>47.989601999999998</v>
      </c>
      <c r="L1042" s="62">
        <v>16713.58008</v>
      </c>
      <c r="N1042" s="69">
        <f>(B1043-Assets[[#This Row],[AAPL]])/Assets[[#This Row],[AAPL]]</f>
        <v>4.923105089264572E-3</v>
      </c>
      <c r="O1042" s="69">
        <f>(C1043-Assets[[#This Row],[XOM]])/Assets[[#This Row],[XOM]]</f>
        <v>-6.0548353179051329E-4</v>
      </c>
      <c r="P1042" s="69">
        <f>(D1043-Assets[[#This Row],[TTM]])/Assets[[#This Row],[TTM]]</f>
        <v>1.0269304381580954E-2</v>
      </c>
      <c r="Q1042" s="69">
        <f>(E1043-Assets[[#This Row],[TSLA]])/Assets[[#This Row],[TSLA]]</f>
        <v>2.4103029610089712E-3</v>
      </c>
      <c r="R1042" s="69">
        <f>(F1043-Assets[[#This Row],[GOOG]])/Assets[[#This Row],[GOOG]]</f>
        <v>-2.0359362102371449E-3</v>
      </c>
      <c r="S1042" s="69">
        <f>(G1043-Assets[[#This Row],[DIS]])/Assets[[#This Row],[DIS]]</f>
        <v>7.5611931265834121E-3</v>
      </c>
      <c r="T1042" s="69">
        <f>(H1043-Assets[[#This Row],[COP]])/Assets[[#This Row],[COP]]</f>
        <v>5.6131221776212882E-3</v>
      </c>
      <c r="U1042" s="69">
        <f>(I1043-Assets[[#This Row],[BIDU]])/Assets[[#This Row],[BIDU]]</f>
        <v>-3.3245103987201889E-3</v>
      </c>
      <c r="V1042" s="69">
        <f>(J1043-Assets[[#This Row],[MSFT]])/Assets[[#This Row],[MSFT]]</f>
        <v>1.1746098848319449E-2</v>
      </c>
      <c r="W1042" s="69">
        <f>(K1043-Assets[[#This Row],[WFC]])/Assets[[#This Row],[WFC]]</f>
        <v>-3.3743976455565768E-3</v>
      </c>
      <c r="X1042" s="69">
        <f>(L1043-Assets[[#This Row],[DJI]])/Assets[[#This Row],[DJI]]</f>
        <v>-3.0316616641956626E-3</v>
      </c>
    </row>
    <row r="1043" spans="1:24" x14ac:dyDescent="0.25">
      <c r="A1043" s="66">
        <v>41866</v>
      </c>
      <c r="B1043" s="60">
        <v>94.827566000000004</v>
      </c>
      <c r="C1043" s="62">
        <v>93.419106999999997</v>
      </c>
      <c r="D1043" s="62">
        <v>44.251514</v>
      </c>
      <c r="E1043" s="62">
        <v>262.01001000000002</v>
      </c>
      <c r="F1043" s="62">
        <v>573.48262599999998</v>
      </c>
      <c r="G1043" s="62">
        <v>86.463358999999997</v>
      </c>
      <c r="H1043" s="62">
        <v>74.558865999999995</v>
      </c>
      <c r="I1043" s="62">
        <v>218.85000600000001</v>
      </c>
      <c r="J1043" s="62">
        <v>42.456802000000003</v>
      </c>
      <c r="K1043" s="62">
        <v>47.827666000000001</v>
      </c>
      <c r="L1043" s="62">
        <v>16662.910159999999</v>
      </c>
      <c r="N1043" s="69">
        <f>(B1044-Assets[[#This Row],[AAPL]])/Assets[[#This Row],[AAPL]]</f>
        <v>1.2043280748131749E-2</v>
      </c>
      <c r="O1043" s="69">
        <f>(C1044-Assets[[#This Row],[XOM]])/Assets[[#This Row],[XOM]]</f>
        <v>4.947970654440176E-3</v>
      </c>
      <c r="P1043" s="69">
        <f>(D1044-Assets[[#This Row],[TTM]])/Assets[[#This Row],[TTM]]</f>
        <v>2.8913451413210344E-2</v>
      </c>
      <c r="Q1043" s="69">
        <f>(E1044-Assets[[#This Row],[TSLA]])/Assets[[#This Row],[TSLA]]</f>
        <v>-7.900492046086444E-3</v>
      </c>
      <c r="R1043" s="69">
        <f>(F1044-Assets[[#This Row],[GOOG]])/Assets[[#This Row],[GOOG]]</f>
        <v>1.513558145700471E-2</v>
      </c>
      <c r="S1043" s="69">
        <f>(G1044-Assets[[#This Row],[DIS]])/Assets[[#This Row],[DIS]]</f>
        <v>7.7285223212297163E-3</v>
      </c>
      <c r="T1043" s="69">
        <f>(H1044-Assets[[#This Row],[COP]])/Assets[[#This Row],[COP]]</f>
        <v>-1.587702527557203E-2</v>
      </c>
      <c r="U1043" s="69">
        <f>(I1044-Assets[[#This Row],[BIDU]])/Assets[[#This Row],[BIDU]]</f>
        <v>1.7820378766632927E-3</v>
      </c>
      <c r="V1043" s="69">
        <f>(J1044-Assets[[#This Row],[MSFT]])/Assets[[#This Row],[MSFT]]</f>
        <v>7.1444382457255123E-3</v>
      </c>
      <c r="W1043" s="69">
        <f>(K1044-Assets[[#This Row],[WFC]])/Assets[[#This Row],[WFC]]</f>
        <v>9.559843459641143E-3</v>
      </c>
      <c r="X1043" s="69">
        <f>(L1044-Assets[[#This Row],[DJI]])/Assets[[#This Row],[DJI]]</f>
        <v>1.0552182560648217E-2</v>
      </c>
    </row>
    <row r="1044" spans="1:24" x14ac:dyDescent="0.25">
      <c r="A1044" s="66">
        <v>41869</v>
      </c>
      <c r="B1044" s="60">
        <v>95.969600999999997</v>
      </c>
      <c r="C1044" s="62">
        <v>93.881342000000004</v>
      </c>
      <c r="D1044" s="62">
        <v>45.530977999999998</v>
      </c>
      <c r="E1044" s="62">
        <v>259.94000199999999</v>
      </c>
      <c r="F1044" s="62">
        <v>582.16261899999995</v>
      </c>
      <c r="G1044" s="62">
        <v>87.131592999999995</v>
      </c>
      <c r="H1044" s="62">
        <v>73.375093000000007</v>
      </c>
      <c r="I1044" s="62">
        <v>219.240005</v>
      </c>
      <c r="J1044" s="62">
        <v>42.760131999999999</v>
      </c>
      <c r="K1044" s="62">
        <v>48.284891000000002</v>
      </c>
      <c r="L1044" s="62">
        <v>16838.740229999999</v>
      </c>
      <c r="N1044" s="69">
        <f>(B1045-Assets[[#This Row],[AAPL]])/Assets[[#This Row],[AAPL]]</f>
        <v>1.3816010342691787E-2</v>
      </c>
      <c r="O1044" s="69">
        <f>(C1045-Assets[[#This Row],[XOM]])/Assets[[#This Row],[XOM]]</f>
        <v>-3.0143369701728453E-4</v>
      </c>
      <c r="P1044" s="69">
        <f>(D1045-Assets[[#This Row],[TTM]])/Assets[[#This Row],[TTM]]</f>
        <v>1.0976944092876764E-2</v>
      </c>
      <c r="Q1044" s="69">
        <f>(E1045-Assets[[#This Row],[TSLA]])/Assets[[#This Row],[TSLA]]</f>
        <v>-1.2233561497010262E-2</v>
      </c>
      <c r="R1044" s="69">
        <f>(F1045-Assets[[#This Row],[GOOG]])/Assets[[#This Row],[GOOG]]</f>
        <v>8.0733867936651198E-3</v>
      </c>
      <c r="S1044" s="69">
        <f>(G1045-Assets[[#This Row],[DIS]])/Assets[[#This Row],[DIS]]</f>
        <v>1.3337297758346904E-3</v>
      </c>
      <c r="T1044" s="69">
        <f>(H1045-Assets[[#This Row],[COP]])/Assets[[#This Row],[COP]]</f>
        <v>7.1843588668432544E-3</v>
      </c>
      <c r="U1044" s="69">
        <f>(I1045-Assets[[#This Row],[BIDU]])/Assets[[#This Row],[BIDU]]</f>
        <v>-4.6980385719294533E-3</v>
      </c>
      <c r="V1044" s="69">
        <f>(J1045-Assets[[#This Row],[MSFT]])/Assets[[#This Row],[MSFT]]</f>
        <v>1.1153239657913141E-2</v>
      </c>
      <c r="W1044" s="69">
        <f>(K1045-Assets[[#This Row],[WFC]])/Assets[[#This Row],[WFC]]</f>
        <v>3.3537613246345981E-3</v>
      </c>
      <c r="X1044" s="69">
        <f>(L1045-Assets[[#This Row],[DJI]])/Assets[[#This Row],[DJI]]</f>
        <v>4.8014049088992402E-3</v>
      </c>
    </row>
    <row r="1045" spans="1:24" x14ac:dyDescent="0.25">
      <c r="A1045" s="66">
        <v>41870</v>
      </c>
      <c r="B1045" s="60">
        <v>97.295518000000001</v>
      </c>
      <c r="C1045" s="62">
        <v>93.853043</v>
      </c>
      <c r="D1045" s="62">
        <v>46.030768999999999</v>
      </c>
      <c r="E1045" s="62">
        <v>256.76001000000002</v>
      </c>
      <c r="F1045" s="62">
        <v>586.86264300000005</v>
      </c>
      <c r="G1045" s="62">
        <v>87.247803000000005</v>
      </c>
      <c r="H1045" s="62">
        <v>73.902246000000005</v>
      </c>
      <c r="I1045" s="62">
        <v>218.21000699999999</v>
      </c>
      <c r="J1045" s="62">
        <v>43.237045999999999</v>
      </c>
      <c r="K1045" s="62">
        <v>48.446826999999999</v>
      </c>
      <c r="L1045" s="62">
        <v>16919.589840000001</v>
      </c>
      <c r="N1045" s="69">
        <f>(B1046-Assets[[#This Row],[AAPL]])/Assets[[#This Row],[AAPL]]</f>
        <v>3.9789088743020341E-4</v>
      </c>
      <c r="O1045" s="69">
        <f>(C1046-Assets[[#This Row],[XOM]])/Assets[[#This Row],[XOM]]</f>
        <v>2.1107573464612551E-3</v>
      </c>
      <c r="P1045" s="69">
        <f>(D1046-Assets[[#This Row],[TTM]])/Assets[[#This Row],[TTM]]</f>
        <v>1.5200897469255806E-2</v>
      </c>
      <c r="Q1045" s="69">
        <f>(E1046-Assets[[#This Row],[TSLA]])/Assets[[#This Row],[TSLA]]</f>
        <v>-4.0894335531457262E-3</v>
      </c>
      <c r="R1045" s="69">
        <f>(F1046-Assets[[#This Row],[GOOG]])/Assets[[#This Row],[GOOG]]</f>
        <v>-4.0384662889507775E-3</v>
      </c>
      <c r="S1045" s="69">
        <f>(G1046-Assets[[#This Row],[DIS]])/Assets[[#This Row],[DIS]]</f>
        <v>-2.7750039734525272E-3</v>
      </c>
      <c r="T1045" s="69">
        <f>(H1046-Assets[[#This Row],[COP]])/Assets[[#This Row],[COP]]</f>
        <v>7.3832668089680474E-3</v>
      </c>
      <c r="U1045" s="69">
        <f>(I1046-Assets[[#This Row],[BIDU]])/Assets[[#This Row],[BIDU]]</f>
        <v>3.7120066633791449E-3</v>
      </c>
      <c r="V1045" s="69">
        <f>(J1046-Assets[[#This Row],[MSFT]])/Assets[[#This Row],[MSFT]]</f>
        <v>-8.3829963776896714E-3</v>
      </c>
      <c r="W1045" s="69">
        <f>(K1046-Assets[[#This Row],[WFC]])/Assets[[#This Row],[WFC]]</f>
        <v>-1.9666922665535937E-4</v>
      </c>
      <c r="X1045" s="69">
        <f>(L1046-Assets[[#This Row],[DJI]])/Assets[[#This Row],[DJI]]</f>
        <v>3.5190581192008712E-3</v>
      </c>
    </row>
    <row r="1046" spans="1:24" x14ac:dyDescent="0.25">
      <c r="A1046" s="66">
        <v>41871</v>
      </c>
      <c r="B1046" s="60">
        <v>97.334231000000003</v>
      </c>
      <c r="C1046" s="62">
        <v>94.051143999999994</v>
      </c>
      <c r="D1046" s="62">
        <v>46.730477999999998</v>
      </c>
      <c r="E1046" s="62">
        <v>255.71000699999999</v>
      </c>
      <c r="F1046" s="62">
        <v>584.49261799999999</v>
      </c>
      <c r="G1046" s="62">
        <v>87.005690000000001</v>
      </c>
      <c r="H1046" s="62">
        <v>74.447885999999997</v>
      </c>
      <c r="I1046" s="62">
        <v>219.020004</v>
      </c>
      <c r="J1046" s="62">
        <v>42.874589999999998</v>
      </c>
      <c r="K1046" s="62">
        <v>48.437299000000003</v>
      </c>
      <c r="L1046" s="62">
        <v>16979.130860000001</v>
      </c>
      <c r="N1046" s="69">
        <f>(B1047-Assets[[#This Row],[AAPL]])/Assets[[#This Row],[AAPL]]</f>
        <v>9.9461411474042409E-5</v>
      </c>
      <c r="O1046" s="69">
        <f>(C1047-Assets[[#This Row],[XOM]])/Assets[[#This Row],[XOM]]</f>
        <v>-4.2126228682554693E-3</v>
      </c>
      <c r="P1046" s="69">
        <f>(D1047-Assets[[#This Row],[TTM]])/Assets[[#This Row],[TTM]]</f>
        <v>4.278150118644626E-4</v>
      </c>
      <c r="Q1046" s="69">
        <f>(E1047-Assets[[#This Row],[TSLA]])/Assets[[#This Row],[TSLA]]</f>
        <v>-5.3576745629668569E-3</v>
      </c>
      <c r="R1046" s="69">
        <f>(F1047-Assets[[#This Row],[GOOG]])/Assets[[#This Row],[GOOG]]</f>
        <v>-1.9161131646661909E-3</v>
      </c>
      <c r="S1046" s="69">
        <f>(G1047-Assets[[#This Row],[DIS]])/Assets[[#This Row],[DIS]]</f>
        <v>6.0106988405011124E-3</v>
      </c>
      <c r="T1046" s="69">
        <f>(H1047-Assets[[#This Row],[COP]])/Assets[[#This Row],[COP]]</f>
        <v>5.9627750880663225E-3</v>
      </c>
      <c r="U1046" s="69">
        <f>(I1047-Assets[[#This Row],[BIDU]])/Assets[[#This Row],[BIDU]]</f>
        <v>-9.9534652551644849E-3</v>
      </c>
      <c r="V1046" s="69">
        <f>(J1047-Assets[[#This Row],[MSFT]])/Assets[[#This Row],[MSFT]]</f>
        <v>6.0066813466904227E-3</v>
      </c>
      <c r="W1046" s="69">
        <f>(K1047-Assets[[#This Row],[WFC]])/Assets[[#This Row],[WFC]]</f>
        <v>8.6529597779595128E-3</v>
      </c>
      <c r="X1046" s="69">
        <f>(L1047-Assets[[#This Row],[DJI]])/Assets[[#This Row],[DJI]]</f>
        <v>3.5549151777959915E-3</v>
      </c>
    </row>
    <row r="1047" spans="1:24" x14ac:dyDescent="0.25">
      <c r="A1047" s="66">
        <v>41872</v>
      </c>
      <c r="B1047" s="60">
        <v>97.343912000000003</v>
      </c>
      <c r="C1047" s="62">
        <v>93.654942000000005</v>
      </c>
      <c r="D1047" s="62">
        <v>46.75047</v>
      </c>
      <c r="E1047" s="62">
        <v>254.33999600000001</v>
      </c>
      <c r="F1047" s="62">
        <v>583.37266399999999</v>
      </c>
      <c r="G1047" s="62">
        <v>87.528655000000001</v>
      </c>
      <c r="H1047" s="62">
        <v>74.891801999999998</v>
      </c>
      <c r="I1047" s="62">
        <v>216.83999600000001</v>
      </c>
      <c r="J1047" s="62">
        <v>43.132123999999997</v>
      </c>
      <c r="K1047" s="62">
        <v>48.856425000000002</v>
      </c>
      <c r="L1047" s="62">
        <v>17039.490229999999</v>
      </c>
      <c r="N1047" s="69">
        <f>(B1048-Assets[[#This Row],[AAPL]])/Assets[[#This Row],[AAPL]]</f>
        <v>7.3573065360266181E-3</v>
      </c>
      <c r="O1047" s="69">
        <f>(C1048-Assets[[#This Row],[XOM]])/Assets[[#This Row],[XOM]]</f>
        <v>-7.8565528341259256E-3</v>
      </c>
      <c r="P1047" s="69">
        <f>(D1048-Assets[[#This Row],[TTM]])/Assets[[#This Row],[TTM]]</f>
        <v>4.276320644477373E-4</v>
      </c>
      <c r="Q1047" s="69">
        <f>(E1048-Assets[[#This Row],[TSLA]])/Assets[[#This Row],[TSLA]]</f>
        <v>9.593469522583312E-3</v>
      </c>
      <c r="R1047" s="69">
        <f>(F1048-Assets[[#This Row],[GOOG]])/Assets[[#This Row],[GOOG]]</f>
        <v>-1.3885155235864868E-3</v>
      </c>
      <c r="S1047" s="69">
        <f>(G1048-Assets[[#This Row],[DIS]])/Assets[[#This Row],[DIS]]</f>
        <v>1.2170871356358263E-3</v>
      </c>
      <c r="T1047" s="69">
        <f>(H1048-Assets[[#This Row],[COP]])/Assets[[#This Row],[COP]]</f>
        <v>-9.1381296980943081E-3</v>
      </c>
      <c r="U1047" s="69">
        <f>(I1048-Assets[[#This Row],[BIDU]])/Assets[[#This Row],[BIDU]]</f>
        <v>-1.2220964992085781E-2</v>
      </c>
      <c r="V1047" s="69">
        <f>(J1048-Assets[[#This Row],[MSFT]])/Assets[[#This Row],[MSFT]]</f>
        <v>-1.5479877596567275E-3</v>
      </c>
      <c r="W1047" s="69">
        <f>(K1048-Assets[[#This Row],[WFC]])/Assets[[#This Row],[WFC]]</f>
        <v>-2.1446923306402414E-3</v>
      </c>
      <c r="X1047" s="69">
        <f>(L1048-Assets[[#This Row],[DJI]])/Assets[[#This Row],[DJI]]</f>
        <v>-2.2459316260893657E-3</v>
      </c>
    </row>
    <row r="1048" spans="1:24" x14ac:dyDescent="0.25">
      <c r="A1048" s="66">
        <v>41873</v>
      </c>
      <c r="B1048" s="60">
        <v>98.060101000000003</v>
      </c>
      <c r="C1048" s="62">
        <v>92.919137000000006</v>
      </c>
      <c r="D1048" s="62">
        <v>46.770462000000002</v>
      </c>
      <c r="E1048" s="62">
        <v>256.77999899999998</v>
      </c>
      <c r="F1048" s="62">
        <v>582.56264199999998</v>
      </c>
      <c r="G1048" s="62">
        <v>87.635185000000007</v>
      </c>
      <c r="H1048" s="62">
        <v>74.207431</v>
      </c>
      <c r="I1048" s="62">
        <v>214.19000199999999</v>
      </c>
      <c r="J1048" s="62">
        <v>43.065356000000001</v>
      </c>
      <c r="K1048" s="62">
        <v>48.751643000000001</v>
      </c>
      <c r="L1048" s="62">
        <v>17001.220700000002</v>
      </c>
      <c r="N1048" s="69">
        <f>(B1049-Assets[[#This Row],[AAPL]])/Assets[[#This Row],[AAPL]]</f>
        <v>2.1713520364414424E-3</v>
      </c>
      <c r="O1048" s="69">
        <f>(C1049-Assets[[#This Row],[XOM]])/Assets[[#This Row],[XOM]]</f>
        <v>2.5380670507087733E-3</v>
      </c>
      <c r="P1048" s="69">
        <f>(D1049-Assets[[#This Row],[TTM]])/Assets[[#This Row],[TTM]]</f>
        <v>-1.282347820297326E-3</v>
      </c>
      <c r="Q1048" s="69">
        <f>(E1049-Assets[[#This Row],[TSLA]])/Assets[[#This Row],[TSLA]]</f>
        <v>2.2470554647833027E-2</v>
      </c>
      <c r="R1048" s="69">
        <f>(F1049-Assets[[#This Row],[GOOG]])/Assets[[#This Row],[GOOG]]</f>
        <v>-4.0510458959363387E-3</v>
      </c>
      <c r="S1048" s="69">
        <f>(G1049-Assets[[#This Row],[DIS]])/Assets[[#This Row],[DIS]]</f>
        <v>-1.2156076352210182E-3</v>
      </c>
      <c r="T1048" s="69">
        <f>(H1049-Assets[[#This Row],[COP]])/Assets[[#This Row],[COP]]</f>
        <v>6.9791258506173596E-3</v>
      </c>
      <c r="U1048" s="69">
        <f>(I1049-Assets[[#This Row],[BIDU]])/Assets[[#This Row],[BIDU]]</f>
        <v>1.2185447386101668E-2</v>
      </c>
      <c r="V1048" s="69">
        <f>(J1049-Assets[[#This Row],[MSFT]])/Assets[[#This Row],[MSFT]]</f>
        <v>4.4290821606110162E-4</v>
      </c>
      <c r="W1048" s="69">
        <f>(K1049-Assets[[#This Row],[WFC]])/Assets[[#This Row],[WFC]]</f>
        <v>5.2755145093264112E-3</v>
      </c>
      <c r="X1048" s="69">
        <f>(L1049-Assets[[#This Row],[DJI]])/Assets[[#This Row],[DJI]]</f>
        <v>4.4495887286491844E-3</v>
      </c>
    </row>
    <row r="1049" spans="1:24" x14ac:dyDescent="0.25">
      <c r="A1049" s="66">
        <v>41876</v>
      </c>
      <c r="B1049" s="60">
        <v>98.273024000000007</v>
      </c>
      <c r="C1049" s="62">
        <v>93.154972000000001</v>
      </c>
      <c r="D1049" s="62">
        <v>46.710486000000003</v>
      </c>
      <c r="E1049" s="62">
        <v>262.54998799999998</v>
      </c>
      <c r="F1049" s="62">
        <v>580.20265400000005</v>
      </c>
      <c r="G1049" s="62">
        <v>87.528655000000001</v>
      </c>
      <c r="H1049" s="62">
        <v>74.725334000000004</v>
      </c>
      <c r="I1049" s="62">
        <v>216.800003</v>
      </c>
      <c r="J1049" s="62">
        <v>43.084429999999998</v>
      </c>
      <c r="K1049" s="62">
        <v>49.008833000000003</v>
      </c>
      <c r="L1049" s="62">
        <v>17076.869139999999</v>
      </c>
      <c r="N1049" s="69">
        <f>(B1050-Assets[[#This Row],[AAPL]])/Assets[[#This Row],[AAPL]]</f>
        <v>-6.4014413558700252E-3</v>
      </c>
      <c r="O1049" s="69">
        <f>(C1050-Assets[[#This Row],[XOM]])/Assets[[#This Row],[XOM]]</f>
        <v>9.0126590344528149E-3</v>
      </c>
      <c r="P1049" s="69">
        <f>(D1050-Assets[[#This Row],[TTM]])/Assets[[#This Row],[TTM]]</f>
        <v>1.1555756452630331E-2</v>
      </c>
      <c r="Q1049" s="69">
        <f>(E1050-Assets[[#This Row],[TSLA]])/Assets[[#This Row],[TSLA]]</f>
        <v>-3.0851191659548175E-3</v>
      </c>
      <c r="R1049" s="69">
        <f>(F1050-Assets[[#This Row],[GOOG]])/Assets[[#This Row],[GOOG]]</f>
        <v>-4.0331339125519701E-3</v>
      </c>
      <c r="S1049" s="69">
        <f>(G1050-Assets[[#This Row],[DIS]])/Assets[[#This Row],[DIS]]</f>
        <v>-3.9831869917342569E-3</v>
      </c>
      <c r="T1049" s="69">
        <f>(H1050-Assets[[#This Row],[COP]])/Assets[[#This Row],[COP]]</f>
        <v>-3.2178511239574679E-3</v>
      </c>
      <c r="U1049" s="69">
        <f>(I1050-Assets[[#This Row],[BIDU]])/Assets[[#This Row],[BIDU]]</f>
        <v>-3.3210377769228921E-3</v>
      </c>
      <c r="V1049" s="69">
        <f>(J1050-Assets[[#This Row],[MSFT]])/Assets[[#This Row],[MSFT]]</f>
        <v>-3.5421844968123108E-3</v>
      </c>
      <c r="W1049" s="69">
        <f>(K1050-Assets[[#This Row],[WFC]])/Assets[[#This Row],[WFC]]</f>
        <v>2.1380023474542958E-3</v>
      </c>
      <c r="X1049" s="69">
        <f>(L1050-Assets[[#This Row],[DJI]])/Assets[[#This Row],[DJI]]</f>
        <v>1.7468120037371047E-3</v>
      </c>
    </row>
    <row r="1050" spans="1:24" x14ac:dyDescent="0.25">
      <c r="A1050" s="66">
        <v>41877</v>
      </c>
      <c r="B1050" s="60">
        <v>97.643934999999999</v>
      </c>
      <c r="C1050" s="62">
        <v>93.994546</v>
      </c>
      <c r="D1050" s="62">
        <v>47.250261000000002</v>
      </c>
      <c r="E1050" s="62">
        <v>261.73998999999998</v>
      </c>
      <c r="F1050" s="62">
        <v>577.862619</v>
      </c>
      <c r="G1050" s="62">
        <v>87.180012000000005</v>
      </c>
      <c r="H1050" s="62">
        <v>74.484879000000006</v>
      </c>
      <c r="I1050" s="62">
        <v>216.08000200000001</v>
      </c>
      <c r="J1050" s="62">
        <v>42.931817000000002</v>
      </c>
      <c r="K1050" s="62">
        <v>49.113613999999998</v>
      </c>
      <c r="L1050" s="62">
        <v>17106.699219999999</v>
      </c>
      <c r="N1050" s="69">
        <f>(B1051-Assets[[#This Row],[AAPL]])/Assets[[#This Row],[AAPL]]</f>
        <v>1.229059439278027E-2</v>
      </c>
      <c r="O1050" s="69">
        <f>(C1051-Assets[[#This Row],[XOM]])/Assets[[#This Row],[XOM]]</f>
        <v>-1.1039789478849368E-3</v>
      </c>
      <c r="P1050" s="69">
        <f>(D1051-Assets[[#This Row],[TTM]])/Assets[[#This Row],[TTM]]</f>
        <v>1.6500924725050627E-2</v>
      </c>
      <c r="Q1050" s="69">
        <f>(E1051-Assets[[#This Row],[TSLA]])/Assets[[#This Row],[TSLA]]</f>
        <v>5.7691222499092424E-3</v>
      </c>
      <c r="R1050" s="69">
        <f>(F1051-Assets[[#This Row],[GOOG]])/Assets[[#This Row],[GOOG]]</f>
        <v>-1.1871441021520672E-2</v>
      </c>
      <c r="S1050" s="69">
        <f>(G1051-Assets[[#This Row],[DIS]])/Assets[[#This Row],[DIS]]</f>
        <v>3.8880815937487202E-3</v>
      </c>
      <c r="T1050" s="69">
        <f>(H1051-Assets[[#This Row],[COP]])/Assets[[#This Row],[COP]]</f>
        <v>6.0839059696935188E-3</v>
      </c>
      <c r="U1050" s="69">
        <f>(I1051-Assets[[#This Row],[BIDU]])/Assets[[#This Row],[BIDU]]</f>
        <v>-2.8692844976927439E-3</v>
      </c>
      <c r="V1050" s="69">
        <f>(J1051-Assets[[#This Row],[MSFT]])/Assets[[#This Row],[MSFT]]</f>
        <v>-3.1103971210909138E-3</v>
      </c>
      <c r="W1050" s="69">
        <f>(K1051-Assets[[#This Row],[WFC]])/Assets[[#This Row],[WFC]]</f>
        <v>-4.2669024519351338E-3</v>
      </c>
      <c r="X1050" s="69">
        <f>(L1051-Assets[[#This Row],[DJI]])/Assets[[#This Row],[DJI]]</f>
        <v>8.9500316823843524E-4</v>
      </c>
    </row>
    <row r="1051" spans="1:24" x14ac:dyDescent="0.25">
      <c r="A1051" s="66">
        <v>41878</v>
      </c>
      <c r="B1051" s="60">
        <v>98.844037</v>
      </c>
      <c r="C1051" s="62">
        <v>93.890777999999997</v>
      </c>
      <c r="D1051" s="62">
        <v>48.029933999999997</v>
      </c>
      <c r="E1051" s="62">
        <v>263.25</v>
      </c>
      <c r="F1051" s="62">
        <v>571.00255700000002</v>
      </c>
      <c r="G1051" s="62">
        <v>87.518974999999998</v>
      </c>
      <c r="H1051" s="62">
        <v>74.938038000000006</v>
      </c>
      <c r="I1051" s="62">
        <v>215.46000699999999</v>
      </c>
      <c r="J1051" s="62">
        <v>42.798282</v>
      </c>
      <c r="K1051" s="62">
        <v>48.904051000000003</v>
      </c>
      <c r="L1051" s="62">
        <v>17122.009770000001</v>
      </c>
      <c r="N1051" s="69">
        <f>(B1052-Assets[[#This Row],[AAPL]])/Assets[[#This Row],[AAPL]]</f>
        <v>1.175002595250095E-3</v>
      </c>
      <c r="O1051" s="69">
        <f>(C1052-Assets[[#This Row],[XOM]])/Assets[[#This Row],[XOM]]</f>
        <v>4.0189250535340522E-4</v>
      </c>
      <c r="P1051" s="69">
        <f>(D1052-Assets[[#This Row],[TTM]])/Assets[[#This Row],[TTM]]</f>
        <v>-9.9895827464597364E-3</v>
      </c>
      <c r="Q1051" s="69">
        <f>(E1052-Assets[[#This Row],[TSLA]])/Assets[[#This Row],[TSLA]]</f>
        <v>2.3171320037986502E-3</v>
      </c>
      <c r="R1051" s="69">
        <f>(F1052-Assets[[#This Row],[GOOG]])/Assets[[#This Row],[GOOG]]</f>
        <v>-3.1523151305257726E-3</v>
      </c>
      <c r="S1051" s="69">
        <f>(G1052-Assets[[#This Row],[DIS]])/Assets[[#This Row],[DIS]]</f>
        <v>-1.5491726222799048E-3</v>
      </c>
      <c r="T1051" s="69">
        <f>(H1052-Assets[[#This Row],[COP]])/Assets[[#This Row],[COP]]</f>
        <v>-4.5661457002651182E-3</v>
      </c>
      <c r="U1051" s="69">
        <f>(I1052-Assets[[#This Row],[BIDU]])/Assets[[#This Row],[BIDU]]</f>
        <v>-7.6580754961173983E-3</v>
      </c>
      <c r="V1051" s="69">
        <f>(J1052-Assets[[#This Row],[MSFT]])/Assets[[#This Row],[MSFT]]</f>
        <v>2.2290614375598567E-4</v>
      </c>
      <c r="W1051" s="69">
        <f>(K1052-Assets[[#This Row],[WFC]])/Assets[[#This Row],[WFC]]</f>
        <v>-3.7007772628080394E-3</v>
      </c>
      <c r="X1051" s="69">
        <f>(L1052-Assets[[#This Row],[DJI]])/Assets[[#This Row],[DJI]]</f>
        <v>-2.4786494442002303E-3</v>
      </c>
    </row>
    <row r="1052" spans="1:24" x14ac:dyDescent="0.25">
      <c r="A1052" s="66">
        <v>41879</v>
      </c>
      <c r="B1052" s="60">
        <v>98.960178999999997</v>
      </c>
      <c r="C1052" s="62">
        <v>93.928511999999998</v>
      </c>
      <c r="D1052" s="62">
        <v>47.550134999999997</v>
      </c>
      <c r="E1052" s="62">
        <v>263.85998499999999</v>
      </c>
      <c r="F1052" s="62">
        <v>569.20257700000002</v>
      </c>
      <c r="G1052" s="62">
        <v>87.383392999999998</v>
      </c>
      <c r="H1052" s="62">
        <v>74.595860000000002</v>
      </c>
      <c r="I1052" s="62">
        <v>213.80999800000001</v>
      </c>
      <c r="J1052" s="62">
        <v>42.807822000000002</v>
      </c>
      <c r="K1052" s="62">
        <v>48.723067999999998</v>
      </c>
      <c r="L1052" s="62">
        <v>17079.570309999999</v>
      </c>
      <c r="N1052" s="69">
        <f>(B1053-Assets[[#This Row],[AAPL]])/Assets[[#This Row],[AAPL]]</f>
        <v>2.4449834513739295E-3</v>
      </c>
      <c r="O1052" s="69">
        <f>(C1053-Assets[[#This Row],[XOM]])/Assets[[#This Row],[XOM]]</f>
        <v>-1.1047550716017124E-3</v>
      </c>
      <c r="P1052" s="69">
        <f>(D1053-Assets[[#This Row],[TTM]])/Assets[[#This Row],[TTM]]</f>
        <v>1.3033401482456363E-2</v>
      </c>
      <c r="Q1052" s="69">
        <f>(E1053-Assets[[#This Row],[TSLA]])/Assets[[#This Row],[TSLA]]</f>
        <v>2.2133052876509563E-2</v>
      </c>
      <c r="R1052" s="69">
        <f>(F1053-Assets[[#This Row],[GOOG]])/Assets[[#This Row],[GOOG]]</f>
        <v>4.2164513952998835E-3</v>
      </c>
      <c r="S1052" s="69">
        <f>(G1053-Assets[[#This Row],[DIS]])/Assets[[#This Row],[DIS]]</f>
        <v>-3.8790436988410861E-3</v>
      </c>
      <c r="T1052" s="69">
        <f>(H1053-Assets[[#This Row],[COP]])/Assets[[#This Row],[COP]]</f>
        <v>6.9426909214531912E-3</v>
      </c>
      <c r="U1052" s="69">
        <f>(I1053-Assets[[#This Row],[BIDU]])/Assets[[#This Row],[BIDU]]</f>
        <v>3.3207333924580684E-3</v>
      </c>
      <c r="V1052" s="69">
        <f>(J1053-Assets[[#This Row],[MSFT]])/Assets[[#This Row],[MSFT]]</f>
        <v>1.2254886501817381E-2</v>
      </c>
      <c r="W1052" s="69">
        <f>(K1053-Assets[[#This Row],[WFC]])/Assets[[#This Row],[WFC]]</f>
        <v>5.6695321402995772E-3</v>
      </c>
      <c r="X1052" s="69">
        <f>(L1053-Assets[[#This Row],[DJI]])/Assets[[#This Row],[DJI]]</f>
        <v>1.1053504073779859E-3</v>
      </c>
    </row>
    <row r="1053" spans="1:24" x14ac:dyDescent="0.25">
      <c r="A1053" s="66">
        <v>41880</v>
      </c>
      <c r="B1053" s="60">
        <v>99.202134999999998</v>
      </c>
      <c r="C1053" s="62">
        <v>93.824743999999995</v>
      </c>
      <c r="D1053" s="62">
        <v>48.169874999999998</v>
      </c>
      <c r="E1053" s="62">
        <v>269.70001200000002</v>
      </c>
      <c r="F1053" s="62">
        <v>571.60259199999996</v>
      </c>
      <c r="G1053" s="62">
        <v>87.044428999999994</v>
      </c>
      <c r="H1053" s="62">
        <v>75.113755999999995</v>
      </c>
      <c r="I1053" s="62">
        <v>214.520004</v>
      </c>
      <c r="J1053" s="62">
        <v>43.332427000000003</v>
      </c>
      <c r="K1053" s="62">
        <v>48.999305</v>
      </c>
      <c r="L1053" s="62">
        <v>17098.449219999999</v>
      </c>
      <c r="N1053" s="69">
        <f>(B1054-Assets[[#This Row],[AAPL]])/Assets[[#This Row],[AAPL]]</f>
        <v>7.8049126664461637E-3</v>
      </c>
      <c r="O1053" s="69">
        <f>(C1054-Assets[[#This Row],[XOM]])/Assets[[#This Row],[XOM]]</f>
        <v>-9.7526724933030429E-3</v>
      </c>
      <c r="P1053" s="69">
        <f>(D1054-Assets[[#This Row],[TTM]])/Assets[[#This Row],[TTM]]</f>
        <v>2.6976819018110672E-3</v>
      </c>
      <c r="Q1053" s="69">
        <f>(E1054-Assets[[#This Row],[TSLA]])/Assets[[#This Row],[TSLA]]</f>
        <v>5.3466749567664097E-2</v>
      </c>
      <c r="R1053" s="69">
        <f>(F1054-Assets[[#This Row],[GOOG]])/Assets[[#This Row],[GOOG]]</f>
        <v>1.002446294015405E-2</v>
      </c>
      <c r="S1053" s="69">
        <f>(G1054-Assets[[#This Row],[DIS]])/Assets[[#This Row],[DIS]]</f>
        <v>1.0235933651767774E-2</v>
      </c>
      <c r="T1053" s="69">
        <f>(H1054-Assets[[#This Row],[COP]])/Assets[[#This Row],[COP]]</f>
        <v>-1.2312232129624859E-2</v>
      </c>
      <c r="U1053" s="69">
        <f>(I1054-Assets[[#This Row],[BIDU]])/Assets[[#This Row],[BIDU]]</f>
        <v>4.7920934217398223E-2</v>
      </c>
      <c r="V1053" s="69">
        <f>(J1054-Assets[[#This Row],[MSFT]])/Assets[[#This Row],[MSFT]]</f>
        <v>-7.4840488394523333E-3</v>
      </c>
      <c r="W1053" s="69">
        <f>(K1054-Assets[[#This Row],[WFC]])/Assets[[#This Row],[WFC]]</f>
        <v>2.5272399271785108E-3</v>
      </c>
      <c r="X1053" s="69">
        <f>(L1054-Assets[[#This Row],[DJI]])/Assets[[#This Row],[DJI]]</f>
        <v>-1.8065188019431553E-3</v>
      </c>
    </row>
    <row r="1054" spans="1:24" x14ac:dyDescent="0.25">
      <c r="A1054" s="66">
        <v>41884</v>
      </c>
      <c r="B1054" s="60">
        <v>99.976399000000001</v>
      </c>
      <c r="C1054" s="62">
        <v>92.909701999999996</v>
      </c>
      <c r="D1054" s="62">
        <v>48.299821999999999</v>
      </c>
      <c r="E1054" s="62">
        <v>284.11999500000002</v>
      </c>
      <c r="F1054" s="62">
        <v>577.33260099999995</v>
      </c>
      <c r="G1054" s="62">
        <v>87.935410000000005</v>
      </c>
      <c r="H1054" s="62">
        <v>74.188937999999993</v>
      </c>
      <c r="I1054" s="62">
        <v>224.800003</v>
      </c>
      <c r="J1054" s="62">
        <v>43.008125</v>
      </c>
      <c r="K1054" s="62">
        <v>49.123137999999997</v>
      </c>
      <c r="L1054" s="62">
        <v>17067.560549999998</v>
      </c>
      <c r="N1054" s="69">
        <f>(B1055-Assets[[#This Row],[AAPL]])/Assets[[#This Row],[AAPL]]</f>
        <v>-4.2207171314502002E-2</v>
      </c>
      <c r="O1054" s="69">
        <f>(C1055-Assets[[#This Row],[XOM]])/Assets[[#This Row],[XOM]]</f>
        <v>6.2950799260985601E-3</v>
      </c>
      <c r="P1054" s="69">
        <f>(D1055-Assets[[#This Row],[TTM]])/Assets[[#This Row],[TTM]]</f>
        <v>-3.3112544389915623E-3</v>
      </c>
      <c r="Q1054" s="69">
        <f>(E1055-Assets[[#This Row],[TSLA]])/Assets[[#This Row],[TSLA]]</f>
        <v>-1.0312519539499585E-2</v>
      </c>
      <c r="R1054" s="69">
        <f>(F1055-Assets[[#This Row],[GOOG]])/Assets[[#This Row],[GOOG]]</f>
        <v>1.0566006474318295E-3</v>
      </c>
      <c r="S1054" s="69">
        <f>(G1055-Assets[[#This Row],[DIS]])/Assets[[#This Row],[DIS]]</f>
        <v>1.5418475901800752E-3</v>
      </c>
      <c r="T1054" s="69">
        <f>(H1055-Assets[[#This Row],[COP]])/Assets[[#This Row],[COP]]</f>
        <v>8.4766950026970711E-3</v>
      </c>
      <c r="U1054" s="69">
        <f>(I1055-Assets[[#This Row],[BIDU]])/Assets[[#This Row],[BIDU]]</f>
        <v>1.1788229380050285E-2</v>
      </c>
      <c r="V1054" s="69">
        <f>(J1055-Assets[[#This Row],[MSFT]])/Assets[[#This Row],[MSFT]]</f>
        <v>-2.8831528926219815E-3</v>
      </c>
      <c r="W1054" s="69">
        <f>(K1055-Assets[[#This Row],[WFC]])/Assets[[#This Row],[WFC]]</f>
        <v>-3.8782131548675673E-4</v>
      </c>
      <c r="X1054" s="69">
        <f>(L1055-Assets[[#This Row],[DJI]])/Assets[[#This Row],[DJI]]</f>
        <v>6.2801886471116112E-4</v>
      </c>
    </row>
    <row r="1055" spans="1:24" x14ac:dyDescent="0.25">
      <c r="A1055" s="66">
        <v>41885</v>
      </c>
      <c r="B1055" s="60">
        <v>95.756677999999994</v>
      </c>
      <c r="C1055" s="62">
        <v>93.494575999999995</v>
      </c>
      <c r="D1055" s="62">
        <v>48.139888999999997</v>
      </c>
      <c r="E1055" s="62">
        <v>281.19000199999999</v>
      </c>
      <c r="F1055" s="62">
        <v>577.94261100000006</v>
      </c>
      <c r="G1055" s="62">
        <v>88.070993000000001</v>
      </c>
      <c r="H1055" s="62">
        <v>74.817814999999996</v>
      </c>
      <c r="I1055" s="62">
        <v>227.449997</v>
      </c>
      <c r="J1055" s="62">
        <v>42.884126000000002</v>
      </c>
      <c r="K1055" s="62">
        <v>49.104087</v>
      </c>
      <c r="L1055" s="62">
        <v>17078.279299999998</v>
      </c>
      <c r="N1055" s="69">
        <f>(B1056-Assets[[#This Row],[AAPL]])/Assets[[#This Row],[AAPL]]</f>
        <v>-8.2878501695724822E-3</v>
      </c>
      <c r="O1055" s="69">
        <f>(C1056-Assets[[#This Row],[XOM]])/Assets[[#This Row],[XOM]]</f>
        <v>-7.5673480780317683E-3</v>
      </c>
      <c r="P1055" s="69">
        <f>(D1056-Assets[[#This Row],[TTM]])/Assets[[#This Row],[TTM]]</f>
        <v>8.3057939747231278E-4</v>
      </c>
      <c r="Q1055" s="69">
        <f>(E1056-Assets[[#This Row],[TSLA]])/Assets[[#This Row],[TSLA]]</f>
        <v>1.7248148815760544E-2</v>
      </c>
      <c r="R1055" s="69">
        <f>(F1056-Assets[[#This Row],[GOOG]])/Assets[[#This Row],[GOOG]]</f>
        <v>6.9903307406415441E-3</v>
      </c>
      <c r="S1055" s="69">
        <f>(G1056-Assets[[#This Row],[DIS]])/Assets[[#This Row],[DIS]]</f>
        <v>-8.797050806501094E-3</v>
      </c>
      <c r="T1055" s="69">
        <f>(H1056-Assets[[#This Row],[COP]])/Assets[[#This Row],[COP]]</f>
        <v>-1.2979034471936943E-2</v>
      </c>
      <c r="U1055" s="69">
        <f>(I1056-Assets[[#This Row],[BIDU]])/Assets[[#This Row],[BIDU]]</f>
        <v>-1.4288854881805077E-2</v>
      </c>
      <c r="V1055" s="69">
        <f>(J1056-Assets[[#This Row],[MSFT]])/Assets[[#This Row],[MSFT]]</f>
        <v>6.6725855623126652E-3</v>
      </c>
      <c r="W1055" s="69">
        <f>(K1056-Assets[[#This Row],[WFC]])/Assets[[#This Row],[WFC]]</f>
        <v>3.8797177921254266E-4</v>
      </c>
      <c r="X1055" s="69">
        <f>(L1056-Assets[[#This Row],[DJI]])/Assets[[#This Row],[DJI]]</f>
        <v>-5.0937333013394419E-4</v>
      </c>
    </row>
    <row r="1056" spans="1:24" x14ac:dyDescent="0.25">
      <c r="A1056" s="66">
        <v>41886</v>
      </c>
      <c r="B1056" s="60">
        <v>94.963060999999996</v>
      </c>
      <c r="C1056" s="62">
        <v>92.78707</v>
      </c>
      <c r="D1056" s="62">
        <v>48.179873000000001</v>
      </c>
      <c r="E1056" s="62">
        <v>286.040009</v>
      </c>
      <c r="F1056" s="62">
        <v>581.98262099999999</v>
      </c>
      <c r="G1056" s="62">
        <v>87.296227999999999</v>
      </c>
      <c r="H1056" s="62">
        <v>73.846751999999995</v>
      </c>
      <c r="I1056" s="62">
        <v>224.199997</v>
      </c>
      <c r="J1056" s="62">
        <v>43.170273999999999</v>
      </c>
      <c r="K1056" s="62">
        <v>49.123137999999997</v>
      </c>
      <c r="L1056" s="62">
        <v>17069.58008</v>
      </c>
      <c r="N1056" s="69">
        <f>(B1057-Assets[[#This Row],[AAPL]])/Assets[[#This Row],[AAPL]]</f>
        <v>8.6628526011815008E-3</v>
      </c>
      <c r="O1056" s="69">
        <f>(C1057-Assets[[#This Row],[XOM]])/Assets[[#This Row],[XOM]]</f>
        <v>9.1500787771399104E-3</v>
      </c>
      <c r="P1056" s="69">
        <f>(D1057-Assets[[#This Row],[TTM]])/Assets[[#This Row],[TTM]]</f>
        <v>-1.2863047604961519E-2</v>
      </c>
      <c r="Q1056" s="69">
        <f>(E1057-Assets[[#This Row],[TSLA]])/Assets[[#This Row],[TSLA]]</f>
        <v>-3.0240503873008872E-2</v>
      </c>
      <c r="R1056" s="69">
        <f>(F1057-Assets[[#This Row],[GOOG]])/Assets[[#This Row],[GOOG]]</f>
        <v>7.0449715370452751E-3</v>
      </c>
      <c r="S1056" s="69">
        <f>(G1057-Assets[[#This Row],[DIS]])/Assets[[#This Row],[DIS]]</f>
        <v>8.8751257385370902E-3</v>
      </c>
      <c r="T1056" s="69">
        <f>(H1057-Assets[[#This Row],[COP]])/Assets[[#This Row],[COP]]</f>
        <v>6.2617513631473675E-3</v>
      </c>
      <c r="U1056" s="69">
        <f>(I1057-Assets[[#This Row],[BIDU]])/Assets[[#This Row],[BIDU]]</f>
        <v>1.11507584007684E-2</v>
      </c>
      <c r="V1056" s="69">
        <f>(J1057-Assets[[#This Row],[MSFT]])/Assets[[#This Row],[MSFT]]</f>
        <v>1.4361502546868278E-2</v>
      </c>
      <c r="W1056" s="69">
        <f>(K1057-Assets[[#This Row],[WFC]])/Assets[[#This Row],[WFC]]</f>
        <v>1.5513259759587471E-3</v>
      </c>
      <c r="X1056" s="69">
        <f>(L1057-Assets[[#This Row],[DJI]])/Assets[[#This Row],[DJI]]</f>
        <v>3.9707655186794711E-3</v>
      </c>
    </row>
    <row r="1057" spans="1:24" x14ac:dyDescent="0.25">
      <c r="A1057" s="66">
        <v>41887</v>
      </c>
      <c r="B1057" s="60">
        <v>95.785712000000004</v>
      </c>
      <c r="C1057" s="62">
        <v>93.636078999999995</v>
      </c>
      <c r="D1057" s="62">
        <v>47.560133</v>
      </c>
      <c r="E1057" s="62">
        <v>277.39001500000001</v>
      </c>
      <c r="F1057" s="62">
        <v>586.082672</v>
      </c>
      <c r="G1057" s="62">
        <v>88.070993000000001</v>
      </c>
      <c r="H1057" s="62">
        <v>74.309162000000001</v>
      </c>
      <c r="I1057" s="62">
        <v>226.699997</v>
      </c>
      <c r="J1057" s="62">
        <v>43.790264000000001</v>
      </c>
      <c r="K1057" s="62">
        <v>49.199344000000004</v>
      </c>
      <c r="L1057" s="62">
        <v>17137.359380000002</v>
      </c>
      <c r="N1057" s="69">
        <f>(B1058-Assets[[#This Row],[AAPL]])/Assets[[#This Row],[AAPL]]</f>
        <v>-6.1634870971152469E-3</v>
      </c>
      <c r="O1057" s="69">
        <f>(C1058-Assets[[#This Row],[XOM]])/Assets[[#This Row],[XOM]]</f>
        <v>-1.5011136893077192E-2</v>
      </c>
      <c r="P1057" s="69">
        <f>(D1058-Assets[[#This Row],[TTM]])/Assets[[#This Row],[TTM]]</f>
        <v>5.8848027191177243E-3</v>
      </c>
      <c r="Q1057" s="69">
        <f>(E1058-Assets[[#This Row],[TSLA]])/Assets[[#This Row],[TSLA]]</f>
        <v>1.7015644921465501E-2</v>
      </c>
      <c r="R1057" s="69">
        <f>(F1058-Assets[[#This Row],[GOOG]])/Assets[[#This Row],[GOOG]]</f>
        <v>6.2107057142273252E-3</v>
      </c>
      <c r="S1057" s="69">
        <f>(G1058-Assets[[#This Row],[DIS]])/Assets[[#This Row],[DIS]]</f>
        <v>-4.1786402930644225E-3</v>
      </c>
      <c r="T1057" s="69">
        <f>(H1058-Assets[[#This Row],[COP]])/Assets[[#This Row],[COP]]</f>
        <v>-1.6428135739170305E-2</v>
      </c>
      <c r="U1057" s="69">
        <f>(I1058-Assets[[#This Row],[BIDU]])/Assets[[#This Row],[BIDU]]</f>
        <v>-5.4697398165382679E-3</v>
      </c>
      <c r="V1057" s="69">
        <f>(J1058-Assets[[#This Row],[MSFT]])/Assets[[#This Row],[MSFT]]</f>
        <v>1.2197802689657278E-2</v>
      </c>
      <c r="W1057" s="69">
        <f>(K1058-Assets[[#This Row],[WFC]])/Assets[[#This Row],[WFC]]</f>
        <v>-3.4850058163377801E-3</v>
      </c>
      <c r="X1057" s="69">
        <f>(L1058-Assets[[#This Row],[DJI]])/Assets[[#This Row],[DJI]]</f>
        <v>-1.5136205890782582E-3</v>
      </c>
    </row>
    <row r="1058" spans="1:24" x14ac:dyDescent="0.25">
      <c r="A1058" s="66">
        <v>41890</v>
      </c>
      <c r="B1058" s="60">
        <v>95.195338000000007</v>
      </c>
      <c r="C1058" s="62">
        <v>92.230495000000005</v>
      </c>
      <c r="D1058" s="62">
        <v>47.840015000000001</v>
      </c>
      <c r="E1058" s="62">
        <v>282.10998499999999</v>
      </c>
      <c r="F1058" s="62">
        <v>589.72265900000002</v>
      </c>
      <c r="G1058" s="62">
        <v>87.702976000000007</v>
      </c>
      <c r="H1058" s="62">
        <v>73.088401000000005</v>
      </c>
      <c r="I1058" s="62">
        <v>225.46000699999999</v>
      </c>
      <c r="J1058" s="62">
        <v>44.324409000000003</v>
      </c>
      <c r="K1058" s="62">
        <v>49.027884</v>
      </c>
      <c r="L1058" s="62">
        <v>17111.41992</v>
      </c>
      <c r="N1058" s="69">
        <f>(B1059-Assets[[#This Row],[AAPL]])/Assets[[#This Row],[AAPL]]</f>
        <v>-3.7617283316963477E-3</v>
      </c>
      <c r="O1058" s="69">
        <f>(C1059-Assets[[#This Row],[XOM]])/Assets[[#This Row],[XOM]]</f>
        <v>-3.8866537580656158E-3</v>
      </c>
      <c r="P1058" s="69">
        <f>(D1059-Assets[[#This Row],[TTM]])/Assets[[#This Row],[TTM]]</f>
        <v>-1.4417115044800876E-2</v>
      </c>
      <c r="Q1058" s="69">
        <f>(E1059-Assets[[#This Row],[TSLA]])/Assets[[#This Row],[TSLA]]</f>
        <v>-1.2867229779194113E-2</v>
      </c>
      <c r="R1058" s="69">
        <f>(F1059-Assets[[#This Row],[GOOG]])/Assets[[#This Row],[GOOG]]</f>
        <v>-1.4769729239791749E-2</v>
      </c>
      <c r="S1058" s="69">
        <f>(G1059-Assets[[#This Row],[DIS]])/Assets[[#This Row],[DIS]]</f>
        <v>-1.0600689308422204E-2</v>
      </c>
      <c r="T1058" s="69">
        <f>(H1059-Assets[[#This Row],[COP]])/Assets[[#This Row],[COP]]</f>
        <v>-8.8573561761199336E-4</v>
      </c>
      <c r="U1058" s="69">
        <f>(I1059-Assets[[#This Row],[BIDU]])/Assets[[#This Row],[BIDU]]</f>
        <v>-1.8761691070115112E-2</v>
      </c>
      <c r="V1058" s="69">
        <f>(J1059-Assets[[#This Row],[MSFT]])/Assets[[#This Row],[MSFT]]</f>
        <v>6.2405344197594588E-3</v>
      </c>
      <c r="W1058" s="69">
        <f>(K1059-Assets[[#This Row],[WFC]])/Assets[[#This Row],[WFC]]</f>
        <v>-7.7715367034808499E-3</v>
      </c>
      <c r="X1058" s="69">
        <f>(L1059-Assets[[#This Row],[DJI]])/Assets[[#This Row],[DJI]]</f>
        <v>-5.7009167243907716E-3</v>
      </c>
    </row>
    <row r="1059" spans="1:24" x14ac:dyDescent="0.25">
      <c r="A1059" s="66">
        <v>41891</v>
      </c>
      <c r="B1059" s="60">
        <v>94.837238999999997</v>
      </c>
      <c r="C1059" s="62">
        <v>91.872027000000003</v>
      </c>
      <c r="D1059" s="62">
        <v>47.150300000000001</v>
      </c>
      <c r="E1059" s="62">
        <v>278.48001099999999</v>
      </c>
      <c r="F1059" s="62">
        <v>581.01261499999998</v>
      </c>
      <c r="G1059" s="62">
        <v>86.773263999999998</v>
      </c>
      <c r="H1059" s="62">
        <v>73.023663999999997</v>
      </c>
      <c r="I1059" s="62">
        <v>221.229996</v>
      </c>
      <c r="J1059" s="62">
        <v>44.601016999999999</v>
      </c>
      <c r="K1059" s="62">
        <v>48.646861999999999</v>
      </c>
      <c r="L1059" s="62">
        <v>17013.869139999999</v>
      </c>
      <c r="N1059" s="69">
        <f>(B1060-Assets[[#This Row],[AAPL]])/Assets[[#This Row],[AAPL]]</f>
        <v>3.0717448448704943E-2</v>
      </c>
      <c r="O1059" s="69">
        <f>(C1060-Assets[[#This Row],[XOM]])/Assets[[#This Row],[XOM]]</f>
        <v>-5.9554471351764273E-3</v>
      </c>
      <c r="P1059" s="69">
        <f>(D1060-Assets[[#This Row],[TTM]])/Assets[[#This Row],[TTM]]</f>
        <v>-5.5119267533822935E-3</v>
      </c>
      <c r="Q1059" s="69">
        <f>(E1060-Assets[[#This Row],[TSLA]])/Assets[[#This Row],[TSLA]]</f>
        <v>9.4081977036406302E-3</v>
      </c>
      <c r="R1059" s="69">
        <f>(F1060-Assets[[#This Row],[GOOG]])/Assets[[#This Row],[GOOG]]</f>
        <v>3.5972041674172234E-3</v>
      </c>
      <c r="S1059" s="69">
        <f>(G1060-Assets[[#This Row],[DIS]])/Assets[[#This Row],[DIS]]</f>
        <v>-8.9287870973712904E-4</v>
      </c>
      <c r="T1059" s="69">
        <f>(H1060-Assets[[#This Row],[COP]])/Assets[[#This Row],[COP]]</f>
        <v>3.7993163421652518E-4</v>
      </c>
      <c r="U1059" s="69">
        <f>(I1060-Assets[[#This Row],[BIDU]])/Assets[[#This Row],[BIDU]]</f>
        <v>-2.4861140439563349E-3</v>
      </c>
      <c r="V1059" s="69">
        <f>(J1060-Assets[[#This Row],[MSFT]])/Assets[[#This Row],[MSFT]]</f>
        <v>1.7109026908512979E-3</v>
      </c>
      <c r="W1059" s="69">
        <f>(K1060-Assets[[#This Row],[WFC]])/Assets[[#This Row],[WFC]]</f>
        <v>8.8114419384337696E-3</v>
      </c>
      <c r="X1059" s="69">
        <f>(L1060-Assets[[#This Row],[DJI]])/Assets[[#This Row],[DJI]]</f>
        <v>3.2233585170270075E-3</v>
      </c>
    </row>
    <row r="1060" spans="1:24" x14ac:dyDescent="0.25">
      <c r="A1060" s="66">
        <v>41892</v>
      </c>
      <c r="B1060" s="60">
        <v>97.750397000000007</v>
      </c>
      <c r="C1060" s="62">
        <v>91.324888000000001</v>
      </c>
      <c r="D1060" s="62">
        <v>46.890411</v>
      </c>
      <c r="E1060" s="62">
        <v>281.10000600000001</v>
      </c>
      <c r="F1060" s="62">
        <v>583.10263599999996</v>
      </c>
      <c r="G1060" s="62">
        <v>86.695785999999998</v>
      </c>
      <c r="H1060" s="62">
        <v>73.051407999999995</v>
      </c>
      <c r="I1060" s="62">
        <v>220.679993</v>
      </c>
      <c r="J1060" s="62">
        <v>44.677325000000003</v>
      </c>
      <c r="K1060" s="62">
        <v>49.075510999999999</v>
      </c>
      <c r="L1060" s="62">
        <v>17068.710940000001</v>
      </c>
      <c r="N1060" s="69">
        <f>(B1061-Assets[[#This Row],[AAPL]])/Assets[[#This Row],[AAPL]]</f>
        <v>4.2574251642169018E-3</v>
      </c>
      <c r="O1060" s="69">
        <f>(C1061-Assets[[#This Row],[XOM]])/Assets[[#This Row],[XOM]]</f>
        <v>2.2725021026032311E-3</v>
      </c>
      <c r="P1060" s="69">
        <f>(D1061-Assets[[#This Row],[TTM]])/Assets[[#This Row],[TTM]]</f>
        <v>5.7556970443274017E-3</v>
      </c>
      <c r="Q1060" s="69">
        <f>(E1061-Assets[[#This Row],[TSLA]])/Assets[[#This Row],[TSLA]]</f>
        <v>-2.8104161619975213E-3</v>
      </c>
      <c r="R1060" s="69">
        <f>(F1061-Assets[[#This Row],[GOOG]])/Assets[[#This Row],[GOOG]]</f>
        <v>-3.0011474686592646E-3</v>
      </c>
      <c r="S1060" s="69">
        <f>(G1061-Assets[[#This Row],[DIS]])/Assets[[#This Row],[DIS]]</f>
        <v>5.0268533236436305E-3</v>
      </c>
      <c r="T1060" s="69">
        <f>(H1061-Assets[[#This Row],[COP]])/Assets[[#This Row],[COP]]</f>
        <v>4.9373312558192535E-3</v>
      </c>
      <c r="U1060" s="69">
        <f>(I1061-Assets[[#This Row],[BIDU]])/Assets[[#This Row],[BIDU]]</f>
        <v>-2.9907060945030752E-3</v>
      </c>
      <c r="V1060" s="69">
        <f>(J1061-Assets[[#This Row],[MSFT]])/Assets[[#This Row],[MSFT]]</f>
        <v>3.4158714739523401E-3</v>
      </c>
      <c r="W1060" s="69">
        <f>(K1061-Assets[[#This Row],[WFC]])/Assets[[#This Row],[WFC]]</f>
        <v>1.3587021029694546E-3</v>
      </c>
      <c r="X1060" s="69">
        <f>(L1061-Assets[[#This Row],[DJI]])/Assets[[#This Row],[DJI]]</f>
        <v>-1.1547995668383406E-3</v>
      </c>
    </row>
    <row r="1061" spans="1:24" x14ac:dyDescent="0.25">
      <c r="A1061" s="66">
        <v>41893</v>
      </c>
      <c r="B1061" s="60">
        <v>98.166561999999999</v>
      </c>
      <c r="C1061" s="62">
        <v>91.532424000000006</v>
      </c>
      <c r="D1061" s="62">
        <v>47.160297999999997</v>
      </c>
      <c r="E1061" s="62">
        <v>280.30999800000001</v>
      </c>
      <c r="F1061" s="62">
        <v>581.35265900000002</v>
      </c>
      <c r="G1061" s="62">
        <v>87.131592999999995</v>
      </c>
      <c r="H1061" s="62">
        <v>73.412087</v>
      </c>
      <c r="I1061" s="62">
        <v>220.020004</v>
      </c>
      <c r="J1061" s="62">
        <v>44.829937000000001</v>
      </c>
      <c r="K1061" s="62">
        <v>49.142189999999999</v>
      </c>
      <c r="L1061" s="62">
        <v>17049</v>
      </c>
      <c r="N1061" s="69">
        <f>(B1062-Assets[[#This Row],[AAPL]])/Assets[[#This Row],[AAPL]]</f>
        <v>2.2676051342208209E-3</v>
      </c>
      <c r="O1061" s="69">
        <f>(C1062-Assets[[#This Row],[XOM]])/Assets[[#This Row],[XOM]]</f>
        <v>-1.2882615235886354E-2</v>
      </c>
      <c r="P1061" s="69">
        <f>(D1062-Assets[[#This Row],[TTM]])/Assets[[#This Row],[TTM]]</f>
        <v>1.6955999726719581E-3</v>
      </c>
      <c r="Q1061" s="69">
        <f>(E1062-Assets[[#This Row],[TSLA]])/Assets[[#This Row],[TSLA]]</f>
        <v>-3.9598516211326578E-3</v>
      </c>
      <c r="R1061" s="69">
        <f>(F1062-Assets[[#This Row],[GOOG]])/Assets[[#This Row],[GOOG]]</f>
        <v>-9.8564441243917458E-3</v>
      </c>
      <c r="S1061" s="69">
        <f>(G1062-Assets[[#This Row],[DIS]])/Assets[[#This Row],[DIS]]</f>
        <v>-3.3344736391999396E-3</v>
      </c>
      <c r="T1061" s="69">
        <f>(H1062-Assets[[#This Row],[COP]])/Assets[[#This Row],[COP]]</f>
        <v>-1.1715809141892472E-2</v>
      </c>
      <c r="U1061" s="69">
        <f>(I1062-Assets[[#This Row],[BIDU]])/Assets[[#This Row],[BIDU]]</f>
        <v>-9.3627713960045648E-3</v>
      </c>
      <c r="V1061" s="69">
        <f>(J1062-Assets[[#This Row],[MSFT]])/Assets[[#This Row],[MSFT]]</f>
        <v>-6.382944504249464E-3</v>
      </c>
      <c r="W1061" s="69">
        <f>(K1062-Assets[[#This Row],[WFC]])/Assets[[#This Row],[WFC]]</f>
        <v>2.1322004574888232E-3</v>
      </c>
      <c r="X1061" s="69">
        <f>(L1062-Assets[[#This Row],[DJI]])/Assets[[#This Row],[DJI]]</f>
        <v>-3.6066766379259443E-3</v>
      </c>
    </row>
    <row r="1062" spans="1:24" x14ac:dyDescent="0.25">
      <c r="A1062" s="66">
        <v>41894</v>
      </c>
      <c r="B1062" s="60">
        <v>98.389165000000006</v>
      </c>
      <c r="C1062" s="62">
        <v>90.353246999999996</v>
      </c>
      <c r="D1062" s="62">
        <v>47.240262999999999</v>
      </c>
      <c r="E1062" s="62">
        <v>279.20001200000002</v>
      </c>
      <c r="F1062" s="62">
        <v>575.62258899999995</v>
      </c>
      <c r="G1062" s="62">
        <v>86.841054999999997</v>
      </c>
      <c r="H1062" s="62">
        <v>72.552004999999994</v>
      </c>
      <c r="I1062" s="62">
        <v>217.96000699999999</v>
      </c>
      <c r="J1062" s="62">
        <v>44.543790000000001</v>
      </c>
      <c r="K1062" s="62">
        <v>49.246971000000002</v>
      </c>
      <c r="L1062" s="62">
        <v>16987.509770000001</v>
      </c>
      <c r="N1062" s="69">
        <f>(B1063-Assets[[#This Row],[AAPL]])/Assets[[#This Row],[AAPL]]</f>
        <v>-2.9516461492489068E-4</v>
      </c>
      <c r="O1062" s="69">
        <f>(C1063-Assets[[#This Row],[XOM]])/Assets[[#This Row],[XOM]]</f>
        <v>5.3247228624777251E-3</v>
      </c>
      <c r="P1062" s="69">
        <f>(D1063-Assets[[#This Row],[TTM]])/Assets[[#This Row],[TTM]]</f>
        <v>-5.9246494880860557E-3</v>
      </c>
      <c r="Q1062" s="69">
        <f>(E1063-Assets[[#This Row],[TSLA]])/Assets[[#This Row],[TSLA]]</f>
        <v>-9.0759347818366143E-2</v>
      </c>
      <c r="R1062" s="69">
        <f>(F1063-Assets[[#This Row],[GOOG]])/Assets[[#This Row],[GOOG]]</f>
        <v>-4.3778215937942226E-3</v>
      </c>
      <c r="S1062" s="69">
        <f>(G1063-Assets[[#This Row],[DIS]])/Assets[[#This Row],[DIS]]</f>
        <v>4.5723649948748541E-3</v>
      </c>
      <c r="T1062" s="69">
        <f>(H1063-Assets[[#This Row],[COP]])/Assets[[#This Row],[COP]]</f>
        <v>1.2109686010745102E-2</v>
      </c>
      <c r="U1062" s="69">
        <f>(I1063-Assets[[#This Row],[BIDU]])/Assets[[#This Row],[BIDU]]</f>
        <v>-3.3171273480460069E-2</v>
      </c>
      <c r="V1062" s="69">
        <f>(J1063-Assets[[#This Row],[MSFT]])/Assets[[#This Row],[MSFT]]</f>
        <v>-9.8501048069775717E-3</v>
      </c>
      <c r="W1062" s="69">
        <f>(K1063-Assets[[#This Row],[WFC]])/Assets[[#This Row],[WFC]]</f>
        <v>4.6421332187110715E-3</v>
      </c>
      <c r="X1062" s="69">
        <f>(L1063-Assets[[#This Row],[DJI]])/Assets[[#This Row],[DJI]]</f>
        <v>2.5684082358588762E-3</v>
      </c>
    </row>
    <row r="1063" spans="1:24" x14ac:dyDescent="0.25">
      <c r="A1063" s="66">
        <v>41897</v>
      </c>
      <c r="B1063" s="60">
        <v>98.360123999999999</v>
      </c>
      <c r="C1063" s="62">
        <v>90.834352999999993</v>
      </c>
      <c r="D1063" s="62">
        <v>46.960380999999998</v>
      </c>
      <c r="E1063" s="62">
        <v>253.86000100000001</v>
      </c>
      <c r="F1063" s="62">
        <v>573.10261600000001</v>
      </c>
      <c r="G1063" s="62">
        <v>87.238123999999999</v>
      </c>
      <c r="H1063" s="62">
        <v>73.430587000000003</v>
      </c>
      <c r="I1063" s="62">
        <v>210.729996</v>
      </c>
      <c r="J1063" s="62">
        <v>44.105029000000002</v>
      </c>
      <c r="K1063" s="62">
        <v>49.475582000000003</v>
      </c>
      <c r="L1063" s="62">
        <v>17031.140630000002</v>
      </c>
      <c r="N1063" s="69">
        <f>(B1064-Assets[[#This Row],[AAPL]])/Assets[[#This Row],[AAPL]]</f>
        <v>-7.576464625034412E-3</v>
      </c>
      <c r="O1063" s="69">
        <f>(C1064-Assets[[#This Row],[XOM]])/Assets[[#This Row],[XOM]]</f>
        <v>1.1839232234086675E-2</v>
      </c>
      <c r="P1063" s="69">
        <f>(D1064-Assets[[#This Row],[TTM]])/Assets[[#This Row],[TTM]]</f>
        <v>-2.0008483321291574E-2</v>
      </c>
      <c r="Q1063" s="69">
        <f>(E1064-Assets[[#This Row],[TSLA]])/Assets[[#This Row],[TSLA]]</f>
        <v>2.7101508598827928E-2</v>
      </c>
      <c r="R1063" s="69">
        <f>(F1064-Assets[[#This Row],[GOOG]])/Assets[[#This Row],[GOOG]]</f>
        <v>1.1952526142368825E-2</v>
      </c>
      <c r="S1063" s="69">
        <f>(G1064-Assets[[#This Row],[DIS]])/Assets[[#This Row],[DIS]]</f>
        <v>2.1091696102955803E-3</v>
      </c>
      <c r="T1063" s="69">
        <f>(H1064-Assets[[#This Row],[COP]])/Assets[[#This Row],[COP]]</f>
        <v>1.7002492435475143E-2</v>
      </c>
      <c r="U1063" s="69">
        <f>(I1064-Assets[[#This Row],[BIDU]])/Assets[[#This Row],[BIDU]]</f>
        <v>2.296783130959678E-2</v>
      </c>
      <c r="V1063" s="69">
        <f>(J1064-Assets[[#This Row],[MSFT]])/Assets[[#This Row],[MSFT]]</f>
        <v>1.1245611016376318E-2</v>
      </c>
      <c r="W1063" s="69">
        <f>(K1064-Assets[[#This Row],[WFC]])/Assets[[#This Row],[WFC]]</f>
        <v>7.1236554630119955E-3</v>
      </c>
      <c r="X1063" s="69">
        <f>(L1064-Assets[[#This Row],[DJI]])/Assets[[#This Row],[DJI]]</f>
        <v>5.9203357068398519E-3</v>
      </c>
    </row>
    <row r="1064" spans="1:24" x14ac:dyDescent="0.25">
      <c r="A1064" s="66">
        <v>41898</v>
      </c>
      <c r="B1064" s="60">
        <v>97.614902000000001</v>
      </c>
      <c r="C1064" s="62">
        <v>91.909762000000001</v>
      </c>
      <c r="D1064" s="62">
        <v>46.020775</v>
      </c>
      <c r="E1064" s="62">
        <v>260.73998999999998</v>
      </c>
      <c r="F1064" s="62">
        <v>579.95263999999997</v>
      </c>
      <c r="G1064" s="62">
        <v>87.422123999999997</v>
      </c>
      <c r="H1064" s="62">
        <v>74.679090000000002</v>
      </c>
      <c r="I1064" s="62">
        <v>215.570007</v>
      </c>
      <c r="J1064" s="62">
        <v>44.601016999999999</v>
      </c>
      <c r="K1064" s="62">
        <v>49.828029000000001</v>
      </c>
      <c r="L1064" s="62">
        <v>17131.970700000002</v>
      </c>
      <c r="N1064" s="69">
        <f>(B1065-Assets[[#This Row],[AAPL]])/Assets[[#This Row],[AAPL]]</f>
        <v>7.1386129138355636E-3</v>
      </c>
      <c r="O1064" s="69">
        <f>(C1065-Assets[[#This Row],[XOM]])/Assets[[#This Row],[XOM]]</f>
        <v>-3.5923061143385451E-3</v>
      </c>
      <c r="P1064" s="69">
        <f>(D1065-Assets[[#This Row],[TTM]])/Assets[[#This Row],[TTM]]</f>
        <v>2.6064098225203358E-3</v>
      </c>
      <c r="Q1064" s="69">
        <f>(E1065-Assets[[#This Row],[TSLA]])/Assets[[#This Row],[TSLA]]</f>
        <v>2.4546100504184471E-3</v>
      </c>
      <c r="R1064" s="69">
        <f>(F1065-Assets[[#This Row],[GOOG]])/Assets[[#This Row],[GOOG]]</f>
        <v>8.3109924286231054E-3</v>
      </c>
      <c r="S1064" s="69">
        <f>(G1065-Assets[[#This Row],[DIS]])/Assets[[#This Row],[DIS]]</f>
        <v>6.6474019780171276E-4</v>
      </c>
      <c r="T1064" s="69">
        <f>(H1065-Assets[[#This Row],[COP]])/Assets[[#This Row],[COP]]</f>
        <v>-1.3622287041794889E-3</v>
      </c>
      <c r="U1064" s="69">
        <f>(I1065-Assets[[#This Row],[BIDU]])/Assets[[#This Row],[BIDU]]</f>
        <v>1.6282390341992258E-2</v>
      </c>
      <c r="V1064" s="69">
        <f>(J1065-Assets[[#This Row],[MSFT]])/Assets[[#This Row],[MSFT]]</f>
        <v>-5.1325511254596643E-3</v>
      </c>
      <c r="W1064" s="69">
        <f>(K1065-Assets[[#This Row],[WFC]])/Assets[[#This Row],[WFC]]</f>
        <v>3.8232898997469203E-3</v>
      </c>
      <c r="X1064" s="69">
        <f>(L1065-Assets[[#This Row],[DJI]])/Assets[[#This Row],[DJI]]</f>
        <v>1.4521919536086673E-3</v>
      </c>
    </row>
    <row r="1065" spans="1:24" x14ac:dyDescent="0.25">
      <c r="A1065" s="66">
        <v>41899</v>
      </c>
      <c r="B1065" s="60">
        <v>98.311736999999994</v>
      </c>
      <c r="C1065" s="62">
        <v>91.579594</v>
      </c>
      <c r="D1065" s="62">
        <v>46.140723999999999</v>
      </c>
      <c r="E1065" s="62">
        <v>261.38000499999998</v>
      </c>
      <c r="F1065" s="62">
        <v>584.77262199999996</v>
      </c>
      <c r="G1065" s="62">
        <v>87.480237000000002</v>
      </c>
      <c r="H1065" s="62">
        <v>74.577359999999999</v>
      </c>
      <c r="I1065" s="62">
        <v>219.08000200000001</v>
      </c>
      <c r="J1065" s="62">
        <v>44.372100000000003</v>
      </c>
      <c r="K1065" s="62">
        <v>50.018535999999997</v>
      </c>
      <c r="L1065" s="62">
        <v>17156.849610000001</v>
      </c>
      <c r="N1065" s="69">
        <f>(B1066-Assets[[#This Row],[AAPL]])/Assets[[#This Row],[AAPL]]</f>
        <v>2.0673320012645135E-3</v>
      </c>
      <c r="O1065" s="69">
        <f>(C1066-Assets[[#This Row],[XOM]])/Assets[[#This Row],[XOM]]</f>
        <v>-4.8413842061802168E-3</v>
      </c>
      <c r="P1065" s="69">
        <f>(D1066-Assets[[#This Row],[TTM]])/Assets[[#This Row],[TTM]]</f>
        <v>1.3431518759870352E-2</v>
      </c>
      <c r="Q1065" s="69">
        <f>(E1066-Assets[[#This Row],[TSLA]])/Assets[[#This Row],[TSLA]]</f>
        <v>9.3350751906213815E-3</v>
      </c>
      <c r="R1065" s="69">
        <f>(F1066-Assets[[#This Row],[GOOG]])/Assets[[#This Row],[GOOG]]</f>
        <v>7.6954235384844053E-3</v>
      </c>
      <c r="S1065" s="69">
        <f>(G1066-Assets[[#This Row],[DIS]])/Assets[[#This Row],[DIS]]</f>
        <v>1.1064213280527959E-4</v>
      </c>
      <c r="T1065" s="69">
        <f>(H1066-Assets[[#This Row],[COP]])/Assets[[#This Row],[COP]]</f>
        <v>-8.3085134684305548E-3</v>
      </c>
      <c r="U1065" s="69">
        <f>(I1066-Assets[[#This Row],[BIDU]])/Assets[[#This Row],[BIDU]]</f>
        <v>4.2769741256438315E-2</v>
      </c>
      <c r="V1065" s="69">
        <f>(J1066-Assets[[#This Row],[MSFT]])/Assets[[#This Row],[MSFT]]</f>
        <v>3.4393909686491111E-3</v>
      </c>
      <c r="W1065" s="69">
        <f>(K1066-Assets[[#This Row],[WFC]])/Assets[[#This Row],[WFC]]</f>
        <v>1.3902186181538871E-2</v>
      </c>
      <c r="X1065" s="69">
        <f>(L1066-Assets[[#This Row],[DJI]])/Assets[[#This Row],[DJI]]</f>
        <v>6.3613438644577764E-3</v>
      </c>
    </row>
    <row r="1066" spans="1:24" x14ac:dyDescent="0.25">
      <c r="A1066" s="66">
        <v>41900</v>
      </c>
      <c r="B1066" s="60">
        <v>98.514979999999994</v>
      </c>
      <c r="C1066" s="62">
        <v>91.136222000000004</v>
      </c>
      <c r="D1066" s="62">
        <v>46.760463999999999</v>
      </c>
      <c r="E1066" s="62">
        <v>263.82000699999998</v>
      </c>
      <c r="F1066" s="62">
        <v>589.272695</v>
      </c>
      <c r="G1066" s="62">
        <v>87.489915999999994</v>
      </c>
      <c r="H1066" s="62">
        <v>73.957733000000005</v>
      </c>
      <c r="I1066" s="62">
        <v>228.449997</v>
      </c>
      <c r="J1066" s="62">
        <v>44.524712999999998</v>
      </c>
      <c r="K1066" s="62">
        <v>50.713903000000002</v>
      </c>
      <c r="L1066" s="62">
        <v>17265.990229999999</v>
      </c>
      <c r="N1066" s="69">
        <f>(B1067-Assets[[#This Row],[AAPL]])/Assets[[#This Row],[AAPL]]</f>
        <v>-8.1540594130963696E-3</v>
      </c>
      <c r="O1066" s="69">
        <f>(C1067-Assets[[#This Row],[XOM]])/Assets[[#This Row],[XOM]]</f>
        <v>5.278976782689071E-3</v>
      </c>
      <c r="P1066" s="69">
        <f>(D1067-Assets[[#This Row],[TTM]])/Assets[[#This Row],[TTM]]</f>
        <v>-1.4963709513233754E-3</v>
      </c>
      <c r="Q1066" s="69">
        <f>(E1067-Assets[[#This Row],[TSLA]])/Assets[[#This Row],[TSLA]]</f>
        <v>-1.7057083923130972E-2</v>
      </c>
      <c r="R1066" s="69">
        <f>(F1067-Assets[[#This Row],[GOOG]])/Assets[[#This Row],[GOOG]]</f>
        <v>1.1556613869576892E-2</v>
      </c>
      <c r="S1066" s="69">
        <f>(G1067-Assets[[#This Row],[DIS]])/Assets[[#This Row],[DIS]]</f>
        <v>1.6604084978206312E-3</v>
      </c>
      <c r="T1066" s="69">
        <f>(H1067-Assets[[#This Row],[COP]])/Assets[[#This Row],[COP]]</f>
        <v>7.3777274919985944E-3</v>
      </c>
      <c r="U1066" s="69">
        <f>(I1067-Assets[[#This Row],[BIDU]])/Assets[[#This Row],[BIDU]]</f>
        <v>-1.5408203310241234E-2</v>
      </c>
      <c r="V1066" s="69">
        <f>(J1067-Assets[[#This Row],[MSFT]])/Assets[[#This Row],[MSFT]]</f>
        <v>1.7994860517124584E-2</v>
      </c>
      <c r="W1066" s="69">
        <f>(K1067-Assets[[#This Row],[WFC]])/Assets[[#This Row],[WFC]]</f>
        <v>2.2539184175983172E-3</v>
      </c>
      <c r="X1066" s="69">
        <f>(L1067-Assets[[#This Row],[DJI]])/Assets[[#This Row],[DJI]]</f>
        <v>7.9636324455397312E-4</v>
      </c>
    </row>
    <row r="1067" spans="1:24" x14ac:dyDescent="0.25">
      <c r="A1067" s="66">
        <v>41901</v>
      </c>
      <c r="B1067" s="60">
        <v>97.711682999999994</v>
      </c>
      <c r="C1067" s="62">
        <v>91.617328000000001</v>
      </c>
      <c r="D1067" s="62">
        <v>46.690492999999996</v>
      </c>
      <c r="E1067" s="62">
        <v>259.32000699999998</v>
      </c>
      <c r="F1067" s="62">
        <v>596.08269199999995</v>
      </c>
      <c r="G1067" s="62">
        <v>87.635185000000007</v>
      </c>
      <c r="H1067" s="62">
        <v>74.503372999999996</v>
      </c>
      <c r="I1067" s="62">
        <v>224.929993</v>
      </c>
      <c r="J1067" s="62">
        <v>45.325929000000002</v>
      </c>
      <c r="K1067" s="62">
        <v>50.828207999999997</v>
      </c>
      <c r="L1067" s="62">
        <v>17279.740229999999</v>
      </c>
      <c r="N1067" s="69">
        <f>(B1068-Assets[[#This Row],[AAPL]])/Assets[[#This Row],[AAPL]]</f>
        <v>9.9047521267244085E-4</v>
      </c>
      <c r="O1067" s="69">
        <f>(C1068-Assets[[#This Row],[XOM]])/Assets[[#This Row],[XOM]]</f>
        <v>-5.9720034620525213E-3</v>
      </c>
      <c r="P1067" s="69">
        <f>(D1068-Assets[[#This Row],[TTM]])/Assets[[#This Row],[TTM]]</f>
        <v>1.8197451888117822E-2</v>
      </c>
      <c r="Q1067" s="69">
        <f>(E1068-Assets[[#This Row],[TSLA]])/Assets[[#This Row],[TSLA]]</f>
        <v>-3.582449386560433E-2</v>
      </c>
      <c r="R1067" s="69">
        <f>(F1068-Assets[[#This Row],[GOOG]])/Assets[[#This Row],[GOOG]]</f>
        <v>-1.4612140424301945E-2</v>
      </c>
      <c r="S1067" s="69">
        <f>(G1068-Assets[[#This Row],[DIS]])/Assets[[#This Row],[DIS]]</f>
        <v>-1.3261100549967578E-2</v>
      </c>
      <c r="T1067" s="69">
        <f>(H1068-Assets[[#This Row],[COP]])/Assets[[#This Row],[COP]]</f>
        <v>-1.0923505436458425E-2</v>
      </c>
      <c r="U1067" s="69">
        <f>(I1068-Assets[[#This Row],[BIDU]])/Assets[[#This Row],[BIDU]]</f>
        <v>-4.4769449666056699E-2</v>
      </c>
      <c r="V1067" s="69">
        <f>(J1068-Assets[[#This Row],[MSFT]])/Assets[[#This Row],[MSFT]]</f>
        <v>-9.6801325351764875E-3</v>
      </c>
      <c r="W1067" s="69">
        <f>(K1068-Assets[[#This Row],[WFC]])/Assets[[#This Row],[WFC]]</f>
        <v>-8.6206659105510682E-3</v>
      </c>
      <c r="X1067" s="69">
        <f>(L1068-Assets[[#This Row],[DJI]])/Assets[[#This Row],[DJI]]</f>
        <v>-6.1957262421183162E-3</v>
      </c>
    </row>
    <row r="1068" spans="1:24" x14ac:dyDescent="0.25">
      <c r="A1068" s="66">
        <v>41904</v>
      </c>
      <c r="B1068" s="60">
        <v>97.808464000000001</v>
      </c>
      <c r="C1068" s="62">
        <v>91.070188999999999</v>
      </c>
      <c r="D1068" s="62">
        <v>47.540140999999998</v>
      </c>
      <c r="E1068" s="62">
        <v>250.029999</v>
      </c>
      <c r="F1068" s="62">
        <v>587.37264800000003</v>
      </c>
      <c r="G1068" s="62">
        <v>86.473045999999997</v>
      </c>
      <c r="H1068" s="62">
        <v>73.689535000000006</v>
      </c>
      <c r="I1068" s="62">
        <v>214.86000100000001</v>
      </c>
      <c r="J1068" s="62">
        <v>44.887168000000003</v>
      </c>
      <c r="K1068" s="62">
        <v>50.390034999999997</v>
      </c>
      <c r="L1068" s="62">
        <v>17172.679690000001</v>
      </c>
      <c r="N1068" s="69">
        <f>(B1069-Assets[[#This Row],[AAPL]])/Assets[[#This Row],[AAPL]]</f>
        <v>1.5634291118200194E-2</v>
      </c>
      <c r="O1068" s="69">
        <f>(C1069-Assets[[#This Row],[XOM]])/Assets[[#This Row],[XOM]]</f>
        <v>-5.2828154337089869E-3</v>
      </c>
      <c r="P1068" s="69">
        <f>(D1069-Assets[[#This Row],[TTM]])/Assets[[#This Row],[TTM]]</f>
        <v>-4.352395589234781E-2</v>
      </c>
      <c r="Q1068" s="69">
        <f>(E1069-Assets[[#This Row],[TSLA]])/Assets[[#This Row],[TSLA]]</f>
        <v>1.5198376255642142E-3</v>
      </c>
      <c r="R1068" s="69">
        <f>(F1069-Assets[[#This Row],[GOOG]])/Assets[[#This Row],[GOOG]]</f>
        <v>-1.0623603297237589E-2</v>
      </c>
      <c r="S1068" s="69">
        <f>(G1069-Assets[[#This Row],[DIS]])/Assets[[#This Row],[DIS]]</f>
        <v>-1.0975512531384568E-2</v>
      </c>
      <c r="T1068" s="69">
        <f>(H1069-Assets[[#This Row],[COP]])/Assets[[#This Row],[COP]]</f>
        <v>-9.6636109862818804E-3</v>
      </c>
      <c r="U1068" s="69">
        <f>(I1069-Assets[[#This Row],[BIDU]])/Assets[[#This Row],[BIDU]]</f>
        <v>-3.2583077201047485E-4</v>
      </c>
      <c r="V1068" s="69">
        <f>(J1069-Assets[[#This Row],[MSFT]])/Assets[[#This Row],[MSFT]]</f>
        <v>-1.0624729098525456E-2</v>
      </c>
      <c r="W1068" s="69">
        <f>(K1069-Assets[[#This Row],[WFC]])/Assets[[#This Row],[WFC]]</f>
        <v>-1.5122930555614826E-2</v>
      </c>
      <c r="X1068" s="69">
        <f>(L1069-Assets[[#This Row],[DJI]])/Assets[[#This Row],[DJI]]</f>
        <v>-6.8021154594773651E-3</v>
      </c>
    </row>
    <row r="1069" spans="1:24" x14ac:dyDescent="0.25">
      <c r="A1069" s="66">
        <v>41905</v>
      </c>
      <c r="B1069" s="60">
        <v>99.337630000000004</v>
      </c>
      <c r="C1069" s="62">
        <v>90.589082000000005</v>
      </c>
      <c r="D1069" s="62">
        <v>45.471006000000003</v>
      </c>
      <c r="E1069" s="62">
        <v>250.41000399999999</v>
      </c>
      <c r="F1069" s="62">
        <v>581.13263400000005</v>
      </c>
      <c r="G1069" s="62">
        <v>85.523960000000002</v>
      </c>
      <c r="H1069" s="62">
        <v>72.977428000000003</v>
      </c>
      <c r="I1069" s="62">
        <v>214.78999300000001</v>
      </c>
      <c r="J1069" s="62">
        <v>44.410254000000002</v>
      </c>
      <c r="K1069" s="62">
        <v>49.627989999999997</v>
      </c>
      <c r="L1069" s="62">
        <v>17055.869139999999</v>
      </c>
      <c r="N1069" s="69">
        <f>(B1070-Assets[[#This Row],[AAPL]])/Assets[[#This Row],[AAPL]]</f>
        <v>-8.6710745968069589E-3</v>
      </c>
      <c r="O1069" s="69">
        <f>(C1070-Assets[[#This Row],[XOM]])/Assets[[#This Row],[XOM]]</f>
        <v>-2.186797742359403E-3</v>
      </c>
      <c r="P1069" s="69">
        <f>(D1070-Assets[[#This Row],[TTM]])/Assets[[#This Row],[TTM]]</f>
        <v>-1.1211320022257752E-2</v>
      </c>
      <c r="Q1069" s="69">
        <f>(E1070-Assets[[#This Row],[TSLA]])/Assets[[#This Row],[TSLA]]</f>
        <v>6.9086497039471412E-3</v>
      </c>
      <c r="R1069" s="69">
        <f>(F1070-Assets[[#This Row],[GOOG]])/Assets[[#This Row],[GOOG]]</f>
        <v>1.1804534109161557E-2</v>
      </c>
      <c r="S1069" s="69">
        <f>(G1070-Assets[[#This Row],[DIS]])/Assets[[#This Row],[DIS]]</f>
        <v>1.2909060805884089E-2</v>
      </c>
      <c r="T1069" s="69">
        <f>(H1070-Assets[[#This Row],[COP]])/Assets[[#This Row],[COP]]</f>
        <v>-2.4078404078587612E-3</v>
      </c>
      <c r="U1069" s="69">
        <f>(I1070-Assets[[#This Row],[BIDU]])/Assets[[#This Row],[BIDU]]</f>
        <v>3.3428037776415342E-2</v>
      </c>
      <c r="V1069" s="69">
        <f>(J1070-Assets[[#This Row],[MSFT]])/Assets[[#This Row],[MSFT]]</f>
        <v>1.1168389174265846E-2</v>
      </c>
      <c r="W1069" s="69">
        <f>(K1070-Assets[[#This Row],[WFC]])/Assets[[#This Row],[WFC]]</f>
        <v>5.7586454740561881E-4</v>
      </c>
      <c r="X1069" s="69">
        <f>(L1070-Assets[[#This Row],[DJI]])/Assets[[#This Row],[DJI]]</f>
        <v>9.0403724802498968E-3</v>
      </c>
    </row>
    <row r="1070" spans="1:24" x14ac:dyDescent="0.25">
      <c r="A1070" s="66">
        <v>41906</v>
      </c>
      <c r="B1070" s="60">
        <v>98.476265999999995</v>
      </c>
      <c r="C1070" s="62">
        <v>90.390981999999994</v>
      </c>
      <c r="D1070" s="62">
        <v>44.961216</v>
      </c>
      <c r="E1070" s="62">
        <v>252.13999899999999</v>
      </c>
      <c r="F1070" s="62">
        <v>587.99263399999995</v>
      </c>
      <c r="G1070" s="62">
        <v>86.627994000000001</v>
      </c>
      <c r="H1070" s="62">
        <v>72.80171</v>
      </c>
      <c r="I1070" s="62">
        <v>221.970001</v>
      </c>
      <c r="J1070" s="62">
        <v>44.906244999999998</v>
      </c>
      <c r="K1070" s="62">
        <v>49.656568999999998</v>
      </c>
      <c r="L1070" s="62">
        <v>17210.060549999998</v>
      </c>
      <c r="N1070" s="69">
        <f>(B1071-Assets[[#This Row],[AAPL]])/Assets[[#This Row],[AAPL]]</f>
        <v>-3.8132650155520732E-2</v>
      </c>
      <c r="O1070" s="69">
        <f>(C1071-Assets[[#This Row],[XOM]])/Assets[[#This Row],[XOM]]</f>
        <v>-1.6384886713588221E-2</v>
      </c>
      <c r="P1070" s="69">
        <f>(D1071-Assets[[#This Row],[TTM]])/Assets[[#This Row],[TTM]]</f>
        <v>-4.6687371622689294E-2</v>
      </c>
      <c r="Q1070" s="69">
        <f>(E1071-Assets[[#This Row],[TSLA]])/Assets[[#This Row],[TSLA]]</f>
        <v>-2.0583810663059424E-2</v>
      </c>
      <c r="R1070" s="69">
        <f>(F1071-Assets[[#This Row],[GOOG]])/Assets[[#This Row],[GOOG]]</f>
        <v>-2.1990161529812514E-2</v>
      </c>
      <c r="S1070" s="69">
        <f>(G1071-Assets[[#This Row],[DIS]])/Assets[[#This Row],[DIS]]</f>
        <v>-1.5427576448324572E-2</v>
      </c>
      <c r="T1070" s="69">
        <f>(H1071-Assets[[#This Row],[COP]])/Assets[[#This Row],[COP]]</f>
        <v>-1.4608763997439012E-2</v>
      </c>
      <c r="U1070" s="69">
        <f>(I1071-Assets[[#This Row],[BIDU]])/Assets[[#This Row],[BIDU]]</f>
        <v>-1.9912591701975044E-2</v>
      </c>
      <c r="V1070" s="69">
        <f>(J1071-Assets[[#This Row],[MSFT]])/Assets[[#This Row],[MSFT]]</f>
        <v>-2.2090067873633171E-2</v>
      </c>
      <c r="W1070" s="69">
        <f>(K1071-Assets[[#This Row],[WFC]])/Assets[[#This Row],[WFC]]</f>
        <v>-1.3811646954504537E-2</v>
      </c>
      <c r="X1070" s="69">
        <f>(L1071-Assets[[#This Row],[DJI]])/Assets[[#This Row],[DJI]]</f>
        <v>-1.5354958759863105E-2</v>
      </c>
    </row>
    <row r="1071" spans="1:24" x14ac:dyDescent="0.25">
      <c r="A1071" s="66">
        <v>41907</v>
      </c>
      <c r="B1071" s="60">
        <v>94.721104999999994</v>
      </c>
      <c r="C1071" s="62">
        <v>88.909936000000002</v>
      </c>
      <c r="D1071" s="62">
        <v>42.862094999999997</v>
      </c>
      <c r="E1071" s="62">
        <v>246.949997</v>
      </c>
      <c r="F1071" s="62">
        <v>575.06258100000002</v>
      </c>
      <c r="G1071" s="62">
        <v>85.291533999999999</v>
      </c>
      <c r="H1071" s="62">
        <v>71.738167000000004</v>
      </c>
      <c r="I1071" s="62">
        <v>217.550003</v>
      </c>
      <c r="J1071" s="62">
        <v>43.914262999999998</v>
      </c>
      <c r="K1071" s="62">
        <v>48.970730000000003</v>
      </c>
      <c r="L1071" s="62">
        <v>16945.800780000001</v>
      </c>
      <c r="N1071" s="69">
        <f>(B1072-Assets[[#This Row],[AAPL]])/Assets[[#This Row],[AAPL]]</f>
        <v>2.9426757637593004E-2</v>
      </c>
      <c r="O1071" s="69">
        <f>(C1072-Assets[[#This Row],[XOM]])/Assets[[#This Row],[XOM]]</f>
        <v>1.2519894289430079E-2</v>
      </c>
      <c r="P1071" s="69">
        <f>(D1072-Assets[[#This Row],[TTM]])/Assets[[#This Row],[TTM]]</f>
        <v>4.1977579490689879E-2</v>
      </c>
      <c r="Q1071" s="69">
        <f>(E1072-Assets[[#This Row],[TSLA]])/Assets[[#This Row],[TSLA]]</f>
        <v>-1.4172545221775752E-3</v>
      </c>
      <c r="R1071" s="69">
        <f>(F1072-Assets[[#This Row],[GOOG]])/Assets[[#This Row],[GOOG]]</f>
        <v>3.5474730358086527E-3</v>
      </c>
      <c r="S1071" s="69">
        <f>(G1072-Assets[[#This Row],[DIS]])/Assets[[#This Row],[DIS]]</f>
        <v>7.6075663031221433E-3</v>
      </c>
      <c r="T1071" s="69">
        <f>(H1072-Assets[[#This Row],[COP]])/Assets[[#This Row],[COP]]</f>
        <v>7.0904097675090491E-3</v>
      </c>
      <c r="U1071" s="69">
        <f>(I1072-Assets[[#This Row],[BIDU]])/Assets[[#This Row],[BIDU]]</f>
        <v>6.7570718443060486E-3</v>
      </c>
      <c r="V1071" s="69">
        <f>(J1072-Assets[[#This Row],[MSFT]])/Assets[[#This Row],[MSFT]]</f>
        <v>8.0364550351215737E-3</v>
      </c>
      <c r="W1071" s="69">
        <f>(K1072-Assets[[#This Row],[WFC]])/Assets[[#This Row],[WFC]]</f>
        <v>8.9476509743677303E-3</v>
      </c>
      <c r="X1071" s="69">
        <f>(L1072-Assets[[#This Row],[DJI]])/Assets[[#This Row],[DJI]]</f>
        <v>9.8755799252348737E-3</v>
      </c>
    </row>
    <row r="1072" spans="1:24" x14ac:dyDescent="0.25">
      <c r="A1072" s="66">
        <v>41908</v>
      </c>
      <c r="B1072" s="60">
        <v>97.508439999999993</v>
      </c>
      <c r="C1072" s="62">
        <v>90.023078999999996</v>
      </c>
      <c r="D1072" s="62">
        <v>44.661341999999998</v>
      </c>
      <c r="E1072" s="62">
        <v>246.60000600000001</v>
      </c>
      <c r="F1072" s="62">
        <v>577.10260000000005</v>
      </c>
      <c r="G1072" s="62">
        <v>85.940394999999995</v>
      </c>
      <c r="H1072" s="62">
        <v>72.24682</v>
      </c>
      <c r="I1072" s="62">
        <v>219.020004</v>
      </c>
      <c r="J1072" s="62">
        <v>44.267178000000001</v>
      </c>
      <c r="K1072" s="62">
        <v>49.408903000000002</v>
      </c>
      <c r="L1072" s="62">
        <v>17113.150389999999</v>
      </c>
      <c r="N1072" s="69">
        <f>(B1073-Assets[[#This Row],[AAPL]])/Assets[[#This Row],[AAPL]]</f>
        <v>-6.3523526783937157E-3</v>
      </c>
      <c r="O1072" s="69">
        <f>(C1073-Assets[[#This Row],[XOM]])/Assets[[#This Row],[XOM]]</f>
        <v>-1.0478879532658393E-2</v>
      </c>
      <c r="P1072" s="69">
        <f>(D1073-Assets[[#This Row],[TTM]])/Assets[[#This Row],[TTM]]</f>
        <v>-2.5738613049289923E-2</v>
      </c>
      <c r="Q1072" s="69">
        <f>(E1073-Assets[[#This Row],[TSLA]])/Assets[[#This Row],[TSLA]]</f>
        <v>-5.4339455287766864E-3</v>
      </c>
      <c r="R1072" s="69">
        <f>(F1073-Assets[[#This Row],[GOOG]])/Assets[[#This Row],[GOOG]]</f>
        <v>-1.2822780559299293E-3</v>
      </c>
      <c r="S1072" s="69">
        <f>(G1073-Assets[[#This Row],[DIS]])/Assets[[#This Row],[DIS]]</f>
        <v>1.014237833093522E-3</v>
      </c>
      <c r="T1072" s="69">
        <f>(H1073-Assets[[#This Row],[COP]])/Assets[[#This Row],[COP]]</f>
        <v>-3.5843100083851479E-3</v>
      </c>
      <c r="U1072" s="69">
        <f>(I1073-Assets[[#This Row],[BIDU]])/Assets[[#This Row],[BIDU]]</f>
        <v>6.6203861451851502E-3</v>
      </c>
      <c r="V1072" s="69">
        <f>(J1073-Assets[[#This Row],[MSFT]])/Assets[[#This Row],[MSFT]]</f>
        <v>6.4639313579007622E-4</v>
      </c>
      <c r="W1072" s="69">
        <f>(K1073-Assets[[#This Row],[WFC]])/Assets[[#This Row],[WFC]]</f>
        <v>-3.4702247892450327E-3</v>
      </c>
      <c r="X1072" s="69">
        <f>(L1073-Assets[[#This Row],[DJI]])/Assets[[#This Row],[DJI]]</f>
        <v>-2.4501444236999549E-3</v>
      </c>
    </row>
    <row r="1073" spans="1:24" x14ac:dyDescent="0.25">
      <c r="A1073" s="66">
        <v>41911</v>
      </c>
      <c r="B1073" s="60">
        <v>96.889032</v>
      </c>
      <c r="C1073" s="62">
        <v>89.079738000000006</v>
      </c>
      <c r="D1073" s="62">
        <v>43.511820999999998</v>
      </c>
      <c r="E1073" s="62">
        <v>245.259995</v>
      </c>
      <c r="F1073" s="62">
        <v>576.36259399999994</v>
      </c>
      <c r="G1073" s="62">
        <v>86.027558999999997</v>
      </c>
      <c r="H1073" s="62">
        <v>71.987864999999999</v>
      </c>
      <c r="I1073" s="62">
        <v>220.470001</v>
      </c>
      <c r="J1073" s="62">
        <v>44.295791999999999</v>
      </c>
      <c r="K1073" s="62">
        <v>49.237442999999999</v>
      </c>
      <c r="L1073" s="62">
        <v>17071.220700000002</v>
      </c>
      <c r="N1073" s="69">
        <f>(B1074-Assets[[#This Row],[AAPL]])/Assets[[#This Row],[AAPL]]</f>
        <v>6.3929630342471873E-3</v>
      </c>
      <c r="O1073" s="69">
        <f>(C1074-Assets[[#This Row],[XOM]])/Assets[[#This Row],[XOM]]</f>
        <v>-4.0241249923748312E-3</v>
      </c>
      <c r="P1073" s="69">
        <f>(D1074-Assets[[#This Row],[TTM]])/Assets[[#This Row],[TTM]]</f>
        <v>4.1350831995747624E-3</v>
      </c>
      <c r="Q1073" s="69">
        <f>(E1074-Assets[[#This Row],[TSLA]])/Assets[[#This Row],[TSLA]]</f>
        <v>-1.0519457117333821E-2</v>
      </c>
      <c r="R1073" s="69">
        <f>(F1074-Assets[[#This Row],[GOOG]])/Assets[[#This Row],[GOOG]]</f>
        <v>1.7350119706068402E-3</v>
      </c>
      <c r="S1073" s="69">
        <f>(G1074-Assets[[#This Row],[DIS]])/Assets[[#This Row],[DIS]]</f>
        <v>2.2514529326584411E-3</v>
      </c>
      <c r="T1073" s="69">
        <f>(H1074-Assets[[#This Row],[COP]])/Assets[[#This Row],[COP]]</f>
        <v>-1.6957858105668206E-2</v>
      </c>
      <c r="U1073" s="69">
        <f>(I1074-Assets[[#This Row],[BIDU]])/Assets[[#This Row],[BIDU]]</f>
        <v>-1.0160135119698196E-2</v>
      </c>
      <c r="V1073" s="69">
        <f>(J1074-Assets[[#This Row],[MSFT]])/Assets[[#This Row],[MSFT]]</f>
        <v>-1.7226015509554582E-3</v>
      </c>
      <c r="W1073" s="69">
        <f>(K1074-Assets[[#This Row],[WFC]])/Assets[[#This Row],[WFC]]</f>
        <v>3.4823091849022964E-3</v>
      </c>
      <c r="X1073" s="69">
        <f>(L1074-Assets[[#This Row],[DJI]])/Assets[[#This Row],[DJI]]</f>
        <v>-1.6589504932124034E-3</v>
      </c>
    </row>
    <row r="1074" spans="1:24" x14ac:dyDescent="0.25">
      <c r="A1074" s="66">
        <v>41912</v>
      </c>
      <c r="B1074" s="60">
        <v>97.508439999999993</v>
      </c>
      <c r="C1074" s="62">
        <v>88.721270000000004</v>
      </c>
      <c r="D1074" s="62">
        <v>43.691746000000002</v>
      </c>
      <c r="E1074" s="62">
        <v>242.679993</v>
      </c>
      <c r="F1074" s="62">
        <v>577.36258999999995</v>
      </c>
      <c r="G1074" s="62">
        <v>86.221245999999994</v>
      </c>
      <c r="H1074" s="62">
        <v>70.767105000000001</v>
      </c>
      <c r="I1074" s="62">
        <v>218.229996</v>
      </c>
      <c r="J1074" s="62">
        <v>44.219487999999998</v>
      </c>
      <c r="K1074" s="62">
        <v>49.408903000000002</v>
      </c>
      <c r="L1074" s="62">
        <v>17042.900389999999</v>
      </c>
      <c r="N1074" s="69">
        <f>(B1075-Assets[[#This Row],[AAPL]])/Assets[[#This Row],[AAPL]]</f>
        <v>-1.5583122855826494E-2</v>
      </c>
      <c r="O1074" s="69">
        <f>(C1075-Assets[[#This Row],[XOM]])/Assets[[#This Row],[XOM]]</f>
        <v>-1.2652862160336571E-2</v>
      </c>
      <c r="P1074" s="69">
        <f>(D1075-Assets[[#This Row],[TTM]])/Assets[[#This Row],[TTM]]</f>
        <v>8.9224404078518619E-3</v>
      </c>
      <c r="Q1074" s="69">
        <f>(E1075-Assets[[#This Row],[TSLA]])/Assets[[#This Row],[TSLA]]</f>
        <v>-1.0054343457971007E-2</v>
      </c>
      <c r="R1074" s="69">
        <f>(F1075-Assets[[#This Row],[GOOG]])/Assets[[#This Row],[GOOG]]</f>
        <v>-1.5743993735375088E-2</v>
      </c>
      <c r="S1074" s="69">
        <f>(G1075-Assets[[#This Row],[DIS]])/Assets[[#This Row],[DIS]]</f>
        <v>-1.7297546361136871E-2</v>
      </c>
      <c r="T1074" s="69">
        <f>(H1075-Assets[[#This Row],[COP]])/Assets[[#This Row],[COP]]</f>
        <v>-1.9864045590108563E-2</v>
      </c>
      <c r="U1074" s="69">
        <f>(I1075-Assets[[#This Row],[BIDU]])/Assets[[#This Row],[BIDU]]</f>
        <v>-2.8410379478722055E-2</v>
      </c>
      <c r="V1074" s="69">
        <f>(J1075-Assets[[#This Row],[MSFT]])/Assets[[#This Row],[MSFT]]</f>
        <v>-9.9223446458719632E-3</v>
      </c>
      <c r="W1074" s="69">
        <f>(K1075-Assets[[#This Row],[WFC]])/Assets[[#This Row],[WFC]]</f>
        <v>-1.1760168000491759E-2</v>
      </c>
      <c r="X1074" s="69">
        <f>(L1075-Assets[[#This Row],[DJI]])/Assets[[#This Row],[DJI]]</f>
        <v>-1.3975875264738202E-2</v>
      </c>
    </row>
    <row r="1075" spans="1:24" x14ac:dyDescent="0.25">
      <c r="A1075" s="66">
        <v>41913</v>
      </c>
      <c r="B1075" s="60">
        <v>95.988954000000007</v>
      </c>
      <c r="C1075" s="62">
        <v>87.598692</v>
      </c>
      <c r="D1075" s="62">
        <v>44.081583000000002</v>
      </c>
      <c r="E1075" s="62">
        <v>240.240005</v>
      </c>
      <c r="F1075" s="62">
        <v>568.27259700000002</v>
      </c>
      <c r="G1075" s="62">
        <v>84.729830000000007</v>
      </c>
      <c r="H1075" s="62">
        <v>69.361384000000001</v>
      </c>
      <c r="I1075" s="62">
        <v>212.029999</v>
      </c>
      <c r="J1075" s="62">
        <v>43.780726999999999</v>
      </c>
      <c r="K1075" s="62">
        <v>48.827846000000001</v>
      </c>
      <c r="L1075" s="62">
        <v>16804.710940000001</v>
      </c>
      <c r="N1075" s="69">
        <f>(B1076-Assets[[#This Row],[AAPL]])/Assets[[#This Row],[AAPL]]</f>
        <v>7.2595436345726863E-3</v>
      </c>
      <c r="O1075" s="69">
        <f>(C1076-Assets[[#This Row],[XOM]])/Assets[[#This Row],[XOM]]</f>
        <v>4.7383355906729175E-3</v>
      </c>
      <c r="P1075" s="69">
        <f>(D1076-Assets[[#This Row],[TTM]])/Assets[[#This Row],[TTM]]</f>
        <v>1.0204102697491578E-2</v>
      </c>
      <c r="Q1075" s="69">
        <f>(E1076-Assets[[#This Row],[TSLA]])/Assets[[#This Row],[TSLA]]</f>
        <v>4.6536766430719967E-2</v>
      </c>
      <c r="R1075" s="69">
        <f>(F1076-Assets[[#This Row],[GOOG]])/Assets[[#This Row],[GOOG]]</f>
        <v>3.1850154477885907E-3</v>
      </c>
      <c r="S1075" s="69">
        <f>(G1076-Assets[[#This Row],[DIS]])/Assets[[#This Row],[DIS]]</f>
        <v>-8.0008776129965528E-3</v>
      </c>
      <c r="T1075" s="69">
        <f>(H1076-Assets[[#This Row],[COP]])/Assets[[#This Row],[COP]]</f>
        <v>-4.1332941107404186E-3</v>
      </c>
      <c r="U1075" s="69">
        <f>(I1076-Assets[[#This Row],[BIDU]])/Assets[[#This Row],[BIDU]]</f>
        <v>1.3064207956724087E-2</v>
      </c>
      <c r="V1075" s="69">
        <f>(J1076-Assets[[#This Row],[MSFT]])/Assets[[#This Row],[MSFT]]</f>
        <v>-3.0501777642933836E-3</v>
      </c>
      <c r="W1075" s="69">
        <f>(K1076-Assets[[#This Row],[WFC]])/Assets[[#This Row],[WFC]]</f>
        <v>2.7312284060205349E-3</v>
      </c>
      <c r="X1075" s="69">
        <f>(L1076-Assets[[#This Row],[DJI]])/Assets[[#This Row],[DJI]]</f>
        <v>-2.1780559112666596E-4</v>
      </c>
    </row>
    <row r="1076" spans="1:24" x14ac:dyDescent="0.25">
      <c r="A1076" s="66">
        <v>41914</v>
      </c>
      <c r="B1076" s="60">
        <v>96.685789999999997</v>
      </c>
      <c r="C1076" s="62">
        <v>88.013763999999995</v>
      </c>
      <c r="D1076" s="62">
        <v>44.531396000000001</v>
      </c>
      <c r="E1076" s="62">
        <v>251.41999799999999</v>
      </c>
      <c r="F1076" s="62">
        <v>570.08255399999996</v>
      </c>
      <c r="G1076" s="62">
        <v>84.051917000000003</v>
      </c>
      <c r="H1076" s="62">
        <v>69.074692999999996</v>
      </c>
      <c r="I1076" s="62">
        <v>214.800003</v>
      </c>
      <c r="J1076" s="62">
        <v>43.647188</v>
      </c>
      <c r="K1076" s="62">
        <v>48.961205999999997</v>
      </c>
      <c r="L1076" s="62">
        <v>16801.050780000001</v>
      </c>
      <c r="N1076" s="69">
        <f>(B1077-Assets[[#This Row],[AAPL]])/Assets[[#This Row],[AAPL]]</f>
        <v>-2.8027903583349488E-3</v>
      </c>
      <c r="O1076" s="69">
        <f>(C1077-Assets[[#This Row],[XOM]])/Assets[[#This Row],[XOM]]</f>
        <v>6.6451765430689085E-3</v>
      </c>
      <c r="P1076" s="69">
        <f>(D1077-Assets[[#This Row],[TTM]])/Assets[[#This Row],[TTM]]</f>
        <v>1.0101008286378478E-2</v>
      </c>
      <c r="Q1076" s="69">
        <f>(E1077-Assets[[#This Row],[TSLA]])/Assets[[#This Row],[TSLA]]</f>
        <v>1.5074413452186878E-2</v>
      </c>
      <c r="R1076" s="69">
        <f>(F1077-Assets[[#This Row],[GOOG]])/Assets[[#This Row],[GOOG]]</f>
        <v>9.1215771531924974E-3</v>
      </c>
      <c r="S1076" s="69">
        <f>(G1077-Assets[[#This Row],[DIS]])/Assets[[#This Row],[DIS]]</f>
        <v>1.9126583394879573E-2</v>
      </c>
      <c r="T1076" s="69">
        <f>(H1077-Assets[[#This Row],[COP]])/Assets[[#This Row],[COP]]</f>
        <v>1.0710145320516435E-3</v>
      </c>
      <c r="U1076" s="69">
        <f>(I1077-Assets[[#This Row],[BIDU]])/Assets[[#This Row],[BIDU]]</f>
        <v>7.6815362055651015E-3</v>
      </c>
      <c r="V1076" s="69">
        <f>(J1077-Assets[[#This Row],[MSFT]])/Assets[[#This Row],[MSFT]]</f>
        <v>7.2115986028698752E-3</v>
      </c>
      <c r="W1076" s="69">
        <f>(K1077-Assets[[#This Row],[WFC]])/Assets[[#This Row],[WFC]]</f>
        <v>1.361861878974141E-2</v>
      </c>
      <c r="X1076" s="69">
        <f>(L1077-Assets[[#This Row],[DJI]])/Assets[[#This Row],[DJI]]</f>
        <v>1.2418191738838388E-2</v>
      </c>
    </row>
    <row r="1077" spans="1:24" x14ac:dyDescent="0.25">
      <c r="A1077" s="66">
        <v>41915</v>
      </c>
      <c r="B1077" s="60">
        <v>96.4148</v>
      </c>
      <c r="C1077" s="62">
        <v>88.598630999999997</v>
      </c>
      <c r="D1077" s="62">
        <v>44.981208000000002</v>
      </c>
      <c r="E1077" s="62">
        <v>255.21000699999999</v>
      </c>
      <c r="F1077" s="62">
        <v>575.28260599999999</v>
      </c>
      <c r="G1077" s="62">
        <v>85.659542999999999</v>
      </c>
      <c r="H1077" s="62">
        <v>69.148673000000002</v>
      </c>
      <c r="I1077" s="62">
        <v>216.449997</v>
      </c>
      <c r="J1077" s="62">
        <v>43.961953999999999</v>
      </c>
      <c r="K1077" s="62">
        <v>49.627989999999997</v>
      </c>
      <c r="L1077" s="62">
        <v>17009.689450000002</v>
      </c>
      <c r="N1077" s="69">
        <f>(B1078-Assets[[#This Row],[AAPL]])/Assets[[#This Row],[AAPL]]</f>
        <v>0</v>
      </c>
      <c r="O1077" s="69">
        <f>(C1078-Assets[[#This Row],[XOM]])/Assets[[#This Row],[XOM]]</f>
        <v>6.3884057079844339E-3</v>
      </c>
      <c r="P1077" s="69">
        <f>(D1078-Assets[[#This Row],[TTM]])/Assets[[#This Row],[TTM]]</f>
        <v>-1.933329580655109E-2</v>
      </c>
      <c r="Q1077" s="69">
        <f>(E1078-Assets[[#This Row],[TSLA]])/Assets[[#This Row],[TSLA]]</f>
        <v>2.1198181307992468E-2</v>
      </c>
      <c r="R1077" s="69">
        <f>(F1078-Assets[[#This Row],[GOOG]])/Assets[[#This Row],[GOOG]]</f>
        <v>3.5982454160973362E-3</v>
      </c>
      <c r="S1077" s="69">
        <f>(G1078-Assets[[#This Row],[DIS]])/Assets[[#This Row],[DIS]]</f>
        <v>1.2436442720690963E-3</v>
      </c>
      <c r="T1077" s="69">
        <f>(H1078-Assets[[#This Row],[COP]])/Assets[[#This Row],[COP]]</f>
        <v>2.5411622866573788E-3</v>
      </c>
      <c r="U1077" s="69">
        <f>(I1078-Assets[[#This Row],[BIDU]])/Assets[[#This Row],[BIDU]]</f>
        <v>3.4650035130284616E-3</v>
      </c>
      <c r="V1077" s="69">
        <f>(J1078-Assets[[#This Row],[MSFT]])/Assets[[#This Row],[MSFT]]</f>
        <v>0</v>
      </c>
      <c r="W1077" s="69">
        <f>(K1078-Assets[[#This Row],[WFC]])/Assets[[#This Row],[WFC]]</f>
        <v>-1.3435764777093228E-3</v>
      </c>
      <c r="X1077" s="69">
        <f>(L1078-Assets[[#This Row],[DJI]])/Assets[[#This Row],[DJI]]</f>
        <v>-1.0452448324976456E-3</v>
      </c>
    </row>
    <row r="1078" spans="1:24" x14ac:dyDescent="0.25">
      <c r="A1078" s="66">
        <v>41918</v>
      </c>
      <c r="B1078" s="60">
        <v>96.4148</v>
      </c>
      <c r="C1078" s="62">
        <v>89.164635000000004</v>
      </c>
      <c r="D1078" s="62">
        <v>44.111573</v>
      </c>
      <c r="E1078" s="62">
        <v>260.61999500000002</v>
      </c>
      <c r="F1078" s="62">
        <v>577.35261400000002</v>
      </c>
      <c r="G1078" s="62">
        <v>85.766073000000006</v>
      </c>
      <c r="H1078" s="62">
        <v>69.324391000000006</v>
      </c>
      <c r="I1078" s="62">
        <v>217.199997</v>
      </c>
      <c r="J1078" s="62">
        <v>43.961953999999999</v>
      </c>
      <c r="K1078" s="62">
        <v>49.561311000000003</v>
      </c>
      <c r="L1078" s="62">
        <v>16991.910159999999</v>
      </c>
      <c r="N1078" s="69">
        <f>(B1079-Assets[[#This Row],[AAPL]])/Assets[[#This Row],[AAPL]]</f>
        <v>-8.7332131581458385E-3</v>
      </c>
      <c r="O1078" s="69">
        <f>(C1079-Assets[[#This Row],[XOM]])/Assets[[#This Row],[XOM]]</f>
        <v>-1.21666734799061E-2</v>
      </c>
      <c r="P1078" s="69">
        <f>(D1079-Assets[[#This Row],[TTM]])/Assets[[#This Row],[TTM]]</f>
        <v>-1.0197165265450836E-2</v>
      </c>
      <c r="Q1078" s="69">
        <f>(E1079-Assets[[#This Row],[TSLA]])/Assets[[#This Row],[TSLA]]</f>
        <v>-4.028808303829649E-3</v>
      </c>
      <c r="R1078" s="69">
        <f>(F1079-Assets[[#This Row],[GOOG]])/Assets[[#This Row],[GOOG]]</f>
        <v>-2.3573254316295585E-2</v>
      </c>
      <c r="S1078" s="69">
        <f>(G1079-Assets[[#This Row],[DIS]])/Assets[[#This Row],[DIS]]</f>
        <v>-1.6373047650205454E-2</v>
      </c>
      <c r="T1078" s="69">
        <f>(H1079-Assets[[#This Row],[COP]])/Assets[[#This Row],[COP]]</f>
        <v>-1.400742200533726E-2</v>
      </c>
      <c r="U1078" s="69">
        <f>(I1079-Assets[[#This Row],[BIDU]])/Assets[[#This Row],[BIDU]]</f>
        <v>-7.2283242250688658E-3</v>
      </c>
      <c r="V1078" s="69">
        <f>(J1079-Assets[[#This Row],[MSFT]])/Assets[[#This Row],[MSFT]]</f>
        <v>-1.2150187864715927E-2</v>
      </c>
      <c r="W1078" s="69">
        <f>(K1079-Assets[[#This Row],[WFC]])/Assets[[#This Row],[WFC]]</f>
        <v>-1.8258637266475985E-2</v>
      </c>
      <c r="X1078" s="69">
        <f>(L1079-Assets[[#This Row],[DJI]])/Assets[[#This Row],[DJI]]</f>
        <v>-1.6038192730180829E-2</v>
      </c>
    </row>
    <row r="1079" spans="1:24" x14ac:dyDescent="0.25">
      <c r="A1079" s="66">
        <v>41919</v>
      </c>
      <c r="B1079" s="60">
        <v>95.572789</v>
      </c>
      <c r="C1079" s="62">
        <v>88.079797999999997</v>
      </c>
      <c r="D1079" s="62">
        <v>43.661760000000001</v>
      </c>
      <c r="E1079" s="62">
        <v>259.57000699999998</v>
      </c>
      <c r="F1079" s="62">
        <v>563.74253399999998</v>
      </c>
      <c r="G1079" s="62">
        <v>84.361821000000006</v>
      </c>
      <c r="H1079" s="62">
        <v>68.353335000000001</v>
      </c>
      <c r="I1079" s="62">
        <v>215.63000500000001</v>
      </c>
      <c r="J1079" s="62">
        <v>43.427807999999999</v>
      </c>
      <c r="K1079" s="62">
        <v>48.656388999999997</v>
      </c>
      <c r="L1079" s="62">
        <v>16719.390630000002</v>
      </c>
      <c r="N1079" s="69">
        <f>(B1080-Assets[[#This Row],[AAPL]])/Assets[[#This Row],[AAPL]]</f>
        <v>2.0759528112128299E-2</v>
      </c>
      <c r="O1079" s="69">
        <f>(C1080-Assets[[#This Row],[XOM]])/Assets[[#This Row],[XOM]]</f>
        <v>1.3280468694989537E-2</v>
      </c>
      <c r="P1079" s="69">
        <f>(D1080-Assets[[#This Row],[TTM]])/Assets[[#This Row],[TTM]]</f>
        <v>2.7930436152825779E-2</v>
      </c>
      <c r="Q1079" s="69">
        <f>(E1080-Assets[[#This Row],[TSLA]])/Assets[[#This Row],[TSLA]]</f>
        <v>-1.1172631358753258E-3</v>
      </c>
      <c r="R1079" s="69">
        <f>(F1080-Assets[[#This Row],[GOOG]])/Assets[[#This Row],[GOOG]]</f>
        <v>1.5539093596226648E-2</v>
      </c>
      <c r="S1079" s="69">
        <f>(G1080-Assets[[#This Row],[DIS]])/Assets[[#This Row],[DIS]]</f>
        <v>1.1479742714420533E-2</v>
      </c>
      <c r="T1079" s="69">
        <f>(H1080-Assets[[#This Row],[COP]])/Assets[[#This Row],[COP]]</f>
        <v>8.3885153518843316E-3</v>
      </c>
      <c r="U1079" s="69">
        <f>(I1080-Assets[[#This Row],[BIDU]])/Assets[[#This Row],[BIDU]]</f>
        <v>8.8577097607542999E-3</v>
      </c>
      <c r="V1079" s="69">
        <f>(J1080-Assets[[#This Row],[MSFT]])/Assets[[#This Row],[MSFT]]</f>
        <v>2.7454436567463936E-2</v>
      </c>
      <c r="W1079" s="69">
        <f>(K1080-Assets[[#This Row],[WFC]])/Assets[[#This Row],[WFC]]</f>
        <v>2.0947526541684074E-2</v>
      </c>
      <c r="X1079" s="69">
        <f>(L1080-Assets[[#This Row],[DJI]])/Assets[[#This Row],[DJI]]</f>
        <v>1.6437804228753756E-2</v>
      </c>
    </row>
    <row r="1080" spans="1:24" x14ac:dyDescent="0.25">
      <c r="A1080" s="66">
        <v>41920</v>
      </c>
      <c r="B1080" s="60">
        <v>97.556835000000007</v>
      </c>
      <c r="C1080" s="62">
        <v>89.249538999999999</v>
      </c>
      <c r="D1080" s="62">
        <v>44.881252000000003</v>
      </c>
      <c r="E1080" s="62">
        <v>259.27999899999998</v>
      </c>
      <c r="F1080" s="62">
        <v>572.50258199999996</v>
      </c>
      <c r="G1080" s="62">
        <v>85.330273000000005</v>
      </c>
      <c r="H1080" s="62">
        <v>68.926717999999994</v>
      </c>
      <c r="I1080" s="62">
        <v>217.53999300000001</v>
      </c>
      <c r="J1080" s="62">
        <v>44.620094000000002</v>
      </c>
      <c r="K1080" s="62">
        <v>49.675620000000002</v>
      </c>
      <c r="L1080" s="62">
        <v>16994.220700000002</v>
      </c>
      <c r="N1080" s="69">
        <f>(B1081-Assets[[#This Row],[AAPL]])/Assets[[#This Row],[AAPL]]</f>
        <v>2.1824713768132729E-3</v>
      </c>
      <c r="O1080" s="69">
        <f>(C1081-Assets[[#This Row],[XOM]])/Assets[[#This Row],[XOM]]</f>
        <v>-2.9489485654374085E-2</v>
      </c>
      <c r="P1080" s="69">
        <f>(D1081-Assets[[#This Row],[TTM]])/Assets[[#This Row],[TTM]]</f>
        <v>-1.8485580571593677E-2</v>
      </c>
      <c r="Q1080" s="69">
        <f>(E1081-Assets[[#This Row],[TSLA]])/Assets[[#This Row],[TSLA]]</f>
        <v>-8.7549714931923952E-3</v>
      </c>
      <c r="R1080" s="69">
        <f>(F1081-Assets[[#This Row],[GOOG]])/Assets[[#This Row],[GOOG]]</f>
        <v>-2.0296963481642356E-2</v>
      </c>
      <c r="S1080" s="69">
        <f>(G1081-Assets[[#This Row],[DIS]])/Assets[[#This Row],[DIS]]</f>
        <v>-2.7238703431782068E-2</v>
      </c>
      <c r="T1080" s="69">
        <f>(H1081-Assets[[#This Row],[COP]])/Assets[[#This Row],[COP]]</f>
        <v>-3.1978252613159355E-2</v>
      </c>
      <c r="U1080" s="69">
        <f>(I1081-Assets[[#This Row],[BIDU]])/Assets[[#This Row],[BIDU]]</f>
        <v>-2.0869693601580697E-2</v>
      </c>
      <c r="V1080" s="69">
        <f>(J1081-Assets[[#This Row],[MSFT]])/Assets[[#This Row],[MSFT]]</f>
        <v>-1.9880303255300241E-2</v>
      </c>
      <c r="W1080" s="69">
        <f>(K1081-Assets[[#This Row],[WFC]])/Assets[[#This Row],[WFC]]</f>
        <v>-1.9750754998125938E-2</v>
      </c>
      <c r="X1080" s="69">
        <f>(L1081-Assets[[#This Row],[DJI]])/Assets[[#This Row],[DJI]]</f>
        <v>-1.9710859704205302E-2</v>
      </c>
    </row>
    <row r="1081" spans="1:24" x14ac:dyDescent="0.25">
      <c r="A1081" s="66">
        <v>41921</v>
      </c>
      <c r="B1081" s="60">
        <v>97.769750000000002</v>
      </c>
      <c r="C1081" s="62">
        <v>86.617615999999998</v>
      </c>
      <c r="D1081" s="62">
        <v>44.051596000000004</v>
      </c>
      <c r="E1081" s="62">
        <v>257.01001000000002</v>
      </c>
      <c r="F1081" s="62">
        <v>560.882518</v>
      </c>
      <c r="G1081" s="62">
        <v>83.005987000000005</v>
      </c>
      <c r="H1081" s="62">
        <v>66.722561999999996</v>
      </c>
      <c r="I1081" s="62">
        <v>213</v>
      </c>
      <c r="J1081" s="62">
        <v>43.733032999999999</v>
      </c>
      <c r="K1081" s="62">
        <v>48.694488999999997</v>
      </c>
      <c r="L1081" s="62">
        <v>16659.25</v>
      </c>
      <c r="N1081" s="69">
        <f>(B1082-Assets[[#This Row],[AAPL]])/Assets[[#This Row],[AAPL]]</f>
        <v>-2.870652732568142E-3</v>
      </c>
      <c r="O1081" s="69">
        <f>(C1082-Assets[[#This Row],[XOM]])/Assets[[#This Row],[XOM]]</f>
        <v>-2.3960137623737195E-3</v>
      </c>
      <c r="P1081" s="69">
        <f>(D1082-Assets[[#This Row],[TTM]])/Assets[[#This Row],[TTM]]</f>
        <v>-3.0859994266723166E-2</v>
      </c>
      <c r="Q1081" s="69">
        <f>(E1082-Assets[[#This Row],[TSLA]])/Assets[[#This Row],[TSLA]]</f>
        <v>-7.8207093957157678E-2</v>
      </c>
      <c r="R1081" s="69">
        <f>(F1082-Assets[[#This Row],[GOOG]])/Assets[[#This Row],[GOOG]]</f>
        <v>-2.9221880650592846E-2</v>
      </c>
      <c r="S1081" s="69">
        <f>(G1082-Assets[[#This Row],[DIS]])/Assets[[#This Row],[DIS]]</f>
        <v>6.5336371459565933E-3</v>
      </c>
      <c r="T1081" s="69">
        <f>(H1082-Assets[[#This Row],[COP]])/Assets[[#This Row],[COP]]</f>
        <v>-1.5117614938107402E-2</v>
      </c>
      <c r="U1081" s="69">
        <f>(I1082-Assets[[#This Row],[BIDU]])/Assets[[#This Row],[BIDU]]</f>
        <v>-4.5305136150234709E-2</v>
      </c>
      <c r="V1081" s="69">
        <f>(J1082-Assets[[#This Row],[MSFT]])/Assets[[#This Row],[MSFT]]</f>
        <v>-3.9694639976148062E-2</v>
      </c>
      <c r="W1081" s="69">
        <f>(K1082-Assets[[#This Row],[WFC]])/Assets[[#This Row],[WFC]]</f>
        <v>-9.3896662515545442E-3</v>
      </c>
      <c r="X1081" s="69">
        <f>(L1082-Assets[[#This Row],[DJI]])/Assets[[#This Row],[DJI]]</f>
        <v>-6.9120992841813934E-3</v>
      </c>
    </row>
    <row r="1082" spans="1:24" x14ac:dyDescent="0.25">
      <c r="A1082" s="66">
        <v>41922</v>
      </c>
      <c r="B1082" s="60">
        <v>97.489086999999998</v>
      </c>
      <c r="C1082" s="62">
        <v>86.410078999999996</v>
      </c>
      <c r="D1082" s="62">
        <v>42.692163999999998</v>
      </c>
      <c r="E1082" s="62">
        <v>236.91000399999999</v>
      </c>
      <c r="F1082" s="62">
        <v>544.49247600000001</v>
      </c>
      <c r="G1082" s="62">
        <v>83.548317999999995</v>
      </c>
      <c r="H1082" s="62">
        <v>65.713875999999999</v>
      </c>
      <c r="I1082" s="62">
        <v>203.35000600000001</v>
      </c>
      <c r="J1082" s="62">
        <v>41.997065999999997</v>
      </c>
      <c r="K1082" s="62">
        <v>48.237264000000003</v>
      </c>
      <c r="L1082" s="62">
        <v>16544.099610000001</v>
      </c>
      <c r="N1082" s="69">
        <f>(B1083-Assets[[#This Row],[AAPL]])/Assets[[#This Row],[AAPL]]</f>
        <v>-9.1333812573298721E-3</v>
      </c>
      <c r="O1082" s="69">
        <f>(C1083-Assets[[#This Row],[XOM]])/Assets[[#This Row],[XOM]]</f>
        <v>-8.2969603580618344E-3</v>
      </c>
      <c r="P1082" s="69">
        <f>(D1083-Assets[[#This Row],[TTM]])/Assets[[#This Row],[TTM]]</f>
        <v>5.3851334404130978E-3</v>
      </c>
      <c r="Q1082" s="69">
        <f>(E1083-Assets[[#This Row],[TSLA]])/Assets[[#This Row],[TSLA]]</f>
        <v>-5.2002903178373056E-2</v>
      </c>
      <c r="R1082" s="69">
        <f>(F1083-Assets[[#This Row],[GOOG]])/Assets[[#This Row],[GOOG]]</f>
        <v>-2.0716690307397367E-2</v>
      </c>
      <c r="S1082" s="69">
        <f>(G1083-Assets[[#This Row],[DIS]])/Assets[[#This Row],[DIS]]</f>
        <v>-2.7355894824836573E-2</v>
      </c>
      <c r="T1082" s="69">
        <f>(H1083-Assets[[#This Row],[COP]])/Assets[[#This Row],[COP]]</f>
        <v>-3.2546915966423916E-2</v>
      </c>
      <c r="U1082" s="69">
        <f>(I1083-Assets[[#This Row],[BIDU]])/Assets[[#This Row],[BIDU]]</f>
        <v>-1.8047764404786944E-2</v>
      </c>
      <c r="V1082" s="69">
        <f>(J1083-Assets[[#This Row],[MSFT]])/Assets[[#This Row],[MSFT]]</f>
        <v>-8.6304362309499207E-3</v>
      </c>
      <c r="W1082" s="69">
        <f>(K1083-Assets[[#This Row],[WFC]])/Assets[[#This Row],[WFC]]</f>
        <v>-8.688759793673239E-3</v>
      </c>
      <c r="X1082" s="69">
        <f>(L1083-Assets[[#This Row],[DJI]])/Assets[[#This Row],[DJI]]</f>
        <v>-1.3480896830746412E-2</v>
      </c>
    </row>
    <row r="1083" spans="1:24" x14ac:dyDescent="0.25">
      <c r="A1083" s="66">
        <v>41925</v>
      </c>
      <c r="B1083" s="60">
        <v>96.598681999999997</v>
      </c>
      <c r="C1083" s="62">
        <v>85.693138000000005</v>
      </c>
      <c r="D1083" s="62">
        <v>42.922066999999998</v>
      </c>
      <c r="E1083" s="62">
        <v>224.58999600000001</v>
      </c>
      <c r="F1083" s="62">
        <v>533.21239400000002</v>
      </c>
      <c r="G1083" s="62">
        <v>81.262778999999995</v>
      </c>
      <c r="H1083" s="62">
        <v>63.575091999999998</v>
      </c>
      <c r="I1083" s="62">
        <v>199.679993</v>
      </c>
      <c r="J1083" s="62">
        <v>41.634613000000002</v>
      </c>
      <c r="K1083" s="62">
        <v>47.818142000000002</v>
      </c>
      <c r="L1083" s="62">
        <v>16321.070309999999</v>
      </c>
      <c r="N1083" s="69">
        <f>(B1084-Assets[[#This Row],[AAPL]])/Assets[[#This Row],[AAPL]]</f>
        <v>-1.0620155252221727E-2</v>
      </c>
      <c r="O1083" s="69">
        <f>(C1084-Assets[[#This Row],[XOM]])/Assets[[#This Row],[XOM]]</f>
        <v>-3.1923559620375902E-3</v>
      </c>
      <c r="P1083" s="69">
        <f>(D1084-Assets[[#This Row],[TTM]])/Assets[[#This Row],[TTM]]</f>
        <v>1.0013986511879869E-2</v>
      </c>
      <c r="Q1083" s="69">
        <f>(E1084-Assets[[#This Row],[TSLA]])/Assets[[#This Row],[TSLA]]</f>
        <v>1.0997827347572479E-2</v>
      </c>
      <c r="R1083" s="69">
        <f>(F1084-Assets[[#This Row],[GOOG]])/Assets[[#This Row],[GOOG]]</f>
        <v>8.8707878009301917E-3</v>
      </c>
      <c r="S1083" s="69">
        <f>(G1084-Assets[[#This Row],[DIS]])/Assets[[#This Row],[DIS]]</f>
        <v>2.7409842826074376E-3</v>
      </c>
      <c r="T1083" s="69">
        <f>(H1084-Assets[[#This Row],[COP]])/Assets[[#This Row],[COP]]</f>
        <v>-2.7471749470688919E-2</v>
      </c>
      <c r="U1083" s="69">
        <f>(I1084-Assets[[#This Row],[BIDU]])/Assets[[#This Row],[BIDU]]</f>
        <v>-3.0548178154232615E-3</v>
      </c>
      <c r="V1083" s="69">
        <f>(J1084-Assets[[#This Row],[MSFT]])/Assets[[#This Row],[MSFT]]</f>
        <v>1.8327298971170416E-3</v>
      </c>
      <c r="W1083" s="69">
        <f>(K1084-Assets[[#This Row],[WFC]])/Assets[[#This Row],[WFC]]</f>
        <v>-2.7290813599574876E-2</v>
      </c>
      <c r="X1083" s="69">
        <f>(L1084-Assets[[#This Row],[DJI]])/Assets[[#This Row],[DJI]]</f>
        <v>-3.6026313766910018E-4</v>
      </c>
    </row>
    <row r="1084" spans="1:24" x14ac:dyDescent="0.25">
      <c r="A1084" s="66">
        <v>41926</v>
      </c>
      <c r="B1084" s="60">
        <v>95.572789</v>
      </c>
      <c r="C1084" s="62">
        <v>85.419574999999995</v>
      </c>
      <c r="D1084" s="62">
        <v>43.351888000000002</v>
      </c>
      <c r="E1084" s="62">
        <v>227.05999800000001</v>
      </c>
      <c r="F1084" s="62">
        <v>537.942408</v>
      </c>
      <c r="G1084" s="62">
        <v>81.485518999999996</v>
      </c>
      <c r="H1084" s="62">
        <v>61.828572999999999</v>
      </c>
      <c r="I1084" s="62">
        <v>199.070007</v>
      </c>
      <c r="J1084" s="62">
        <v>41.710917999999999</v>
      </c>
      <c r="K1084" s="62">
        <v>46.513145999999999</v>
      </c>
      <c r="L1084" s="62">
        <v>16315.190430000001</v>
      </c>
      <c r="N1084" s="69">
        <f>(B1085-Assets[[#This Row],[AAPL]])/Assets[[#This Row],[AAPL]]</f>
        <v>-1.2253152934565982E-2</v>
      </c>
      <c r="O1084" s="69">
        <f>(C1085-Assets[[#This Row],[XOM]])/Assets[[#This Row],[XOM]]</f>
        <v>-3.6444105464115539E-3</v>
      </c>
      <c r="P1084" s="69">
        <f>(D1085-Assets[[#This Row],[TTM]])/Assets[[#This Row],[TTM]]</f>
        <v>4.6114946597020003E-3</v>
      </c>
      <c r="Q1084" s="69">
        <f>(E1085-Assets[[#This Row],[TSLA]])/Assets[[#This Row],[TSLA]]</f>
        <v>1.1626878460555561E-2</v>
      </c>
      <c r="R1084" s="69">
        <f>(F1085-Assets[[#This Row],[GOOG]])/Assets[[#This Row],[GOOG]]</f>
        <v>-1.4704174429021723E-2</v>
      </c>
      <c r="S1084" s="69">
        <f>(G1085-Assets[[#This Row],[DIS]])/Assets[[#This Row],[DIS]]</f>
        <v>-2.4482975926066061E-2</v>
      </c>
      <c r="T1084" s="69">
        <f>(H1085-Assets[[#This Row],[COP]])/Assets[[#This Row],[COP]]</f>
        <v>7.5533038745692496E-4</v>
      </c>
      <c r="U1084" s="69">
        <f>(I1085-Assets[[#This Row],[BIDU]])/Assets[[#This Row],[BIDU]]</f>
        <v>3.3455511959669525E-2</v>
      </c>
      <c r="V1084" s="69">
        <f>(J1085-Assets[[#This Row],[MSFT]])/Assets[[#This Row],[MSFT]]</f>
        <v>-1.1662438117521231E-2</v>
      </c>
      <c r="W1084" s="69">
        <f>(K1085-Assets[[#This Row],[WFC]])/Assets[[#This Row],[WFC]]</f>
        <v>-2.0069702444981827E-2</v>
      </c>
      <c r="X1084" s="69">
        <f>(L1085-Assets[[#This Row],[DJI]])/Assets[[#This Row],[DJI]]</f>
        <v>-1.0631209040690377E-2</v>
      </c>
    </row>
    <row r="1085" spans="1:24" x14ac:dyDescent="0.25">
      <c r="A1085" s="66">
        <v>41927</v>
      </c>
      <c r="B1085" s="60">
        <v>94.401720999999995</v>
      </c>
      <c r="C1085" s="62">
        <v>85.108271000000002</v>
      </c>
      <c r="D1085" s="62">
        <v>43.551805000000002</v>
      </c>
      <c r="E1085" s="62">
        <v>229.699997</v>
      </c>
      <c r="F1085" s="62">
        <v>530.03240900000003</v>
      </c>
      <c r="G1085" s="62">
        <v>79.490510999999998</v>
      </c>
      <c r="H1085" s="62">
        <v>61.875273999999997</v>
      </c>
      <c r="I1085" s="62">
        <v>205.729996</v>
      </c>
      <c r="J1085" s="62">
        <v>41.224466999999997</v>
      </c>
      <c r="K1085" s="62">
        <v>45.579641000000002</v>
      </c>
      <c r="L1085" s="62">
        <v>16141.740229999999</v>
      </c>
      <c r="N1085" s="69">
        <f>(B1086-Assets[[#This Row],[AAPL]])/Assets[[#This Row],[AAPL]]</f>
        <v>-1.3122811606368913E-2</v>
      </c>
      <c r="O1085" s="69">
        <f>(C1086-Assets[[#This Row],[XOM]])/Assets[[#This Row],[XOM]]</f>
        <v>4.2118938122947475E-3</v>
      </c>
      <c r="P1085" s="69">
        <f>(D1086-Assets[[#This Row],[TTM]])/Assets[[#This Row],[TTM]]</f>
        <v>-4.1542365465679416E-2</v>
      </c>
      <c r="Q1085" s="69">
        <f>(E1086-Assets[[#This Row],[TSLA]])/Assets[[#This Row],[TSLA]]</f>
        <v>-1.45842013223883E-2</v>
      </c>
      <c r="R1085" s="69">
        <f>(F1086-Assets[[#This Row],[GOOG]])/Assets[[#This Row],[GOOG]]</f>
        <v>-1.0414499012267077E-2</v>
      </c>
      <c r="S1085" s="69">
        <f>(G1086-Assets[[#This Row],[DIS]])/Assets[[#This Row],[DIS]]</f>
        <v>-4.142356060586932E-3</v>
      </c>
      <c r="T1085" s="69">
        <f>(H1086-Assets[[#This Row],[COP]])/Assets[[#This Row],[COP]]</f>
        <v>1.0264148486841478E-2</v>
      </c>
      <c r="U1085" s="69">
        <f>(I1086-Assets[[#This Row],[BIDU]])/Assets[[#This Row],[BIDU]]</f>
        <v>2.6685486349788276E-2</v>
      </c>
      <c r="V1085" s="69">
        <f>(J1086-Assets[[#This Row],[MSFT]])/Assets[[#This Row],[MSFT]]</f>
        <v>-1.1105953170965141E-2</v>
      </c>
      <c r="W1085" s="69">
        <f>(K1086-Assets[[#This Row],[WFC]])/Assets[[#This Row],[WFC]]</f>
        <v>5.8516696083674696E-3</v>
      </c>
      <c r="X1085" s="69">
        <f>(L1086-Assets[[#This Row],[DJI]])/Assets[[#This Row],[DJI]]</f>
        <v>-1.517804130837509E-3</v>
      </c>
    </row>
    <row r="1086" spans="1:24" x14ac:dyDescent="0.25">
      <c r="A1086" s="66">
        <v>41928</v>
      </c>
      <c r="B1086" s="60">
        <v>93.162904999999995</v>
      </c>
      <c r="C1086" s="62">
        <v>85.466738000000007</v>
      </c>
      <c r="D1086" s="62">
        <v>41.742559999999997</v>
      </c>
      <c r="E1086" s="62">
        <v>226.35000600000001</v>
      </c>
      <c r="F1086" s="62">
        <v>524.51238699999999</v>
      </c>
      <c r="G1086" s="62">
        <v>79.161232999999996</v>
      </c>
      <c r="H1086" s="62">
        <v>62.510370999999999</v>
      </c>
      <c r="I1086" s="62">
        <v>211.220001</v>
      </c>
      <c r="J1086" s="62">
        <v>40.766629999999999</v>
      </c>
      <c r="K1086" s="62">
        <v>45.846358000000002</v>
      </c>
      <c r="L1086" s="62">
        <v>16117.240229999999</v>
      </c>
      <c r="N1086" s="69">
        <f>(B1087-Assets[[#This Row],[AAPL]])/Assets[[#This Row],[AAPL]]</f>
        <v>1.4647782827295966E-2</v>
      </c>
      <c r="O1086" s="69">
        <f>(C1087-Assets[[#This Row],[XOM]])/Assets[[#This Row],[XOM]]</f>
        <v>6.7328999967213986E-3</v>
      </c>
      <c r="P1086" s="69">
        <f>(D1087-Assets[[#This Row],[TTM]])/Assets[[#This Row],[TTM]]</f>
        <v>1.7720331479430231E-2</v>
      </c>
      <c r="Q1086" s="69">
        <f>(E1087-Assets[[#This Row],[TSLA]])/Assets[[#This Row],[TSLA]]</f>
        <v>4.9922242988586106E-3</v>
      </c>
      <c r="R1086" s="69">
        <f>(F1087-Assets[[#This Row],[GOOG]])/Assets[[#This Row],[GOOG]]</f>
        <v>-2.5433302111890821E-2</v>
      </c>
      <c r="S1086" s="69">
        <f>(G1087-Assets[[#This Row],[DIS]])/Assets[[#This Row],[DIS]]</f>
        <v>2.5568929680516723E-2</v>
      </c>
      <c r="T1086" s="69">
        <f>(H1087-Assets[[#This Row],[COP]])/Assets[[#This Row],[COP]]</f>
        <v>1.7182156861619051E-2</v>
      </c>
      <c r="U1086" s="69">
        <f>(I1087-Assets[[#This Row],[BIDU]])/Assets[[#This Row],[BIDU]]</f>
        <v>2.4145203938333638E-3</v>
      </c>
      <c r="V1086" s="69">
        <f>(J1087-Assets[[#This Row],[MSFT]])/Assets[[#This Row],[MSFT]]</f>
        <v>2.0823551026906063E-2</v>
      </c>
      <c r="W1086" s="69">
        <f>(K1087-Assets[[#This Row],[WFC]])/Assets[[#This Row],[WFC]]</f>
        <v>1.1635122685208728E-2</v>
      </c>
      <c r="X1086" s="69">
        <f>(L1087-Assets[[#This Row],[DJI]])/Assets[[#This Row],[DJI]]</f>
        <v>1.6328473500701803E-2</v>
      </c>
    </row>
    <row r="1087" spans="1:24" x14ac:dyDescent="0.25">
      <c r="A1087" s="66">
        <v>41929</v>
      </c>
      <c r="B1087" s="60">
        <v>94.527535</v>
      </c>
      <c r="C1087" s="62">
        <v>86.042176999999995</v>
      </c>
      <c r="D1087" s="62">
        <v>42.482252000000003</v>
      </c>
      <c r="E1087" s="62">
        <v>227.479996</v>
      </c>
      <c r="F1087" s="62">
        <v>511.17230499999999</v>
      </c>
      <c r="G1087" s="62">
        <v>81.185300999999995</v>
      </c>
      <c r="H1087" s="62">
        <v>63.584434000000002</v>
      </c>
      <c r="I1087" s="62">
        <v>211.729996</v>
      </c>
      <c r="J1087" s="62">
        <v>41.615535999999999</v>
      </c>
      <c r="K1087" s="62">
        <v>46.379786000000003</v>
      </c>
      <c r="L1087" s="62">
        <v>16380.410159999999</v>
      </c>
      <c r="N1087" s="69">
        <f>(B1088-Assets[[#This Row],[AAPL]])/Assets[[#This Row],[AAPL]]</f>
        <v>2.139863268411691E-2</v>
      </c>
      <c r="O1087" s="69">
        <f>(C1088-Assets[[#This Row],[XOM]])/Assets[[#This Row],[XOM]]</f>
        <v>6.1396517198769717E-3</v>
      </c>
      <c r="P1087" s="69">
        <f>(D1088-Assets[[#This Row],[TTM]])/Assets[[#This Row],[TTM]]</f>
        <v>4.4470594449653844E-2</v>
      </c>
      <c r="Q1087" s="69">
        <f>(E1088-Assets[[#This Row],[TSLA]])/Assets[[#This Row],[TSLA]]</f>
        <v>1.3144034871532161E-2</v>
      </c>
      <c r="R1087" s="69">
        <f>(F1088-Assets[[#This Row],[GOOG]])/Assets[[#This Row],[GOOG]]</f>
        <v>1.8917386379138867E-2</v>
      </c>
      <c r="S1087" s="69">
        <f>(G1088-Assets[[#This Row],[DIS]])/Assets[[#This Row],[DIS]]</f>
        <v>2.0159782372427288E-2</v>
      </c>
      <c r="T1087" s="69">
        <f>(H1088-Assets[[#This Row],[COP]])/Assets[[#This Row],[COP]]</f>
        <v>1.1016454121459936E-2</v>
      </c>
      <c r="U1087" s="69">
        <f>(I1088-Assets[[#This Row],[BIDU]])/Assets[[#This Row],[BIDU]]</f>
        <v>2.3095447467915642E-2</v>
      </c>
      <c r="V1087" s="69">
        <f>(J1088-Assets[[#This Row],[MSFT]])/Assets[[#This Row],[MSFT]]</f>
        <v>1.0314032720856889E-2</v>
      </c>
      <c r="W1087" s="69">
        <f>(K1088-Assets[[#This Row],[WFC]])/Assets[[#This Row],[WFC]]</f>
        <v>1.0063694558659662E-2</v>
      </c>
      <c r="X1087" s="69">
        <f>(L1088-Assets[[#This Row],[DJI]])/Assets[[#This Row],[DJI]]</f>
        <v>1.1757800819317717E-3</v>
      </c>
    </row>
    <row r="1088" spans="1:24" x14ac:dyDescent="0.25">
      <c r="A1088" s="66">
        <v>41932</v>
      </c>
      <c r="B1088" s="60">
        <v>96.550295000000006</v>
      </c>
      <c r="C1088" s="62">
        <v>86.570446000000004</v>
      </c>
      <c r="D1088" s="62">
        <v>44.371462999999999</v>
      </c>
      <c r="E1088" s="62">
        <v>230.470001</v>
      </c>
      <c r="F1088" s="62">
        <v>520.84234900000001</v>
      </c>
      <c r="G1088" s="62">
        <v>82.821978999999999</v>
      </c>
      <c r="H1088" s="62">
        <v>64.284908999999999</v>
      </c>
      <c r="I1088" s="62">
        <v>216.61999499999999</v>
      </c>
      <c r="J1088" s="62">
        <v>42.044759999999997</v>
      </c>
      <c r="K1088" s="62">
        <v>46.846538000000002</v>
      </c>
      <c r="L1088" s="62">
        <v>16399.66992</v>
      </c>
      <c r="N1088" s="69">
        <f>(B1089-Assets[[#This Row],[AAPL]])/Assets[[#This Row],[AAPL]]</f>
        <v>2.7165188879018903E-2</v>
      </c>
      <c r="O1088" s="69">
        <f>(C1089-Assets[[#This Row],[XOM]])/Assets[[#This Row],[XOM]]</f>
        <v>2.0486044394411356E-2</v>
      </c>
      <c r="P1088" s="69">
        <f>(D1089-Assets[[#This Row],[TTM]])/Assets[[#This Row],[TTM]]</f>
        <v>3.3566145880743206E-2</v>
      </c>
      <c r="Q1088" s="69">
        <f>(E1089-Assets[[#This Row],[TSLA]])/Assets[[#This Row],[TSLA]]</f>
        <v>2.1130711063779693E-2</v>
      </c>
      <c r="R1088" s="69">
        <f>(F1089-Assets[[#This Row],[GOOG]])/Assets[[#This Row],[GOOG]]</f>
        <v>1.0943848961098965E-2</v>
      </c>
      <c r="S1088" s="69">
        <f>(G1089-Assets[[#This Row],[DIS]])/Assets[[#This Row],[DIS]]</f>
        <v>2.3620263891545021E-2</v>
      </c>
      <c r="T1088" s="69">
        <f>(H1089-Assets[[#This Row],[COP]])/Assets[[#This Row],[COP]]</f>
        <v>2.5570169197875081E-2</v>
      </c>
      <c r="U1088" s="69">
        <f>(I1089-Assets[[#This Row],[BIDU]])/Assets[[#This Row],[BIDU]]</f>
        <v>2.6451902558672014E-2</v>
      </c>
      <c r="V1088" s="69">
        <f>(J1089-Assets[[#This Row],[MSFT]])/Assets[[#This Row],[MSFT]]</f>
        <v>1.8148801420200877E-2</v>
      </c>
      <c r="W1088" s="69">
        <f>(K1089-Assets[[#This Row],[WFC]])/Assets[[#This Row],[WFC]]</f>
        <v>2.5823509092603565E-2</v>
      </c>
      <c r="X1088" s="69">
        <f>(L1089-Assets[[#This Row],[DJI]])/Assets[[#This Row],[DJI]]</f>
        <v>1.3118595133285345E-2</v>
      </c>
    </row>
    <row r="1089" spans="1:24" x14ac:dyDescent="0.25">
      <c r="A1089" s="66">
        <v>41933</v>
      </c>
      <c r="B1089" s="60">
        <v>99.173102</v>
      </c>
      <c r="C1089" s="62">
        <v>88.343931999999995</v>
      </c>
      <c r="D1089" s="62">
        <v>45.860841999999998</v>
      </c>
      <c r="E1089" s="62">
        <v>235.33999600000001</v>
      </c>
      <c r="F1089" s="62">
        <v>526.54236900000001</v>
      </c>
      <c r="G1089" s="62">
        <v>84.778255999999999</v>
      </c>
      <c r="H1089" s="62">
        <v>65.928685000000002</v>
      </c>
      <c r="I1089" s="62">
        <v>222.35000600000001</v>
      </c>
      <c r="J1089" s="62">
        <v>42.807822000000002</v>
      </c>
      <c r="K1089" s="62">
        <v>48.056280000000001</v>
      </c>
      <c r="L1089" s="62">
        <v>16614.810549999998</v>
      </c>
      <c r="N1089" s="69">
        <f>(B1090-Assets[[#This Row],[AAPL]])/Assets[[#This Row],[AAPL]]</f>
        <v>5.0746219473904973E-3</v>
      </c>
      <c r="O1089" s="69">
        <f>(C1090-Assets[[#This Row],[XOM]])/Assets[[#This Row],[XOM]]</f>
        <v>-5.5526281080628525E-3</v>
      </c>
      <c r="P1089" s="69">
        <f>(D1090-Assets[[#This Row],[TTM]])/Assets[[#This Row],[TTM]]</f>
        <v>-1.3731496687304523E-2</v>
      </c>
      <c r="Q1089" s="69">
        <f>(E1090-Assets[[#This Row],[TSLA]])/Assets[[#This Row],[TSLA]]</f>
        <v>-1.8016444599582664E-2</v>
      </c>
      <c r="R1089" s="69">
        <f>(F1090-Assets[[#This Row],[GOOG]])/Assets[[#This Row],[GOOG]]</f>
        <v>1.1718065559886673E-2</v>
      </c>
      <c r="S1089" s="69">
        <f>(G1090-Assets[[#This Row],[DIS]])/Assets[[#This Row],[DIS]]</f>
        <v>-5.026300611798323E-3</v>
      </c>
      <c r="T1089" s="69">
        <f>(H1090-Assets[[#This Row],[COP]])/Assets[[#This Row],[COP]]</f>
        <v>-1.6291178870016878E-2</v>
      </c>
      <c r="U1089" s="69">
        <f>(I1090-Assets[[#This Row],[BIDU]])/Assets[[#This Row],[BIDU]]</f>
        <v>-1.3897058316247601E-2</v>
      </c>
      <c r="V1089" s="69">
        <f>(J1090-Assets[[#This Row],[MSFT]])/Assets[[#This Row],[MSFT]]</f>
        <v>-1.1140814405367334E-2</v>
      </c>
      <c r="W1089" s="69">
        <f>(K1090-Assets[[#This Row],[WFC]])/Assets[[#This Row],[WFC]]</f>
        <v>-5.5500966783113437E-3</v>
      </c>
      <c r="X1089" s="69">
        <f>(L1090-Assets[[#This Row],[DJI]])/Assets[[#This Row],[DJI]]</f>
        <v>-9.2381576990054337E-3</v>
      </c>
    </row>
    <row r="1090" spans="1:24" x14ac:dyDescent="0.25">
      <c r="A1090" s="66">
        <v>41934</v>
      </c>
      <c r="B1090" s="60">
        <v>99.676367999999997</v>
      </c>
      <c r="C1090" s="62">
        <v>87.853391000000002</v>
      </c>
      <c r="D1090" s="62">
        <v>45.231104000000002</v>
      </c>
      <c r="E1090" s="62">
        <v>231.10000600000001</v>
      </c>
      <c r="F1090" s="62">
        <v>532.71242700000005</v>
      </c>
      <c r="G1090" s="62">
        <v>84.352135000000004</v>
      </c>
      <c r="H1090" s="62">
        <v>64.854629000000003</v>
      </c>
      <c r="I1090" s="62">
        <v>219.259995</v>
      </c>
      <c r="J1090" s="62">
        <v>42.330908000000001</v>
      </c>
      <c r="K1090" s="62">
        <v>47.789563000000001</v>
      </c>
      <c r="L1090" s="62">
        <v>16461.320309999999</v>
      </c>
      <c r="N1090" s="69">
        <f>(B1091-Assets[[#This Row],[AAPL]])/Assets[[#This Row],[AAPL]]</f>
        <v>1.7865849606398237E-2</v>
      </c>
      <c r="O1090" s="69">
        <f>(C1091-Assets[[#This Row],[XOM]])/Assets[[#This Row],[XOM]]</f>
        <v>1.0522963194442812E-2</v>
      </c>
      <c r="P1090" s="69">
        <f>(D1091-Assets[[#This Row],[TTM]])/Assets[[#This Row],[TTM]]</f>
        <v>4.1988583785174949E-3</v>
      </c>
      <c r="Q1090" s="69">
        <f>(E1091-Assets[[#This Row],[TSLA]])/Assets[[#This Row],[TSLA]]</f>
        <v>1.8130622636158659E-2</v>
      </c>
      <c r="R1090" s="69">
        <f>(F1091-Assets[[#This Row],[GOOG]])/Assets[[#This Row],[GOOG]]</f>
        <v>2.1155962258038299E-2</v>
      </c>
      <c r="S1090" s="69">
        <f>(G1091-Assets[[#This Row],[DIS]])/Assets[[#This Row],[DIS]]</f>
        <v>1.0218129037279202E-2</v>
      </c>
      <c r="T1090" s="69">
        <f>(H1091-Assets[[#This Row],[COP]])/Assets[[#This Row],[COP]]</f>
        <v>8.0644821821429392E-3</v>
      </c>
      <c r="U1090" s="69">
        <f>(I1091-Assets[[#This Row],[BIDU]])/Assets[[#This Row],[BIDU]]</f>
        <v>-1.0170555736809169E-2</v>
      </c>
      <c r="V1090" s="69">
        <f>(J1091-Assets[[#This Row],[MSFT]])/Assets[[#This Row],[MSFT]]</f>
        <v>1.4420881309704075E-2</v>
      </c>
      <c r="W1090" s="69">
        <f>(K1091-Assets[[#This Row],[WFC]])/Assets[[#This Row],[WFC]]</f>
        <v>8.5708672414517677E-3</v>
      </c>
      <c r="X1090" s="69">
        <f>(L1091-Assets[[#This Row],[DJI]])/Assets[[#This Row],[DJI]]</f>
        <v>1.3156908189705212E-2</v>
      </c>
    </row>
    <row r="1091" spans="1:24" x14ac:dyDescent="0.25">
      <c r="A1091" s="66">
        <v>41935</v>
      </c>
      <c r="B1091" s="60">
        <v>101.457171</v>
      </c>
      <c r="C1091" s="62">
        <v>88.777868999999995</v>
      </c>
      <c r="D1091" s="62">
        <v>45.421022999999998</v>
      </c>
      <c r="E1091" s="62">
        <v>235.28999300000001</v>
      </c>
      <c r="F1091" s="62">
        <v>543.98247100000003</v>
      </c>
      <c r="G1091" s="62">
        <v>85.214055999999999</v>
      </c>
      <c r="H1091" s="62">
        <v>65.377647999999994</v>
      </c>
      <c r="I1091" s="62">
        <v>217.029999</v>
      </c>
      <c r="J1091" s="62">
        <v>42.941357000000004</v>
      </c>
      <c r="K1091" s="62">
        <v>48.199160999999997</v>
      </c>
      <c r="L1091" s="62">
        <v>16677.900389999999</v>
      </c>
      <c r="N1091" s="69">
        <f>(B1092-Assets[[#This Row],[AAPL]])/Assets[[#This Row],[AAPL]]</f>
        <v>3.7202988835554418E-3</v>
      </c>
      <c r="O1091" s="69">
        <f>(C1092-Assets[[#This Row],[XOM]])/Assets[[#This Row],[XOM]]</f>
        <v>4.0377968522763768E-3</v>
      </c>
      <c r="P1091" s="69">
        <f>(D1092-Assets[[#This Row],[TTM]])/Assets[[#This Row],[TTM]]</f>
        <v>3.3010925359387741E-3</v>
      </c>
      <c r="Q1091" s="69">
        <f>(E1092-Assets[[#This Row],[TSLA]])/Assets[[#This Row],[TSLA]]</f>
        <v>-2.1245272424319907E-4</v>
      </c>
      <c r="R1091" s="69">
        <f>(F1092-Assets[[#This Row],[GOOG]])/Assets[[#This Row],[GOOG]]</f>
        <v>-7.7209399638908912E-3</v>
      </c>
      <c r="S1091" s="69">
        <f>(G1092-Assets[[#This Row],[DIS]])/Assets[[#This Row],[DIS]]</f>
        <v>7.0462905791035049E-3</v>
      </c>
      <c r="T1091" s="69">
        <f>(H1092-Assets[[#This Row],[COP]])/Assets[[#This Row],[COP]]</f>
        <v>9.9999008835576701E-4</v>
      </c>
      <c r="U1091" s="69">
        <f>(I1092-Assets[[#This Row],[BIDU]])/Assets[[#This Row],[BIDU]]</f>
        <v>2.5434290307488783E-2</v>
      </c>
      <c r="V1091" s="69">
        <f>(J1092-Assets[[#This Row],[MSFT]])/Assets[[#This Row],[MSFT]]</f>
        <v>2.4655741550039828E-2</v>
      </c>
      <c r="W1091" s="69">
        <f>(K1092-Assets[[#This Row],[WFC]])/Assets[[#This Row],[WFC]]</f>
        <v>1.1857758270937682E-2</v>
      </c>
      <c r="X1091" s="69">
        <f>(L1092-Assets[[#This Row],[DJI]])/Assets[[#This Row],[DJI]]</f>
        <v>7.6454329992554047E-3</v>
      </c>
    </row>
    <row r="1092" spans="1:24" x14ac:dyDescent="0.25">
      <c r="A1092" s="66">
        <v>41936</v>
      </c>
      <c r="B1092" s="60">
        <v>101.834622</v>
      </c>
      <c r="C1092" s="62">
        <v>89.136336</v>
      </c>
      <c r="D1092" s="62">
        <v>45.570962000000002</v>
      </c>
      <c r="E1092" s="62">
        <v>235.240005</v>
      </c>
      <c r="F1092" s="62">
        <v>539.78241500000001</v>
      </c>
      <c r="G1092" s="62">
        <v>85.814498999999998</v>
      </c>
      <c r="H1092" s="62">
        <v>65.443025000000006</v>
      </c>
      <c r="I1092" s="62">
        <v>222.550003</v>
      </c>
      <c r="J1092" s="62">
        <v>44.000107999999997</v>
      </c>
      <c r="K1092" s="62">
        <v>48.770695000000003</v>
      </c>
      <c r="L1092" s="62">
        <v>16805.410159999999</v>
      </c>
      <c r="N1092" s="69">
        <f>(B1093-Assets[[#This Row],[AAPL]])/Assets[[#This Row],[AAPL]]</f>
        <v>-1.0454303056184166E-3</v>
      </c>
      <c r="O1092" s="69">
        <f>(C1093-Assets[[#This Row],[XOM]])/Assets[[#This Row],[XOM]]</f>
        <v>-8.254826628727471E-3</v>
      </c>
      <c r="P1092" s="69">
        <f>(D1093-Assets[[#This Row],[TTM]])/Assets[[#This Row],[TTM]]</f>
        <v>-1.6012257981299627E-2</v>
      </c>
      <c r="Q1092" s="69">
        <f>(E1093-Assets[[#This Row],[TSLA]])/Assets[[#This Row],[TSLA]]</f>
        <v>-5.7685796257316027E-2</v>
      </c>
      <c r="R1092" s="69">
        <f>(F1093-Assets[[#This Row],[GOOG]])/Assets[[#This Row],[GOOG]]</f>
        <v>1.8341093975800574E-3</v>
      </c>
      <c r="S1092" s="69">
        <f>(G1093-Assets[[#This Row],[DIS]])/Assets[[#This Row],[DIS]]</f>
        <v>-1.8057088464735842E-3</v>
      </c>
      <c r="T1092" s="69">
        <f>(H1093-Assets[[#This Row],[COP]])/Assets[[#This Row],[COP]]</f>
        <v>-1.7696553605216242E-2</v>
      </c>
      <c r="U1092" s="69">
        <f>(I1093-Assets[[#This Row],[BIDU]])/Assets[[#This Row],[BIDU]]</f>
        <v>-1.181759139315766E-2</v>
      </c>
      <c r="V1092" s="69">
        <f>(J1093-Assets[[#This Row],[MSFT]])/Assets[[#This Row],[MSFT]]</f>
        <v>-4.7691701120369254E-3</v>
      </c>
      <c r="W1092" s="69">
        <f>(K1093-Assets[[#This Row],[WFC]])/Assets[[#This Row],[WFC]]</f>
        <v>2.1484418050633802E-3</v>
      </c>
      <c r="X1092" s="69">
        <f>(L1093-Assets[[#This Row],[DJI]])/Assets[[#This Row],[DJI]]</f>
        <v>7.4555097916171426E-4</v>
      </c>
    </row>
    <row r="1093" spans="1:24" x14ac:dyDescent="0.25">
      <c r="A1093" s="66">
        <v>41939</v>
      </c>
      <c r="B1093" s="60">
        <v>101.728161</v>
      </c>
      <c r="C1093" s="62">
        <v>88.400531000000001</v>
      </c>
      <c r="D1093" s="62">
        <v>44.841267999999999</v>
      </c>
      <c r="E1093" s="62">
        <v>221.66999799999999</v>
      </c>
      <c r="F1093" s="62">
        <v>540.77243499999997</v>
      </c>
      <c r="G1093" s="62">
        <v>85.659542999999999</v>
      </c>
      <c r="H1093" s="62">
        <v>64.284908999999999</v>
      </c>
      <c r="I1093" s="62">
        <v>219.91999799999999</v>
      </c>
      <c r="J1093" s="62">
        <v>43.790264000000001</v>
      </c>
      <c r="K1093" s="62">
        <v>48.875475999999999</v>
      </c>
      <c r="L1093" s="62">
        <v>16817.939450000002</v>
      </c>
      <c r="N1093" s="69">
        <f>(B1094-Assets[[#This Row],[AAPL]])/Assets[[#This Row],[AAPL]]</f>
        <v>1.5507534830989373E-2</v>
      </c>
      <c r="O1093" s="69">
        <f>(C1094-Assets[[#This Row],[XOM]])/Assets[[#This Row],[XOM]]</f>
        <v>1.4832987824473612E-2</v>
      </c>
      <c r="P1093" s="69">
        <f>(D1094-Assets[[#This Row],[TTM]])/Assets[[#This Row],[TTM]]</f>
        <v>3.901024832750042E-2</v>
      </c>
      <c r="Q1093" s="69">
        <f>(E1094-Assets[[#This Row],[TSLA]])/Assets[[#This Row],[TSLA]]</f>
        <v>9.5186566474367934E-2</v>
      </c>
      <c r="R1093" s="69">
        <f>(F1094-Assets[[#This Row],[GOOG]])/Assets[[#This Row],[GOOG]]</f>
        <v>1.5034092852754323E-2</v>
      </c>
      <c r="S1093" s="69">
        <f>(G1094-Assets[[#This Row],[DIS]])/Assets[[#This Row],[DIS]]</f>
        <v>1.6732648223444332E-2</v>
      </c>
      <c r="T1093" s="69">
        <f>(H1094-Assets[[#This Row],[COP]])/Assets[[#This Row],[COP]]</f>
        <v>2.0194677416436945E-2</v>
      </c>
      <c r="U1093" s="69">
        <f>(I1094-Assets[[#This Row],[BIDU]])/Assets[[#This Row],[BIDU]]</f>
        <v>4.1105897972952866E-2</v>
      </c>
      <c r="V1093" s="69">
        <f>(J1094-Assets[[#This Row],[MSFT]])/Assets[[#This Row],[MSFT]]</f>
        <v>1.2633447471337421E-2</v>
      </c>
      <c r="W1093" s="69">
        <f>(K1094-Assets[[#This Row],[WFC]])/Assets[[#This Row],[WFC]]</f>
        <v>9.1599517107515856E-3</v>
      </c>
      <c r="X1093" s="69">
        <f>(L1094-Assets[[#This Row],[DJI]])/Assets[[#This Row],[DJI]]</f>
        <v>1.1167274716285074E-2</v>
      </c>
    </row>
    <row r="1094" spans="1:24" x14ac:dyDescent="0.25">
      <c r="A1094" s="66">
        <v>41940</v>
      </c>
      <c r="B1094" s="60">
        <v>103.30571399999999</v>
      </c>
      <c r="C1094" s="62">
        <v>89.711775000000003</v>
      </c>
      <c r="D1094" s="62">
        <v>46.590536999999998</v>
      </c>
      <c r="E1094" s="62">
        <v>242.770004</v>
      </c>
      <c r="F1094" s="62">
        <v>548.90245800000002</v>
      </c>
      <c r="G1094" s="62">
        <v>87.092854000000003</v>
      </c>
      <c r="H1094" s="62">
        <v>65.583122000000003</v>
      </c>
      <c r="I1094" s="62">
        <v>228.96000699999999</v>
      </c>
      <c r="J1094" s="62">
        <v>44.343485999999999</v>
      </c>
      <c r="K1094" s="62">
        <v>49.323172999999997</v>
      </c>
      <c r="L1094" s="62">
        <v>17005.75</v>
      </c>
      <c r="N1094" s="69">
        <f>(B1095-Assets[[#This Row],[AAPL]])/Assets[[#This Row],[AAPL]]</f>
        <v>5.6211217900300099E-3</v>
      </c>
      <c r="O1094" s="69">
        <f>(C1095-Assets[[#This Row],[XOM]])/Assets[[#This Row],[XOM]]</f>
        <v>-5.3628077250729754E-3</v>
      </c>
      <c r="P1094" s="69">
        <f>(D1095-Assets[[#This Row],[TTM]])/Assets[[#This Row],[TTM]]</f>
        <v>-1.6090971434821508E-2</v>
      </c>
      <c r="Q1094" s="69">
        <f>(E1095-Assets[[#This Row],[TSLA]])/Assets[[#This Row],[TSLA]]</f>
        <v>-1.9236305651665238E-2</v>
      </c>
      <c r="R1094" s="69">
        <f>(F1095-Assets[[#This Row],[GOOG]])/Assets[[#This Row],[GOOG]]</f>
        <v>7.8340330551028364E-4</v>
      </c>
      <c r="S1094" s="69">
        <f>(G1095-Assets[[#This Row],[DIS]])/Assets[[#This Row],[DIS]]</f>
        <v>-4.447919458466734E-3</v>
      </c>
      <c r="T1094" s="69">
        <f>(H1095-Assets[[#This Row],[COP]])/Assets[[#This Row],[COP]]</f>
        <v>7.5476888703163904E-3</v>
      </c>
      <c r="U1094" s="69">
        <f>(I1095-Assets[[#This Row],[BIDU]])/Assets[[#This Row],[BIDU]]</f>
        <v>-1.9261023170740847E-2</v>
      </c>
      <c r="V1094" s="69">
        <f>(J1095-Assets[[#This Row],[MSFT]])/Assets[[#This Row],[MSFT]]</f>
        <v>2.7962618906415752E-3</v>
      </c>
      <c r="W1094" s="69">
        <f>(K1095-Assets[[#This Row],[WFC]])/Assets[[#This Row],[WFC]]</f>
        <v>7.5318552600012788E-3</v>
      </c>
      <c r="X1094" s="69">
        <f>(L1095-Assets[[#This Row],[DJI]])/Assets[[#This Row],[DJI]]</f>
        <v>-1.8487540978787569E-3</v>
      </c>
    </row>
    <row r="1095" spans="1:24" x14ac:dyDescent="0.25">
      <c r="A1095" s="66">
        <v>41941</v>
      </c>
      <c r="B1095" s="60">
        <v>103.886408</v>
      </c>
      <c r="C1095" s="62">
        <v>89.230667999999994</v>
      </c>
      <c r="D1095" s="62">
        <v>45.840850000000003</v>
      </c>
      <c r="E1095" s="62">
        <v>238.10000600000001</v>
      </c>
      <c r="F1095" s="62">
        <v>549.33246999999994</v>
      </c>
      <c r="G1095" s="62">
        <v>86.705472</v>
      </c>
      <c r="H1095" s="62">
        <v>66.078123000000005</v>
      </c>
      <c r="I1095" s="62">
        <v>224.550003</v>
      </c>
      <c r="J1095" s="62">
        <v>44.467481999999997</v>
      </c>
      <c r="K1095" s="62">
        <v>49.694668</v>
      </c>
      <c r="L1095" s="62">
        <v>16974.310549999998</v>
      </c>
      <c r="N1095" s="69">
        <f>(B1096-Assets[[#This Row],[AAPL]])/Assets[[#This Row],[AAPL]]</f>
        <v>-3.3537592328729011E-3</v>
      </c>
      <c r="O1095" s="69">
        <f>(C1096-Assets[[#This Row],[XOM]])/Assets[[#This Row],[XOM]]</f>
        <v>-1.4800628860022899E-3</v>
      </c>
      <c r="P1095" s="69">
        <f>(D1096-Assets[[#This Row],[TTM]])/Assets[[#This Row],[TTM]]</f>
        <v>-2.1806096527442315E-3</v>
      </c>
      <c r="Q1095" s="69">
        <f>(E1096-Assets[[#This Row],[TSLA]])/Assets[[#This Row],[TSLA]]</f>
        <v>2.351944501840873E-3</v>
      </c>
      <c r="R1095" s="69">
        <f>(F1096-Assets[[#This Row],[GOOG]])/Assets[[#This Row],[GOOG]]</f>
        <v>1.7840634834493233E-3</v>
      </c>
      <c r="S1095" s="69">
        <f>(G1096-Assets[[#This Row],[DIS]])/Assets[[#This Row],[DIS]]</f>
        <v>7.7069414949958196E-3</v>
      </c>
      <c r="T1095" s="69">
        <f>(H1096-Assets[[#This Row],[COP]])/Assets[[#This Row],[COP]]</f>
        <v>8.4805374995291557E-3</v>
      </c>
      <c r="U1095" s="69">
        <f>(I1096-Assets[[#This Row],[BIDU]])/Assets[[#This Row],[BIDU]]</f>
        <v>5.5488718920213058E-2</v>
      </c>
      <c r="V1095" s="69">
        <f>(J1096-Assets[[#This Row],[MSFT]])/Assets[[#This Row],[MSFT]]</f>
        <v>-1.2226507450995244E-2</v>
      </c>
      <c r="W1095" s="69">
        <f>(K1096-Assets[[#This Row],[WFC]])/Assets[[#This Row],[WFC]]</f>
        <v>5.5587653790140799E-3</v>
      </c>
      <c r="X1095" s="69">
        <f>(L1096-Assets[[#This Row],[DJI]])/Assets[[#This Row],[DJI]]</f>
        <v>1.3026117870808129E-2</v>
      </c>
    </row>
    <row r="1096" spans="1:24" x14ac:dyDescent="0.25">
      <c r="A1096" s="66">
        <v>41942</v>
      </c>
      <c r="B1096" s="60">
        <v>103.537998</v>
      </c>
      <c r="C1096" s="62">
        <v>89.098601000000002</v>
      </c>
      <c r="D1096" s="62">
        <v>45.740889000000003</v>
      </c>
      <c r="E1096" s="62">
        <v>238.66000399999999</v>
      </c>
      <c r="F1096" s="62">
        <v>550.31251399999996</v>
      </c>
      <c r="G1096" s="62">
        <v>87.373705999999999</v>
      </c>
      <c r="H1096" s="62">
        <v>66.638501000000005</v>
      </c>
      <c r="I1096" s="62">
        <v>237.009995</v>
      </c>
      <c r="J1096" s="62">
        <v>43.9238</v>
      </c>
      <c r="K1096" s="62">
        <v>49.970908999999999</v>
      </c>
      <c r="L1096" s="62">
        <v>17195.41992</v>
      </c>
      <c r="N1096" s="69">
        <f>(B1097-Assets[[#This Row],[AAPL]])/Assets[[#This Row],[AAPL]]</f>
        <v>9.534460961858636E-3</v>
      </c>
      <c r="O1096" s="69">
        <f>(C1097-Assets[[#This Row],[XOM]])/Assets[[#This Row],[XOM]]</f>
        <v>2.3928030025970815E-2</v>
      </c>
      <c r="P1096" s="69">
        <f>(D1097-Assets[[#This Row],[TTM]])/Assets[[#This Row],[TTM]]</f>
        <v>2.9283230590467831E-2</v>
      </c>
      <c r="Q1096" s="69">
        <f>(E1097-Assets[[#This Row],[TSLA]])/Assets[[#This Row],[TSLA]]</f>
        <v>1.273775642775909E-2</v>
      </c>
      <c r="R1096" s="69">
        <f>(F1097-Assets[[#This Row],[GOOG]])/Assets[[#This Row],[GOOG]]</f>
        <v>1.5936442979016165E-2</v>
      </c>
      <c r="S1096" s="69">
        <f>(G1097-Assets[[#This Row],[DIS]])/Assets[[#This Row],[DIS]]</f>
        <v>1.2857415021402478E-2</v>
      </c>
      <c r="T1096" s="69">
        <f>(H1097-Assets[[#This Row],[COP]])/Assets[[#This Row],[COP]]</f>
        <v>1.1212377061122608E-2</v>
      </c>
      <c r="U1096" s="69">
        <f>(I1097-Assets[[#This Row],[BIDU]])/Assets[[#This Row],[BIDU]]</f>
        <v>7.4258851404135785E-3</v>
      </c>
      <c r="V1096" s="69">
        <f>(J1097-Assets[[#This Row],[MSFT]])/Assets[[#This Row],[MSFT]]</f>
        <v>1.954400575542185E-2</v>
      </c>
      <c r="W1096" s="69">
        <f>(K1097-Assets[[#This Row],[WFC]])/Assets[[#This Row],[WFC]]</f>
        <v>1.2009187185288161E-2</v>
      </c>
      <c r="X1096" s="69">
        <f>(L1097-Assets[[#This Row],[DJI]])/Assets[[#This Row],[DJI]]</f>
        <v>1.134602184230934E-2</v>
      </c>
    </row>
    <row r="1097" spans="1:24" x14ac:dyDescent="0.25">
      <c r="A1097" s="66">
        <v>41943</v>
      </c>
      <c r="B1097" s="60">
        <v>104.525177</v>
      </c>
      <c r="C1097" s="62">
        <v>91.230554999999995</v>
      </c>
      <c r="D1097" s="62">
        <v>47.080329999999996</v>
      </c>
      <c r="E1097" s="62">
        <v>241.699997</v>
      </c>
      <c r="F1097" s="62">
        <v>559.082538</v>
      </c>
      <c r="G1097" s="62">
        <v>88.497106000000002</v>
      </c>
      <c r="H1097" s="62">
        <v>67.385677000000001</v>
      </c>
      <c r="I1097" s="62">
        <v>238.770004</v>
      </c>
      <c r="J1097" s="62">
        <v>44.782246999999998</v>
      </c>
      <c r="K1097" s="62">
        <v>50.571019</v>
      </c>
      <c r="L1097" s="62">
        <v>17390.519530000001</v>
      </c>
      <c r="N1097" s="69">
        <f>(B1098-Assets[[#This Row],[AAPL]])/Assets[[#This Row],[AAPL]]</f>
        <v>1.2962972547752766E-2</v>
      </c>
      <c r="O1097" s="69">
        <f>(C1098-Assets[[#This Row],[XOM]])/Assets[[#This Row],[XOM]]</f>
        <v>-1.4993244313815652E-2</v>
      </c>
      <c r="P1097" s="69">
        <f>(D1098-Assets[[#This Row],[TTM]])/Assets[[#This Row],[TTM]]</f>
        <v>-2.5902282333195168E-2</v>
      </c>
      <c r="Q1097" s="69">
        <f>(E1098-Assets[[#This Row],[TSLA]])/Assets[[#This Row],[TSLA]]</f>
        <v>3.6822466323821151E-3</v>
      </c>
      <c r="R1097" s="69">
        <f>(F1098-Assets[[#This Row],[GOOG]])/Assets[[#This Row],[GOOG]]</f>
        <v>-6.9041916669555876E-3</v>
      </c>
      <c r="S1097" s="69">
        <f>(G1098-Assets[[#This Row],[DIS]])/Assets[[#This Row],[DIS]]</f>
        <v>3.6113158321810276E-3</v>
      </c>
      <c r="T1097" s="69">
        <f>(H1098-Assets[[#This Row],[COP]])/Assets[[#This Row],[COP]]</f>
        <v>-2.2037472443884515E-2</v>
      </c>
      <c r="U1097" s="69">
        <f>(I1098-Assets[[#This Row],[BIDU]])/Assets[[#This Row],[BIDU]]</f>
        <v>-9.3395776799500754E-3</v>
      </c>
      <c r="V1097" s="69">
        <f>(J1098-Assets[[#This Row],[MSFT]])/Assets[[#This Row],[MSFT]]</f>
        <v>1.0436591089321613E-2</v>
      </c>
      <c r="W1097" s="69">
        <f>(K1098-Assets[[#This Row],[WFC]])/Assets[[#This Row],[WFC]]</f>
        <v>5.2740285893784914E-3</v>
      </c>
      <c r="X1097" s="69">
        <f>(L1098-Assets[[#This Row],[DJI]])/Assets[[#This Row],[DJI]]</f>
        <v>-1.3961227528664847E-3</v>
      </c>
    </row>
    <row r="1098" spans="1:24" x14ac:dyDescent="0.25">
      <c r="A1098" s="66">
        <v>41946</v>
      </c>
      <c r="B1098" s="60">
        <v>105.880134</v>
      </c>
      <c r="C1098" s="62">
        <v>89.862712999999999</v>
      </c>
      <c r="D1098" s="62">
        <v>45.860841999999998</v>
      </c>
      <c r="E1098" s="62">
        <v>242.58999600000001</v>
      </c>
      <c r="F1098" s="62">
        <v>555.22252500000002</v>
      </c>
      <c r="G1098" s="62">
        <v>88.816697000000005</v>
      </c>
      <c r="H1098" s="62">
        <v>65.900666999999999</v>
      </c>
      <c r="I1098" s="62">
        <v>236.53999300000001</v>
      </c>
      <c r="J1098" s="62">
        <v>45.249620999999998</v>
      </c>
      <c r="K1098" s="62">
        <v>50.837732000000003</v>
      </c>
      <c r="L1098" s="62">
        <v>17366.240229999999</v>
      </c>
      <c r="N1098" s="69">
        <f>(B1099-Assets[[#This Row],[AAPL]])/Assets[[#This Row],[AAPL]]</f>
        <v>-7.3126371373878766E-3</v>
      </c>
      <c r="O1098" s="69">
        <f>(C1099-Assets[[#This Row],[XOM]])/Assets[[#This Row],[XOM]]</f>
        <v>-7.7682720306919209E-3</v>
      </c>
      <c r="P1098" s="69">
        <f>(D1099-Assets[[#This Row],[TTM]])/Assets[[#This Row],[TTM]]</f>
        <v>6.974708401559759E-3</v>
      </c>
      <c r="Q1098" s="69">
        <f>(E1099-Assets[[#This Row],[TSLA]])/Assets[[#This Row],[TSLA]]</f>
        <v>-1.5087196753158845E-2</v>
      </c>
      <c r="R1098" s="69">
        <f>(F1099-Assets[[#This Row],[GOOG]])/Assets[[#This Row],[GOOG]]</f>
        <v>-1.9992686716015866E-3</v>
      </c>
      <c r="S1098" s="69">
        <f>(G1099-Assets[[#This Row],[DIS]])/Assets[[#This Row],[DIS]]</f>
        <v>-1.4829362546549202E-2</v>
      </c>
      <c r="T1098" s="69">
        <f>(H1099-Assets[[#This Row],[COP]])/Assets[[#This Row],[COP]]</f>
        <v>-2.5368498925815153E-2</v>
      </c>
      <c r="U1098" s="69">
        <f>(I1099-Assets[[#This Row],[BIDU]])/Assets[[#This Row],[BIDU]]</f>
        <v>2.2913731970897539E-2</v>
      </c>
      <c r="V1098" s="69">
        <f>(J1099-Assets[[#This Row],[MSFT]])/Assets[[#This Row],[MSFT]]</f>
        <v>2.7403102448084653E-3</v>
      </c>
      <c r="W1098" s="69">
        <f>(K1099-Assets[[#This Row],[WFC]])/Assets[[#This Row],[WFC]]</f>
        <v>-1.8736870480375513E-3</v>
      </c>
      <c r="X1098" s="69">
        <f>(L1099-Assets[[#This Row],[DJI]])/Assets[[#This Row],[DJI]]</f>
        <v>1.0134381286283243E-3</v>
      </c>
    </row>
    <row r="1099" spans="1:24" x14ac:dyDescent="0.25">
      <c r="A1099" s="66">
        <v>41947</v>
      </c>
      <c r="B1099" s="60">
        <v>105.10587099999999</v>
      </c>
      <c r="C1099" s="62">
        <v>89.164635000000004</v>
      </c>
      <c r="D1099" s="62">
        <v>46.180708000000003</v>
      </c>
      <c r="E1099" s="62">
        <v>238.929993</v>
      </c>
      <c r="F1099" s="62">
        <v>554.11248599999999</v>
      </c>
      <c r="G1099" s="62">
        <v>87.499601999999996</v>
      </c>
      <c r="H1099" s="62">
        <v>64.228865999999996</v>
      </c>
      <c r="I1099" s="62">
        <v>241.96000699999999</v>
      </c>
      <c r="J1099" s="62">
        <v>45.373618999999998</v>
      </c>
      <c r="K1099" s="62">
        <v>50.742477999999998</v>
      </c>
      <c r="L1099" s="62">
        <v>17383.839840000001</v>
      </c>
      <c r="N1099" s="69">
        <f>(B1100-Assets[[#This Row],[AAPL]])/Assets[[#This Row],[AAPL]]</f>
        <v>2.3941193541891191E-3</v>
      </c>
      <c r="O1099" s="69">
        <f>(C1100-Assets[[#This Row],[XOM]])/Assets[[#This Row],[XOM]]</f>
        <v>5.8189101542331749E-3</v>
      </c>
      <c r="P1099" s="69">
        <f>(D1100-Assets[[#This Row],[TTM]])/Assets[[#This Row],[TTM]]</f>
        <v>1.2770570776004542E-2</v>
      </c>
      <c r="Q1099" s="69">
        <f>(E1100-Assets[[#This Row],[TSLA]])/Assets[[#This Row],[TSLA]]</f>
        <v>-3.3315164413033733E-2</v>
      </c>
      <c r="R1099" s="69">
        <f>(F1100-Assets[[#This Row],[GOOG]])/Assets[[#This Row],[GOOG]]</f>
        <v>-1.478039605120888E-2</v>
      </c>
      <c r="S1099" s="69">
        <f>(G1100-Assets[[#This Row],[DIS]])/Assets[[#This Row],[DIS]]</f>
        <v>7.1942612950400128E-3</v>
      </c>
      <c r="T1099" s="69">
        <f>(H1100-Assets[[#This Row],[COP]])/Assets[[#This Row],[COP]]</f>
        <v>1.6140764496760739E-2</v>
      </c>
      <c r="U1099" s="69">
        <f>(I1100-Assets[[#This Row],[BIDU]])/Assets[[#This Row],[BIDU]]</f>
        <v>-1.7606256723244326E-2</v>
      </c>
      <c r="V1099" s="69">
        <f>(J1100-Assets[[#This Row],[MSFT]])/Assets[[#This Row],[MSFT]]</f>
        <v>6.0962957351936731E-3</v>
      </c>
      <c r="W1099" s="69">
        <f>(K1100-Assets[[#This Row],[WFC]])/Assets[[#This Row],[WFC]]</f>
        <v>1.1526831622216098E-2</v>
      </c>
      <c r="X1099" s="69">
        <f>(L1100-Assets[[#This Row],[DJI]])/Assets[[#This Row],[DJI]]</f>
        <v>5.7921299854772346E-3</v>
      </c>
    </row>
    <row r="1100" spans="1:24" x14ac:dyDescent="0.25">
      <c r="A1100" s="66">
        <v>41948</v>
      </c>
      <c r="B1100" s="60">
        <v>105.357507</v>
      </c>
      <c r="C1100" s="62">
        <v>89.683475999999999</v>
      </c>
      <c r="D1100" s="62">
        <v>46.770462000000002</v>
      </c>
      <c r="E1100" s="62">
        <v>230.970001</v>
      </c>
      <c r="F1100" s="62">
        <v>545.92248400000005</v>
      </c>
      <c r="G1100" s="62">
        <v>88.129097000000002</v>
      </c>
      <c r="H1100" s="62">
        <v>65.265568999999999</v>
      </c>
      <c r="I1100" s="62">
        <v>237.699997</v>
      </c>
      <c r="J1100" s="62">
        <v>45.650230000000001</v>
      </c>
      <c r="K1100" s="62">
        <v>51.327378000000003</v>
      </c>
      <c r="L1100" s="62">
        <v>17484.529299999998</v>
      </c>
      <c r="N1100" s="69">
        <f>(B1101-Assets[[#This Row],[AAPL]])/Assets[[#This Row],[AAPL]]</f>
        <v>2.8600335047791431E-3</v>
      </c>
      <c r="O1100" s="69">
        <f>(C1101-Assets[[#This Row],[XOM]])/Assets[[#This Row],[XOM]]</f>
        <v>1.2517110732862364E-2</v>
      </c>
      <c r="P1100" s="69">
        <f>(D1101-Assets[[#This Row],[TTM]])/Assets[[#This Row],[TTM]]</f>
        <v>1.624275167519193E-2</v>
      </c>
      <c r="Q1100" s="69">
        <f>(E1101-Assets[[#This Row],[TSLA]])/Assets[[#This Row],[TSLA]]</f>
        <v>4.4378057564280829E-2</v>
      </c>
      <c r="R1100" s="69">
        <f>(F1101-Assets[[#This Row],[GOOG]])/Assets[[#This Row],[GOOG]]</f>
        <v>-7.1072837512954372E-3</v>
      </c>
      <c r="S1100" s="69">
        <f>(G1101-Assets[[#This Row],[DIS]])/Assets[[#This Row],[DIS]]</f>
        <v>1.098901535323798E-2</v>
      </c>
      <c r="T1100" s="69">
        <f>(H1101-Assets[[#This Row],[COP]])/Assets[[#This Row],[COP]]</f>
        <v>2.0606791921173671E-2</v>
      </c>
      <c r="U1100" s="69">
        <f>(I1101-Assets[[#This Row],[BIDU]])/Assets[[#This Row],[BIDU]]</f>
        <v>-3.3655995376390508E-3</v>
      </c>
      <c r="V1100" s="69">
        <f>(J1101-Assets[[#This Row],[MSFT]])/Assets[[#This Row],[MSFT]]</f>
        <v>1.7551193060801589E-2</v>
      </c>
      <c r="W1100" s="69">
        <f>(K1101-Assets[[#This Row],[WFC]])/Assets[[#This Row],[WFC]]</f>
        <v>9.9010317651526247E-3</v>
      </c>
      <c r="X1100" s="69">
        <f>(L1101-Assets[[#This Row],[DJI]])/Assets[[#This Row],[DJI]]</f>
        <v>4.0001877545541558E-3</v>
      </c>
    </row>
    <row r="1101" spans="1:24" x14ac:dyDescent="0.25">
      <c r="A1101" s="66">
        <v>41949</v>
      </c>
      <c r="B1101" s="60">
        <v>105.658833</v>
      </c>
      <c r="C1101" s="62">
        <v>90.806054000000003</v>
      </c>
      <c r="D1101" s="62">
        <v>47.530143000000002</v>
      </c>
      <c r="E1101" s="62">
        <v>241.220001</v>
      </c>
      <c r="F1101" s="62">
        <v>542.04245800000001</v>
      </c>
      <c r="G1101" s="62">
        <v>89.097549000000001</v>
      </c>
      <c r="H1101" s="62">
        <v>66.610483000000002</v>
      </c>
      <c r="I1101" s="62">
        <v>236.89999399999999</v>
      </c>
      <c r="J1101" s="62">
        <v>46.451445999999997</v>
      </c>
      <c r="K1101" s="62">
        <v>51.835571999999999</v>
      </c>
      <c r="L1101" s="62">
        <v>17554.470700000002</v>
      </c>
      <c r="N1101" s="69">
        <f>(B1102-Assets[[#This Row],[AAPL]])/Assets[[#This Row],[AAPL]]</f>
        <v>2.8519338274349683E-3</v>
      </c>
      <c r="O1101" s="69">
        <f>(C1102-Assets[[#This Row],[XOM]])/Assets[[#This Row],[XOM]]</f>
        <v>1.067275756746347E-2</v>
      </c>
      <c r="P1101" s="69">
        <f>(D1102-Assets[[#This Row],[TTM]])/Assets[[#This Row],[TTM]]</f>
        <v>-2.1240773460328113E-2</v>
      </c>
      <c r="Q1101" s="69">
        <f>(E1102-Assets[[#This Row],[TSLA]])/Assets[[#This Row],[TSLA]]</f>
        <v>-4.2285216639228853E-3</v>
      </c>
      <c r="R1101" s="69">
        <f>(F1102-Assets[[#This Row],[GOOG]])/Assets[[#This Row],[GOOG]]</f>
        <v>-1.900192475328216E-3</v>
      </c>
      <c r="S1101" s="69">
        <f>(G1102-Assets[[#This Row],[DIS]])/Assets[[#This Row],[DIS]]</f>
        <v>-2.1739127750865526E-2</v>
      </c>
      <c r="T1101" s="69">
        <f>(H1102-Assets[[#This Row],[COP]])/Assets[[#This Row],[COP]]</f>
        <v>1.1777965939685541E-2</v>
      </c>
      <c r="U1101" s="69">
        <f>(I1102-Assets[[#This Row],[BIDU]])/Assets[[#This Row],[BIDU]]</f>
        <v>-1.5196327949251983E-3</v>
      </c>
      <c r="V1101" s="69">
        <f>(J1102-Assets[[#This Row],[MSFT]])/Assets[[#This Row],[MSFT]]</f>
        <v>-4.1068689228739605E-4</v>
      </c>
      <c r="W1101" s="69">
        <f>(K1102-Assets[[#This Row],[WFC]])/Assets[[#This Row],[WFC]]</f>
        <v>-4.0695605712617955E-3</v>
      </c>
      <c r="X1101" s="69">
        <f>(L1102-Assets[[#This Row],[DJI]])/Assets[[#This Row],[DJI]]</f>
        <v>1.1084919809059908E-3</v>
      </c>
    </row>
    <row r="1102" spans="1:24" x14ac:dyDescent="0.25">
      <c r="A1102" s="66">
        <v>41950</v>
      </c>
      <c r="B1102" s="60">
        <v>105.960165</v>
      </c>
      <c r="C1102" s="62">
        <v>91.775205</v>
      </c>
      <c r="D1102" s="62">
        <v>46.520566000000002</v>
      </c>
      <c r="E1102" s="62">
        <v>240.199997</v>
      </c>
      <c r="F1102" s="62">
        <v>541.012473</v>
      </c>
      <c r="G1102" s="62">
        <v>87.160646</v>
      </c>
      <c r="H1102" s="62">
        <v>67.395019000000005</v>
      </c>
      <c r="I1102" s="62">
        <v>236.53999300000001</v>
      </c>
      <c r="J1102" s="62">
        <v>46.432369000000001</v>
      </c>
      <c r="K1102" s="62">
        <v>51.624623999999997</v>
      </c>
      <c r="L1102" s="62">
        <v>17573.929690000001</v>
      </c>
      <c r="N1102" s="69">
        <f>(B1103-Assets[[#This Row],[AAPL]])/Assets[[#This Row],[AAPL]]</f>
        <v>-1.6512243067949429E-3</v>
      </c>
      <c r="O1102" s="69">
        <f>(C1103-Assets[[#This Row],[XOM]])/Assets[[#This Row],[XOM]]</f>
        <v>-3.209418055780964E-3</v>
      </c>
      <c r="P1102" s="69">
        <f>(D1103-Assets[[#This Row],[TTM]])/Assets[[#This Row],[TTM]]</f>
        <v>0</v>
      </c>
      <c r="Q1102" s="69">
        <f>(E1103-Assets[[#This Row],[TSLA]])/Assets[[#This Row],[TSLA]]</f>
        <v>7.2023148276725412E-3</v>
      </c>
      <c r="R1102" s="69">
        <f>(F1103-Assets[[#This Row],[GOOG]])/Assets[[#This Row],[GOOG]]</f>
        <v>1.1977524222440696E-2</v>
      </c>
      <c r="S1102" s="69">
        <f>(G1103-Assets[[#This Row],[DIS]])/Assets[[#This Row],[DIS]]</f>
        <v>-2.4444632959695614E-3</v>
      </c>
      <c r="T1102" s="69">
        <f>(H1103-Assets[[#This Row],[COP]])/Assets[[#This Row],[COP]]</f>
        <v>-7.7606031982868275E-3</v>
      </c>
      <c r="U1102" s="69">
        <f>(I1103-Assets[[#This Row],[BIDU]])/Assets[[#This Row],[BIDU]]</f>
        <v>4.6672906598082112E-2</v>
      </c>
      <c r="V1102" s="69">
        <f>(J1103-Assets[[#This Row],[MSFT]])/Assets[[#This Row],[MSFT]]</f>
        <v>4.3138871505779856E-3</v>
      </c>
      <c r="W1102" s="69">
        <f>(K1103-Assets[[#This Row],[WFC]])/Assets[[#This Row],[WFC]]</f>
        <v>-1.8570595303505239E-4</v>
      </c>
      <c r="X1102" s="69">
        <f>(L1103-Assets[[#This Row],[DJI]])/Assets[[#This Row],[DJI]]</f>
        <v>2.265318042250491E-3</v>
      </c>
    </row>
    <row r="1103" spans="1:24" x14ac:dyDescent="0.25">
      <c r="A1103" s="66">
        <v>41953</v>
      </c>
      <c r="B1103" s="60">
        <v>105.785201</v>
      </c>
      <c r="C1103" s="62">
        <v>91.48066</v>
      </c>
      <c r="D1103" s="62">
        <v>46.520566000000002</v>
      </c>
      <c r="E1103" s="62">
        <v>241.929993</v>
      </c>
      <c r="F1103" s="62">
        <v>547.49246300000004</v>
      </c>
      <c r="G1103" s="62">
        <v>86.947585000000004</v>
      </c>
      <c r="H1103" s="62">
        <v>66.871993000000003</v>
      </c>
      <c r="I1103" s="62">
        <v>247.58000200000001</v>
      </c>
      <c r="J1103" s="62">
        <v>46.632672999999997</v>
      </c>
      <c r="K1103" s="62">
        <v>51.615037000000001</v>
      </c>
      <c r="L1103" s="62">
        <v>17613.740229999999</v>
      </c>
      <c r="N1103" s="69">
        <f>(B1104-Assets[[#This Row],[AAPL]])/Assets[[#This Row],[AAPL]]</f>
        <v>7.9940766005633778E-3</v>
      </c>
      <c r="O1103" s="69">
        <f>(C1104-Assets[[#This Row],[XOM]])/Assets[[#This Row],[XOM]]</f>
        <v>1.3502854045871638E-3</v>
      </c>
      <c r="P1103" s="69">
        <f>(D1104-Assets[[#This Row],[TTM]])/Assets[[#This Row],[TTM]]</f>
        <v>-1.052861222711699E-2</v>
      </c>
      <c r="Q1103" s="69">
        <f>(E1104-Assets[[#This Row],[TSLA]])/Assets[[#This Row],[TSLA]]</f>
        <v>3.7820895567917498E-2</v>
      </c>
      <c r="R1103" s="69">
        <f>(F1104-Assets[[#This Row],[GOOG]])/Assets[[#This Row],[GOOG]]</f>
        <v>5.1142950619942548E-3</v>
      </c>
      <c r="S1103" s="69">
        <f>(G1104-Assets[[#This Row],[DIS]])/Assets[[#This Row],[DIS]]</f>
        <v>2.2277214485024632E-3</v>
      </c>
      <c r="T1103" s="69">
        <f>(H1104-Assets[[#This Row],[COP]])/Assets[[#This Row],[COP]]</f>
        <v>2.0949876579871005E-3</v>
      </c>
      <c r="U1103" s="69">
        <f>(I1104-Assets[[#This Row],[BIDU]])/Assets[[#This Row],[BIDU]]</f>
        <v>1.11478874614437E-2</v>
      </c>
      <c r="V1103" s="69">
        <f>(J1104-Assets[[#This Row],[MSFT]])/Assets[[#This Row],[MSFT]]</f>
        <v>-4.0909085353086651E-4</v>
      </c>
      <c r="W1103" s="69">
        <f>(K1104-Assets[[#This Row],[WFC]])/Assets[[#This Row],[WFC]]</f>
        <v>-4.6442667473046532E-3</v>
      </c>
      <c r="X1103" s="69">
        <f>(L1104-Assets[[#This Row],[DJI]])/Assets[[#This Row],[DJI]]</f>
        <v>6.5866759975456422E-5</v>
      </c>
    </row>
    <row r="1104" spans="1:24" x14ac:dyDescent="0.25">
      <c r="A1104" s="66">
        <v>41954</v>
      </c>
      <c r="B1104" s="60">
        <v>106.63085599999999</v>
      </c>
      <c r="C1104" s="62">
        <v>91.604185000000001</v>
      </c>
      <c r="D1104" s="62">
        <v>46.030768999999999</v>
      </c>
      <c r="E1104" s="62">
        <v>251.08000200000001</v>
      </c>
      <c r="F1104" s="62">
        <v>550.29250100000002</v>
      </c>
      <c r="G1104" s="62">
        <v>87.141279999999995</v>
      </c>
      <c r="H1104" s="62">
        <v>67.012089000000003</v>
      </c>
      <c r="I1104" s="62">
        <v>250.33999600000001</v>
      </c>
      <c r="J1104" s="62">
        <v>46.613596000000001</v>
      </c>
      <c r="K1104" s="62">
        <v>51.375323000000002</v>
      </c>
      <c r="L1104" s="62">
        <v>17614.900389999999</v>
      </c>
      <c r="N1104" s="69">
        <f>(B1105-Assets[[#This Row],[AAPL]])/Assets[[#This Row],[AAPL]]</f>
        <v>1.4129474867950131E-2</v>
      </c>
      <c r="O1104" s="69">
        <f>(C1105-Assets[[#This Row],[XOM]])/Assets[[#This Row],[XOM]]</f>
        <v>-1.0683605776308117E-2</v>
      </c>
      <c r="P1104" s="69">
        <f>(D1105-Assets[[#This Row],[TTM]])/Assets[[#This Row],[TTM]]</f>
        <v>1.8023922216029074E-2</v>
      </c>
      <c r="Q1104" s="69">
        <f>(E1105-Assets[[#This Row],[TSLA]])/Assets[[#This Row],[TSLA]]</f>
        <v>-7.8859167764384515E-3</v>
      </c>
      <c r="R1104" s="69">
        <f>(F1105-Assets[[#This Row],[GOOG]])/Assets[[#This Row],[GOOG]]</f>
        <v>-5.4153672721046963E-3</v>
      </c>
      <c r="S1104" s="69">
        <f>(G1105-Assets[[#This Row],[DIS]])/Assets[[#This Row],[DIS]]</f>
        <v>-8.8910789467401986E-4</v>
      </c>
      <c r="T1104" s="69">
        <f>(H1105-Assets[[#This Row],[COP]])/Assets[[#This Row],[COP]]</f>
        <v>-7.6655422576066504E-3</v>
      </c>
      <c r="U1104" s="69">
        <f>(I1105-Assets[[#This Row],[BIDU]])/Assets[[#This Row],[BIDU]]</f>
        <v>-2.0771311348906848E-3</v>
      </c>
      <c r="V1104" s="69">
        <f>(J1105-Assets[[#This Row],[MSFT]])/Assets[[#This Row],[MSFT]]</f>
        <v>-1.8416300686177282E-3</v>
      </c>
      <c r="W1104" s="69">
        <f>(K1105-Assets[[#This Row],[WFC]])/Assets[[#This Row],[WFC]]</f>
        <v>-7.4656464933568983E-4</v>
      </c>
      <c r="X1104" s="69">
        <f>(L1105-Assets[[#This Row],[DJI]])/Assets[[#This Row],[DJI]]</f>
        <v>-1.5334574367129164E-4</v>
      </c>
    </row>
    <row r="1105" spans="1:24" x14ac:dyDescent="0.25">
      <c r="A1105" s="66">
        <v>41955</v>
      </c>
      <c r="B1105" s="60">
        <v>108.137494</v>
      </c>
      <c r="C1105" s="62">
        <v>90.625522000000004</v>
      </c>
      <c r="D1105" s="62">
        <v>46.860424000000002</v>
      </c>
      <c r="E1105" s="62">
        <v>249.10000600000001</v>
      </c>
      <c r="F1105" s="62">
        <v>547.31246499999997</v>
      </c>
      <c r="G1105" s="62">
        <v>87.063801999999995</v>
      </c>
      <c r="H1105" s="62">
        <v>66.498405000000005</v>
      </c>
      <c r="I1105" s="62">
        <v>249.820007</v>
      </c>
      <c r="J1105" s="62">
        <v>46.527751000000002</v>
      </c>
      <c r="K1105" s="62">
        <v>51.336967999999999</v>
      </c>
      <c r="L1105" s="62">
        <v>17612.199219999999</v>
      </c>
      <c r="N1105" s="69">
        <f>(B1106-Assets[[#This Row],[AAPL]])/Assets[[#This Row],[AAPL]]</f>
        <v>1.4112348488489978E-2</v>
      </c>
      <c r="O1105" s="69">
        <f>(C1106-Assets[[#This Row],[XOM]])/Assets[[#This Row],[XOM]]</f>
        <v>-7.5486903126473015E-3</v>
      </c>
      <c r="P1105" s="69">
        <f>(D1106-Assets[[#This Row],[TTM]])/Assets[[#This Row],[TTM]]</f>
        <v>-8.1058165414807926E-3</v>
      </c>
      <c r="Q1105" s="69">
        <f>(E1106-Assets[[#This Row],[TSLA]])/Assets[[#This Row],[TSLA]]</f>
        <v>1.0437538889501226E-2</v>
      </c>
      <c r="R1105" s="69">
        <f>(F1106-Assets[[#This Row],[GOOG]])/Assets[[#This Row],[GOOG]]</f>
        <v>-3.5262763474608843E-3</v>
      </c>
      <c r="S1105" s="69">
        <f>(G1106-Assets[[#This Row],[DIS]])/Assets[[#This Row],[DIS]]</f>
        <v>6.5628078130565851E-3</v>
      </c>
      <c r="T1105" s="69">
        <f>(H1106-Assets[[#This Row],[COP]])/Assets[[#This Row],[COP]]</f>
        <v>-1.1938181073666327E-2</v>
      </c>
      <c r="U1105" s="69">
        <f>(I1106-Assets[[#This Row],[BIDU]])/Assets[[#This Row],[BIDU]]</f>
        <v>-2.2936557679305445E-2</v>
      </c>
      <c r="V1105" s="69">
        <f>(J1106-Assets[[#This Row],[MSFT]])/Assets[[#This Row],[MSFT]]</f>
        <v>1.7015200240389761E-2</v>
      </c>
      <c r="W1105" s="69">
        <f>(K1106-Assets[[#This Row],[WFC]])/Assets[[#This Row],[WFC]]</f>
        <v>-2.8016652639087812E-3</v>
      </c>
      <c r="X1105" s="69">
        <f>(L1106-Assets[[#This Row],[DJI]])/Assets[[#This Row],[DJI]]</f>
        <v>2.3046434742747903E-3</v>
      </c>
    </row>
    <row r="1106" spans="1:24" x14ac:dyDescent="0.25">
      <c r="A1106" s="66">
        <v>41956</v>
      </c>
      <c r="B1106" s="60">
        <v>109.663568</v>
      </c>
      <c r="C1106" s="62">
        <v>89.941417999999999</v>
      </c>
      <c r="D1106" s="62">
        <v>46.480581999999998</v>
      </c>
      <c r="E1106" s="62">
        <v>251.699997</v>
      </c>
      <c r="F1106" s="62">
        <v>545.38248999999996</v>
      </c>
      <c r="G1106" s="62">
        <v>87.635185000000007</v>
      </c>
      <c r="H1106" s="62">
        <v>65.704535000000007</v>
      </c>
      <c r="I1106" s="62">
        <v>244.08999600000001</v>
      </c>
      <c r="J1106" s="62">
        <v>47.319429999999997</v>
      </c>
      <c r="K1106" s="62">
        <v>51.193139000000002</v>
      </c>
      <c r="L1106" s="62">
        <v>17652.789059999999</v>
      </c>
      <c r="N1106" s="69">
        <f>(B1107-Assets[[#This Row],[AAPL]])/Assets[[#This Row],[AAPL]]</f>
        <v>1.2054614163201366E-2</v>
      </c>
      <c r="O1106" s="69">
        <f>(C1107-Assets[[#This Row],[XOM]])/Assets[[#This Row],[XOM]]</f>
        <v>4.5425012089535524E-3</v>
      </c>
      <c r="P1106" s="69">
        <f>(D1107-Assets[[#This Row],[TTM]])/Assets[[#This Row],[TTM]]</f>
        <v>-2.6021490006299823E-2</v>
      </c>
      <c r="Q1106" s="69">
        <f>(E1107-Assets[[#This Row],[TSLA]])/Assets[[#This Row],[TSLA]]</f>
        <v>2.7731410739746765E-2</v>
      </c>
      <c r="R1106" s="69">
        <f>(F1107-Assets[[#This Row],[GOOG]])/Assets[[#This Row],[GOOG]]</f>
        <v>-1.7969847180093867E-3</v>
      </c>
      <c r="S1106" s="69">
        <f>(G1107-Assets[[#This Row],[DIS]])/Assets[[#This Row],[DIS]]</f>
        <v>3.4258500167483811E-3</v>
      </c>
      <c r="T1106" s="69">
        <f>(H1107-Assets[[#This Row],[COP]])/Assets[[#This Row],[COP]]</f>
        <v>1.5067590083393577E-2</v>
      </c>
      <c r="U1106" s="69">
        <f>(I1107-Assets[[#This Row],[BIDU]])/Assets[[#This Row],[BIDU]]</f>
        <v>2.2983330295928976E-2</v>
      </c>
      <c r="V1106" s="69">
        <f>(J1107-Assets[[#This Row],[MSFT]])/Assets[[#This Row],[MSFT]]</f>
        <v>-6.0469874637115192E-4</v>
      </c>
      <c r="W1106" s="69">
        <f>(K1107-Assets[[#This Row],[WFC]])/Assets[[#This Row],[WFC]]</f>
        <v>-7.4922149235667702E-4</v>
      </c>
      <c r="X1106" s="69">
        <f>(L1107-Assets[[#This Row],[DJI]])/Assets[[#This Row],[DJI]]</f>
        <v>-1.0224350349768315E-3</v>
      </c>
    </row>
    <row r="1107" spans="1:24" x14ac:dyDescent="0.25">
      <c r="A1107" s="66">
        <v>41957</v>
      </c>
      <c r="B1107" s="60">
        <v>110.98551999999999</v>
      </c>
      <c r="C1107" s="62">
        <v>90.349976999999996</v>
      </c>
      <c r="D1107" s="62">
        <v>45.271087999999999</v>
      </c>
      <c r="E1107" s="62">
        <v>258.67999300000002</v>
      </c>
      <c r="F1107" s="62">
        <v>544.40244600000005</v>
      </c>
      <c r="G1107" s="62">
        <v>87.935410000000005</v>
      </c>
      <c r="H1107" s="62">
        <v>66.694543999999993</v>
      </c>
      <c r="I1107" s="62">
        <v>249.699997</v>
      </c>
      <c r="J1107" s="62">
        <v>47.290816</v>
      </c>
      <c r="K1107" s="62">
        <v>51.154783999999999</v>
      </c>
      <c r="L1107" s="62">
        <v>17634.740229999999</v>
      </c>
      <c r="N1107" s="69">
        <f>(B1108-Assets[[#This Row],[AAPL]])/Assets[[#This Row],[AAPL]]</f>
        <v>-1.6640639247353774E-3</v>
      </c>
      <c r="O1107" s="69">
        <f>(C1108-Assets[[#This Row],[XOM]])/Assets[[#This Row],[XOM]]</f>
        <v>2.1037083385203292E-4</v>
      </c>
      <c r="P1107" s="69">
        <f>(D1108-Assets[[#This Row],[TTM]])/Assets[[#This Row],[TTM]]</f>
        <v>5.2771031259509334E-2</v>
      </c>
      <c r="Q1107" s="69">
        <f>(E1108-Assets[[#This Row],[TSLA]])/Assets[[#This Row],[TSLA]]</f>
        <v>-1.8169155432132798E-2</v>
      </c>
      <c r="R1107" s="69">
        <f>(F1108-Assets[[#This Row],[GOOG]])/Assets[[#This Row],[GOOG]]</f>
        <v>-1.44930410544116E-2</v>
      </c>
      <c r="S1107" s="69">
        <f>(G1108-Assets[[#This Row],[DIS]])/Assets[[#This Row],[DIS]]</f>
        <v>-4.2951525443504527E-3</v>
      </c>
      <c r="T1107" s="69">
        <f>(H1108-Assets[[#This Row],[COP]])/Assets[[#This Row],[COP]]</f>
        <v>1.3995147789015131E-4</v>
      </c>
      <c r="U1107" s="69">
        <f>(I1108-Assets[[#This Row],[BIDU]])/Assets[[#This Row],[BIDU]]</f>
        <v>-2.2226684287865665E-2</v>
      </c>
      <c r="V1107" s="69">
        <f>(J1108-Assets[[#This Row],[MSFT]])/Assets[[#This Row],[MSFT]]</f>
        <v>-2.4203853873021788E-3</v>
      </c>
      <c r="W1107" s="69">
        <f>(K1108-Assets[[#This Row],[WFC]])/Assets[[#This Row],[WFC]]</f>
        <v>1.6869780937791047E-3</v>
      </c>
      <c r="X1107" s="69">
        <f>(L1108-Assets[[#This Row],[DJI]])/Assets[[#This Row],[DJI]]</f>
        <v>7.377352787918312E-4</v>
      </c>
    </row>
    <row r="1108" spans="1:24" x14ac:dyDescent="0.25">
      <c r="A1108" s="66">
        <v>41960</v>
      </c>
      <c r="B1108" s="60">
        <v>110.800833</v>
      </c>
      <c r="C1108" s="62">
        <v>90.368983999999998</v>
      </c>
      <c r="D1108" s="62">
        <v>47.660089999999997</v>
      </c>
      <c r="E1108" s="62">
        <v>253.979996</v>
      </c>
      <c r="F1108" s="62">
        <v>536.51239899999996</v>
      </c>
      <c r="G1108" s="62">
        <v>87.557714000000004</v>
      </c>
      <c r="H1108" s="62">
        <v>66.703878000000003</v>
      </c>
      <c r="I1108" s="62">
        <v>244.14999399999999</v>
      </c>
      <c r="J1108" s="62">
        <v>47.176354000000003</v>
      </c>
      <c r="K1108" s="62">
        <v>51.241081000000001</v>
      </c>
      <c r="L1108" s="62">
        <v>17647.75</v>
      </c>
      <c r="N1108" s="69">
        <f>(B1109-Assets[[#This Row],[AAPL]])/Assets[[#This Row],[AAPL]]</f>
        <v>1.2983620800034996E-2</v>
      </c>
      <c r="O1108" s="69">
        <f>(C1109-Assets[[#This Row],[XOM]])/Assets[[#This Row],[XOM]]</f>
        <v>-2.5233768258365206E-3</v>
      </c>
      <c r="P1108" s="69">
        <f>(D1109-Assets[[#This Row],[TTM]])/Assets[[#This Row],[TTM]]</f>
        <v>-1.0906064172350374E-2</v>
      </c>
      <c r="Q1108" s="69">
        <f>(E1109-Assets[[#This Row],[TSLA]])/Assets[[#This Row],[TSLA]]</f>
        <v>1.4646885812219696E-2</v>
      </c>
      <c r="R1108" s="69">
        <f>(F1109-Assets[[#This Row],[GOOG]])/Assets[[#This Row],[GOOG]]</f>
        <v>-2.7584637424193383E-3</v>
      </c>
      <c r="S1108" s="69">
        <f>(G1109-Assets[[#This Row],[DIS]])/Assets[[#This Row],[DIS]]</f>
        <v>-1.4379429778169869E-3</v>
      </c>
      <c r="T1108" s="69">
        <f>(H1109-Assets[[#This Row],[COP]])/Assets[[#This Row],[COP]]</f>
        <v>3.5004261671262686E-3</v>
      </c>
      <c r="U1108" s="69">
        <f>(I1109-Assets[[#This Row],[BIDU]])/Assets[[#This Row],[BIDU]]</f>
        <v>-5.7341553733562343E-3</v>
      </c>
      <c r="V1108" s="69">
        <f>(J1109-Assets[[#This Row],[MSFT]])/Assets[[#This Row],[MSFT]]</f>
        <v>-8.3417425602666326E-3</v>
      </c>
      <c r="W1108" s="69">
        <f>(K1109-Assets[[#This Row],[WFC]])/Assets[[#This Row],[WFC]]</f>
        <v>-3.1810999459594412E-3</v>
      </c>
      <c r="X1108" s="69">
        <f>(L1109-Assets[[#This Row],[DJI]])/Assets[[#This Row],[DJI]]</f>
        <v>2.2705619696561405E-3</v>
      </c>
    </row>
    <row r="1109" spans="1:24" x14ac:dyDescent="0.25">
      <c r="A1109" s="66">
        <v>41961</v>
      </c>
      <c r="B1109" s="60">
        <v>112.239429</v>
      </c>
      <c r="C1109" s="62">
        <v>90.140949000000006</v>
      </c>
      <c r="D1109" s="62">
        <v>47.140306000000002</v>
      </c>
      <c r="E1109" s="62">
        <v>257.70001200000002</v>
      </c>
      <c r="F1109" s="62">
        <v>535.03244900000004</v>
      </c>
      <c r="G1109" s="62">
        <v>87.431810999999996</v>
      </c>
      <c r="H1109" s="62">
        <v>66.937370000000001</v>
      </c>
      <c r="I1109" s="62">
        <v>242.75</v>
      </c>
      <c r="J1109" s="62">
        <v>46.782820999999998</v>
      </c>
      <c r="K1109" s="62">
        <v>51.078077999999998</v>
      </c>
      <c r="L1109" s="62">
        <v>17687.820309999999</v>
      </c>
      <c r="N1109" s="69">
        <f>(B1110-Assets[[#This Row],[AAPL]])/Assets[[#This Row],[AAPL]]</f>
        <v>-6.9282337493003134E-3</v>
      </c>
      <c r="O1109" s="69">
        <f>(C1110-Assets[[#This Row],[XOM]])/Assets[[#This Row],[XOM]]</f>
        <v>7.8001286629453244E-3</v>
      </c>
      <c r="P1109" s="69">
        <f>(D1110-Assets[[#This Row],[TTM]])/Assets[[#This Row],[TTM]]</f>
        <v>-9.7540096578924394E-3</v>
      </c>
      <c r="Q1109" s="69">
        <f>(E1110-Assets[[#This Row],[TSLA]])/Assets[[#This Row],[TSLA]]</f>
        <v>-3.8649617913095083E-2</v>
      </c>
      <c r="R1109" s="69">
        <f>(F1110-Assets[[#This Row],[GOOG]])/Assets[[#This Row],[GOOG]]</f>
        <v>3.6632656648457004E-3</v>
      </c>
      <c r="S1109" s="69">
        <f>(G1110-Assets[[#This Row],[DIS]])/Assets[[#This Row],[DIS]]</f>
        <v>-5.0952507434622396E-3</v>
      </c>
      <c r="T1109" s="69">
        <f>(H1110-Assets[[#This Row],[COP]])/Assets[[#This Row],[COP]]</f>
        <v>6.4182981793279893E-3</v>
      </c>
      <c r="U1109" s="69">
        <f>(I1110-Assets[[#This Row],[BIDU]])/Assets[[#This Row],[BIDU]]</f>
        <v>-9.5983604531411221E-3</v>
      </c>
      <c r="V1109" s="69">
        <f>(J1110-Assets[[#This Row],[MSFT]])/Assets[[#This Row],[MSFT]]</f>
        <v>-1.0668852141259295E-2</v>
      </c>
      <c r="W1109" s="69">
        <f>(K1110-Assets[[#This Row],[WFC]])/Assets[[#This Row],[WFC]]</f>
        <v>1.6895114964976139E-3</v>
      </c>
      <c r="X1109" s="69">
        <f>(L1110-Assets[[#This Row],[DJI]])/Assets[[#This Row],[DJI]]</f>
        <v>-1.1815135858311699E-4</v>
      </c>
    </row>
    <row r="1110" spans="1:24" x14ac:dyDescent="0.25">
      <c r="A1110" s="66">
        <v>41962</v>
      </c>
      <c r="B1110" s="60">
        <v>111.461808</v>
      </c>
      <c r="C1110" s="62">
        <v>90.844059999999999</v>
      </c>
      <c r="D1110" s="62">
        <v>46.680498999999998</v>
      </c>
      <c r="E1110" s="62">
        <v>247.740005</v>
      </c>
      <c r="F1110" s="62">
        <v>536.99241500000005</v>
      </c>
      <c r="G1110" s="62">
        <v>86.986323999999996</v>
      </c>
      <c r="H1110" s="62">
        <v>67.366994000000005</v>
      </c>
      <c r="I1110" s="62">
        <v>240.41999799999999</v>
      </c>
      <c r="J1110" s="62">
        <v>46.283701999999998</v>
      </c>
      <c r="K1110" s="62">
        <v>51.164375</v>
      </c>
      <c r="L1110" s="62">
        <v>17685.730469999999</v>
      </c>
      <c r="N1110" s="69">
        <f>(B1111-Assets[[#This Row],[AAPL]])/Assets[[#This Row],[AAPL]]</f>
        <v>1.4301912274740753E-2</v>
      </c>
      <c r="O1110" s="69">
        <f>(C1111-Assets[[#This Row],[XOM]])/Assets[[#This Row],[XOM]]</f>
        <v>2.1964121814899889E-3</v>
      </c>
      <c r="P1110" s="69">
        <f>(D1111-Assets[[#This Row],[TTM]])/Assets[[#This Row],[TTM]]</f>
        <v>2.1413010173692319E-3</v>
      </c>
      <c r="Q1110" s="69">
        <f>(E1111-Assets[[#This Row],[TSLA]])/Assets[[#This Row],[TSLA]]</f>
        <v>3.9154031663154029E-3</v>
      </c>
      <c r="R1110" s="69">
        <f>(F1111-Assets[[#This Row],[GOOG]])/Assets[[#This Row],[GOOG]]</f>
        <v>-4.0223603530787789E-3</v>
      </c>
      <c r="S1110" s="69">
        <f>(G1111-Assets[[#This Row],[DIS]])/Assets[[#This Row],[DIS]]</f>
        <v>-1.0242690563633888E-2</v>
      </c>
      <c r="T1110" s="69">
        <f>(H1111-Assets[[#This Row],[COP]])/Assets[[#This Row],[COP]]</f>
        <v>1.4972985138686754E-2</v>
      </c>
      <c r="U1110" s="69">
        <f>(I1111-Assets[[#This Row],[BIDU]])/Assets[[#This Row],[BIDU]]</f>
        <v>-8.4435530192459429E-3</v>
      </c>
      <c r="V1110" s="69">
        <f>(J1111-Assets[[#This Row],[MSFT]])/Assets[[#This Row],[MSFT]]</f>
        <v>9.9543463485267242E-3</v>
      </c>
      <c r="W1110" s="69">
        <f>(K1111-Assets[[#This Row],[WFC]])/Assets[[#This Row],[WFC]]</f>
        <v>2.2488499077726876E-3</v>
      </c>
      <c r="X1110" s="69">
        <f>(L1111-Assets[[#This Row],[DJI]])/Assets[[#This Row],[DJI]]</f>
        <v>1.8811510249144602E-3</v>
      </c>
    </row>
    <row r="1111" spans="1:24" x14ac:dyDescent="0.25">
      <c r="A1111" s="66">
        <v>41963</v>
      </c>
      <c r="B1111" s="60">
        <v>113.055925</v>
      </c>
      <c r="C1111" s="62">
        <v>91.043591000000006</v>
      </c>
      <c r="D1111" s="62">
        <v>46.780456000000001</v>
      </c>
      <c r="E1111" s="62">
        <v>248.71000699999999</v>
      </c>
      <c r="F1111" s="62">
        <v>534.83243800000002</v>
      </c>
      <c r="G1111" s="62">
        <v>86.095349999999996</v>
      </c>
      <c r="H1111" s="62">
        <v>68.375679000000005</v>
      </c>
      <c r="I1111" s="62">
        <v>238.38999899999999</v>
      </c>
      <c r="J1111" s="62">
        <v>46.744425999999997</v>
      </c>
      <c r="K1111" s="62">
        <v>51.279435999999997</v>
      </c>
      <c r="L1111" s="62">
        <v>17719</v>
      </c>
      <c r="N1111" s="69">
        <f>(B1112-Assets[[#This Row],[AAPL]])/Assets[[#This Row],[AAPL]]</f>
        <v>1.3756643006546732E-3</v>
      </c>
      <c r="O1111" s="69">
        <f>(C1112-Assets[[#This Row],[XOM]])/Assets[[#This Row],[XOM]]</f>
        <v>1.0331853013135141E-2</v>
      </c>
      <c r="P1111" s="69">
        <f>(D1112-Assets[[#This Row],[TTM]])/Assets[[#This Row],[TTM]]</f>
        <v>1.5812009186058438E-2</v>
      </c>
      <c r="Q1111" s="69">
        <f>(E1112-Assets[[#This Row],[TSLA]])/Assets[[#This Row],[TSLA]]</f>
        <v>-2.3843061529888448E-2</v>
      </c>
      <c r="R1111" s="69">
        <f>(F1112-Assets[[#This Row],[GOOG]])/Assets[[#This Row],[GOOG]]</f>
        <v>4.9921822430673271E-3</v>
      </c>
      <c r="S1111" s="69">
        <f>(G1112-Assets[[#This Row],[DIS]])/Assets[[#This Row],[DIS]]</f>
        <v>6.7489126880833437E-4</v>
      </c>
      <c r="T1111" s="69">
        <f>(H1112-Assets[[#This Row],[COP]])/Assets[[#This Row],[COP]]</f>
        <v>5.8735211975006639E-3</v>
      </c>
      <c r="U1111" s="69">
        <f>(I1112-Assets[[#This Row],[BIDU]])/Assets[[#This Row],[BIDU]]</f>
        <v>2.8986132090214133E-2</v>
      </c>
      <c r="V1111" s="69">
        <f>(J1112-Assets[[#This Row],[MSFT]])/Assets[[#This Row],[MSFT]]</f>
        <v>-1.4784415151444968E-2</v>
      </c>
      <c r="W1111" s="69">
        <f>(K1112-Assets[[#This Row],[WFC]])/Assets[[#This Row],[WFC]]</f>
        <v>6.1705631863813865E-3</v>
      </c>
      <c r="X1111" s="69">
        <f>(L1112-Assets[[#This Row],[DJI]])/Assets[[#This Row],[DJI]]</f>
        <v>5.1391472430723142E-3</v>
      </c>
    </row>
    <row r="1112" spans="1:24" x14ac:dyDescent="0.25">
      <c r="A1112" s="66">
        <v>41964</v>
      </c>
      <c r="B1112" s="60">
        <v>113.21145199999999</v>
      </c>
      <c r="C1112" s="62">
        <v>91.98424</v>
      </c>
      <c r="D1112" s="62">
        <v>47.520149000000004</v>
      </c>
      <c r="E1112" s="62">
        <v>242.779999</v>
      </c>
      <c r="F1112" s="62">
        <v>537.50241900000003</v>
      </c>
      <c r="G1112" s="62">
        <v>86.153454999999994</v>
      </c>
      <c r="H1112" s="62">
        <v>68.777285000000006</v>
      </c>
      <c r="I1112" s="62">
        <v>245.300003</v>
      </c>
      <c r="J1112" s="62">
        <v>46.053336999999999</v>
      </c>
      <c r="K1112" s="62">
        <v>51.595858999999997</v>
      </c>
      <c r="L1112" s="62">
        <v>17810.060549999998</v>
      </c>
      <c r="N1112" s="69">
        <f>(B1113-Assets[[#This Row],[AAPL]])/Assets[[#This Row],[AAPL]]</f>
        <v>1.8545508982607175E-2</v>
      </c>
      <c r="O1112" s="69">
        <f>(C1113-Assets[[#This Row],[XOM]])/Assets[[#This Row],[XOM]]</f>
        <v>-1.1259135260562022E-2</v>
      </c>
      <c r="P1112" s="69">
        <f>(D1113-Assets[[#This Row],[TTM]])/Assets[[#This Row],[TTM]]</f>
        <v>-2.2507357878865365E-2</v>
      </c>
      <c r="Q1112" s="69">
        <f>(E1113-Assets[[#This Row],[TSLA]])/Assets[[#This Row],[TSLA]]</f>
        <v>1.6228692710390829E-2</v>
      </c>
      <c r="R1112" s="69">
        <f>(F1113-Assets[[#This Row],[GOOG]])/Assets[[#This Row],[GOOG]]</f>
        <v>3.2931051794949486E-3</v>
      </c>
      <c r="S1112" s="69">
        <f>(G1113-Assets[[#This Row],[DIS]])/Assets[[#This Row],[DIS]]</f>
        <v>1.8210459464452124E-2</v>
      </c>
      <c r="T1112" s="69">
        <f>(H1113-Assets[[#This Row],[COP]])/Assets[[#This Row],[COP]]</f>
        <v>-4.2096311303943838E-3</v>
      </c>
      <c r="U1112" s="69">
        <f>(I1113-Assets[[#This Row],[BIDU]])/Assets[[#This Row],[BIDU]]</f>
        <v>-5.6665266326964428E-3</v>
      </c>
      <c r="V1112" s="69">
        <f>(J1113-Assets[[#This Row],[MSFT]])/Assets[[#This Row],[MSFT]]</f>
        <v>-8.1283794918053185E-3</v>
      </c>
      <c r="W1112" s="69">
        <f>(K1113-Assets[[#This Row],[WFC]])/Assets[[#This Row],[WFC]]</f>
        <v>5.3892890900412204E-3</v>
      </c>
      <c r="X1112" s="69">
        <f>(L1113-Assets[[#This Row],[DJI]])/Assets[[#This Row],[DJI]]</f>
        <v>4.4019165336305104E-4</v>
      </c>
    </row>
    <row r="1113" spans="1:24" x14ac:dyDescent="0.25">
      <c r="A1113" s="66">
        <v>41967</v>
      </c>
      <c r="B1113" s="60">
        <v>115.311016</v>
      </c>
      <c r="C1113" s="62">
        <v>90.948577</v>
      </c>
      <c r="D1113" s="62">
        <v>46.450595999999997</v>
      </c>
      <c r="E1113" s="62">
        <v>246.720001</v>
      </c>
      <c r="F1113" s="62">
        <v>539.272471</v>
      </c>
      <c r="G1113" s="62">
        <v>87.722348999999994</v>
      </c>
      <c r="H1113" s="62">
        <v>68.487757999999999</v>
      </c>
      <c r="I1113" s="62">
        <v>243.91000399999999</v>
      </c>
      <c r="J1113" s="62">
        <v>45.678998</v>
      </c>
      <c r="K1113" s="62">
        <v>51.873924000000002</v>
      </c>
      <c r="L1113" s="62">
        <v>17817.900389999999</v>
      </c>
      <c r="N1113" s="69">
        <f>(B1114-Assets[[#This Row],[AAPL]])/Assets[[#This Row],[AAPL]]</f>
        <v>-8.6824488650763428E-3</v>
      </c>
      <c r="O1113" s="69">
        <f>(C1114-Assets[[#This Row],[XOM]])/Assets[[#This Row],[XOM]]</f>
        <v>-9.8203295693126032E-3</v>
      </c>
      <c r="P1113" s="69">
        <f>(D1114-Assets[[#This Row],[TTM]])/Assets[[#This Row],[TTM]]</f>
        <v>-8.1773547103678491E-3</v>
      </c>
      <c r="Q1113" s="69">
        <f>(E1114-Assets[[#This Row],[TSLA]])/Assets[[#This Row],[TSLA]]</f>
        <v>5.5528331486996759E-3</v>
      </c>
      <c r="R1113" s="69">
        <f>(F1114-Assets[[#This Row],[GOOG]])/Assets[[#This Row],[GOOG]]</f>
        <v>3.3562940764318267E-3</v>
      </c>
      <c r="S1113" s="69">
        <f>(G1114-Assets[[#This Row],[DIS]])/Assets[[#This Row],[DIS]]</f>
        <v>1.1812759368767006E-2</v>
      </c>
      <c r="T1113" s="69">
        <f>(H1114-Assets[[#This Row],[COP]])/Assets[[#This Row],[COP]]</f>
        <v>-2.1819154891885871E-2</v>
      </c>
      <c r="U1113" s="69">
        <f>(I1114-Assets[[#This Row],[BIDU]])/Assets[[#This Row],[BIDU]]</f>
        <v>1.7629125208002007E-3</v>
      </c>
      <c r="V1113" s="69">
        <f>(J1114-Assets[[#This Row],[MSFT]])/Assets[[#This Row],[MSFT]]</f>
        <v>-2.5215088999982504E-3</v>
      </c>
      <c r="W1113" s="69">
        <f>(K1114-Assets[[#This Row],[WFC]])/Assets[[#This Row],[WFC]]</f>
        <v>-4.0664939864584445E-3</v>
      </c>
      <c r="X1113" s="69">
        <f>(L1114-Assets[[#This Row],[DJI]])/Assets[[#This Row],[DJI]]</f>
        <v>-1.661778287670183E-4</v>
      </c>
    </row>
    <row r="1114" spans="1:24" x14ac:dyDescent="0.25">
      <c r="A1114" s="66">
        <v>41968</v>
      </c>
      <c r="B1114" s="60">
        <v>114.309834</v>
      </c>
      <c r="C1114" s="62">
        <v>90.055431999999996</v>
      </c>
      <c r="D1114" s="62">
        <v>46.070753000000003</v>
      </c>
      <c r="E1114" s="62">
        <v>248.08999600000001</v>
      </c>
      <c r="F1114" s="62">
        <v>541.08242800000005</v>
      </c>
      <c r="G1114" s="62">
        <v>88.758591999999993</v>
      </c>
      <c r="H1114" s="62">
        <v>66.993413000000004</v>
      </c>
      <c r="I1114" s="62">
        <v>244.33999600000001</v>
      </c>
      <c r="J1114" s="62">
        <v>45.563817999999998</v>
      </c>
      <c r="K1114" s="62">
        <v>51.662979</v>
      </c>
      <c r="L1114" s="62">
        <v>17814.939450000002</v>
      </c>
      <c r="N1114" s="69">
        <f>(B1115-Assets[[#This Row],[AAPL]])/Assets[[#This Row],[AAPL]]</f>
        <v>1.1904776276728733E-2</v>
      </c>
      <c r="O1114" s="69">
        <f>(C1115-Assets[[#This Row],[XOM]])/Assets[[#This Row],[XOM]]</f>
        <v>-3.165183861424262E-3</v>
      </c>
      <c r="P1114" s="69">
        <f>(D1115-Assets[[#This Row],[TTM]])/Assets[[#This Row],[TTM]]</f>
        <v>-2.7337777613489458E-2</v>
      </c>
      <c r="Q1114" s="69">
        <f>(E1115-Assets[[#This Row],[TSLA]])/Assets[[#This Row],[TSLA]]</f>
        <v>1.4108025540859742E-3</v>
      </c>
      <c r="R1114" s="69">
        <f>(F1115-Assets[[#This Row],[GOOG]])/Assets[[#This Row],[GOOG]]</f>
        <v>-1.3121013791267239E-3</v>
      </c>
      <c r="S1114" s="69">
        <f>(G1115-Assets[[#This Row],[DIS]])/Assets[[#This Row],[DIS]]</f>
        <v>2.9459570516847367E-3</v>
      </c>
      <c r="T1114" s="69">
        <f>(H1115-Assets[[#This Row],[COP]])/Assets[[#This Row],[COP]]</f>
        <v>-1.2547069366356913E-2</v>
      </c>
      <c r="U1114" s="69">
        <f>(I1115-Assets[[#This Row],[BIDU]])/Assets[[#This Row],[BIDU]]</f>
        <v>6.9166040258099625E-3</v>
      </c>
      <c r="V1114" s="69">
        <f>(J1115-Assets[[#This Row],[MSFT]])/Assets[[#This Row],[MSFT]]</f>
        <v>5.8984301973991462E-3</v>
      </c>
      <c r="W1114" s="69">
        <f>(K1115-Assets[[#This Row],[WFC]])/Assets[[#This Row],[WFC]]</f>
        <v>7.4238460000535678E-3</v>
      </c>
      <c r="X1114" s="69">
        <f>(L1115-Assets[[#This Row],[DJI]])/Assets[[#This Row],[DJI]]</f>
        <v>7.1909029137892069E-4</v>
      </c>
    </row>
    <row r="1115" spans="1:24" x14ac:dyDescent="0.25">
      <c r="A1115" s="66">
        <v>41969</v>
      </c>
      <c r="B1115" s="60">
        <v>115.67066699999999</v>
      </c>
      <c r="C1115" s="62">
        <v>89.770390000000006</v>
      </c>
      <c r="D1115" s="62">
        <v>44.811281000000001</v>
      </c>
      <c r="E1115" s="62">
        <v>248.44000199999999</v>
      </c>
      <c r="F1115" s="62">
        <v>540.37247300000001</v>
      </c>
      <c r="G1115" s="62">
        <v>89.020071000000002</v>
      </c>
      <c r="H1115" s="62">
        <v>66.152842000000007</v>
      </c>
      <c r="I1115" s="62">
        <v>246.029999</v>
      </c>
      <c r="J1115" s="62">
        <v>45.832572999999996</v>
      </c>
      <c r="K1115" s="62">
        <v>52.046517000000001</v>
      </c>
      <c r="L1115" s="62">
        <v>17827.75</v>
      </c>
      <c r="N1115" s="69">
        <f>(B1116-Assets[[#This Row],[AAPL]])/Assets[[#This Row],[AAPL]]</f>
        <v>-5.882303765049942E-4</v>
      </c>
      <c r="O1115" s="69">
        <f>(C1116-Assets[[#This Row],[XOM]])/Assets[[#This Row],[XOM]]</f>
        <v>-4.17019687672072E-2</v>
      </c>
      <c r="P1115" s="69">
        <f>(D1116-Assets[[#This Row],[TTM]])/Assets[[#This Row],[TTM]]</f>
        <v>1.8514355793577866E-2</v>
      </c>
      <c r="Q1115" s="69">
        <f>(E1116-Assets[[#This Row],[TSLA]])/Assets[[#This Row],[TSLA]]</f>
        <v>-1.5778449398015995E-2</v>
      </c>
      <c r="R1115" s="69">
        <f>(F1116-Assets[[#This Row],[GOOG]])/Assets[[#This Row],[GOOG]]</f>
        <v>2.7018363683378103E-3</v>
      </c>
      <c r="S1115" s="69">
        <f>(G1116-Assets[[#This Row],[DIS]])/Assets[[#This Row],[DIS]]</f>
        <v>6.4186648424487758E-3</v>
      </c>
      <c r="T1115" s="69">
        <f>(H1116-Assets[[#This Row],[COP]])/Assets[[#This Row],[COP]]</f>
        <v>-6.7203189849349254E-2</v>
      </c>
      <c r="U1115" s="69">
        <f>(I1116-Assets[[#This Row],[BIDU]])/Assets[[#This Row],[BIDU]]</f>
        <v>-3.7393732623638002E-3</v>
      </c>
      <c r="V1115" s="69">
        <f>(J1116-Assets[[#This Row],[MSFT]])/Assets[[#This Row],[MSFT]]</f>
        <v>1.2565735726861058E-3</v>
      </c>
      <c r="W1115" s="69">
        <f>(K1116-Assets[[#This Row],[WFC]])/Assets[[#This Row],[WFC]]</f>
        <v>3.6846269655277848E-3</v>
      </c>
      <c r="X1115" s="69">
        <f>(L1116-Assets[[#This Row],[DJI]])/Assets[[#This Row],[DJI]]</f>
        <v>2.749814194160387E-5</v>
      </c>
    </row>
    <row r="1116" spans="1:24" x14ac:dyDescent="0.25">
      <c r="A1116" s="66">
        <v>41971</v>
      </c>
      <c r="B1116" s="60">
        <v>115.602626</v>
      </c>
      <c r="C1116" s="62">
        <v>86.026787999999996</v>
      </c>
      <c r="D1116" s="62">
        <v>45.640932999999997</v>
      </c>
      <c r="E1116" s="62">
        <v>244.520004</v>
      </c>
      <c r="F1116" s="62">
        <v>541.83247100000006</v>
      </c>
      <c r="G1116" s="62">
        <v>89.591460999999995</v>
      </c>
      <c r="H1116" s="62">
        <v>61.707160000000002</v>
      </c>
      <c r="I1116" s="62">
        <v>245.11000100000001</v>
      </c>
      <c r="J1116" s="62">
        <v>45.890165000000003</v>
      </c>
      <c r="K1116" s="62">
        <v>52.238289000000002</v>
      </c>
      <c r="L1116" s="62">
        <v>17828.240229999999</v>
      </c>
      <c r="N1116" s="69">
        <f>(B1117-Assets[[#This Row],[AAPL]])/Assets[[#This Row],[AAPL]]</f>
        <v>-3.2456070677840884E-2</v>
      </c>
      <c r="O1116" s="69">
        <f>(C1117-Assets[[#This Row],[XOM]])/Assets[[#This Row],[XOM]]</f>
        <v>1.9991133459498728E-2</v>
      </c>
      <c r="P1116" s="69">
        <f>(D1117-Assets[[#This Row],[TTM]])/Assets[[#This Row],[TTM]]</f>
        <v>-1.095047728318642E-3</v>
      </c>
      <c r="Q1116" s="69">
        <f>(E1117-Assets[[#This Row],[TSLA]])/Assets[[#This Row],[TSLA]]</f>
        <v>-5.2674647428845991E-2</v>
      </c>
      <c r="R1116" s="69">
        <f>(F1117-Assets[[#This Row],[GOOG]])/Assets[[#This Row],[GOOG]]</f>
        <v>-1.4820226601000646E-2</v>
      </c>
      <c r="S1116" s="69">
        <f>(G1117-Assets[[#This Row],[DIS]])/Assets[[#This Row],[DIS]]</f>
        <v>2.0537783171100336E-3</v>
      </c>
      <c r="T1116" s="69">
        <f>(H1117-Assets[[#This Row],[COP]])/Assets[[#This Row],[COP]]</f>
        <v>2.5730239408198279E-2</v>
      </c>
      <c r="U1116" s="69">
        <f>(I1117-Assets[[#This Row],[BIDU]])/Assets[[#This Row],[BIDU]]</f>
        <v>-3.4678307557103716E-2</v>
      </c>
      <c r="V1116" s="69">
        <f>(J1117-Assets[[#This Row],[MSFT]])/Assets[[#This Row],[MSFT]]</f>
        <v>1.6942017968338007E-2</v>
      </c>
      <c r="W1116" s="69">
        <f>(K1117-Assets[[#This Row],[WFC]])/Assets[[#This Row],[WFC]]</f>
        <v>-1.2114543031836306E-2</v>
      </c>
      <c r="X1116" s="69">
        <f>(L1117-Assets[[#This Row],[DJI]])/Assets[[#This Row],[DJI]]</f>
        <v>-2.8852791602751492E-3</v>
      </c>
    </row>
    <row r="1117" spans="1:24" x14ac:dyDescent="0.25">
      <c r="A1117" s="66">
        <v>41974</v>
      </c>
      <c r="B1117" s="60">
        <v>111.85061899999999</v>
      </c>
      <c r="C1117" s="62">
        <v>87.746561</v>
      </c>
      <c r="D1117" s="62">
        <v>45.590954000000004</v>
      </c>
      <c r="E1117" s="62">
        <v>231.63999899999999</v>
      </c>
      <c r="F1117" s="62">
        <v>533.80239099999994</v>
      </c>
      <c r="G1117" s="62">
        <v>89.775462000000005</v>
      </c>
      <c r="H1117" s="62">
        <v>63.294899999999998</v>
      </c>
      <c r="I1117" s="62">
        <v>236.61000100000001</v>
      </c>
      <c r="J1117" s="62">
        <v>46.667636999999999</v>
      </c>
      <c r="K1117" s="62">
        <v>51.605446000000001</v>
      </c>
      <c r="L1117" s="62">
        <v>17776.800780000001</v>
      </c>
      <c r="N1117" s="69">
        <f>(B1118-Assets[[#This Row],[AAPL]])/Assets[[#This Row],[AAPL]]</f>
        <v>-3.8237785702374461E-3</v>
      </c>
      <c r="O1117" s="69">
        <f>(C1118-Assets[[#This Row],[XOM]])/Assets[[#This Row],[XOM]]</f>
        <v>1.9924245236232086E-2</v>
      </c>
      <c r="P1117" s="69">
        <f>(D1118-Assets[[#This Row],[TTM]])/Assets[[#This Row],[TTM]]</f>
        <v>6.7966991872991838E-3</v>
      </c>
      <c r="Q1117" s="69">
        <f>(E1118-Assets[[#This Row],[TSLA]])/Assets[[#This Row],[TSLA]]</f>
        <v>-9.066050807572004E-4</v>
      </c>
      <c r="R1117" s="69">
        <f>(F1118-Assets[[#This Row],[GOOG]])/Assets[[#This Row],[GOOG]]</f>
        <v>-9.3671367612794146E-5</v>
      </c>
      <c r="S1117" s="69">
        <f>(G1118-Assets[[#This Row],[DIS]])/Assets[[#This Row],[DIS]]</f>
        <v>8.3064122800058371E-3</v>
      </c>
      <c r="T1117" s="69">
        <f>(H1118-Assets[[#This Row],[COP]])/Assets[[#This Row],[COP]]</f>
        <v>2.1248378621342365E-2</v>
      </c>
      <c r="U1117" s="69">
        <f>(I1118-Assets[[#This Row],[BIDU]])/Assets[[#This Row],[BIDU]]</f>
        <v>-7.9032838514717495E-3</v>
      </c>
      <c r="V1117" s="69">
        <f>(J1118-Assets[[#This Row],[MSFT]])/Assets[[#This Row],[MSFT]]</f>
        <v>-3.290824431500495E-3</v>
      </c>
      <c r="W1117" s="69">
        <f>(K1118-Assets[[#This Row],[WFC]])/Assets[[#This Row],[WFC]]</f>
        <v>7.4322194599383169E-3</v>
      </c>
      <c r="X1117" s="69">
        <f>(L1118-Assets[[#This Row],[DJI]])/Assets[[#This Row],[DJI]]</f>
        <v>5.7800051466853413E-3</v>
      </c>
    </row>
    <row r="1118" spans="1:24" x14ac:dyDescent="0.25">
      <c r="A1118" s="66">
        <v>41975</v>
      </c>
      <c r="B1118" s="60">
        <v>111.422927</v>
      </c>
      <c r="C1118" s="62">
        <v>89.494844999999998</v>
      </c>
      <c r="D1118" s="62">
        <v>45.900821999999998</v>
      </c>
      <c r="E1118" s="62">
        <v>231.429993</v>
      </c>
      <c r="F1118" s="62">
        <v>533.75238899999999</v>
      </c>
      <c r="G1118" s="62">
        <v>90.521174000000002</v>
      </c>
      <c r="H1118" s="62">
        <v>64.639814000000001</v>
      </c>
      <c r="I1118" s="62">
        <v>234.740005</v>
      </c>
      <c r="J1118" s="62">
        <v>46.514062000000003</v>
      </c>
      <c r="K1118" s="62">
        <v>51.988988999999997</v>
      </c>
      <c r="L1118" s="62">
        <v>17879.550780000001</v>
      </c>
      <c r="N1118" s="69">
        <f>(B1119-Assets[[#This Row],[AAPL]])/Assets[[#This Row],[AAPL]]</f>
        <v>1.1340861652288143E-2</v>
      </c>
      <c r="O1118" s="69">
        <f>(C1119-Assets[[#This Row],[XOM]])/Assets[[#This Row],[XOM]]</f>
        <v>8.0687440712367085E-3</v>
      </c>
      <c r="P1118" s="69">
        <f>(D1119-Assets[[#This Row],[TTM]])/Assets[[#This Row],[TTM]]</f>
        <v>2.4390303947062191E-2</v>
      </c>
      <c r="Q1118" s="69">
        <f>(E1119-Assets[[#This Row],[TSLA]])/Assets[[#This Row],[TSLA]]</f>
        <v>-9.2036039598376185E-3</v>
      </c>
      <c r="R1118" s="69">
        <f>(F1119-Assets[[#This Row],[GOOG]])/Assets[[#This Row],[GOOG]]</f>
        <v>-4.5526821988611981E-3</v>
      </c>
      <c r="S1118" s="69">
        <f>(G1119-Assets[[#This Row],[DIS]])/Assets[[#This Row],[DIS]]</f>
        <v>-3.851507714648018E-3</v>
      </c>
      <c r="T1118" s="69">
        <f>(H1119-Assets[[#This Row],[COP]])/Assets[[#This Row],[COP]]</f>
        <v>2.2973611898078831E-2</v>
      </c>
      <c r="U1118" s="69">
        <f>(I1119-Assets[[#This Row],[BIDU]])/Assets[[#This Row],[BIDU]]</f>
        <v>-1.4697162505385424E-2</v>
      </c>
      <c r="V1118" s="69">
        <f>(J1119-Assets[[#This Row],[MSFT]])/Assets[[#This Row],[MSFT]]</f>
        <v>-7.8414566330500795E-3</v>
      </c>
      <c r="W1118" s="69">
        <f>(K1119-Assets[[#This Row],[WFC]])/Assets[[#This Row],[WFC]]</f>
        <v>3.1353369845296157E-3</v>
      </c>
      <c r="X1118" s="69">
        <f>(L1119-Assets[[#This Row],[DJI]])/Assets[[#This Row],[DJI]]</f>
        <v>1.8495073174314663E-3</v>
      </c>
    </row>
    <row r="1119" spans="1:24" x14ac:dyDescent="0.25">
      <c r="A1119" s="66">
        <v>41976</v>
      </c>
      <c r="B1119" s="60">
        <v>112.686559</v>
      </c>
      <c r="C1119" s="62">
        <v>90.216955999999996</v>
      </c>
      <c r="D1119" s="62">
        <v>47.020356999999997</v>
      </c>
      <c r="E1119" s="62">
        <v>229.300003</v>
      </c>
      <c r="F1119" s="62">
        <v>531.32238400000006</v>
      </c>
      <c r="G1119" s="62">
        <v>90.172531000000006</v>
      </c>
      <c r="H1119" s="62">
        <v>66.124824000000004</v>
      </c>
      <c r="I1119" s="62">
        <v>231.28999300000001</v>
      </c>
      <c r="J1119" s="62">
        <v>46.149324</v>
      </c>
      <c r="K1119" s="62">
        <v>52.151992</v>
      </c>
      <c r="L1119" s="62">
        <v>17912.619139999999</v>
      </c>
      <c r="N1119" s="69">
        <f>(B1120-Assets[[#This Row],[AAPL]])/Assets[[#This Row],[AAPL]]</f>
        <v>-3.7954127253101012E-3</v>
      </c>
      <c r="O1119" s="69">
        <f>(C1120-Assets[[#This Row],[XOM]])/Assets[[#This Row],[XOM]]</f>
        <v>-6.1084193530093322E-3</v>
      </c>
      <c r="P1119" s="69">
        <f>(D1120-Assets[[#This Row],[TTM]])/Assets[[#This Row],[TTM]]</f>
        <v>-3.5076552055953017E-2</v>
      </c>
      <c r="Q1119" s="69">
        <f>(E1120-Assets[[#This Row],[TSLA]])/Assets[[#This Row],[TSLA]]</f>
        <v>-4.4483383630832315E-3</v>
      </c>
      <c r="R1119" s="69">
        <f>(F1120-Assets[[#This Row],[GOOG]])/Assets[[#This Row],[GOOG]]</f>
        <v>1.1273872850800067E-2</v>
      </c>
      <c r="S1119" s="69">
        <f>(G1120-Assets[[#This Row],[DIS]])/Assets[[#This Row],[DIS]]</f>
        <v>1.2888292999116526E-3</v>
      </c>
      <c r="T1119" s="69">
        <f>(H1120-Assets[[#This Row],[COP]])/Assets[[#This Row],[COP]]</f>
        <v>-2.1045273405945118E-2</v>
      </c>
      <c r="U1119" s="69">
        <f>(I1120-Assets[[#This Row],[BIDU]])/Assets[[#This Row],[BIDU]]</f>
        <v>-2.0752951469024533E-3</v>
      </c>
      <c r="V1119" s="69">
        <f>(J1120-Assets[[#This Row],[MSFT]])/Assets[[#This Row],[MSFT]]</f>
        <v>1.5806948764840029E-2</v>
      </c>
      <c r="W1119" s="69">
        <f>(K1120-Assets[[#This Row],[WFC]])/Assets[[#This Row],[WFC]]</f>
        <v>2.0224347326944091E-3</v>
      </c>
      <c r="X1119" s="69">
        <f>(L1120-Assets[[#This Row],[DJI]])/Assets[[#This Row],[DJI]]</f>
        <v>-6.9892235759319327E-4</v>
      </c>
    </row>
    <row r="1120" spans="1:24" x14ac:dyDescent="0.25">
      <c r="A1120" s="66">
        <v>41977</v>
      </c>
      <c r="B1120" s="60">
        <v>112.258867</v>
      </c>
      <c r="C1120" s="62">
        <v>89.665873000000005</v>
      </c>
      <c r="D1120" s="62">
        <v>45.371045000000002</v>
      </c>
      <c r="E1120" s="62">
        <v>228.279999</v>
      </c>
      <c r="F1120" s="62">
        <v>537.31244500000003</v>
      </c>
      <c r="G1120" s="62">
        <v>90.288747999999998</v>
      </c>
      <c r="H1120" s="62">
        <v>64.733209000000002</v>
      </c>
      <c r="I1120" s="62">
        <v>230.80999800000001</v>
      </c>
      <c r="J1120" s="62">
        <v>46.878804000000002</v>
      </c>
      <c r="K1120" s="62">
        <v>52.257466000000001</v>
      </c>
      <c r="L1120" s="62">
        <v>17900.099610000001</v>
      </c>
      <c r="N1120" s="69">
        <f>(B1121-Assets[[#This Row],[AAPL]])/Assets[[#This Row],[AAPL]]</f>
        <v>-4.2427739806067547E-3</v>
      </c>
      <c r="O1120" s="69">
        <f>(C1121-Assets[[#This Row],[XOM]])/Assets[[#This Row],[XOM]]</f>
        <v>-5.8281593934852056E-3</v>
      </c>
      <c r="P1120" s="69">
        <f>(D1121-Assets[[#This Row],[TTM]])/Assets[[#This Row],[TTM]]</f>
        <v>1.1235998641865044E-2</v>
      </c>
      <c r="Q1120" s="69">
        <f>(E1121-Assets[[#This Row],[TSLA]])/Assets[[#This Row],[TSLA]]</f>
        <v>-2.0019239618097307E-2</v>
      </c>
      <c r="R1120" s="69">
        <f>(F1121-Assets[[#This Row],[GOOG]])/Assets[[#This Row],[GOOG]]</f>
        <v>-2.2426571563962175E-2</v>
      </c>
      <c r="S1120" s="69">
        <f>(G1121-Assets[[#This Row],[DIS]])/Assets[[#This Row],[DIS]]</f>
        <v>5.6848501210804217E-3</v>
      </c>
      <c r="T1120" s="69">
        <f>(H1121-Assets[[#This Row],[COP]])/Assets[[#This Row],[COP]]</f>
        <v>-2.1064767544584449E-2</v>
      </c>
      <c r="U1120" s="69">
        <f>(I1121-Assets[[#This Row],[BIDU]])/Assets[[#This Row],[BIDU]]</f>
        <v>8.2752177832434663E-3</v>
      </c>
      <c r="V1120" s="69">
        <f>(J1121-Assets[[#This Row],[MSFT]])/Assets[[#This Row],[MSFT]]</f>
        <v>-8.5995581286587627E-3</v>
      </c>
      <c r="W1120" s="69">
        <f>(K1121-Assets[[#This Row],[WFC]])/Assets[[#This Row],[WFC]]</f>
        <v>9.7247539710401676E-3</v>
      </c>
      <c r="X1120" s="69">
        <f>(L1121-Assets[[#This Row],[DJI]])/Assets[[#This Row],[DJI]]</f>
        <v>3.2787219780168603E-3</v>
      </c>
    </row>
    <row r="1121" spans="1:24" x14ac:dyDescent="0.25">
      <c r="A1121" s="66">
        <v>41978</v>
      </c>
      <c r="B1121" s="60">
        <v>111.782578</v>
      </c>
      <c r="C1121" s="62">
        <v>89.143286000000003</v>
      </c>
      <c r="D1121" s="62">
        <v>45.880834</v>
      </c>
      <c r="E1121" s="62">
        <v>223.71000699999999</v>
      </c>
      <c r="F1121" s="62">
        <v>525.26236900000004</v>
      </c>
      <c r="G1121" s="62">
        <v>90.802025999999998</v>
      </c>
      <c r="H1121" s="62">
        <v>63.369619</v>
      </c>
      <c r="I1121" s="62">
        <v>232.720001</v>
      </c>
      <c r="J1121" s="62">
        <v>46.475667000000001</v>
      </c>
      <c r="K1121" s="62">
        <v>52.765656999999997</v>
      </c>
      <c r="L1121" s="62">
        <v>17958.789059999999</v>
      </c>
      <c r="N1121" s="69">
        <f>(B1122-Assets[[#This Row],[AAPL]])/Assets[[#This Row],[AAPL]]</f>
        <v>-2.2608684154699007E-2</v>
      </c>
      <c r="O1121" s="69">
        <f>(C1122-Assets[[#This Row],[XOM]])/Assets[[#This Row],[XOM]]</f>
        <v>-2.2596485841906249E-2</v>
      </c>
      <c r="P1121" s="69">
        <f>(D1122-Assets[[#This Row],[TTM]])/Assets[[#This Row],[TTM]]</f>
        <v>-1.2418300853031512E-2</v>
      </c>
      <c r="Q1121" s="69">
        <f>(E1122-Assets[[#This Row],[TSLA]])/Assets[[#This Row],[TSLA]]</f>
        <v>-4.1795206774098308E-2</v>
      </c>
      <c r="R1121" s="69">
        <f>(F1122-Assets[[#This Row],[GOOG]])/Assets[[#This Row],[GOOG]]</f>
        <v>3.2745311705357364E-3</v>
      </c>
      <c r="S1121" s="69">
        <f>(G1122-Assets[[#This Row],[DIS]])/Assets[[#This Row],[DIS]]</f>
        <v>4.2663144983138087E-4</v>
      </c>
      <c r="T1121" s="69">
        <f>(H1122-Assets[[#This Row],[COP]])/Assets[[#This Row],[COP]]</f>
        <v>-4.1562266612333636E-2</v>
      </c>
      <c r="U1121" s="69">
        <f>(I1122-Assets[[#This Row],[BIDU]])/Assets[[#This Row],[BIDU]]</f>
        <v>-2.169990966956039E-2</v>
      </c>
      <c r="V1121" s="69">
        <f>(J1122-Assets[[#This Row],[MSFT]])/Assets[[#This Row],[MSFT]]</f>
        <v>-1.4869824245879053E-2</v>
      </c>
      <c r="W1121" s="69">
        <f>(K1122-Assets[[#This Row],[WFC]])/Assets[[#This Row],[WFC]]</f>
        <v>-4.7246639987823533E-3</v>
      </c>
      <c r="X1121" s="69">
        <f>(L1122-Assets[[#This Row],[DJI]])/Assets[[#This Row],[DJI]]</f>
        <v>-5.9195856493901352E-3</v>
      </c>
    </row>
    <row r="1122" spans="1:24" x14ac:dyDescent="0.25">
      <c r="A1122" s="66">
        <v>41981</v>
      </c>
      <c r="B1122" s="60">
        <v>109.255321</v>
      </c>
      <c r="C1122" s="62">
        <v>87.128961000000004</v>
      </c>
      <c r="D1122" s="62">
        <v>45.311072000000003</v>
      </c>
      <c r="E1122" s="62">
        <v>214.36000100000001</v>
      </c>
      <c r="F1122" s="62">
        <v>526.98235699999998</v>
      </c>
      <c r="G1122" s="62">
        <v>90.840765000000005</v>
      </c>
      <c r="H1122" s="62">
        <v>60.735833999999997</v>
      </c>
      <c r="I1122" s="62">
        <v>227.66999799999999</v>
      </c>
      <c r="J1122" s="62">
        <v>45.784582</v>
      </c>
      <c r="K1122" s="62">
        <v>52.516356999999999</v>
      </c>
      <c r="L1122" s="62">
        <v>17852.480469999999</v>
      </c>
      <c r="N1122" s="69">
        <f>(B1123-Assets[[#This Row],[AAPL]])/Assets[[#This Row],[AAPL]]</f>
        <v>1.5302504122430812E-2</v>
      </c>
      <c r="O1122" s="69">
        <f>(C1123-Assets[[#This Row],[XOM]])/Assets[[#This Row],[XOM]]</f>
        <v>-3.4896318802654924E-3</v>
      </c>
      <c r="P1122" s="69">
        <f>(D1123-Assets[[#This Row],[TTM]])/Assets[[#This Row],[TTM]]</f>
        <v>-3.7502754293696795E-2</v>
      </c>
      <c r="Q1122" s="69">
        <f>(E1123-Assets[[#This Row],[TSLA]])/Assets[[#This Row],[TSLA]]</f>
        <v>1.1802565722137582E-2</v>
      </c>
      <c r="R1122" s="69">
        <f>(F1123-Assets[[#This Row],[GOOG]])/Assets[[#This Row],[GOOG]]</f>
        <v>1.2125800636623598E-2</v>
      </c>
      <c r="S1122" s="69">
        <f>(G1123-Assets[[#This Row],[DIS]])/Assets[[#This Row],[DIS]]</f>
        <v>-9.1684498693951136E-3</v>
      </c>
      <c r="T1122" s="69">
        <f>(H1123-Assets[[#This Row],[COP]])/Assets[[#This Row],[COP]]</f>
        <v>-1.0764320779722148E-3</v>
      </c>
      <c r="U1122" s="69">
        <f>(I1123-Assets[[#This Row],[BIDU]])/Assets[[#This Row],[BIDU]]</f>
        <v>9.794861069046085E-3</v>
      </c>
      <c r="V1122" s="69">
        <f>(J1123-Assets[[#This Row],[MSFT]])/Assets[[#This Row],[MSFT]]</f>
        <v>-2.3061038320716862E-3</v>
      </c>
      <c r="W1122" s="69">
        <f>(K1123-Assets[[#This Row],[WFC]])/Assets[[#This Row],[WFC]]</f>
        <v>1.0955063010178318E-3</v>
      </c>
      <c r="X1122" s="69">
        <f>(L1123-Assets[[#This Row],[DJI]])/Assets[[#This Row],[DJI]]</f>
        <v>-2.8724999915936055E-3</v>
      </c>
    </row>
    <row r="1123" spans="1:24" x14ac:dyDescent="0.25">
      <c r="A1123" s="66">
        <v>41982</v>
      </c>
      <c r="B1123" s="60">
        <v>110.927201</v>
      </c>
      <c r="C1123" s="62">
        <v>86.824912999999995</v>
      </c>
      <c r="D1123" s="62">
        <v>43.611781999999998</v>
      </c>
      <c r="E1123" s="62">
        <v>216.88999899999999</v>
      </c>
      <c r="F1123" s="62">
        <v>533.37243999999998</v>
      </c>
      <c r="G1123" s="62">
        <v>90.007896000000002</v>
      </c>
      <c r="H1123" s="62">
        <v>60.670456000000001</v>
      </c>
      <c r="I1123" s="62">
        <v>229.89999399999999</v>
      </c>
      <c r="J1123" s="62">
        <v>45.678998</v>
      </c>
      <c r="K1123" s="62">
        <v>52.573889000000001</v>
      </c>
      <c r="L1123" s="62">
        <v>17801.199219999999</v>
      </c>
      <c r="N1123" s="69">
        <f>(B1124-Assets[[#This Row],[AAPL]])/Assets[[#This Row],[AAPL]]</f>
        <v>-1.9015128669838188E-2</v>
      </c>
      <c r="O1123" s="69">
        <f>(C1124-Assets[[#This Row],[XOM]])/Assets[[#This Row],[XOM]]</f>
        <v>-2.9656372935265685E-2</v>
      </c>
      <c r="P1123" s="69">
        <f>(D1124-Assets[[#This Row],[TTM]])/Assets[[#This Row],[TTM]]</f>
        <v>-5.0424447228503231E-3</v>
      </c>
      <c r="Q1123" s="69">
        <f>(E1124-Assets[[#This Row],[TSLA]])/Assets[[#This Row],[TSLA]]</f>
        <v>-3.250497041129119E-2</v>
      </c>
      <c r="R1123" s="69">
        <f>(F1124-Assets[[#This Row],[GOOG]])/Assets[[#This Row],[GOOG]]</f>
        <v>-1.3705408175945412E-2</v>
      </c>
      <c r="S1123" s="69">
        <f>(G1124-Assets[[#This Row],[DIS]])/Assets[[#This Row],[DIS]]</f>
        <v>-1.409517449446876E-2</v>
      </c>
      <c r="T1123" s="69">
        <f>(H1124-Assets[[#This Row],[COP]])/Assets[[#This Row],[COP]]</f>
        <v>-2.1859568683644019E-2</v>
      </c>
      <c r="U1123" s="69">
        <f>(I1124-Assets[[#This Row],[BIDU]])/Assets[[#This Row],[BIDU]]</f>
        <v>-2.0791644735754119E-2</v>
      </c>
      <c r="V1123" s="69">
        <f>(J1124-Assets[[#This Row],[MSFT]])/Assets[[#This Row],[MSFT]]</f>
        <v>-1.4498807526382327E-2</v>
      </c>
      <c r="W1123" s="69">
        <f>(K1124-Assets[[#This Row],[WFC]])/Assets[[#This Row],[WFC]]</f>
        <v>-1.0395825958395409E-2</v>
      </c>
      <c r="X1123" s="69">
        <f>(L1124-Assets[[#This Row],[DJI]])/Assets[[#This Row],[DJI]]</f>
        <v>-1.5057908553646294E-2</v>
      </c>
    </row>
    <row r="1124" spans="1:24" x14ac:dyDescent="0.25">
      <c r="A1124" s="66">
        <v>41983</v>
      </c>
      <c r="B1124" s="60">
        <v>108.81790599999999</v>
      </c>
      <c r="C1124" s="62">
        <v>84.250000999999997</v>
      </c>
      <c r="D1124" s="62">
        <v>43.391871999999999</v>
      </c>
      <c r="E1124" s="62">
        <v>209.83999600000001</v>
      </c>
      <c r="F1124" s="62">
        <v>526.06235300000003</v>
      </c>
      <c r="G1124" s="62">
        <v>88.739219000000006</v>
      </c>
      <c r="H1124" s="62">
        <v>59.344225999999999</v>
      </c>
      <c r="I1124" s="62">
        <v>225.11999499999999</v>
      </c>
      <c r="J1124" s="62">
        <v>45.016706999999997</v>
      </c>
      <c r="K1124" s="62">
        <v>52.027340000000002</v>
      </c>
      <c r="L1124" s="62">
        <v>17533.150389999999</v>
      </c>
      <c r="N1124" s="69">
        <f>(B1125-Assets[[#This Row],[AAPL]])/Assets[[#This Row],[AAPL]]</f>
        <v>-2.9476858339838878E-3</v>
      </c>
      <c r="O1124" s="69">
        <f>(C1125-Assets[[#This Row],[XOM]])/Assets[[#This Row],[XOM]]</f>
        <v>5.9771987421104247E-3</v>
      </c>
      <c r="P1124" s="69">
        <f>(D1125-Assets[[#This Row],[TTM]])/Assets[[#This Row],[TTM]]</f>
        <v>3.685782443311096E-3</v>
      </c>
      <c r="Q1124" s="69">
        <f>(E1125-Assets[[#This Row],[TSLA]])/Assets[[#This Row],[TSLA]]</f>
        <v>-4.574871417744414E-3</v>
      </c>
      <c r="R1124" s="69">
        <f>(F1125-Assets[[#This Row],[GOOG]])/Assets[[#This Row],[GOOG]]</f>
        <v>4.3341953420490105E-3</v>
      </c>
      <c r="S1124" s="69">
        <f>(G1125-Assets[[#This Row],[DIS]])/Assets[[#This Row],[DIS]]</f>
        <v>1.4036285354280489E-2</v>
      </c>
      <c r="T1124" s="69">
        <f>(H1125-Assets[[#This Row],[COP]])/Assets[[#This Row],[COP]]</f>
        <v>1.1016573036102624E-3</v>
      </c>
      <c r="U1124" s="69">
        <f>(I1125-Assets[[#This Row],[BIDU]])/Assets[[#This Row],[BIDU]]</f>
        <v>1.8256934485095432E-2</v>
      </c>
      <c r="V1124" s="69">
        <f>(J1125-Assets[[#This Row],[MSFT]])/Assets[[#This Row],[MSFT]]</f>
        <v>5.7568626687864981E-3</v>
      </c>
      <c r="W1124" s="69">
        <f>(K1125-Assets[[#This Row],[WFC]])/Assets[[#This Row],[WFC]]</f>
        <v>3.1331027109977243E-3</v>
      </c>
      <c r="X1124" s="69">
        <f>(L1125-Assets[[#This Row],[DJI]])/Assets[[#This Row],[DJI]]</f>
        <v>3.6039986308474066E-3</v>
      </c>
    </row>
    <row r="1125" spans="1:24" x14ac:dyDescent="0.25">
      <c r="A1125" s="66">
        <v>41984</v>
      </c>
      <c r="B1125" s="60">
        <v>108.497145</v>
      </c>
      <c r="C1125" s="62">
        <v>84.753579999999999</v>
      </c>
      <c r="D1125" s="62">
        <v>43.551805000000002</v>
      </c>
      <c r="E1125" s="62">
        <v>208.88000500000001</v>
      </c>
      <c r="F1125" s="62">
        <v>528.34240999999997</v>
      </c>
      <c r="G1125" s="62">
        <v>89.984787999999995</v>
      </c>
      <c r="H1125" s="62">
        <v>59.409602999999997</v>
      </c>
      <c r="I1125" s="62">
        <v>229.229996</v>
      </c>
      <c r="J1125" s="62">
        <v>45.275861999999996</v>
      </c>
      <c r="K1125" s="62">
        <v>52.190347000000003</v>
      </c>
      <c r="L1125" s="62">
        <v>17596.339840000001</v>
      </c>
      <c r="N1125" s="69">
        <f>(B1126-Assets[[#This Row],[AAPL]])/Assets[[#This Row],[AAPL]]</f>
        <v>-1.6932445549604165E-2</v>
      </c>
      <c r="O1125" s="69">
        <f>(C1126-Assets[[#This Row],[XOM]])/Assets[[#This Row],[XOM]]</f>
        <v>-2.914796047553388E-2</v>
      </c>
      <c r="P1125" s="69">
        <f>(D1126-Assets[[#This Row],[TTM]])/Assets[[#This Row],[TTM]]</f>
        <v>-2.2263049717457239E-2</v>
      </c>
      <c r="Q1125" s="69">
        <f>(E1126-Assets[[#This Row],[TSLA]])/Assets[[#This Row],[TSLA]]</f>
        <v>-9.0004067167655001E-3</v>
      </c>
      <c r="R1125" s="69">
        <f>(F1126-Assets[[#This Row],[GOOG]])/Assets[[#This Row],[GOOG]]</f>
        <v>-1.8321548330750007E-2</v>
      </c>
      <c r="S1125" s="69">
        <f>(G1126-Assets[[#This Row],[DIS]])/Assets[[#This Row],[DIS]]</f>
        <v>-2.833812310587379E-3</v>
      </c>
      <c r="T1125" s="69">
        <f>(H1126-Assets[[#This Row],[COP]])/Assets[[#This Row],[COP]]</f>
        <v>-1.8236125900386761E-2</v>
      </c>
      <c r="U1125" s="69">
        <f>(I1126-Assets[[#This Row],[BIDU]])/Assets[[#This Row],[BIDU]]</f>
        <v>3.9266676076722549E-4</v>
      </c>
      <c r="V1125" s="69">
        <f>(J1126-Assets[[#This Row],[MSFT]])/Assets[[#This Row],[MSFT]]</f>
        <v>-4.6639200375687851E-3</v>
      </c>
      <c r="W1125" s="69">
        <f>(K1126-Assets[[#This Row],[WFC]])/Assets[[#This Row],[WFC]]</f>
        <v>-1.3411713855820871E-2</v>
      </c>
      <c r="X1125" s="69">
        <f>(L1126-Assets[[#This Row],[DJI]])/Assets[[#This Row],[DJI]]</f>
        <v>-1.7930419784390843E-2</v>
      </c>
    </row>
    <row r="1126" spans="1:24" x14ac:dyDescent="0.25">
      <c r="A1126" s="66">
        <v>41985</v>
      </c>
      <c r="B1126" s="60">
        <v>106.660023</v>
      </c>
      <c r="C1126" s="62">
        <v>82.283186000000001</v>
      </c>
      <c r="D1126" s="62">
        <v>42.582208999999999</v>
      </c>
      <c r="E1126" s="62">
        <v>207</v>
      </c>
      <c r="F1126" s="62">
        <v>518.66235900000004</v>
      </c>
      <c r="G1126" s="62">
        <v>89.729787999999999</v>
      </c>
      <c r="H1126" s="62">
        <v>58.326202000000002</v>
      </c>
      <c r="I1126" s="62">
        <v>229.320007</v>
      </c>
      <c r="J1126" s="62">
        <v>45.064698999999997</v>
      </c>
      <c r="K1126" s="62">
        <v>51.490385000000003</v>
      </c>
      <c r="L1126" s="62">
        <v>17280.83008</v>
      </c>
      <c r="N1126" s="69">
        <f>(B1127-Assets[[#This Row],[AAPL]])/Assets[[#This Row],[AAPL]]</f>
        <v>-1.366992017243422E-2</v>
      </c>
      <c r="O1126" s="69">
        <f>(C1127-Assets[[#This Row],[XOM]])/Assets[[#This Row],[XOM]]</f>
        <v>3.4642314409167787E-3</v>
      </c>
      <c r="P1126" s="69">
        <f>(D1127-Assets[[#This Row],[TTM]])/Assets[[#This Row],[TTM]]</f>
        <v>-3.0046914663351479E-2</v>
      </c>
      <c r="Q1126" s="69">
        <f>(E1127-Assets[[#This Row],[TSLA]])/Assets[[#This Row],[TSLA]]</f>
        <v>-1.4299550724637634E-2</v>
      </c>
      <c r="R1126" s="69">
        <f>(F1127-Assets[[#This Row],[GOOG]])/Assets[[#This Row],[GOOG]]</f>
        <v>-9.3702731953987685E-3</v>
      </c>
      <c r="S1126" s="69">
        <f>(G1127-Assets[[#This Row],[DIS]])/Assets[[#This Row],[DIS]]</f>
        <v>-6.4487503302693028E-3</v>
      </c>
      <c r="T1126" s="69">
        <f>(H1127-Assets[[#This Row],[COP]])/Assets[[#This Row],[COP]]</f>
        <v>-1.216976205651113E-2</v>
      </c>
      <c r="U1126" s="69">
        <f>(I1127-Assets[[#This Row],[BIDU]])/Assets[[#This Row],[BIDU]]</f>
        <v>-1.5306161228226357E-2</v>
      </c>
      <c r="V1126" s="69">
        <f>(J1127-Assets[[#This Row],[MSFT]])/Assets[[#This Row],[MSFT]]</f>
        <v>-5.9638476671062587E-3</v>
      </c>
      <c r="W1126" s="69">
        <f>(K1127-Assets[[#This Row],[WFC]])/Assets[[#This Row],[WFC]]</f>
        <v>-9.4972488552960716E-3</v>
      </c>
      <c r="X1126" s="69">
        <f>(L1127-Assets[[#This Row],[DJI]])/Assets[[#This Row],[DJI]]</f>
        <v>-5.7861942705936947E-3</v>
      </c>
    </row>
    <row r="1127" spans="1:24" x14ac:dyDescent="0.25">
      <c r="A1127" s="66">
        <v>41988</v>
      </c>
      <c r="B1127" s="60">
        <v>105.201989</v>
      </c>
      <c r="C1127" s="62">
        <v>82.568234000000004</v>
      </c>
      <c r="D1127" s="62">
        <v>41.302745000000002</v>
      </c>
      <c r="E1127" s="62">
        <v>204.03999300000001</v>
      </c>
      <c r="F1127" s="62">
        <v>513.80235100000004</v>
      </c>
      <c r="G1127" s="62">
        <v>89.151143000000005</v>
      </c>
      <c r="H1127" s="62">
        <v>57.616385999999999</v>
      </c>
      <c r="I1127" s="62">
        <v>225.80999800000001</v>
      </c>
      <c r="J1127" s="62">
        <v>44.795940000000002</v>
      </c>
      <c r="K1127" s="62">
        <v>51.001367999999999</v>
      </c>
      <c r="L1127" s="62">
        <v>17180.839840000001</v>
      </c>
      <c r="N1127" s="69">
        <f>(B1128-Assets[[#This Row],[AAPL]])/Assets[[#This Row],[AAPL]]</f>
        <v>-1.3674608376463339E-2</v>
      </c>
      <c r="O1127" s="69">
        <f>(C1128-Assets[[#This Row],[XOM]])/Assets[[#This Row],[XOM]]</f>
        <v>-5.6386333756394584E-3</v>
      </c>
      <c r="P1127" s="69">
        <f>(D1128-Assets[[#This Row],[TTM]])/Assets[[#This Row],[TTM]]</f>
        <v>-3.0735729550178767E-2</v>
      </c>
      <c r="Q1127" s="69">
        <f>(E1128-Assets[[#This Row],[TSLA]])/Assets[[#This Row],[TSLA]]</f>
        <v>-3.0533205321174473E-2</v>
      </c>
      <c r="R1127" s="69">
        <f>(F1128-Assets[[#This Row],[GOOG]])/Assets[[#This Row],[GOOG]]</f>
        <v>-3.5831110862316842E-2</v>
      </c>
      <c r="S1127" s="69">
        <f>(G1128-Assets[[#This Row],[DIS]])/Assets[[#This Row],[DIS]]</f>
        <v>-8.0308336596424841E-3</v>
      </c>
      <c r="T1127" s="69">
        <f>(H1128-Assets[[#This Row],[COP]])/Assets[[#This Row],[COP]]</f>
        <v>2.480146880437805E-2</v>
      </c>
      <c r="U1127" s="69">
        <f>(I1128-Assets[[#This Row],[BIDU]])/Assets[[#This Row],[BIDU]]</f>
        <v>-2.5906696124234574E-2</v>
      </c>
      <c r="V1127" s="69">
        <f>(J1128-Assets[[#This Row],[MSFT]])/Assets[[#This Row],[MSFT]]</f>
        <v>-3.2354807154398431E-2</v>
      </c>
      <c r="W1127" s="69">
        <f>(K1128-Assets[[#This Row],[WFC]])/Assets[[#This Row],[WFC]]</f>
        <v>-7.8961803534367565E-3</v>
      </c>
      <c r="X1127" s="69">
        <f>(L1128-Assets[[#This Row],[DJI]])/Assets[[#This Row],[DJI]]</f>
        <v>-6.5171843194367189E-3</v>
      </c>
    </row>
    <row r="1128" spans="1:24" x14ac:dyDescent="0.25">
      <c r="A1128" s="66">
        <v>41989</v>
      </c>
      <c r="B1128" s="60">
        <v>103.76339299999999</v>
      </c>
      <c r="C1128" s="62">
        <v>82.102661999999995</v>
      </c>
      <c r="D1128" s="62">
        <v>40.033275000000003</v>
      </c>
      <c r="E1128" s="62">
        <v>197.80999800000001</v>
      </c>
      <c r="F1128" s="62">
        <v>495.39224200000001</v>
      </c>
      <c r="G1128" s="62">
        <v>88.435185000000004</v>
      </c>
      <c r="H1128" s="62">
        <v>59.045357000000003</v>
      </c>
      <c r="I1128" s="62">
        <v>219.96000699999999</v>
      </c>
      <c r="J1128" s="62">
        <v>43.346575999999999</v>
      </c>
      <c r="K1128" s="62">
        <v>50.598652000000001</v>
      </c>
      <c r="L1128" s="62">
        <v>17068.869139999999</v>
      </c>
      <c r="N1128" s="69">
        <f>(B1129-Assets[[#This Row],[AAPL]])/Assets[[#This Row],[AAPL]]</f>
        <v>2.4918065275679642E-2</v>
      </c>
      <c r="O1128" s="69">
        <f>(C1129-Assets[[#This Row],[XOM]])/Assets[[#This Row],[XOM]]</f>
        <v>3.02047575509794E-2</v>
      </c>
      <c r="P1128" s="69">
        <f>(D1129-Assets[[#This Row],[TTM]])/Assets[[#This Row],[TTM]]</f>
        <v>1.298377412290143E-2</v>
      </c>
      <c r="Q1128" s="69">
        <f>(E1129-Assets[[#This Row],[TSLA]])/Assets[[#This Row],[TSLA]]</f>
        <v>4.0493448667847397E-2</v>
      </c>
      <c r="R1128" s="69">
        <f>(F1129-Assets[[#This Row],[GOOG]])/Assets[[#This Row],[GOOG]]</f>
        <v>1.9176830387263068E-2</v>
      </c>
      <c r="S1128" s="69">
        <f>(G1129-Assets[[#This Row],[DIS]])/Assets[[#This Row],[DIS]]</f>
        <v>1.341908200904421E-2</v>
      </c>
      <c r="T1128" s="69">
        <f>(H1129-Assets[[#This Row],[COP]])/Assets[[#This Row],[COP]]</f>
        <v>5.8842154176491815E-2</v>
      </c>
      <c r="U1128" s="69">
        <f>(I1129-Assets[[#This Row],[BIDU]])/Assets[[#This Row],[BIDU]]</f>
        <v>1.7685028533391607E-2</v>
      </c>
      <c r="V1128" s="69">
        <f>(J1129-Assets[[#This Row],[MSFT]])/Assets[[#This Row],[MSFT]]</f>
        <v>1.2843275095131033E-2</v>
      </c>
      <c r="W1128" s="69">
        <f>(K1129-Assets[[#This Row],[WFC]])/Assets[[#This Row],[WFC]]</f>
        <v>1.9329171061711226E-2</v>
      </c>
      <c r="X1128" s="69">
        <f>(L1129-Assets[[#This Row],[DJI]])/Assets[[#This Row],[DJI]]</f>
        <v>1.6872822542478055E-2</v>
      </c>
    </row>
    <row r="1129" spans="1:24" x14ac:dyDescent="0.25">
      <c r="A1129" s="66">
        <v>41990</v>
      </c>
      <c r="B1129" s="60">
        <v>106.34897599999999</v>
      </c>
      <c r="C1129" s="62">
        <v>84.582553000000004</v>
      </c>
      <c r="D1129" s="62">
        <v>40.553058</v>
      </c>
      <c r="E1129" s="62">
        <v>205.820007</v>
      </c>
      <c r="F1129" s="62">
        <v>504.89229499999999</v>
      </c>
      <c r="G1129" s="62">
        <v>89.621904000000001</v>
      </c>
      <c r="H1129" s="62">
        <v>62.519713000000003</v>
      </c>
      <c r="I1129" s="62">
        <v>223.85000600000001</v>
      </c>
      <c r="J1129" s="62">
        <v>43.903288000000003</v>
      </c>
      <c r="K1129" s="62">
        <v>51.576681999999998</v>
      </c>
      <c r="L1129" s="62">
        <v>17356.869139999999</v>
      </c>
      <c r="N1129" s="69">
        <f>(B1130-Assets[[#This Row],[AAPL]])/Assets[[#This Row],[AAPL]]</f>
        <v>2.9613355186419592E-2</v>
      </c>
      <c r="O1129" s="69">
        <f>(C1130-Assets[[#This Row],[XOM]])/Assets[[#This Row],[XOM]]</f>
        <v>2.4039614883698313E-2</v>
      </c>
      <c r="P1129" s="69">
        <f>(D1130-Assets[[#This Row],[TTM]])/Assets[[#This Row],[TTM]]</f>
        <v>3.5247724105047777E-2</v>
      </c>
      <c r="Q1129" s="69">
        <f>(E1130-Assets[[#This Row],[TSLA]])/Assets[[#This Row],[TSLA]]</f>
        <v>6.0441101821554204E-2</v>
      </c>
      <c r="R1129" s="69">
        <f>(F1130-Assets[[#This Row],[GOOG]])/Assets[[#This Row],[GOOG]]</f>
        <v>1.2299700473741697E-2</v>
      </c>
      <c r="S1129" s="69">
        <f>(G1130-Assets[[#This Row],[DIS]])/Assets[[#This Row],[DIS]]</f>
        <v>1.3460314344582546E-2</v>
      </c>
      <c r="T1129" s="69">
        <f>(H1130-Assets[[#This Row],[COP]])/Assets[[#This Row],[COP]]</f>
        <v>4.1977847850964894E-2</v>
      </c>
      <c r="U1129" s="69">
        <f>(I1130-Assets[[#This Row],[BIDU]])/Assets[[#This Row],[BIDU]]</f>
        <v>3.587223044345151E-2</v>
      </c>
      <c r="V1129" s="69">
        <f>(J1130-Assets[[#This Row],[MSFT]])/Assets[[#This Row],[MSFT]]</f>
        <v>3.8915581903569384E-2</v>
      </c>
      <c r="W1129" s="69">
        <f>(K1130-Assets[[#This Row],[WFC]])/Assets[[#This Row],[WFC]]</f>
        <v>2.6398925778125918E-2</v>
      </c>
      <c r="X1129" s="69">
        <f>(L1130-Assets[[#This Row],[DJI]])/Assets[[#This Row],[DJI]]</f>
        <v>2.4271730494823562E-2</v>
      </c>
    </row>
    <row r="1130" spans="1:24" x14ac:dyDescent="0.25">
      <c r="A1130" s="66">
        <v>41991</v>
      </c>
      <c r="B1130" s="60">
        <v>109.49832600000001</v>
      </c>
      <c r="C1130" s="62">
        <v>86.615885000000006</v>
      </c>
      <c r="D1130" s="62">
        <v>41.982461000000001</v>
      </c>
      <c r="E1130" s="62">
        <v>218.259995</v>
      </c>
      <c r="F1130" s="62">
        <v>511.10231900000002</v>
      </c>
      <c r="G1130" s="62">
        <v>90.828243000000001</v>
      </c>
      <c r="H1130" s="62">
        <v>65.144155999999995</v>
      </c>
      <c r="I1130" s="62">
        <v>231.88000500000001</v>
      </c>
      <c r="J1130" s="62">
        <v>45.611809999999998</v>
      </c>
      <c r="K1130" s="62">
        <v>52.938251000000001</v>
      </c>
      <c r="L1130" s="62">
        <v>17778.150389999999</v>
      </c>
      <c r="N1130" s="69">
        <f>(B1131-Assets[[#This Row],[AAPL]])/Assets[[#This Row],[AAPL]]</f>
        <v>-7.7230587068518684E-3</v>
      </c>
      <c r="O1130" s="69">
        <f>(C1131-Assets[[#This Row],[XOM]])/Assets[[#This Row],[XOM]]</f>
        <v>2.7204871254273833E-2</v>
      </c>
      <c r="P1130" s="69">
        <f>(D1131-Assets[[#This Row],[TTM]])/Assets[[#This Row],[TTM]]</f>
        <v>-1.4523826985750101E-2</v>
      </c>
      <c r="Q1130" s="69">
        <f>(E1131-Assets[[#This Row],[TSLA]])/Assets[[#This Row],[TSLA]]</f>
        <v>4.7191332520648424E-3</v>
      </c>
      <c r="R1130" s="69">
        <f>(F1131-Assets[[#This Row],[GOOG]])/Assets[[#This Row],[GOOG]]</f>
        <v>1.0271904088151786E-2</v>
      </c>
      <c r="S1130" s="69">
        <f>(G1131-Assets[[#This Row],[DIS]])/Assets[[#This Row],[DIS]]</f>
        <v>3.0234208097585321E-3</v>
      </c>
      <c r="T1130" s="69">
        <f>(H1131-Assets[[#This Row],[COP]])/Assets[[#This Row],[COP]]</f>
        <v>1.763445979713071E-2</v>
      </c>
      <c r="U1130" s="69">
        <f>(I1131-Assets[[#This Row],[BIDU]])/Assets[[#This Row],[BIDU]]</f>
        <v>1.0134513322957658E-2</v>
      </c>
      <c r="V1130" s="69">
        <f>(J1131-Assets[[#This Row],[MSFT]])/Assets[[#This Row],[MSFT]]</f>
        <v>2.9461010207663461E-3</v>
      </c>
      <c r="W1130" s="69">
        <f>(K1131-Assets[[#This Row],[WFC]])/Assets[[#This Row],[WFC]]</f>
        <v>-1.3765604005315537E-2</v>
      </c>
      <c r="X1130" s="69">
        <f>(L1131-Assets[[#This Row],[DJI]])/Assets[[#This Row],[DJI]]</f>
        <v>1.4990530181920978E-3</v>
      </c>
    </row>
    <row r="1131" spans="1:24" x14ac:dyDescent="0.25">
      <c r="A1131" s="66">
        <v>41992</v>
      </c>
      <c r="B1131" s="60">
        <v>108.652664</v>
      </c>
      <c r="C1131" s="62">
        <v>88.972258999999994</v>
      </c>
      <c r="D1131" s="62">
        <v>41.372714999999999</v>
      </c>
      <c r="E1131" s="62">
        <v>219.28999300000001</v>
      </c>
      <c r="F1131" s="62">
        <v>516.35231299999998</v>
      </c>
      <c r="G1131" s="62">
        <v>91.102855000000005</v>
      </c>
      <c r="H1131" s="62">
        <v>66.292938000000007</v>
      </c>
      <c r="I1131" s="62">
        <v>234.229996</v>
      </c>
      <c r="J1131" s="62">
        <v>45.746186999999999</v>
      </c>
      <c r="K1131" s="62">
        <v>52.209524000000002</v>
      </c>
      <c r="L1131" s="62">
        <v>17804.800780000001</v>
      </c>
      <c r="N1131" s="69">
        <f>(B1132-Assets[[#This Row],[AAPL]])/Assets[[#This Row],[AAPL]]</f>
        <v>1.0377564235332502E-2</v>
      </c>
      <c r="O1131" s="69">
        <f>(C1132-Assets[[#This Row],[XOM]])/Assets[[#This Row],[XOM]]</f>
        <v>-3.3105262618992222E-3</v>
      </c>
      <c r="P1131" s="69">
        <f>(D1132-Assets[[#This Row],[TTM]])/Assets[[#This Row],[TTM]]</f>
        <v>1.5945895743124463E-2</v>
      </c>
      <c r="Q1131" s="69">
        <f>(E1132-Assets[[#This Row],[TSLA]])/Assets[[#This Row],[TSLA]]</f>
        <v>1.5094227304754383E-2</v>
      </c>
      <c r="R1131" s="69">
        <f>(F1132-Assets[[#This Row],[GOOG]])/Assets[[#This Row],[GOOG]]</f>
        <v>1.6500497403601315E-2</v>
      </c>
      <c r="S1131" s="69">
        <f>(G1132-Assets[[#This Row],[DIS]])/Assets[[#This Row],[DIS]]</f>
        <v>1.4102675486953629E-2</v>
      </c>
      <c r="T1131" s="69">
        <f>(H1132-Assets[[#This Row],[COP]])/Assets[[#This Row],[COP]]</f>
        <v>-2.0569264858950928E-2</v>
      </c>
      <c r="U1131" s="69">
        <f>(I1132-Assets[[#This Row],[BIDU]])/Assets[[#This Row],[BIDU]]</f>
        <v>1.5796866597735319E-3</v>
      </c>
      <c r="V1131" s="69">
        <f>(J1132-Assets[[#This Row],[MSFT]])/Assets[[#This Row],[MSFT]]</f>
        <v>6.7142207939647524E-3</v>
      </c>
      <c r="W1131" s="69">
        <f>(K1132-Assets[[#This Row],[WFC]])/Assets[[#This Row],[WFC]]</f>
        <v>9.5500583380151143E-3</v>
      </c>
      <c r="X1131" s="69">
        <f>(L1132-Assets[[#This Row],[DJI]])/Assets[[#This Row],[DJI]]</f>
        <v>8.685223267069898E-3</v>
      </c>
    </row>
    <row r="1132" spans="1:24" x14ac:dyDescent="0.25">
      <c r="A1132" s="66">
        <v>41995</v>
      </c>
      <c r="B1132" s="60">
        <v>109.780214</v>
      </c>
      <c r="C1132" s="62">
        <v>88.677713999999995</v>
      </c>
      <c r="D1132" s="62">
        <v>42.032440000000001</v>
      </c>
      <c r="E1132" s="62">
        <v>222.60000600000001</v>
      </c>
      <c r="F1132" s="62">
        <v>524.87238300000001</v>
      </c>
      <c r="G1132" s="62">
        <v>92.387648999999996</v>
      </c>
      <c r="H1132" s="62">
        <v>64.929340999999994</v>
      </c>
      <c r="I1132" s="62">
        <v>234.60000600000001</v>
      </c>
      <c r="J1132" s="62">
        <v>46.053336999999999</v>
      </c>
      <c r="K1132" s="62">
        <v>52.708128000000002</v>
      </c>
      <c r="L1132" s="62">
        <v>17959.439450000002</v>
      </c>
      <c r="N1132" s="69">
        <f>(B1133-Assets[[#This Row],[AAPL]])/Assets[[#This Row],[AAPL]]</f>
        <v>-3.5417220083029171E-3</v>
      </c>
      <c r="O1132" s="69">
        <f>(C1133-Assets[[#This Row],[XOM]])/Assets[[#This Row],[XOM]]</f>
        <v>1.3500415673773481E-2</v>
      </c>
      <c r="P1132" s="69">
        <f>(D1133-Assets[[#This Row],[TTM]])/Assets[[#This Row],[TTM]]</f>
        <v>-1.3555292055374476E-2</v>
      </c>
      <c r="Q1132" s="69">
        <f>(E1133-Assets[[#This Row],[TSLA]])/Assets[[#This Row],[TSLA]]</f>
        <v>-7.3225739266153085E-3</v>
      </c>
      <c r="R1132" s="69">
        <f>(F1133-Assets[[#This Row],[GOOG]])/Assets[[#This Row],[GOOG]]</f>
        <v>1.0897950026073184E-2</v>
      </c>
      <c r="S1132" s="69">
        <f>(G1133-Assets[[#This Row],[DIS]])/Assets[[#This Row],[DIS]]</f>
        <v>5.2017559186943747E-3</v>
      </c>
      <c r="T1132" s="69">
        <f>(H1133-Assets[[#This Row],[COP]])/Assets[[#This Row],[COP]]</f>
        <v>2.2008139586693339E-2</v>
      </c>
      <c r="U1132" s="69">
        <f>(I1133-Assets[[#This Row],[BIDU]])/Assets[[#This Row],[BIDU]]</f>
        <v>-6.1381157850440172E-3</v>
      </c>
      <c r="V1132" s="69">
        <f>(J1133-Assets[[#This Row],[MSFT]])/Assets[[#This Row],[MSFT]]</f>
        <v>9.7957722368740442E-3</v>
      </c>
      <c r="W1132" s="69">
        <f>(K1133-Assets[[#This Row],[WFC]])/Assets[[#This Row],[WFC]]</f>
        <v>9.0958646833368198E-3</v>
      </c>
      <c r="X1132" s="69">
        <f>(L1133-Assets[[#This Row],[DJI]])/Assets[[#This Row],[DJI]]</f>
        <v>3.604258929139272E-3</v>
      </c>
    </row>
    <row r="1133" spans="1:24" x14ac:dyDescent="0.25">
      <c r="A1133" s="66">
        <v>41996</v>
      </c>
      <c r="B1133" s="60">
        <v>109.391403</v>
      </c>
      <c r="C1133" s="62">
        <v>89.874899999999997</v>
      </c>
      <c r="D1133" s="62">
        <v>41.462677999999997</v>
      </c>
      <c r="E1133" s="62">
        <v>220.970001</v>
      </c>
      <c r="F1133" s="62">
        <v>530.59241599999996</v>
      </c>
      <c r="G1133" s="62">
        <v>92.868227000000005</v>
      </c>
      <c r="H1133" s="62">
        <v>66.358315000000005</v>
      </c>
      <c r="I1133" s="62">
        <v>233.16000399999999</v>
      </c>
      <c r="J1133" s="62">
        <v>46.504465000000003</v>
      </c>
      <c r="K1133" s="62">
        <v>53.187553999999999</v>
      </c>
      <c r="L1133" s="62">
        <v>18024.16992</v>
      </c>
      <c r="N1133" s="69">
        <f>(B1134-Assets[[#This Row],[AAPL]])/Assets[[#This Row],[AAPL]]</f>
        <v>-4.7094194413065324E-3</v>
      </c>
      <c r="O1133" s="69">
        <f>(C1134-Assets[[#This Row],[XOM]])/Assets[[#This Row],[XOM]]</f>
        <v>-8.5632473582724529E-3</v>
      </c>
      <c r="P1133" s="69">
        <f>(D1134-Assets[[#This Row],[TTM]])/Assets[[#This Row],[TTM]]</f>
        <v>-8.4377569630210217E-3</v>
      </c>
      <c r="Q1133" s="69">
        <f>(E1134-Assets[[#This Row],[TSLA]])/Assets[[#This Row],[TSLA]]</f>
        <v>5.8378693676161371E-3</v>
      </c>
      <c r="R1133" s="69">
        <f>(F1134-Assets[[#This Row],[GOOG]])/Assets[[#This Row],[GOOG]]</f>
        <v>-3.430116875247519E-3</v>
      </c>
      <c r="S1133" s="69">
        <f>(G1134-Assets[[#This Row],[DIS]])/Assets[[#This Row],[DIS]]</f>
        <v>-2.8514596278446372E-3</v>
      </c>
      <c r="T1133" s="69">
        <f>(H1134-Assets[[#This Row],[COP]])/Assets[[#This Row],[COP]]</f>
        <v>-1.2948701304425934E-2</v>
      </c>
      <c r="U1133" s="69">
        <f>(I1134-Assets[[#This Row],[BIDU]])/Assets[[#This Row],[BIDU]]</f>
        <v>-9.349836861385484E-3</v>
      </c>
      <c r="V1133" s="69">
        <f>(J1134-Assets[[#This Row],[MSFT]])/Assets[[#This Row],[MSFT]]</f>
        <v>-6.3983748657252719E-3</v>
      </c>
      <c r="W1133" s="69">
        <f>(K1134-Assets[[#This Row],[WFC]])/Assets[[#This Row],[WFC]]</f>
        <v>-2.3436309930702499E-3</v>
      </c>
      <c r="X1133" s="69">
        <f>(L1134-Assets[[#This Row],[DJI]])/Assets[[#This Row],[DJI]]</f>
        <v>3.3516217539079722E-4</v>
      </c>
    </row>
    <row r="1134" spans="1:24" x14ac:dyDescent="0.25">
      <c r="A1134" s="66">
        <v>41997</v>
      </c>
      <c r="B1134" s="60">
        <v>108.876233</v>
      </c>
      <c r="C1134" s="62">
        <v>89.105278999999996</v>
      </c>
      <c r="D1134" s="62">
        <v>41.112825999999998</v>
      </c>
      <c r="E1134" s="62">
        <v>222.259995</v>
      </c>
      <c r="F1134" s="62">
        <v>528.77242200000001</v>
      </c>
      <c r="G1134" s="62">
        <v>92.603416999999993</v>
      </c>
      <c r="H1134" s="62">
        <v>65.499060999999998</v>
      </c>
      <c r="I1134" s="62">
        <v>230.979996</v>
      </c>
      <c r="J1134" s="62">
        <v>46.206912000000003</v>
      </c>
      <c r="K1134" s="62">
        <v>53.062902000000001</v>
      </c>
      <c r="L1134" s="62">
        <v>18030.210940000001</v>
      </c>
      <c r="N1134" s="69">
        <f>(B1135-Assets[[#This Row],[AAPL]])/Assets[[#This Row],[AAPL]]</f>
        <v>1.7676952508083175E-2</v>
      </c>
      <c r="O1134" s="69">
        <f>(C1135-Assets[[#This Row],[XOM]])/Assets[[#This Row],[XOM]]</f>
        <v>-6.0780461727749629E-3</v>
      </c>
      <c r="P1134" s="69">
        <f>(D1135-Assets[[#This Row],[TTM]])/Assets[[#This Row],[TTM]]</f>
        <v>5.835089030367291E-3</v>
      </c>
      <c r="Q1134" s="69">
        <f>(E1135-Assets[[#This Row],[TSLA]])/Assets[[#This Row],[TSLA]]</f>
        <v>2.5015801876536532E-2</v>
      </c>
      <c r="R1134" s="69">
        <f>(F1135-Assets[[#This Row],[GOOG]])/Assets[[#This Row],[GOOG]]</f>
        <v>9.9475119751989503E-3</v>
      </c>
      <c r="S1134" s="69">
        <f>(G1135-Assets[[#This Row],[DIS]])/Assets[[#This Row],[DIS]]</f>
        <v>6.4605067435039906E-3</v>
      </c>
      <c r="T1134" s="69">
        <f>(H1135-Assets[[#This Row],[COP]])/Assets[[#This Row],[COP]]</f>
        <v>-3.5648144635233516E-3</v>
      </c>
      <c r="U1134" s="69">
        <f>(I1135-Assets[[#This Row],[BIDU]])/Assets[[#This Row],[BIDU]]</f>
        <v>1.6884618008219256E-2</v>
      </c>
      <c r="V1134" s="69">
        <f>(J1135-Assets[[#This Row],[MSFT]])/Assets[[#This Row],[MSFT]]</f>
        <v>-5.4008802838848092E-3</v>
      </c>
      <c r="W1134" s="69">
        <f>(K1135-Assets[[#This Row],[WFC]])/Assets[[#This Row],[WFC]]</f>
        <v>-1.0842226457950211E-3</v>
      </c>
      <c r="X1134" s="69">
        <f>(L1135-Assets[[#This Row],[DJI]])/Assets[[#This Row],[DJI]]</f>
        <v>1.3033680015282173E-3</v>
      </c>
    </row>
    <row r="1135" spans="1:24" x14ac:dyDescent="0.25">
      <c r="A1135" s="66">
        <v>41999</v>
      </c>
      <c r="B1135" s="60">
        <v>110.800833</v>
      </c>
      <c r="C1135" s="62">
        <v>88.563693000000001</v>
      </c>
      <c r="D1135" s="62">
        <v>41.352722999999997</v>
      </c>
      <c r="E1135" s="62">
        <v>227.820007</v>
      </c>
      <c r="F1135" s="62">
        <v>534.03239199999996</v>
      </c>
      <c r="G1135" s="62">
        <v>93.201682000000005</v>
      </c>
      <c r="H1135" s="62">
        <v>65.265568999999999</v>
      </c>
      <c r="I1135" s="62">
        <v>234.88000500000001</v>
      </c>
      <c r="J1135" s="62">
        <v>45.957354000000002</v>
      </c>
      <c r="K1135" s="62">
        <v>53.005369999999999</v>
      </c>
      <c r="L1135" s="62">
        <v>18053.710940000001</v>
      </c>
      <c r="N1135" s="69">
        <f>(B1136-Assets[[#This Row],[AAPL]])/Assets[[#This Row],[AAPL]]</f>
        <v>-7.0176367717374221E-4</v>
      </c>
      <c r="O1135" s="69">
        <f>(C1136-Assets[[#This Row],[XOM]])/Assets[[#This Row],[XOM]]</f>
        <v>-1.5019811786755482E-3</v>
      </c>
      <c r="P1135" s="69">
        <f>(D1136-Assets[[#This Row],[TTM]])/Assets[[#This Row],[TTM]]</f>
        <v>2.3688669788444142E-2</v>
      </c>
      <c r="Q1135" s="69">
        <f>(E1136-Assets[[#This Row],[TSLA]])/Assets[[#This Row],[TSLA]]</f>
        <v>-9.2616975470464873E-3</v>
      </c>
      <c r="R1135" s="69">
        <f>(F1136-Assets[[#This Row],[GOOG]])/Assets[[#This Row],[GOOG]]</f>
        <v>-6.9283550125923904E-3</v>
      </c>
      <c r="S1135" s="69">
        <f>(G1136-Assets[[#This Row],[DIS]])/Assets[[#This Row],[DIS]]</f>
        <v>4.9458227588638189E-3</v>
      </c>
      <c r="T1135" s="69">
        <f>(H1136-Assets[[#This Row],[COP]])/Assets[[#This Row],[COP]]</f>
        <v>3.2914138847084749E-3</v>
      </c>
      <c r="U1135" s="69">
        <f>(I1136-Assets[[#This Row],[BIDU]])/Assets[[#This Row],[BIDU]]</f>
        <v>-1.9882484249776906E-2</v>
      </c>
      <c r="V1135" s="69">
        <f>(J1136-Assets[[#This Row],[MSFT]])/Assets[[#This Row],[MSFT]]</f>
        <v>-8.9807824880432166E-3</v>
      </c>
      <c r="W1135" s="69">
        <f>(K1136-Assets[[#This Row],[WFC]])/Assets[[#This Row],[WFC]]</f>
        <v>7.7785892259595287E-3</v>
      </c>
      <c r="X1135" s="69">
        <f>(L1136-Assets[[#This Row],[DJI]])/Assets[[#This Row],[DJI]]</f>
        <v>-8.574674786502504E-4</v>
      </c>
    </row>
    <row r="1136" spans="1:24" x14ac:dyDescent="0.25">
      <c r="A1136" s="66">
        <v>42002</v>
      </c>
      <c r="B1136" s="60">
        <v>110.723077</v>
      </c>
      <c r="C1136" s="62">
        <v>88.430672000000001</v>
      </c>
      <c r="D1136" s="62">
        <v>42.332313999999997</v>
      </c>
      <c r="E1136" s="62">
        <v>225.71000699999999</v>
      </c>
      <c r="F1136" s="62">
        <v>530.33242600000005</v>
      </c>
      <c r="G1136" s="62">
        <v>93.662640999999994</v>
      </c>
      <c r="H1136" s="62">
        <v>65.480384999999998</v>
      </c>
      <c r="I1136" s="62">
        <v>230.21000699999999</v>
      </c>
      <c r="J1136" s="62">
        <v>45.544620999999999</v>
      </c>
      <c r="K1136" s="62">
        <v>53.417676999999998</v>
      </c>
      <c r="L1136" s="62">
        <v>18038.230469999999</v>
      </c>
      <c r="N1136" s="69">
        <f>(B1137-Assets[[#This Row],[AAPL]])/Assets[[#This Row],[AAPL]]</f>
        <v>-1.2202677496038152E-2</v>
      </c>
      <c r="O1136" s="69">
        <f>(C1137-Assets[[#This Row],[XOM]])/Assets[[#This Row],[XOM]]</f>
        <v>-5.3725702774262089E-4</v>
      </c>
      <c r="P1136" s="69">
        <f>(D1137-Assets[[#This Row],[TTM]])/Assets[[#This Row],[TTM]]</f>
        <v>7.556071704466821E-3</v>
      </c>
      <c r="Q1136" s="69">
        <f>(E1137-Assets[[#This Row],[TSLA]])/Assets[[#This Row],[TSLA]]</f>
        <v>-1.5418062523032001E-2</v>
      </c>
      <c r="R1136" s="69">
        <f>(F1137-Assets[[#This Row],[GOOG]])/Assets[[#This Row],[GOOG]]</f>
        <v>1.6964453914043514E-4</v>
      </c>
      <c r="S1136" s="69">
        <f>(G1137-Assets[[#This Row],[DIS]])/Assets[[#This Row],[DIS]]</f>
        <v>-8.3770006015524978E-3</v>
      </c>
      <c r="T1136" s="69">
        <f>(H1137-Assets[[#This Row],[COP]])/Assets[[#This Row],[COP]]</f>
        <v>-2.5673948007483884E-3</v>
      </c>
      <c r="U1136" s="69">
        <f>(I1137-Assets[[#This Row],[BIDU]])/Assets[[#This Row],[BIDU]]</f>
        <v>-8.6882409069205567E-4</v>
      </c>
      <c r="V1136" s="69">
        <f>(J1137-Assets[[#This Row],[MSFT]])/Assets[[#This Row],[MSFT]]</f>
        <v>-9.062189802830951E-3</v>
      </c>
      <c r="W1136" s="69">
        <f>(K1137-Assets[[#This Row],[WFC]])/Assets[[#This Row],[WFC]]</f>
        <v>-5.205542726988999E-3</v>
      </c>
      <c r="X1136" s="69">
        <f>(L1137-Assets[[#This Row],[DJI]])/Assets[[#This Row],[DJI]]</f>
        <v>-3.0579584894282292E-3</v>
      </c>
    </row>
    <row r="1137" spans="1:24" x14ac:dyDescent="0.25">
      <c r="A1137" s="66">
        <v>42003</v>
      </c>
      <c r="B1137" s="60">
        <v>109.371959</v>
      </c>
      <c r="C1137" s="62">
        <v>88.383161999999999</v>
      </c>
      <c r="D1137" s="62">
        <v>42.652180000000001</v>
      </c>
      <c r="E1137" s="62">
        <v>222.229996</v>
      </c>
      <c r="F1137" s="62">
        <v>530.42239400000005</v>
      </c>
      <c r="G1137" s="62">
        <v>92.878028999999998</v>
      </c>
      <c r="H1137" s="62">
        <v>65.312270999999996</v>
      </c>
      <c r="I1137" s="62">
        <v>230.009995</v>
      </c>
      <c r="J1137" s="62">
        <v>45.131886999999999</v>
      </c>
      <c r="K1137" s="62">
        <v>53.139609</v>
      </c>
      <c r="L1137" s="62">
        <v>17983.070309999999</v>
      </c>
      <c r="N1137" s="69">
        <f>(B1138-Assets[[#This Row],[AAPL]])/Assets[[#This Row],[AAPL]]</f>
        <v>-1.9018841931870326E-2</v>
      </c>
      <c r="O1137" s="69">
        <f>(C1138-Assets[[#This Row],[XOM]])/Assets[[#This Row],[XOM]]</f>
        <v>-6.1277169513350603E-3</v>
      </c>
      <c r="P1137" s="69">
        <f>(D1138-Assets[[#This Row],[TTM]])/Assets[[#This Row],[TTM]]</f>
        <v>-9.1399079718785768E-3</v>
      </c>
      <c r="Q1137" s="69">
        <f>(E1138-Assets[[#This Row],[TSLA]])/Assets[[#This Row],[TSLA]]</f>
        <v>8.1000766431182686E-4</v>
      </c>
      <c r="R1137" s="69">
        <f>(F1138-Assets[[#This Row],[GOOG]])/Assets[[#This Row],[GOOG]]</f>
        <v>-7.5788598774736175E-3</v>
      </c>
      <c r="S1137" s="69">
        <f>(G1138-Assets[[#This Row],[DIS]])/Assets[[#This Row],[DIS]]</f>
        <v>-5.3853640671034835E-3</v>
      </c>
      <c r="T1137" s="69">
        <f>(H1138-Assets[[#This Row],[COP]])/Assets[[#This Row],[COP]]</f>
        <v>-1.2441061802918959E-2</v>
      </c>
      <c r="U1137" s="69">
        <f>(I1138-Assets[[#This Row],[BIDU]])/Assets[[#This Row],[BIDU]]</f>
        <v>-8.8691537078639006E-3</v>
      </c>
      <c r="V1137" s="69">
        <f>(J1138-Assets[[#This Row],[MSFT]])/Assets[[#This Row],[MSFT]]</f>
        <v>-1.2122493349325301E-2</v>
      </c>
      <c r="W1137" s="69">
        <f>(K1138-Assets[[#This Row],[WFC]])/Assets[[#This Row],[WFC]]</f>
        <v>-1.0826387525734369E-2</v>
      </c>
      <c r="X1137" s="69">
        <f>(L1138-Assets[[#This Row],[DJI]])/Assets[[#This Row],[DJI]]</f>
        <v>-8.8972571002532003E-3</v>
      </c>
    </row>
    <row r="1138" spans="1:24" x14ac:dyDescent="0.25">
      <c r="A1138" s="66">
        <v>42004</v>
      </c>
      <c r="B1138" s="60">
        <v>107.291831</v>
      </c>
      <c r="C1138" s="62">
        <v>87.841575000000006</v>
      </c>
      <c r="D1138" s="62">
        <v>42.262343000000001</v>
      </c>
      <c r="E1138" s="62">
        <v>222.41000399999999</v>
      </c>
      <c r="F1138" s="62">
        <v>526.40239699999995</v>
      </c>
      <c r="G1138" s="62">
        <v>92.377847000000003</v>
      </c>
      <c r="H1138" s="62">
        <v>64.499717000000004</v>
      </c>
      <c r="I1138" s="62">
        <v>227.970001</v>
      </c>
      <c r="J1138" s="62">
        <v>44.584775999999998</v>
      </c>
      <c r="K1138" s="62">
        <v>52.564298999999998</v>
      </c>
      <c r="L1138" s="62">
        <v>17823.070309999999</v>
      </c>
      <c r="N1138" s="69">
        <f>(B1139-Assets[[#This Row],[AAPL]])/Assets[[#This Row],[AAPL]]</f>
        <v>-9.5125508669900161E-3</v>
      </c>
      <c r="O1138" s="69">
        <f>(C1139-Assets[[#This Row],[XOM]])/Assets[[#This Row],[XOM]]</f>
        <v>4.1103885033936067E-3</v>
      </c>
      <c r="P1138" s="69">
        <f>(D1139-Assets[[#This Row],[TTM]])/Assets[[#This Row],[TTM]]</f>
        <v>3.6896913169248612E-2</v>
      </c>
      <c r="Q1138" s="69">
        <f>(E1139-Assets[[#This Row],[TSLA]])/Assets[[#This Row],[TSLA]]</f>
        <v>-1.3938248928766618E-2</v>
      </c>
      <c r="R1138" s="69">
        <f>(F1139-Assets[[#This Row],[GOOG]])/Assets[[#This Row],[GOOG]]</f>
        <v>-3.0204896654373249E-3</v>
      </c>
      <c r="S1138" s="69">
        <f>(G1139-Assets[[#This Row],[DIS]])/Assets[[#This Row],[DIS]]</f>
        <v>-4.6714446592374392E-3</v>
      </c>
      <c r="T1138" s="69">
        <f>(H1139-Assets[[#This Row],[COP]])/Assets[[#This Row],[COP]]</f>
        <v>-2.0272181969419761E-3</v>
      </c>
      <c r="U1138" s="69">
        <f>(I1139-Assets[[#This Row],[BIDU]])/Assets[[#This Row],[BIDU]]</f>
        <v>-2.1450186333946582E-2</v>
      </c>
      <c r="V1138" s="69">
        <f>(J1139-Assets[[#This Row],[MSFT]])/Assets[[#This Row],[MSFT]]</f>
        <v>6.6738027348169499E-3</v>
      </c>
      <c r="W1138" s="69">
        <f>(K1139-Assets[[#This Row],[WFC]])/Assets[[#This Row],[WFC]]</f>
        <v>-2.188976209879671E-3</v>
      </c>
      <c r="X1138" s="69">
        <f>(L1139-Assets[[#This Row],[DJI]])/Assets[[#This Row],[DJI]]</f>
        <v>5.5657750474308006E-4</v>
      </c>
    </row>
    <row r="1139" spans="1:24" x14ac:dyDescent="0.25">
      <c r="A1139" s="66">
        <v>42006</v>
      </c>
      <c r="B1139" s="60">
        <v>106.27121200000001</v>
      </c>
      <c r="C1139" s="62">
        <v>88.202637999999993</v>
      </c>
      <c r="D1139" s="62">
        <v>43.821693000000003</v>
      </c>
      <c r="E1139" s="62">
        <v>219.30999800000001</v>
      </c>
      <c r="F1139" s="62">
        <v>524.81240400000002</v>
      </c>
      <c r="G1139" s="62">
        <v>91.946308999999999</v>
      </c>
      <c r="H1139" s="62">
        <v>64.368961999999996</v>
      </c>
      <c r="I1139" s="62">
        <v>223.08000200000001</v>
      </c>
      <c r="J1139" s="62">
        <v>44.882325999999999</v>
      </c>
      <c r="K1139" s="62">
        <v>52.449236999999997</v>
      </c>
      <c r="L1139" s="62">
        <v>17832.990229999999</v>
      </c>
      <c r="N1139" s="69">
        <f>(B1140-Assets[[#This Row],[AAPL]])/Assets[[#This Row],[AAPL]]</f>
        <v>-2.8171599285044407E-2</v>
      </c>
      <c r="O1139" s="69">
        <f>(C1140-Assets[[#This Row],[XOM]])/Assets[[#This Row],[XOM]]</f>
        <v>-2.7361857363041656E-2</v>
      </c>
      <c r="P1139" s="69">
        <f>(D1140-Assets[[#This Row],[TTM]])/Assets[[#This Row],[TTM]]</f>
        <v>-1.7563880975570788E-2</v>
      </c>
      <c r="Q1139" s="69">
        <f>(E1140-Assets[[#This Row],[TSLA]])/Assets[[#This Row],[TSLA]]</f>
        <v>-4.2040956108166092E-2</v>
      </c>
      <c r="R1139" s="69">
        <f>(F1140-Assets[[#This Row],[GOOG]])/Assets[[#This Row],[GOOG]]</f>
        <v>-2.0845730620345691E-2</v>
      </c>
      <c r="S1139" s="69">
        <f>(G1140-Assets[[#This Row],[DIS]])/Assets[[#This Row],[DIS]]</f>
        <v>-1.4613354408821323E-2</v>
      </c>
      <c r="T1139" s="69">
        <f>(H1140-Assets[[#This Row],[COP]])/Assets[[#This Row],[COP]]</f>
        <v>-4.7591384182954444E-2</v>
      </c>
      <c r="U1139" s="69">
        <f>(I1140-Assets[[#This Row],[BIDU]])/Assets[[#This Row],[BIDU]]</f>
        <v>-1.4748112652428601E-2</v>
      </c>
      <c r="V1139" s="69">
        <f>(J1140-Assets[[#This Row],[MSFT]])/Assets[[#This Row],[MSFT]]</f>
        <v>-9.1958246548985954E-3</v>
      </c>
      <c r="W1139" s="69">
        <f>(K1140-Assets[[#This Row],[WFC]])/Assets[[#This Row],[WFC]]</f>
        <v>-2.7422305495120824E-2</v>
      </c>
      <c r="X1139" s="69">
        <f>(L1140-Assets[[#This Row],[DJI]])/Assets[[#This Row],[DJI]]</f>
        <v>-1.8580161584039658E-2</v>
      </c>
    </row>
    <row r="1140" spans="1:24" x14ac:dyDescent="0.25">
      <c r="A1140" s="66">
        <v>42009</v>
      </c>
      <c r="B1140" s="60">
        <v>103.277382</v>
      </c>
      <c r="C1140" s="62">
        <v>85.789249999999996</v>
      </c>
      <c r="D1140" s="62">
        <v>43.052014</v>
      </c>
      <c r="E1140" s="62">
        <v>210.08999600000001</v>
      </c>
      <c r="F1140" s="62">
        <v>513.87230599999998</v>
      </c>
      <c r="G1140" s="62">
        <v>90.602665000000002</v>
      </c>
      <c r="H1140" s="62">
        <v>61.305554000000001</v>
      </c>
      <c r="I1140" s="62">
        <v>219.78999300000001</v>
      </c>
      <c r="J1140" s="62">
        <v>44.469596000000003</v>
      </c>
      <c r="K1140" s="62">
        <v>51.010958000000002</v>
      </c>
      <c r="L1140" s="62">
        <v>17501.650389999999</v>
      </c>
      <c r="N1140" s="69">
        <f>(B1141-Assets[[#This Row],[AAPL]])/Assets[[#This Row],[AAPL]]</f>
        <v>9.4134841644189391E-5</v>
      </c>
      <c r="O1140" s="69">
        <f>(C1141-Assets[[#This Row],[XOM]])/Assets[[#This Row],[XOM]]</f>
        <v>-5.316237174237984E-3</v>
      </c>
      <c r="P1140" s="69">
        <f>(D1141-Assets[[#This Row],[TTM]])/Assets[[#This Row],[TTM]]</f>
        <v>-5.2472667132366889E-2</v>
      </c>
      <c r="Q1140" s="69">
        <f>(E1141-Assets[[#This Row],[TSLA]])/Assets[[#This Row],[TSLA]]</f>
        <v>5.6642535230472853E-3</v>
      </c>
      <c r="R1140" s="69">
        <f>(F1141-Assets[[#This Row],[GOOG]])/Assets[[#This Row],[GOOG]]</f>
        <v>-2.3177049747452185E-2</v>
      </c>
      <c r="S1140" s="69">
        <f>(G1141-Assets[[#This Row],[DIS]])/Assets[[#This Row],[DIS]]</f>
        <v>-5.3041596513744666E-3</v>
      </c>
      <c r="T1140" s="69">
        <f>(H1141-Assets[[#This Row],[COP]])/Assets[[#This Row],[COP]]</f>
        <v>-4.1285786276395092E-2</v>
      </c>
      <c r="U1140" s="69">
        <f>(I1141-Assets[[#This Row],[BIDU]])/Assets[[#This Row],[BIDU]]</f>
        <v>1.7744210947765321E-3</v>
      </c>
      <c r="V1140" s="69">
        <f>(J1141-Assets[[#This Row],[MSFT]])/Assets[[#This Row],[MSFT]]</f>
        <v>-1.4677308964084222E-2</v>
      </c>
      <c r="W1140" s="69">
        <f>(K1141-Assets[[#This Row],[WFC]])/Assets[[#This Row],[WFC]]</f>
        <v>-2.0864654218021177E-2</v>
      </c>
      <c r="X1140" s="69">
        <f>(L1141-Assets[[#This Row],[DJI]])/Assets[[#This Row],[DJI]]</f>
        <v>-7.4284285826142138E-3</v>
      </c>
    </row>
    <row r="1141" spans="1:24" x14ac:dyDescent="0.25">
      <c r="A1141" s="66">
        <v>42010</v>
      </c>
      <c r="B1141" s="60">
        <v>103.287104</v>
      </c>
      <c r="C1141" s="62">
        <v>85.333174</v>
      </c>
      <c r="D1141" s="62">
        <v>40.792960000000001</v>
      </c>
      <c r="E1141" s="62">
        <v>211.279999</v>
      </c>
      <c r="F1141" s="62">
        <v>501.96226200000001</v>
      </c>
      <c r="G1141" s="62">
        <v>90.122094000000004</v>
      </c>
      <c r="H1141" s="62">
        <v>58.774506000000002</v>
      </c>
      <c r="I1141" s="62">
        <v>220.179993</v>
      </c>
      <c r="J1141" s="62">
        <v>43.816901999999999</v>
      </c>
      <c r="K1141" s="62">
        <v>49.946632000000001</v>
      </c>
      <c r="L1141" s="62">
        <v>17371.640630000002</v>
      </c>
      <c r="N1141" s="69">
        <f>(B1142-Assets[[#This Row],[AAPL]])/Assets[[#This Row],[AAPL]]</f>
        <v>1.4022186157915744E-2</v>
      </c>
      <c r="O1141" s="69">
        <f>(C1142-Assets[[#This Row],[XOM]])/Assets[[#This Row],[XOM]]</f>
        <v>1.0132542356856473E-2</v>
      </c>
      <c r="P1141" s="69">
        <f>(D1142-Assets[[#This Row],[TTM]])/Assets[[#This Row],[TTM]]</f>
        <v>3.7245764955521746E-2</v>
      </c>
      <c r="Q1141" s="69">
        <f>(E1142-Assets[[#This Row],[TSLA]])/Assets[[#This Row],[TSLA]]</f>
        <v>-1.5619178415464091E-3</v>
      </c>
      <c r="R1141" s="69">
        <f>(F1142-Assets[[#This Row],[GOOG]])/Assets[[#This Row],[GOOG]]</f>
        <v>-1.7132642533195627E-3</v>
      </c>
      <c r="S1141" s="69">
        <f>(G1142-Assets[[#This Row],[DIS]])/Assets[[#This Row],[DIS]]</f>
        <v>1.0229644686240795E-2</v>
      </c>
      <c r="T1141" s="69">
        <f>(H1142-Assets[[#This Row],[COP]])/Assets[[#This Row],[COP]]</f>
        <v>6.6740501400385614E-3</v>
      </c>
      <c r="U1141" s="69">
        <f>(I1142-Assets[[#This Row],[BIDU]])/Assets[[#This Row],[BIDU]]</f>
        <v>1.8939109513006532E-2</v>
      </c>
      <c r="V1141" s="69">
        <f>(J1142-Assets[[#This Row],[MSFT]])/Assets[[#This Row],[MSFT]]</f>
        <v>1.2705302625000804E-2</v>
      </c>
      <c r="W1141" s="69">
        <f>(K1142-Assets[[#This Row],[WFC]])/Assets[[#This Row],[WFC]]</f>
        <v>5.9512521284717781E-3</v>
      </c>
      <c r="X1141" s="69">
        <f>(L1142-Assets[[#This Row],[DJI]])/Assets[[#This Row],[DJI]]</f>
        <v>1.2254392347511951E-2</v>
      </c>
    </row>
    <row r="1142" spans="1:24" x14ac:dyDescent="0.25">
      <c r="A1142" s="66">
        <v>42011</v>
      </c>
      <c r="B1142" s="60">
        <v>104.735415</v>
      </c>
      <c r="C1142" s="62">
        <v>86.197816000000003</v>
      </c>
      <c r="D1142" s="62">
        <v>42.312325000000001</v>
      </c>
      <c r="E1142" s="62">
        <v>210.949997</v>
      </c>
      <c r="F1142" s="62">
        <v>501.10226799999998</v>
      </c>
      <c r="G1142" s="62">
        <v>91.044010999999998</v>
      </c>
      <c r="H1142" s="62">
        <v>59.16677</v>
      </c>
      <c r="I1142" s="62">
        <v>224.35000600000001</v>
      </c>
      <c r="J1142" s="62">
        <v>44.373609000000002</v>
      </c>
      <c r="K1142" s="62">
        <v>50.243876999999998</v>
      </c>
      <c r="L1142" s="62">
        <v>17584.519530000001</v>
      </c>
      <c r="N1142" s="69">
        <f>(B1143-Assets[[#This Row],[AAPL]])/Assets[[#This Row],[AAPL]]</f>
        <v>3.8422266241079896E-2</v>
      </c>
      <c r="O1142" s="69">
        <f>(C1143-Assets[[#This Row],[XOM]])/Assets[[#This Row],[XOM]]</f>
        <v>1.6644644453636698E-2</v>
      </c>
      <c r="P1142" s="69">
        <f>(D1143-Assets[[#This Row],[TTM]])/Assets[[#This Row],[TTM]]</f>
        <v>5.6933623949995654E-2</v>
      </c>
      <c r="Q1142" s="69">
        <f>(E1143-Assets[[#This Row],[TSLA]])/Assets[[#This Row],[TSLA]]</f>
        <v>-1.564361245286045E-3</v>
      </c>
      <c r="R1142" s="69">
        <f>(F1143-Assets[[#This Row],[GOOG]])/Assets[[#This Row],[GOOG]]</f>
        <v>3.1530829152024474E-3</v>
      </c>
      <c r="S1142" s="69">
        <f>(G1143-Assets[[#This Row],[DIS]])/Assets[[#This Row],[DIS]]</f>
        <v>1.03414819894084E-2</v>
      </c>
      <c r="T1142" s="69">
        <f>(H1143-Assets[[#This Row],[COP]])/Assets[[#This Row],[COP]]</f>
        <v>2.4940840948390514E-2</v>
      </c>
      <c r="U1142" s="69">
        <f>(I1143-Assets[[#This Row],[BIDU]])/Assets[[#This Row],[BIDU]]</f>
        <v>2.1662584666924334E-2</v>
      </c>
      <c r="V1142" s="69">
        <f>(J1143-Assets[[#This Row],[MSFT]])/Assets[[#This Row],[MSFT]]</f>
        <v>2.9418139056482832E-2</v>
      </c>
      <c r="W1142" s="69">
        <f>(K1143-Assets[[#This Row],[WFC]])/Assets[[#This Row],[WFC]]</f>
        <v>2.2137403926850725E-2</v>
      </c>
      <c r="X1142" s="69">
        <f>(L1143-Assets[[#This Row],[DJI]])/Assets[[#This Row],[DJI]]</f>
        <v>1.8388310778031106E-2</v>
      </c>
    </row>
    <row r="1143" spans="1:24" x14ac:dyDescent="0.25">
      <c r="A1143" s="66">
        <v>42012</v>
      </c>
      <c r="B1143" s="60">
        <v>108.759587</v>
      </c>
      <c r="C1143" s="62">
        <v>87.632548</v>
      </c>
      <c r="D1143" s="62">
        <v>44.721319000000001</v>
      </c>
      <c r="E1143" s="62">
        <v>210.61999499999999</v>
      </c>
      <c r="F1143" s="62">
        <v>502.68228499999998</v>
      </c>
      <c r="G1143" s="62">
        <v>91.985540999999998</v>
      </c>
      <c r="H1143" s="62">
        <v>60.642439000000003</v>
      </c>
      <c r="I1143" s="62">
        <v>229.21000699999999</v>
      </c>
      <c r="J1143" s="62">
        <v>45.678998</v>
      </c>
      <c r="K1143" s="62">
        <v>51.356146000000003</v>
      </c>
      <c r="L1143" s="62">
        <v>17907.869139999999</v>
      </c>
      <c r="N1143" s="69">
        <f>(B1144-Assets[[#This Row],[AAPL]])/Assets[[#This Row],[AAPL]]</f>
        <v>1.0725123478080411E-3</v>
      </c>
      <c r="O1143" s="69">
        <f>(C1144-Assets[[#This Row],[XOM]])/Assets[[#This Row],[XOM]]</f>
        <v>-1.4095790071059074E-3</v>
      </c>
      <c r="P1143" s="69">
        <f>(D1144-Assets[[#This Row],[TTM]])/Assets[[#This Row],[TTM]]</f>
        <v>-2.0339739979493981E-2</v>
      </c>
      <c r="Q1143" s="69">
        <f>(E1144-Assets[[#This Row],[TSLA]])/Assets[[#This Row],[TSLA]]</f>
        <v>-1.8801590988547893E-2</v>
      </c>
      <c r="R1143" s="69">
        <f>(F1144-Assets[[#This Row],[GOOG]])/Assets[[#This Row],[GOOG]]</f>
        <v>-1.2950607559206113E-2</v>
      </c>
      <c r="S1143" s="69">
        <f>(G1144-Assets[[#This Row],[DIS]])/Assets[[#This Row],[DIS]]</f>
        <v>4.90456429451234E-3</v>
      </c>
      <c r="T1143" s="69">
        <f>(H1144-Assets[[#This Row],[COP]])/Assets[[#This Row],[COP]]</f>
        <v>-1.5405053216945537E-4</v>
      </c>
      <c r="U1143" s="69">
        <f>(I1144-Assets[[#This Row],[BIDU]])/Assets[[#This Row],[BIDU]]</f>
        <v>-1.0078150732747013E-2</v>
      </c>
      <c r="V1143" s="69">
        <f>(J1144-Assets[[#This Row],[MSFT]])/Assets[[#This Row],[MSFT]]</f>
        <v>-8.4051537207536393E-3</v>
      </c>
      <c r="W1143" s="69">
        <f>(K1144-Assets[[#This Row],[WFC]])/Assets[[#This Row],[WFC]]</f>
        <v>-1.643018539592132E-2</v>
      </c>
      <c r="X1143" s="69">
        <f>(L1144-Assets[[#This Row],[DJI]])/Assets[[#This Row],[DJI]]</f>
        <v>-9.5209540938157658E-3</v>
      </c>
    </row>
    <row r="1144" spans="1:24" x14ac:dyDescent="0.25">
      <c r="A1144" s="66">
        <v>42013</v>
      </c>
      <c r="B1144" s="60">
        <v>108.876233</v>
      </c>
      <c r="C1144" s="62">
        <v>87.509022999999999</v>
      </c>
      <c r="D1144" s="62">
        <v>43.811698999999997</v>
      </c>
      <c r="E1144" s="62">
        <v>206.66000399999999</v>
      </c>
      <c r="F1144" s="62">
        <v>496.17224399999998</v>
      </c>
      <c r="G1144" s="62">
        <v>92.436689999999999</v>
      </c>
      <c r="H1144" s="62">
        <v>60.633096999999999</v>
      </c>
      <c r="I1144" s="62">
        <v>226.89999399999999</v>
      </c>
      <c r="J1144" s="62">
        <v>45.295059000000002</v>
      </c>
      <c r="K1144" s="62">
        <v>50.512354999999999</v>
      </c>
      <c r="L1144" s="62">
        <v>17737.369139999999</v>
      </c>
      <c r="N1144" s="69">
        <f>(B1145-Assets[[#This Row],[AAPL]])/Assets[[#This Row],[AAPL]]</f>
        <v>-2.4640676170344707E-2</v>
      </c>
      <c r="O1144" s="69">
        <f>(C1145-Assets[[#This Row],[XOM]])/Assets[[#This Row],[XOM]]</f>
        <v>-1.9218201076247832E-2</v>
      </c>
      <c r="P1144" s="69">
        <f>(D1145-Assets[[#This Row],[TTM]])/Assets[[#This Row],[TTM]]</f>
        <v>-4.1067797895716672E-3</v>
      </c>
      <c r="Q1144" s="69">
        <f>(E1145-Assets[[#This Row],[TSLA]])/Assets[[#This Row],[TSLA]]</f>
        <v>-2.1532937742515464E-2</v>
      </c>
      <c r="R1144" s="69">
        <f>(F1145-Assets[[#This Row],[GOOG]])/Assets[[#This Row],[GOOG]]</f>
        <v>-7.2958635711190493E-3</v>
      </c>
      <c r="S1144" s="69">
        <f>(G1145-Assets[[#This Row],[DIS]])/Assets[[#This Row],[DIS]]</f>
        <v>2.2281087736915626E-3</v>
      </c>
      <c r="T1144" s="69">
        <f>(H1145-Assets[[#This Row],[COP]])/Assets[[#This Row],[COP]]</f>
        <v>-2.8496598153315521E-2</v>
      </c>
      <c r="U1144" s="69">
        <f>(I1145-Assets[[#This Row],[BIDU]])/Assets[[#This Row],[BIDU]]</f>
        <v>-2.648741806489428E-2</v>
      </c>
      <c r="V1144" s="69">
        <f>(J1145-Assets[[#This Row],[MSFT]])/Assets[[#This Row],[MSFT]]</f>
        <v>-1.2502644052191196E-2</v>
      </c>
      <c r="W1144" s="69">
        <f>(K1145-Assets[[#This Row],[WFC]])/Assets[[#This Row],[WFC]]</f>
        <v>-1.1959014779651458E-2</v>
      </c>
      <c r="X1144" s="69">
        <f>(L1145-Assets[[#This Row],[DJI]])/Assets[[#This Row],[DJI]]</f>
        <v>-5.4421430392578695E-3</v>
      </c>
    </row>
    <row r="1145" spans="1:24" x14ac:dyDescent="0.25">
      <c r="A1145" s="66">
        <v>42016</v>
      </c>
      <c r="B1145" s="60">
        <v>106.193449</v>
      </c>
      <c r="C1145" s="62">
        <v>85.827257000000003</v>
      </c>
      <c r="D1145" s="62">
        <v>43.631774</v>
      </c>
      <c r="E1145" s="62">
        <v>202.21000699999999</v>
      </c>
      <c r="F1145" s="62">
        <v>492.55223899999999</v>
      </c>
      <c r="G1145" s="62">
        <v>92.642649000000006</v>
      </c>
      <c r="H1145" s="62">
        <v>58.905259999999998</v>
      </c>
      <c r="I1145" s="62">
        <v>220.88999899999999</v>
      </c>
      <c r="J1145" s="62">
        <v>44.728751000000003</v>
      </c>
      <c r="K1145" s="62">
        <v>49.908276999999998</v>
      </c>
      <c r="L1145" s="62">
        <v>17640.839840000001</v>
      </c>
      <c r="N1145" s="69">
        <f>(B1146-Assets[[#This Row],[AAPL]])/Assets[[#This Row],[AAPL]]</f>
        <v>8.8787303631131017E-3</v>
      </c>
      <c r="O1145" s="69">
        <f>(C1146-Assets[[#This Row],[XOM]])/Assets[[#This Row],[XOM]]</f>
        <v>-3.6532916343813876E-3</v>
      </c>
      <c r="P1145" s="69">
        <f>(D1146-Assets[[#This Row],[TTM]])/Assets[[#This Row],[TTM]]</f>
        <v>1.9931231767014616E-2</v>
      </c>
      <c r="Q1145" s="69">
        <f>(E1146-Assets[[#This Row],[TSLA]])/Assets[[#This Row],[TSLA]]</f>
        <v>1.0088486867022411E-2</v>
      </c>
      <c r="R1145" s="69">
        <f>(F1146-Assets[[#This Row],[GOOG]])/Assets[[#This Row],[GOOG]]</f>
        <v>7.3698010334291107E-3</v>
      </c>
      <c r="S1145" s="69">
        <f>(G1146-Assets[[#This Row],[DIS]])/Assets[[#This Row],[DIS]]</f>
        <v>7.728168481020016E-3</v>
      </c>
      <c r="T1145" s="69">
        <f>(H1146-Assets[[#This Row],[COP]])/Assets[[#This Row],[COP]]</f>
        <v>-9.9889042167031518E-3</v>
      </c>
      <c r="U1145" s="69">
        <f>(I1146-Assets[[#This Row],[BIDU]])/Assets[[#This Row],[BIDU]]</f>
        <v>-5.8399792015933752E-3</v>
      </c>
      <c r="V1145" s="69">
        <f>(J1146-Assets[[#This Row],[MSFT]])/Assets[[#This Row],[MSFT]]</f>
        <v>-5.1501773434273184E-3</v>
      </c>
      <c r="W1145" s="69">
        <f>(K1146-Assets[[#This Row],[WFC]])/Assets[[#This Row],[WFC]]</f>
        <v>-3.8424888921731416E-3</v>
      </c>
      <c r="X1145" s="69">
        <f>(L1146-Assets[[#This Row],[DJI]])/Assets[[#This Row],[DJI]]</f>
        <v>-1.5396177419181025E-3</v>
      </c>
    </row>
    <row r="1146" spans="1:24" x14ac:dyDescent="0.25">
      <c r="A1146" s="66">
        <v>42017</v>
      </c>
      <c r="B1146" s="60">
        <v>107.136312</v>
      </c>
      <c r="C1146" s="62">
        <v>85.513705000000002</v>
      </c>
      <c r="D1146" s="62">
        <v>44.501409000000002</v>
      </c>
      <c r="E1146" s="62">
        <v>204.25</v>
      </c>
      <c r="F1146" s="62">
        <v>496.18225100000001</v>
      </c>
      <c r="G1146" s="62">
        <v>93.358607000000006</v>
      </c>
      <c r="H1146" s="62">
        <v>58.316861000000003</v>
      </c>
      <c r="I1146" s="62">
        <v>219.60000600000001</v>
      </c>
      <c r="J1146" s="62">
        <v>44.498390000000001</v>
      </c>
      <c r="K1146" s="62">
        <v>49.716504999999998</v>
      </c>
      <c r="L1146" s="62">
        <v>17613.679690000001</v>
      </c>
      <c r="N1146" s="69">
        <f>(B1147-Assets[[#This Row],[AAPL]])/Assets[[#This Row],[AAPL]]</f>
        <v>-3.8105474453890139E-3</v>
      </c>
      <c r="O1146" s="69">
        <f>(C1147-Assets[[#This Row],[XOM]])/Assets[[#This Row],[XOM]]</f>
        <v>-2.8889170455192827E-3</v>
      </c>
      <c r="P1146" s="69">
        <f>(D1147-Assets[[#This Row],[TTM]])/Assets[[#This Row],[TTM]]</f>
        <v>-2.0889495880905835E-2</v>
      </c>
      <c r="Q1146" s="69">
        <f>(E1147-Assets[[#This Row],[TSLA]])/Assets[[#This Row],[TSLA]]</f>
        <v>-5.6597297429620601E-2</v>
      </c>
      <c r="R1146" s="69">
        <f>(F1147-Assets[[#This Row],[GOOG]])/Assets[[#This Row],[GOOG]]</f>
        <v>9.4522042869284624E-3</v>
      </c>
      <c r="S1146" s="69">
        <f>(G1147-Assets[[#This Row],[DIS]])/Assets[[#This Row],[DIS]]</f>
        <v>-1.0085079782735004E-2</v>
      </c>
      <c r="T1146" s="69">
        <f>(H1147-Assets[[#This Row],[COP]])/Assets[[#This Row],[COP]]</f>
        <v>2.8827683300717377E-3</v>
      </c>
      <c r="U1146" s="69">
        <f>(I1147-Assets[[#This Row],[BIDU]])/Assets[[#This Row],[BIDU]]</f>
        <v>-1.2659375792548947E-2</v>
      </c>
      <c r="V1146" s="69">
        <f>(J1147-Assets[[#This Row],[MSFT]])/Assets[[#This Row],[MSFT]]</f>
        <v>-8.628154861333141E-3</v>
      </c>
      <c r="W1146" s="69">
        <f>(K1147-Assets[[#This Row],[WFC]])/Assets[[#This Row],[WFC]]</f>
        <v>-1.1571811011252594E-2</v>
      </c>
      <c r="X1146" s="69">
        <f>(L1147-Assets[[#This Row],[DJI]])/Assets[[#This Row],[DJI]]</f>
        <v>-1.0593462200061177E-2</v>
      </c>
    </row>
    <row r="1147" spans="1:24" x14ac:dyDescent="0.25">
      <c r="A1147" s="66">
        <v>42018</v>
      </c>
      <c r="B1147" s="60">
        <v>106.728064</v>
      </c>
      <c r="C1147" s="62">
        <v>85.266662999999994</v>
      </c>
      <c r="D1147" s="62">
        <v>43.571796999999997</v>
      </c>
      <c r="E1147" s="62">
        <v>192.69000199999999</v>
      </c>
      <c r="F1147" s="62">
        <v>500.87226700000002</v>
      </c>
      <c r="G1147" s="62">
        <v>92.417078000000004</v>
      </c>
      <c r="H1147" s="62">
        <v>58.484974999999999</v>
      </c>
      <c r="I1147" s="62">
        <v>216.820007</v>
      </c>
      <c r="J1147" s="62">
        <v>44.114451000000003</v>
      </c>
      <c r="K1147" s="62">
        <v>49.141195000000003</v>
      </c>
      <c r="L1147" s="62">
        <v>17427.089840000001</v>
      </c>
      <c r="N1147" s="69">
        <f>(B1148-Assets[[#This Row],[AAPL]])/Assets[[#This Row],[AAPL]]</f>
        <v>-2.7140284302355579E-2</v>
      </c>
      <c r="O1147" s="69">
        <f>(C1148-Assets[[#This Row],[XOM]])/Assets[[#This Row],[XOM]]</f>
        <v>-8.6917556513263407E-3</v>
      </c>
      <c r="P1147" s="69">
        <f>(D1148-Assets[[#This Row],[TTM]])/Assets[[#This Row],[TTM]]</f>
        <v>3.509976877933229E-2</v>
      </c>
      <c r="Q1147" s="69">
        <f>(E1148-Assets[[#This Row],[TSLA]])/Assets[[#This Row],[TSLA]]</f>
        <v>-4.2555762701170351E-3</v>
      </c>
      <c r="R1147" s="69">
        <f>(F1148-Assets[[#This Row],[GOOG]])/Assets[[#This Row],[GOOG]]</f>
        <v>1.8368036336098557E-3</v>
      </c>
      <c r="S1147" s="69">
        <f>(G1148-Assets[[#This Row],[DIS]])/Assets[[#This Row],[DIS]]</f>
        <v>1.2734226459745022E-3</v>
      </c>
      <c r="T1147" s="69">
        <f>(H1148-Assets[[#This Row],[COP]])/Assets[[#This Row],[COP]]</f>
        <v>-1.9322894469904473E-2</v>
      </c>
      <c r="U1147" s="69">
        <f>(I1148-Assets[[#This Row],[BIDU]])/Assets[[#This Row],[BIDU]]</f>
        <v>-3.9203301012715472E-3</v>
      </c>
      <c r="V1147" s="69">
        <f>(J1148-Assets[[#This Row],[MSFT]])/Assets[[#This Row],[MSFT]]</f>
        <v>-1.044385659474723E-2</v>
      </c>
      <c r="W1147" s="69">
        <f>(K1148-Assets[[#This Row],[WFC]])/Assets[[#This Row],[WFC]]</f>
        <v>-1.0341445705583749E-2</v>
      </c>
      <c r="X1147" s="69">
        <f>(L1148-Assets[[#This Row],[DJI]])/Assets[[#This Row],[DJI]]</f>
        <v>-6.1042262923228091E-3</v>
      </c>
    </row>
    <row r="1148" spans="1:24" x14ac:dyDescent="0.25">
      <c r="A1148" s="66">
        <v>42019</v>
      </c>
      <c r="B1148" s="60">
        <v>103.831434</v>
      </c>
      <c r="C1148" s="62">
        <v>84.525546000000006</v>
      </c>
      <c r="D1148" s="62">
        <v>45.101157000000001</v>
      </c>
      <c r="E1148" s="62">
        <v>191.86999499999999</v>
      </c>
      <c r="F1148" s="62">
        <v>501.79227100000003</v>
      </c>
      <c r="G1148" s="62">
        <v>92.534763999999996</v>
      </c>
      <c r="H1148" s="62">
        <v>57.354875999999997</v>
      </c>
      <c r="I1148" s="62">
        <v>215.970001</v>
      </c>
      <c r="J1148" s="62">
        <v>43.653725999999999</v>
      </c>
      <c r="K1148" s="62">
        <v>48.633004</v>
      </c>
      <c r="L1148" s="62">
        <v>17320.710940000001</v>
      </c>
      <c r="N1148" s="69">
        <f>(B1149-Assets[[#This Row],[AAPL]])/Assets[[#This Row],[AAPL]]</f>
        <v>-7.7700939775136244E-3</v>
      </c>
      <c r="O1148" s="69">
        <f>(C1149-Assets[[#This Row],[XOM]])/Assets[[#This Row],[XOM]]</f>
        <v>2.4280612159547511E-2</v>
      </c>
      <c r="P1148" s="69">
        <f>(D1149-Assets[[#This Row],[TTM]])/Assets[[#This Row],[TTM]]</f>
        <v>1.9946938390072201E-3</v>
      </c>
      <c r="Q1148" s="69">
        <f>(E1149-Assets[[#This Row],[TSLA]])/Assets[[#This Row],[TSLA]]</f>
        <v>6.25429734336531E-3</v>
      </c>
      <c r="R1148" s="69">
        <f>(F1149-Assets[[#This Row],[GOOG]])/Assets[[#This Row],[GOOG]]</f>
        <v>1.2535101402548262E-2</v>
      </c>
      <c r="S1148" s="69">
        <f>(G1149-Assets[[#This Row],[DIS]])/Assets[[#This Row],[DIS]]</f>
        <v>8.7970505873879914E-3</v>
      </c>
      <c r="T1148" s="69">
        <f>(H1149-Assets[[#This Row],[COP]])/Assets[[#This Row],[COP]]</f>
        <v>2.7194305153758938E-2</v>
      </c>
      <c r="U1148" s="69">
        <f>(I1149-Assets[[#This Row],[BIDU]])/Assets[[#This Row],[BIDU]]</f>
        <v>1.9586035006778559E-2</v>
      </c>
      <c r="V1148" s="69">
        <f>(J1149-Assets[[#This Row],[MSFT]])/Assets[[#This Row],[MSFT]]</f>
        <v>1.6710692690928591E-2</v>
      </c>
      <c r="W1148" s="69">
        <f>(K1149-Assets[[#This Row],[WFC]])/Assets[[#This Row],[WFC]]</f>
        <v>1.8138772591551187E-2</v>
      </c>
      <c r="X1148" s="69">
        <f>(L1149-Assets[[#This Row],[DJI]])/Assets[[#This Row],[DJI]]</f>
        <v>1.1019141804348955E-2</v>
      </c>
    </row>
    <row r="1149" spans="1:24" x14ac:dyDescent="0.25">
      <c r="A1149" s="66">
        <v>42020</v>
      </c>
      <c r="B1149" s="60">
        <v>103.024654</v>
      </c>
      <c r="C1149" s="62">
        <v>86.577877999999998</v>
      </c>
      <c r="D1149" s="62">
        <v>45.191119999999998</v>
      </c>
      <c r="E1149" s="62">
        <v>193.070007</v>
      </c>
      <c r="F1149" s="62">
        <v>508.08228800000001</v>
      </c>
      <c r="G1149" s="62">
        <v>93.348797000000005</v>
      </c>
      <c r="H1149" s="62">
        <v>58.914602000000002</v>
      </c>
      <c r="I1149" s="62">
        <v>220.199997</v>
      </c>
      <c r="J1149" s="62">
        <v>44.383209999999998</v>
      </c>
      <c r="K1149" s="62">
        <v>49.515146999999999</v>
      </c>
      <c r="L1149" s="62">
        <v>17511.570309999999</v>
      </c>
      <c r="N1149" s="69">
        <f>(B1150-Assets[[#This Row],[AAPL]])/Assets[[#This Row],[AAPL]]</f>
        <v>2.5757174588521382E-2</v>
      </c>
      <c r="O1149" s="69">
        <f>(C1150-Assets[[#This Row],[XOM]])/Assets[[#This Row],[XOM]]</f>
        <v>-3.2929890011854009E-4</v>
      </c>
      <c r="P1149" s="69">
        <f>(D1150-Assets[[#This Row],[TTM]])/Assets[[#This Row],[TTM]]</f>
        <v>1.7474030296217611E-2</v>
      </c>
      <c r="Q1149" s="69">
        <f>(E1150-Assets[[#This Row],[TSLA]])/Assets[[#This Row],[TSLA]]</f>
        <v>-5.9046664871152555E-3</v>
      </c>
      <c r="R1149" s="69">
        <f>(F1150-Assets[[#This Row],[GOOG]])/Assets[[#This Row],[GOOG]]</f>
        <v>-2.3224466348648271E-3</v>
      </c>
      <c r="S1149" s="69">
        <f>(G1150-Assets[[#This Row],[DIS]])/Assets[[#This Row],[DIS]]</f>
        <v>-4.622844791454632E-3</v>
      </c>
      <c r="T1149" s="69">
        <f>(H1150-Assets[[#This Row],[COP]])/Assets[[#This Row],[COP]]</f>
        <v>1.7437612495455816E-3</v>
      </c>
      <c r="U1149" s="69">
        <f>(I1150-Assets[[#This Row],[BIDU]])/Assets[[#This Row],[BIDU]]</f>
        <v>7.2663034595779271E-4</v>
      </c>
      <c r="V1149" s="69">
        <f>(J1150-Assets[[#This Row],[MSFT]])/Assets[[#This Row],[MSFT]]</f>
        <v>3.243884342750334E-3</v>
      </c>
      <c r="W1149" s="69">
        <f>(K1150-Assets[[#This Row],[WFC]])/Assets[[#This Row],[WFC]]</f>
        <v>6.9713617128108352E-3</v>
      </c>
      <c r="X1149" s="69">
        <f>(L1150-Assets[[#This Row],[DJI]])/Assets[[#This Row],[DJI]]</f>
        <v>2.0901380831102922E-4</v>
      </c>
    </row>
    <row r="1150" spans="1:24" x14ac:dyDescent="0.25">
      <c r="A1150" s="66">
        <v>42024</v>
      </c>
      <c r="B1150" s="60">
        <v>105.67827800000001</v>
      </c>
      <c r="C1150" s="62">
        <v>86.549368000000001</v>
      </c>
      <c r="D1150" s="62">
        <v>45.980791000000004</v>
      </c>
      <c r="E1150" s="62">
        <v>191.929993</v>
      </c>
      <c r="F1150" s="62">
        <v>506.90229399999998</v>
      </c>
      <c r="G1150" s="62">
        <v>92.917259999999999</v>
      </c>
      <c r="H1150" s="62">
        <v>59.017335000000003</v>
      </c>
      <c r="I1150" s="62">
        <v>220.36000100000001</v>
      </c>
      <c r="J1150" s="62">
        <v>44.527183999999998</v>
      </c>
      <c r="K1150" s="62">
        <v>49.860334999999999</v>
      </c>
      <c r="L1150" s="62">
        <v>17515.230469999999</v>
      </c>
      <c r="N1150" s="69">
        <f>(B1151-Assets[[#This Row],[AAPL]])/Assets[[#This Row],[AAPL]]</f>
        <v>7.6343030494875124E-3</v>
      </c>
      <c r="O1150" s="69">
        <f>(C1151-Assets[[#This Row],[XOM]])/Assets[[#This Row],[XOM]]</f>
        <v>8.5630203561971614E-3</v>
      </c>
      <c r="P1150" s="69">
        <f>(D1151-Assets[[#This Row],[TTM]])/Assets[[#This Row],[TTM]]</f>
        <v>1.6956493854139991E-2</v>
      </c>
      <c r="Q1150" s="69">
        <f>(E1151-Assets[[#This Row],[TSLA]])/Assets[[#This Row],[TSLA]]</f>
        <v>2.4175554468967277E-2</v>
      </c>
      <c r="R1150" s="69">
        <f>(F1151-Assets[[#This Row],[GOOG]])/Assets[[#This Row],[GOOG]]</f>
        <v>2.1976777639124305E-2</v>
      </c>
      <c r="S1150" s="69">
        <f>(G1151-Assets[[#This Row],[DIS]])/Assets[[#This Row],[DIS]]</f>
        <v>-6.0164602356978609E-3</v>
      </c>
      <c r="T1150" s="69">
        <f>(H1151-Assets[[#This Row],[COP]])/Assets[[#This Row],[COP]]</f>
        <v>2.1364180541191741E-2</v>
      </c>
      <c r="U1150" s="69">
        <f>(I1151-Assets[[#This Row],[BIDU]])/Assets[[#This Row],[BIDU]]</f>
        <v>3.5941177909143286E-2</v>
      </c>
      <c r="V1150" s="69">
        <f>(J1151-Assets[[#This Row],[MSFT]])/Assets[[#This Row],[MSFT]]</f>
        <v>-1.0131518759416654E-2</v>
      </c>
      <c r="W1150" s="69">
        <f>(K1151-Assets[[#This Row],[WFC]])/Assets[[#This Row],[WFC]]</f>
        <v>1.9230316041799682E-3</v>
      </c>
      <c r="X1150" s="69">
        <f>(L1151-Assets[[#This Row],[DJI]])/Assets[[#This Row],[DJI]]</f>
        <v>2.2294214207961675E-3</v>
      </c>
    </row>
    <row r="1151" spans="1:24" x14ac:dyDescent="0.25">
      <c r="A1151" s="66">
        <v>42025</v>
      </c>
      <c r="B1151" s="60">
        <v>106.485058</v>
      </c>
      <c r="C1151" s="62">
        <v>87.290492</v>
      </c>
      <c r="D1151" s="62">
        <v>46.760463999999999</v>
      </c>
      <c r="E1151" s="62">
        <v>196.570007</v>
      </c>
      <c r="F1151" s="62">
        <v>518.042373</v>
      </c>
      <c r="G1151" s="62">
        <v>92.358226999999999</v>
      </c>
      <c r="H1151" s="62">
        <v>60.278191999999997</v>
      </c>
      <c r="I1151" s="62">
        <v>228.279999</v>
      </c>
      <c r="J1151" s="62">
        <v>44.076056000000001</v>
      </c>
      <c r="K1151" s="62">
        <v>49.956218</v>
      </c>
      <c r="L1151" s="62">
        <v>17554.279299999998</v>
      </c>
      <c r="N1151" s="69">
        <f>(B1152-Assets[[#This Row],[AAPL]])/Assets[[#This Row],[AAPL]]</f>
        <v>2.6015509143076206E-2</v>
      </c>
      <c r="O1151" s="69">
        <f>(C1152-Assets[[#This Row],[XOM]])/Assets[[#This Row],[XOM]]</f>
        <v>1.088495411390281E-2</v>
      </c>
      <c r="P1151" s="69">
        <f>(D1152-Assets[[#This Row],[TTM]])/Assets[[#This Row],[TTM]]</f>
        <v>4.4035940276383995E-2</v>
      </c>
      <c r="Q1151" s="69">
        <f>(E1152-Assets[[#This Row],[TSLA]])/Assets[[#This Row],[TSLA]]</f>
        <v>2.5690531719826337E-2</v>
      </c>
      <c r="R1151" s="69">
        <f>(F1152-Assets[[#This Row],[GOOG]])/Assets[[#This Row],[GOOG]]</f>
        <v>3.1561153782298776E-2</v>
      </c>
      <c r="S1151" s="69">
        <f>(G1152-Assets[[#This Row],[DIS]])/Assets[[#This Row],[DIS]]</f>
        <v>1.0406750229191884E-2</v>
      </c>
      <c r="T1151" s="69">
        <f>(H1152-Assets[[#This Row],[COP]])/Assets[[#This Row],[COP]]</f>
        <v>1.1775684977412744E-2</v>
      </c>
      <c r="U1151" s="69">
        <f>(I1152-Assets[[#This Row],[BIDU]])/Assets[[#This Row],[BIDU]]</f>
        <v>7.0089627081170941E-3</v>
      </c>
      <c r="V1151" s="69">
        <f>(J1152-Assets[[#This Row],[MSFT]])/Assets[[#This Row],[MSFT]]</f>
        <v>2.6350247853392284E-2</v>
      </c>
      <c r="W1151" s="69">
        <f>(K1152-Assets[[#This Row],[WFC]])/Assets[[#This Row],[WFC]]</f>
        <v>3.2053787578555322E-2</v>
      </c>
      <c r="X1151" s="69">
        <f>(L1152-Assets[[#This Row],[DJI]])/Assets[[#This Row],[DJI]]</f>
        <v>1.4794180129058348E-2</v>
      </c>
    </row>
    <row r="1152" spans="1:24" x14ac:dyDescent="0.25">
      <c r="A1152" s="66">
        <v>42026</v>
      </c>
      <c r="B1152" s="60">
        <v>109.255321</v>
      </c>
      <c r="C1152" s="62">
        <v>88.240645000000001</v>
      </c>
      <c r="D1152" s="62">
        <v>48.819605000000003</v>
      </c>
      <c r="E1152" s="62">
        <v>201.61999499999999</v>
      </c>
      <c r="F1152" s="62">
        <v>534.39238799999998</v>
      </c>
      <c r="G1152" s="62">
        <v>93.319376000000005</v>
      </c>
      <c r="H1152" s="62">
        <v>60.988008999999998</v>
      </c>
      <c r="I1152" s="62">
        <v>229.88000500000001</v>
      </c>
      <c r="J1152" s="62">
        <v>45.237470999999999</v>
      </c>
      <c r="K1152" s="62">
        <v>51.557504000000002</v>
      </c>
      <c r="L1152" s="62">
        <v>17813.980469999999</v>
      </c>
      <c r="N1152" s="69">
        <f>(B1153-Assets[[#This Row],[AAPL]])/Assets[[#This Row],[AAPL]]</f>
        <v>5.1601605746964653E-3</v>
      </c>
      <c r="O1152" s="69">
        <f>(C1153-Assets[[#This Row],[XOM]])/Assets[[#This Row],[XOM]]</f>
        <v>-2.1320163740870181E-2</v>
      </c>
      <c r="P1152" s="69">
        <f>(D1153-Assets[[#This Row],[TTM]])/Assets[[#This Row],[TTM]]</f>
        <v>3.8493060318697772E-2</v>
      </c>
      <c r="Q1152" s="69">
        <f>(E1153-Assets[[#This Row],[TSLA]])/Assets[[#This Row],[TSLA]]</f>
        <v>-1.636752346908743E-3</v>
      </c>
      <c r="R1152" s="69">
        <f>(F1153-Assets[[#This Row],[GOOG]])/Assets[[#This Row],[GOOG]]</f>
        <v>1.0404431509230348E-2</v>
      </c>
      <c r="S1152" s="69">
        <f>(G1153-Assets[[#This Row],[DIS]])/Assets[[#This Row],[DIS]]</f>
        <v>-4.5191900983135771E-3</v>
      </c>
      <c r="T1152" s="69">
        <f>(H1153-Assets[[#This Row],[COP]])/Assets[[#This Row],[COP]]</f>
        <v>-9.9540878601233947E-3</v>
      </c>
      <c r="U1152" s="69">
        <f>(I1153-Assets[[#This Row],[BIDU]])/Assets[[#This Row],[BIDU]]</f>
        <v>1.500781679554947E-2</v>
      </c>
      <c r="V1152" s="69">
        <f>(J1153-Assets[[#This Row],[MSFT]])/Assets[[#This Row],[MSFT]]</f>
        <v>1.0608683230767526E-3</v>
      </c>
      <c r="W1152" s="69">
        <f>(K1153-Assets[[#This Row],[WFC]])/Assets[[#This Row],[WFC]]</f>
        <v>-9.4848850712401442E-3</v>
      </c>
      <c r="X1152" s="69">
        <f>(L1153-Assets[[#This Row],[DJI]])/Assets[[#This Row],[DJI]]</f>
        <v>-7.9365114516709405E-3</v>
      </c>
    </row>
    <row r="1153" spans="1:24" x14ac:dyDescent="0.25">
      <c r="A1153" s="66">
        <v>42027</v>
      </c>
      <c r="B1153" s="60">
        <v>109.819096</v>
      </c>
      <c r="C1153" s="62">
        <v>86.359340000000003</v>
      </c>
      <c r="D1153" s="62">
        <v>50.698821000000002</v>
      </c>
      <c r="E1153" s="62">
        <v>201.28999300000001</v>
      </c>
      <c r="F1153" s="62">
        <v>539.95243700000003</v>
      </c>
      <c r="G1153" s="62">
        <v>92.897648000000004</v>
      </c>
      <c r="H1153" s="62">
        <v>60.380929000000002</v>
      </c>
      <c r="I1153" s="62">
        <v>233.33000200000001</v>
      </c>
      <c r="J1153" s="62">
        <v>45.285462000000003</v>
      </c>
      <c r="K1153" s="62">
        <v>51.068486999999998</v>
      </c>
      <c r="L1153" s="62">
        <v>17672.599610000001</v>
      </c>
      <c r="N1153" s="69">
        <f>(B1154-Assets[[#This Row],[AAPL]])/Assets[[#This Row],[AAPL]]</f>
        <v>1.062092151987799E-3</v>
      </c>
      <c r="O1153" s="69">
        <f>(C1154-Assets[[#This Row],[XOM]])/Assets[[#This Row],[XOM]]</f>
        <v>9.5720393416623608E-3</v>
      </c>
      <c r="P1153" s="69">
        <f>(D1154-Assets[[#This Row],[TTM]])/Assets[[#This Row],[TTM]]</f>
        <v>1.4195537209829721E-2</v>
      </c>
      <c r="Q1153" s="69">
        <f>(E1154-Assets[[#This Row],[TSLA]])/Assets[[#This Row],[TSLA]]</f>
        <v>2.6131502722045372E-2</v>
      </c>
      <c r="R1153" s="69">
        <f>(F1154-Assets[[#This Row],[GOOG]])/Assets[[#This Row],[GOOG]]</f>
        <v>-8.7785306171329243E-3</v>
      </c>
      <c r="S1153" s="69">
        <f>(G1154-Assets[[#This Row],[DIS]])/Assets[[#This Row],[DIS]]</f>
        <v>2.6393671452262309E-3</v>
      </c>
      <c r="T1153" s="69">
        <f>(H1154-Assets[[#This Row],[COP]])/Assets[[#This Row],[COP]]</f>
        <v>1.8097419468322551E-2</v>
      </c>
      <c r="U1153" s="69">
        <f>(I1154-Assets[[#This Row],[BIDU]])/Assets[[#This Row],[BIDU]]</f>
        <v>-1.6585929656830058E-2</v>
      </c>
      <c r="V1153" s="69">
        <f>(J1154-Assets[[#This Row],[MSFT]])/Assets[[#This Row],[MSFT]]</f>
        <v>-3.6032535121316087E-3</v>
      </c>
      <c r="W1153" s="69">
        <f>(K1154-Assets[[#This Row],[WFC]])/Assets[[#This Row],[WFC]]</f>
        <v>6.0083236850154605E-3</v>
      </c>
      <c r="X1153" s="69">
        <f>(L1154-Assets[[#This Row],[DJI]])/Assets[[#This Row],[DJI]]</f>
        <v>3.4514503438113497E-4</v>
      </c>
    </row>
    <row r="1154" spans="1:24" x14ac:dyDescent="0.25">
      <c r="A1154" s="66">
        <v>42030</v>
      </c>
      <c r="B1154" s="60">
        <v>109.935734</v>
      </c>
      <c r="C1154" s="62">
        <v>87.185974999999999</v>
      </c>
      <c r="D1154" s="62">
        <v>51.418517999999999</v>
      </c>
      <c r="E1154" s="62">
        <v>206.550003</v>
      </c>
      <c r="F1154" s="62">
        <v>535.21244799999999</v>
      </c>
      <c r="G1154" s="62">
        <v>93.142838999999995</v>
      </c>
      <c r="H1154" s="62">
        <v>61.473668000000004</v>
      </c>
      <c r="I1154" s="62">
        <v>229.46000699999999</v>
      </c>
      <c r="J1154" s="62">
        <v>45.122287</v>
      </c>
      <c r="K1154" s="62">
        <v>51.375323000000002</v>
      </c>
      <c r="L1154" s="62">
        <v>17678.699219999999</v>
      </c>
      <c r="N1154" s="69">
        <f>(B1155-Assets[[#This Row],[AAPL]])/Assets[[#This Row],[AAPL]]</f>
        <v>-3.5013256017374574E-2</v>
      </c>
      <c r="O1154" s="69">
        <f>(C1155-Assets[[#This Row],[XOM]])/Assets[[#This Row],[XOM]]</f>
        <v>-8.8274289528791454E-3</v>
      </c>
      <c r="P1154" s="69">
        <f>(D1155-Assets[[#This Row],[TTM]])/Assets[[#This Row],[TTM]]</f>
        <v>-1.5163272500385861E-2</v>
      </c>
      <c r="Q1154" s="69">
        <f>(E1155-Assets[[#This Row],[TSLA]])/Assets[[#This Row],[TSLA]]</f>
        <v>-2.7596562174826205E-3</v>
      </c>
      <c r="R1154" s="69">
        <f>(F1155-Assets[[#This Row],[GOOG]])/Assets[[#This Row],[GOOG]]</f>
        <v>-3.0978498467210458E-2</v>
      </c>
      <c r="S1154" s="69">
        <f>(G1155-Assets[[#This Row],[DIS]])/Assets[[#This Row],[DIS]]</f>
        <v>-1.052964468905657E-2</v>
      </c>
      <c r="T1154" s="69">
        <f>(H1155-Assets[[#This Row],[COP]])/Assets[[#This Row],[COP]]</f>
        <v>-4.25400026560972E-3</v>
      </c>
      <c r="U1154" s="69">
        <f>(I1155-Assets[[#This Row],[BIDU]])/Assets[[#This Row],[BIDU]]</f>
        <v>-8.4110866430854182E-3</v>
      </c>
      <c r="V1154" s="69">
        <f>(J1155-Assets[[#This Row],[MSFT]])/Assets[[#This Row],[MSFT]]</f>
        <v>-9.2533474644137637E-2</v>
      </c>
      <c r="W1154" s="69">
        <f>(K1155-Assets[[#This Row],[WFC]])/Assets[[#This Row],[WFC]]</f>
        <v>-1.1384843264148521E-2</v>
      </c>
      <c r="X1154" s="69">
        <f>(L1155-Assets[[#This Row],[DJI]])/Assets[[#This Row],[DJI]]</f>
        <v>-1.6488106753365407E-2</v>
      </c>
    </row>
    <row r="1155" spans="1:24" x14ac:dyDescent="0.25">
      <c r="A1155" s="66">
        <v>42031</v>
      </c>
      <c r="B1155" s="60">
        <v>106.08652600000001</v>
      </c>
      <c r="C1155" s="62">
        <v>86.416347000000002</v>
      </c>
      <c r="D1155" s="62">
        <v>50.638845000000003</v>
      </c>
      <c r="E1155" s="62">
        <v>205.979996</v>
      </c>
      <c r="F1155" s="62">
        <v>518.63237000000004</v>
      </c>
      <c r="G1155" s="62">
        <v>92.162077999999994</v>
      </c>
      <c r="H1155" s="62">
        <v>61.212159</v>
      </c>
      <c r="I1155" s="62">
        <v>227.529999</v>
      </c>
      <c r="J1155" s="62">
        <v>40.946964999999999</v>
      </c>
      <c r="K1155" s="62">
        <v>50.790422999999997</v>
      </c>
      <c r="L1155" s="62">
        <v>17387.210940000001</v>
      </c>
      <c r="N1155" s="69">
        <f>(B1156-Assets[[#This Row],[AAPL]])/Assets[[#This Row],[AAPL]]</f>
        <v>5.6532872044466685E-2</v>
      </c>
      <c r="O1155" s="69">
        <f>(C1156-Assets[[#This Row],[XOM]])/Assets[[#This Row],[XOM]]</f>
        <v>-3.2985159624949266E-2</v>
      </c>
      <c r="P1155" s="69">
        <f>(D1156-Assets[[#This Row],[TTM]])/Assets[[#This Row],[TTM]]</f>
        <v>-1.2633226527974762E-2</v>
      </c>
      <c r="Q1155" s="69">
        <f>(E1156-Assets[[#This Row],[TSLA]])/Assets[[#This Row],[TSLA]]</f>
        <v>-3.2090499700757405E-2</v>
      </c>
      <c r="R1155" s="69">
        <f>(F1156-Assets[[#This Row],[GOOG]])/Assets[[#This Row],[GOOG]]</f>
        <v>-1.6640018053636015E-2</v>
      </c>
      <c r="S1155" s="69">
        <f>(G1156-Assets[[#This Row],[DIS]])/Assets[[#This Row],[DIS]]</f>
        <v>-1.3834236680297048E-2</v>
      </c>
      <c r="T1155" s="69">
        <f>(H1156-Assets[[#This Row],[COP]])/Assets[[#This Row],[COP]]</f>
        <v>-4.5163249347241564E-2</v>
      </c>
      <c r="U1155" s="69">
        <f>(I1156-Assets[[#This Row],[BIDU]])/Assets[[#This Row],[BIDU]]</f>
        <v>-3.1732083820736078E-2</v>
      </c>
      <c r="V1155" s="69">
        <f>(J1156-Assets[[#This Row],[MSFT]])/Assets[[#This Row],[MSFT]]</f>
        <v>-3.4458549003570801E-2</v>
      </c>
      <c r="W1155" s="69">
        <f>(K1156-Assets[[#This Row],[WFC]])/Assets[[#This Row],[WFC]]</f>
        <v>-1.5291701744637919E-2</v>
      </c>
      <c r="X1155" s="69">
        <f>(L1156-Assets[[#This Row],[DJI]])/Assets[[#This Row],[DJI]]</f>
        <v>-1.1263554613549881E-2</v>
      </c>
    </row>
    <row r="1156" spans="1:24" x14ac:dyDescent="0.25">
      <c r="A1156" s="66">
        <v>42032</v>
      </c>
      <c r="B1156" s="60">
        <v>112.08390199999999</v>
      </c>
      <c r="C1156" s="62">
        <v>83.565889999999996</v>
      </c>
      <c r="D1156" s="62">
        <v>49.999113000000001</v>
      </c>
      <c r="E1156" s="62">
        <v>199.36999499999999</v>
      </c>
      <c r="F1156" s="62">
        <v>510.002318</v>
      </c>
      <c r="G1156" s="62">
        <v>90.887085999999996</v>
      </c>
      <c r="H1156" s="62">
        <v>58.447619000000003</v>
      </c>
      <c r="I1156" s="62">
        <v>220.30999800000001</v>
      </c>
      <c r="J1156" s="62">
        <v>39.535992</v>
      </c>
      <c r="K1156" s="62">
        <v>50.013750999999999</v>
      </c>
      <c r="L1156" s="62">
        <v>17191.369139999999</v>
      </c>
      <c r="N1156" s="69">
        <f>(B1157-Assets[[#This Row],[AAPL]])/Assets[[#This Row],[AAPL]]</f>
        <v>3.1133507468360612E-2</v>
      </c>
      <c r="O1156" s="69">
        <f>(C1157-Assets[[#This Row],[XOM]])/Assets[[#This Row],[XOM]]</f>
        <v>-4.2068839331454271E-3</v>
      </c>
      <c r="P1156" s="69">
        <f>(D1157-Assets[[#This Row],[TTM]])/Assets[[#This Row],[TTM]]</f>
        <v>2.2590980763998712E-2</v>
      </c>
      <c r="Q1156" s="69">
        <f>(E1157-Assets[[#This Row],[TSLA]])/Assets[[#This Row],[TSLA]]</f>
        <v>2.9242123419825575E-2</v>
      </c>
      <c r="R1156" s="69">
        <f>(F1157-Assets[[#This Row],[GOOG]])/Assets[[#This Row],[GOOG]]</f>
        <v>1.2940764712367711E-3</v>
      </c>
      <c r="S1156" s="69">
        <f>(G1157-Assets[[#This Row],[DIS]])/Assets[[#This Row],[DIS]]</f>
        <v>5.9350676068545575E-3</v>
      </c>
      <c r="T1156" s="69">
        <f>(H1157-Assets[[#This Row],[COP]])/Assets[[#This Row],[COP]]</f>
        <v>3.8350578489774667E-3</v>
      </c>
      <c r="U1156" s="69">
        <f>(I1157-Assets[[#This Row],[BIDU]])/Assets[[#This Row],[BIDU]]</f>
        <v>3.6312923029476656E-4</v>
      </c>
      <c r="V1156" s="69">
        <f>(J1157-Assets[[#This Row],[MSFT]])/Assets[[#This Row],[MSFT]]</f>
        <v>1.9907758985786912E-2</v>
      </c>
      <c r="W1156" s="69">
        <f>(K1157-Assets[[#This Row],[WFC]])/Assets[[#This Row],[WFC]]</f>
        <v>1.1503036434919704E-2</v>
      </c>
      <c r="X1156" s="69">
        <f>(L1157-Assets[[#This Row],[DJI]])/Assets[[#This Row],[DJI]]</f>
        <v>1.3115911139117234E-2</v>
      </c>
    </row>
    <row r="1157" spans="1:24" x14ac:dyDescent="0.25">
      <c r="A1157" s="66">
        <v>42033</v>
      </c>
      <c r="B1157" s="60">
        <v>115.57346699999999</v>
      </c>
      <c r="C1157" s="62">
        <v>83.214337999999998</v>
      </c>
      <c r="D1157" s="62">
        <v>51.128641999999999</v>
      </c>
      <c r="E1157" s="62">
        <v>205.199997</v>
      </c>
      <c r="F1157" s="62">
        <v>510.66230000000002</v>
      </c>
      <c r="G1157" s="62">
        <v>91.426507000000001</v>
      </c>
      <c r="H1157" s="62">
        <v>58.671768999999998</v>
      </c>
      <c r="I1157" s="62">
        <v>220.38999899999999</v>
      </c>
      <c r="J1157" s="62">
        <v>40.323065</v>
      </c>
      <c r="K1157" s="62">
        <v>50.589061000000001</v>
      </c>
      <c r="L1157" s="62">
        <v>17416.849610000001</v>
      </c>
      <c r="N1157" s="69">
        <f>(B1158-Assets[[#This Row],[AAPL]])/Assets[[#This Row],[AAPL]]</f>
        <v>-1.4634128783209369E-2</v>
      </c>
      <c r="O1157" s="69">
        <f>(C1158-Assets[[#This Row],[XOM]])/Assets[[#This Row],[XOM]]</f>
        <v>-1.8269447748295658E-3</v>
      </c>
      <c r="P1157" s="69">
        <f>(D1158-Assets[[#This Row],[TTM]])/Assets[[#This Row],[TTM]]</f>
        <v>-3.5777167717460527E-2</v>
      </c>
      <c r="Q1157" s="69">
        <f>(E1158-Assets[[#This Row],[TSLA]])/Assets[[#This Row],[TSLA]]</f>
        <v>-7.7972272095110633E-3</v>
      </c>
      <c r="R1157" s="69">
        <f>(F1158-Assets[[#This Row],[GOOG]])/Assets[[#This Row],[GOOG]]</f>
        <v>4.672392107269311E-2</v>
      </c>
      <c r="S1157" s="69">
        <f>(G1158-Assets[[#This Row],[DIS]])/Assets[[#This Row],[DIS]]</f>
        <v>-2.4243745853705208E-2</v>
      </c>
      <c r="T1157" s="69">
        <f>(H1158-Assets[[#This Row],[COP]])/Assets[[#This Row],[COP]]</f>
        <v>2.5469489423439644E-3</v>
      </c>
      <c r="U1157" s="69">
        <f>(I1158-Assets[[#This Row],[BIDU]])/Assets[[#This Row],[BIDU]]</f>
        <v>-1.1207409642939363E-2</v>
      </c>
      <c r="V1157" s="69">
        <f>(J1158-Assets[[#This Row],[MSFT]])/Assets[[#This Row],[MSFT]]</f>
        <v>-3.8324145250367245E-2</v>
      </c>
      <c r="W1157" s="69">
        <f>(K1158-Assets[[#This Row],[WFC]])/Assets[[#This Row],[WFC]]</f>
        <v>-1.5921149435843458E-2</v>
      </c>
      <c r="X1157" s="69">
        <f>(L1158-Assets[[#This Row],[DJI]])/Assets[[#This Row],[DJI]]</f>
        <v>-1.4463028368538718E-2</v>
      </c>
    </row>
    <row r="1158" spans="1:24" x14ac:dyDescent="0.25">
      <c r="A1158" s="66">
        <v>42034</v>
      </c>
      <c r="B1158" s="60">
        <v>113.88215</v>
      </c>
      <c r="C1158" s="62">
        <v>83.062309999999997</v>
      </c>
      <c r="D1158" s="62">
        <v>49.299404000000003</v>
      </c>
      <c r="E1158" s="62">
        <v>203.60000600000001</v>
      </c>
      <c r="F1158" s="62">
        <v>534.52244499999995</v>
      </c>
      <c r="G1158" s="62">
        <v>89.209986000000001</v>
      </c>
      <c r="H1158" s="62">
        <v>58.821202999999997</v>
      </c>
      <c r="I1158" s="62">
        <v>217.91999799999999</v>
      </c>
      <c r="J1158" s="62">
        <v>38.777718</v>
      </c>
      <c r="K1158" s="62">
        <v>49.783625000000001</v>
      </c>
      <c r="L1158" s="62">
        <v>17164.949219999999</v>
      </c>
      <c r="N1158" s="69">
        <f>(B1159-Assets[[#This Row],[AAPL]])/Assets[[#This Row],[AAPL]]</f>
        <v>1.2546882896046477E-2</v>
      </c>
      <c r="O1158" s="69">
        <f>(C1159-Assets[[#This Row],[XOM]])/Assets[[#This Row],[XOM]]</f>
        <v>2.4708354487131462E-2</v>
      </c>
      <c r="P1158" s="69">
        <f>(D1159-Assets[[#This Row],[TTM]])/Assets[[#This Row],[TTM]]</f>
        <v>2.9197046682349334E-2</v>
      </c>
      <c r="Q1158" s="69">
        <f>(E1159-Assets[[#This Row],[TSLA]])/Assets[[#This Row],[TSLA]]</f>
        <v>3.6051059841324291E-2</v>
      </c>
      <c r="R1158" s="69">
        <f>(F1159-Assets[[#This Row],[GOOG]])/Assets[[#This Row],[GOOG]]</f>
        <v>-1.1299925861859583E-2</v>
      </c>
      <c r="S1158" s="69">
        <f>(G1159-Assets[[#This Row],[DIS]])/Assets[[#This Row],[DIS]]</f>
        <v>1.0664041579381084E-2</v>
      </c>
      <c r="T1158" s="69">
        <f>(H1159-Assets[[#This Row],[COP]])/Assets[[#This Row],[COP]]</f>
        <v>4.4299740010417685E-2</v>
      </c>
      <c r="U1158" s="69">
        <f>(I1159-Assets[[#This Row],[BIDU]])/Assets[[#This Row],[BIDU]]</f>
        <v>-1.468392083960945E-3</v>
      </c>
      <c r="V1158" s="69">
        <f>(J1159-Assets[[#This Row],[MSFT]])/Assets[[#This Row],[MSFT]]</f>
        <v>2.1782122403386454E-2</v>
      </c>
      <c r="W1158" s="69">
        <f>(K1159-Assets[[#This Row],[WFC]])/Assets[[#This Row],[WFC]]</f>
        <v>1.7141821231378716E-2</v>
      </c>
      <c r="X1158" s="69">
        <f>(L1159-Assets[[#This Row],[DJI]])/Assets[[#This Row],[DJI]]</f>
        <v>1.1423852030481019E-2</v>
      </c>
    </row>
    <row r="1159" spans="1:24" x14ac:dyDescent="0.25">
      <c r="A1159" s="66">
        <v>42037</v>
      </c>
      <c r="B1159" s="60">
        <v>115.311016</v>
      </c>
      <c r="C1159" s="62">
        <v>85.114643000000001</v>
      </c>
      <c r="D1159" s="62">
        <v>50.738801000000002</v>
      </c>
      <c r="E1159" s="62">
        <v>210.94000199999999</v>
      </c>
      <c r="F1159" s="62">
        <v>528.48238100000003</v>
      </c>
      <c r="G1159" s="62">
        <v>90.161325000000005</v>
      </c>
      <c r="H1159" s="62">
        <v>61.426966999999998</v>
      </c>
      <c r="I1159" s="62">
        <v>217.60000600000001</v>
      </c>
      <c r="J1159" s="62">
        <v>39.622379000000002</v>
      </c>
      <c r="K1159" s="62">
        <v>50.637006999999997</v>
      </c>
      <c r="L1159" s="62">
        <v>17361.039059999999</v>
      </c>
      <c r="N1159" s="69">
        <f>(B1160-Assets[[#This Row],[AAPL]])/Assets[[#This Row],[AAPL]]</f>
        <v>1.6863089646183152E-4</v>
      </c>
      <c r="O1159" s="69">
        <f>(C1160-Assets[[#This Row],[XOM]])/Assets[[#This Row],[XOM]]</f>
        <v>2.9805740946361067E-2</v>
      </c>
      <c r="P1159" s="69">
        <f>(D1160-Assets[[#This Row],[TTM]])/Assets[[#This Row],[TTM]]</f>
        <v>1.3987460996565419E-2</v>
      </c>
      <c r="Q1159" s="69">
        <f>(E1160-Assets[[#This Row],[TSLA]])/Assets[[#This Row],[TSLA]]</f>
        <v>3.517587432278501E-2</v>
      </c>
      <c r="R1159" s="69">
        <f>(F1160-Assets[[#This Row],[GOOG]])/Assets[[#This Row],[GOOG]]</f>
        <v>1.4381160608643695E-3</v>
      </c>
      <c r="S1159" s="69">
        <f>(G1160-Assets[[#This Row],[DIS]])/Assets[[#This Row],[DIS]]</f>
        <v>2.3604899329063726E-2</v>
      </c>
      <c r="T1159" s="69">
        <f>(H1160-Assets[[#This Row],[COP]])/Assets[[#This Row],[COP]]</f>
        <v>2.995288697877603E-2</v>
      </c>
      <c r="U1159" s="69">
        <f>(I1160-Assets[[#This Row],[BIDU]])/Assets[[#This Row],[BIDU]]</f>
        <v>-2.0220679589504288E-3</v>
      </c>
      <c r="V1159" s="69">
        <f>(J1160-Assets[[#This Row],[MSFT]])/Assets[[#This Row],[MSFT]]</f>
        <v>7.7519070725156469E-3</v>
      </c>
      <c r="W1159" s="69">
        <f>(K1160-Assets[[#This Row],[WFC]])/Assets[[#This Row],[WFC]]</f>
        <v>1.2118903473106232E-2</v>
      </c>
      <c r="X1159" s="69">
        <f>(L1160-Assets[[#This Row],[DJI]])/Assets[[#This Row],[DJI]]</f>
        <v>1.7588885604408043E-2</v>
      </c>
    </row>
    <row r="1160" spans="1:24" x14ac:dyDescent="0.25">
      <c r="A1160" s="66">
        <v>42038</v>
      </c>
      <c r="B1160" s="60">
        <v>115.330461</v>
      </c>
      <c r="C1160" s="62">
        <v>87.651548000000005</v>
      </c>
      <c r="D1160" s="62">
        <v>51.448507999999997</v>
      </c>
      <c r="E1160" s="62">
        <v>218.36000100000001</v>
      </c>
      <c r="F1160" s="62">
        <v>529.24239999999998</v>
      </c>
      <c r="G1160" s="62">
        <v>92.289574000000002</v>
      </c>
      <c r="H1160" s="62">
        <v>63.266882000000003</v>
      </c>
      <c r="I1160" s="62">
        <v>217.16000399999999</v>
      </c>
      <c r="J1160" s="62">
        <v>39.929527999999998</v>
      </c>
      <c r="K1160" s="62">
        <v>51.250672000000002</v>
      </c>
      <c r="L1160" s="62">
        <v>17666.400389999999</v>
      </c>
      <c r="N1160" s="69">
        <f>(B1161-Assets[[#This Row],[AAPL]])/Assets[[#This Row],[AAPL]]</f>
        <v>7.6695782912026781E-3</v>
      </c>
      <c r="O1160" s="69">
        <f>(C1161-Assets[[#This Row],[XOM]])/Assets[[#This Row],[XOM]]</f>
        <v>-8.5637050015363904E-3</v>
      </c>
      <c r="P1160" s="69">
        <f>(D1161-Assets[[#This Row],[TTM]])/Assets[[#This Row],[TTM]]</f>
        <v>-1.8068784424224681E-2</v>
      </c>
      <c r="Q1160" s="69">
        <f>(E1161-Assets[[#This Row],[TSLA]])/Assets[[#This Row],[TSLA]]</f>
        <v>8.7013188830308106E-4</v>
      </c>
      <c r="R1160" s="69">
        <f>(F1161-Assets[[#This Row],[GOOG]])/Assets[[#This Row],[GOOG]]</f>
        <v>-1.2244013329241956E-2</v>
      </c>
      <c r="S1160" s="69">
        <f>(G1161-Assets[[#This Row],[DIS]])/Assets[[#This Row],[DIS]]</f>
        <v>7.6301814980747382E-2</v>
      </c>
      <c r="T1160" s="69">
        <f>(H1161-Assets[[#This Row],[COP]])/Assets[[#This Row],[COP]]</f>
        <v>-2.7605485599875149E-2</v>
      </c>
      <c r="U1160" s="69">
        <f>(I1161-Assets[[#This Row],[BIDU]])/Assets[[#This Row],[BIDU]]</f>
        <v>3.6839656716901694E-4</v>
      </c>
      <c r="V1160" s="69">
        <f>(J1161-Assets[[#This Row],[MSFT]])/Assets[[#This Row],[MSFT]]</f>
        <v>5.7692893339485272E-3</v>
      </c>
      <c r="W1160" s="69">
        <f>(K1161-Assets[[#This Row],[WFC]])/Assets[[#This Row],[WFC]]</f>
        <v>-1.3183046653515956E-3</v>
      </c>
      <c r="X1160" s="69">
        <f>(L1161-Assets[[#This Row],[DJI]])/Assets[[#This Row],[DJI]]</f>
        <v>3.7467394907166583E-4</v>
      </c>
    </row>
    <row r="1161" spans="1:24" x14ac:dyDescent="0.25">
      <c r="A1161" s="66">
        <v>42039</v>
      </c>
      <c r="B1161" s="60">
        <v>116.214997</v>
      </c>
      <c r="C1161" s="62">
        <v>86.900925999999998</v>
      </c>
      <c r="D1161" s="62">
        <v>50.518895999999998</v>
      </c>
      <c r="E1161" s="62">
        <v>218.550003</v>
      </c>
      <c r="F1161" s="62">
        <v>522.76234899999997</v>
      </c>
      <c r="G1161" s="62">
        <v>99.331435999999997</v>
      </c>
      <c r="H1161" s="62">
        <v>61.520369000000002</v>
      </c>
      <c r="I1161" s="62">
        <v>217.240005</v>
      </c>
      <c r="J1161" s="62">
        <v>40.159892999999997</v>
      </c>
      <c r="K1161" s="62">
        <v>51.183107999999997</v>
      </c>
      <c r="L1161" s="62">
        <v>17673.019530000001</v>
      </c>
      <c r="N1161" s="69">
        <f>(B1162-Assets[[#This Row],[AAPL]])/Assets[[#This Row],[AAPL]]</f>
        <v>7.1374781345990889E-3</v>
      </c>
      <c r="O1161" s="69">
        <f>(C1162-Assets[[#This Row],[XOM]])/Assets[[#This Row],[XOM]]</f>
        <v>9.8403899631634342E-3</v>
      </c>
      <c r="P1161" s="69">
        <f>(D1162-Assets[[#This Row],[TTM]])/Assets[[#This Row],[TTM]]</f>
        <v>-5.3225212997528693E-2</v>
      </c>
      <c r="Q1161" s="69">
        <f>(E1162-Assets[[#This Row],[TSLA]])/Assets[[#This Row],[TSLA]]</f>
        <v>1.1164502248942968E-2</v>
      </c>
      <c r="R1161" s="69">
        <f>(F1162-Assets[[#This Row],[GOOG]])/Assets[[#This Row],[GOOG]]</f>
        <v>9.2203312063701397E-3</v>
      </c>
      <c r="S1161" s="69">
        <f>(G1162-Assets[[#This Row],[DIS]])/Assets[[#This Row],[DIS]]</f>
        <v>1.3428125613728243E-2</v>
      </c>
      <c r="T1161" s="69">
        <f>(H1162-Assets[[#This Row],[COP]])/Assets[[#This Row],[COP]]</f>
        <v>2.5808362755431399E-2</v>
      </c>
      <c r="U1161" s="69">
        <f>(I1162-Assets[[#This Row],[BIDU]])/Assets[[#This Row],[BIDU]]</f>
        <v>-2.025418844931405E-3</v>
      </c>
      <c r="V1161" s="69">
        <f>(J1162-Assets[[#This Row],[MSFT]])/Assets[[#This Row],[MSFT]]</f>
        <v>1.4579346613299116E-2</v>
      </c>
      <c r="W1161" s="69">
        <f>(K1162-Assets[[#This Row],[WFC]])/Assets[[#This Row],[WFC]]</f>
        <v>1.2068610604889507E-2</v>
      </c>
      <c r="X1161" s="69">
        <f>(L1162-Assets[[#This Row],[DJI]])/Assets[[#This Row],[DJI]]</f>
        <v>1.1987839974960958E-2</v>
      </c>
    </row>
    <row r="1162" spans="1:24" x14ac:dyDescent="0.25">
      <c r="A1162" s="66">
        <v>42040</v>
      </c>
      <c r="B1162" s="60">
        <v>117.044479</v>
      </c>
      <c r="C1162" s="62">
        <v>87.756065000000007</v>
      </c>
      <c r="D1162" s="62">
        <v>47.830016999999998</v>
      </c>
      <c r="E1162" s="62">
        <v>220.990005</v>
      </c>
      <c r="F1162" s="62">
        <v>527.58239100000003</v>
      </c>
      <c r="G1162" s="62">
        <v>100.665271</v>
      </c>
      <c r="H1162" s="62">
        <v>63.108108999999999</v>
      </c>
      <c r="I1162" s="62">
        <v>216.800003</v>
      </c>
      <c r="J1162" s="62">
        <v>40.745398000000002</v>
      </c>
      <c r="K1162" s="62">
        <v>51.800817000000002</v>
      </c>
      <c r="L1162" s="62">
        <v>17884.880860000001</v>
      </c>
      <c r="N1162" s="69">
        <f>(B1163-Assets[[#This Row],[AAPL]])/Assets[[#This Row],[AAPL]]</f>
        <v>-8.4208927103686781E-3</v>
      </c>
      <c r="O1162" s="69">
        <f>(C1163-Assets[[#This Row],[XOM]])/Assets[[#This Row],[XOM]]</f>
        <v>-1.85449290598896E-3</v>
      </c>
      <c r="P1162" s="69">
        <f>(D1163-Assets[[#This Row],[TTM]])/Assets[[#This Row],[TTM]]</f>
        <v>-2.4660413564143172E-2</v>
      </c>
      <c r="Q1162" s="69">
        <f>(E1163-Assets[[#This Row],[TSLA]])/Assets[[#This Row],[TSLA]]</f>
        <v>-1.642610035689164E-2</v>
      </c>
      <c r="R1162" s="69">
        <f>(F1163-Assets[[#This Row],[GOOG]])/Assets[[#This Row],[GOOG]]</f>
        <v>6.4824453172471633E-3</v>
      </c>
      <c r="S1162" s="69">
        <f>(G1163-Assets[[#This Row],[DIS]])/Assets[[#This Row],[DIS]]</f>
        <v>-6.0405539463555605E-3</v>
      </c>
      <c r="T1162" s="69">
        <f>(H1163-Assets[[#This Row],[COP]])/Assets[[#This Row],[COP]]</f>
        <v>-1.1839841374426503E-3</v>
      </c>
      <c r="U1162" s="69">
        <f>(I1163-Assets[[#This Row],[BIDU]])/Assets[[#This Row],[BIDU]]</f>
        <v>-2.3154999679589488E-2</v>
      </c>
      <c r="V1162" s="69">
        <f>(J1163-Assets[[#This Row],[MSFT]])/Assets[[#This Row],[MSFT]]</f>
        <v>-9.4229046431216145E-4</v>
      </c>
      <c r="W1162" s="69">
        <f>(K1163-Assets[[#This Row],[WFC]])/Assets[[#This Row],[WFC]]</f>
        <v>1.4533322901065382E-2</v>
      </c>
      <c r="X1162" s="69">
        <f>(L1163-Assets[[#This Row],[DJI]])/Assets[[#This Row],[DJI]]</f>
        <v>-3.3878783132135419E-3</v>
      </c>
    </row>
    <row r="1163" spans="1:24" x14ac:dyDescent="0.25">
      <c r="A1163" s="66">
        <v>42041</v>
      </c>
      <c r="B1163" s="60">
        <v>116.05886</v>
      </c>
      <c r="C1163" s="62">
        <v>87.593322000000001</v>
      </c>
      <c r="D1163" s="62">
        <v>46.650509</v>
      </c>
      <c r="E1163" s="62">
        <v>217.36000100000001</v>
      </c>
      <c r="F1163" s="62">
        <v>531.00241500000004</v>
      </c>
      <c r="G1163" s="62">
        <v>100.057197</v>
      </c>
      <c r="H1163" s="62">
        <v>63.033389999999997</v>
      </c>
      <c r="I1163" s="62">
        <v>211.779999</v>
      </c>
      <c r="J1163" s="62">
        <v>40.707003999999998</v>
      </c>
      <c r="K1163" s="62">
        <v>52.553654999999999</v>
      </c>
      <c r="L1163" s="62">
        <v>17824.289059999999</v>
      </c>
      <c r="N1163" s="69">
        <f>(B1164-Assets[[#This Row],[AAPL]])/Assets[[#This Row],[AAPL]]</f>
        <v>6.6425691239773467E-3</v>
      </c>
      <c r="O1163" s="69">
        <f>(C1164-Assets[[#This Row],[XOM]])/Assets[[#This Row],[XOM]]</f>
        <v>6.5570067087988881E-4</v>
      </c>
      <c r="P1163" s="69">
        <f>(D1164-Assets[[#This Row],[TTM]])/Assets[[#This Row],[TTM]]</f>
        <v>-4.9281991757046039E-3</v>
      </c>
      <c r="Q1163" s="69">
        <f>(E1164-Assets[[#This Row],[TSLA]])/Assets[[#This Row],[TSLA]]</f>
        <v>5.520564935955661E-4</v>
      </c>
      <c r="R1163" s="69">
        <f>(F1164-Assets[[#This Row],[GOOG]])/Assets[[#This Row],[GOOG]]</f>
        <v>-5.9698579713616737E-3</v>
      </c>
      <c r="S1163" s="69">
        <f>(G1164-Assets[[#This Row],[DIS]])/Assets[[#This Row],[DIS]]</f>
        <v>-2.8425141671717842E-3</v>
      </c>
      <c r="T1163" s="69">
        <f>(H1164-Assets[[#This Row],[COP]])/Assets[[#This Row],[COP]]</f>
        <v>5.3341411591539501E-3</v>
      </c>
      <c r="U1163" s="69">
        <f>(I1164-Assets[[#This Row],[BIDU]])/Assets[[#This Row],[BIDU]]</f>
        <v>1.5346113964237009E-2</v>
      </c>
      <c r="V1163" s="69">
        <f>(J1164-Assets[[#This Row],[MSFT]])/Assets[[#This Row],[MSFT]]</f>
        <v>-1.1789617334648529E-3</v>
      </c>
      <c r="W1163" s="69">
        <f>(K1164-Assets[[#This Row],[WFC]])/Assets[[#This Row],[WFC]]</f>
        <v>-4.4077429057978604E-3</v>
      </c>
      <c r="X1163" s="69">
        <f>(L1164-Assets[[#This Row],[DJI]])/Assets[[#This Row],[DJI]]</f>
        <v>-5.3341886276612209E-3</v>
      </c>
    </row>
    <row r="1164" spans="1:24" x14ac:dyDescent="0.25">
      <c r="A1164" s="66">
        <v>42044</v>
      </c>
      <c r="B1164" s="60">
        <v>116.82978900000001</v>
      </c>
      <c r="C1164" s="62">
        <v>87.650756999999999</v>
      </c>
      <c r="D1164" s="62">
        <v>46.420605999999999</v>
      </c>
      <c r="E1164" s="62">
        <v>217.479996</v>
      </c>
      <c r="F1164" s="62">
        <v>527.83240599999999</v>
      </c>
      <c r="G1164" s="62">
        <v>99.772783000000004</v>
      </c>
      <c r="H1164" s="62">
        <v>63.369619</v>
      </c>
      <c r="I1164" s="62">
        <v>215.029999</v>
      </c>
      <c r="J1164" s="62">
        <v>40.659011999999997</v>
      </c>
      <c r="K1164" s="62">
        <v>52.322012000000001</v>
      </c>
      <c r="L1164" s="62">
        <v>17729.210940000001</v>
      </c>
      <c r="N1164" s="69">
        <f>(B1165-Assets[[#This Row],[AAPL]])/Assets[[#This Row],[AAPL]]</f>
        <v>1.9211452996803689E-2</v>
      </c>
      <c r="O1164" s="69">
        <f>(C1165-Assets[[#This Row],[XOM]])/Assets[[#This Row],[XOM]]</f>
        <v>-6.0069304364364674E-3</v>
      </c>
      <c r="P1164" s="69">
        <f>(D1165-Assets[[#This Row],[TTM]])/Assets[[#This Row],[TTM]]</f>
        <v>2.9069805766861363E-2</v>
      </c>
      <c r="Q1164" s="69">
        <f>(E1165-Assets[[#This Row],[TSLA]])/Assets[[#This Row],[TSLA]]</f>
        <v>-5.4717814138638765E-3</v>
      </c>
      <c r="R1164" s="69">
        <f>(F1165-Assets[[#This Row],[GOOG]])/Assets[[#This Row],[GOOG]]</f>
        <v>1.7259277559400169E-2</v>
      </c>
      <c r="S1164" s="69">
        <f>(G1165-Assets[[#This Row],[DIS]])/Assets[[#This Row],[DIS]]</f>
        <v>1.8676335809936222E-3</v>
      </c>
      <c r="T1164" s="69">
        <f>(H1165-Assets[[#This Row],[COP]])/Assets[[#This Row],[COP]]</f>
        <v>2.0633546810499702E-3</v>
      </c>
      <c r="U1164" s="69">
        <f>(I1165-Assets[[#This Row],[BIDU]])/Assets[[#This Row],[BIDU]]</f>
        <v>2.0508780265585124E-2</v>
      </c>
      <c r="V1164" s="69">
        <f>(J1165-Assets[[#This Row],[MSFT]])/Assets[[#This Row],[MSFT]]</f>
        <v>5.6656812024847543E-3</v>
      </c>
      <c r="W1164" s="69">
        <f>(K1165-Assets[[#This Row],[WFC]])/Assets[[#This Row],[WFC]]</f>
        <v>6.6408378943837278E-3</v>
      </c>
      <c r="X1164" s="69">
        <f>(L1165-Assets[[#This Row],[DJI]])/Assets[[#This Row],[DJI]]</f>
        <v>7.8711246920275917E-3</v>
      </c>
    </row>
    <row r="1165" spans="1:24" x14ac:dyDescent="0.25">
      <c r="A1165" s="66">
        <v>42045</v>
      </c>
      <c r="B1165" s="60">
        <v>119.074259</v>
      </c>
      <c r="C1165" s="62">
        <v>87.124245000000002</v>
      </c>
      <c r="D1165" s="62">
        <v>47.770043999999999</v>
      </c>
      <c r="E1165" s="62">
        <v>216.28999300000001</v>
      </c>
      <c r="F1165" s="62">
        <v>536.94241199999999</v>
      </c>
      <c r="G1165" s="62">
        <v>99.959121999999994</v>
      </c>
      <c r="H1165" s="62">
        <v>63.500373000000003</v>
      </c>
      <c r="I1165" s="62">
        <v>219.44000199999999</v>
      </c>
      <c r="J1165" s="62">
        <v>40.889372999999999</v>
      </c>
      <c r="K1165" s="62">
        <v>52.669474000000001</v>
      </c>
      <c r="L1165" s="62">
        <v>17868.759770000001</v>
      </c>
      <c r="N1165" s="69">
        <f>(B1166-Assets[[#This Row],[AAPL]])/Assets[[#This Row],[AAPL]]</f>
        <v>2.3438785371740239E-2</v>
      </c>
      <c r="O1165" s="69">
        <f>(C1166-Assets[[#This Row],[XOM]])/Assets[[#This Row],[XOM]]</f>
        <v>-4.5050490824913407E-3</v>
      </c>
      <c r="P1165" s="69">
        <f>(D1166-Assets[[#This Row],[TTM]])/Assets[[#This Row],[TTM]]</f>
        <v>-2.092943435429106E-4</v>
      </c>
      <c r="Q1165" s="69">
        <f>(E1166-Assets[[#This Row],[TSLA]])/Assets[[#This Row],[TSLA]]</f>
        <v>-1.6135697965462534E-2</v>
      </c>
      <c r="R1165" s="69">
        <f>(F1166-Assets[[#This Row],[GOOG]])/Assets[[#This Row],[GOOG]]</f>
        <v>-1.806538240082271E-3</v>
      </c>
      <c r="S1165" s="69">
        <f>(G1166-Assets[[#This Row],[DIS]])/Assets[[#This Row],[DIS]]</f>
        <v>-4.9054052315497336E-4</v>
      </c>
      <c r="T1165" s="69">
        <f>(H1166-Assets[[#This Row],[COP]])/Assets[[#This Row],[COP]]</f>
        <v>-1.6178802603254024E-3</v>
      </c>
      <c r="U1165" s="69">
        <f>(I1166-Assets[[#This Row],[BIDU]])/Assets[[#This Row],[BIDU]]</f>
        <v>-2.1737167136919731E-2</v>
      </c>
      <c r="V1165" s="69">
        <f>(J1166-Assets[[#This Row],[MSFT]])/Assets[[#This Row],[MSFT]]</f>
        <v>-5.1642513569479069E-3</v>
      </c>
      <c r="W1165" s="69">
        <f>(K1166-Assets[[#This Row],[WFC]])/Assets[[#This Row],[WFC]]</f>
        <v>-1.2277775927665449E-2</v>
      </c>
      <c r="X1165" s="69">
        <f>(L1166-Assets[[#This Row],[DJI]])/Assets[[#This Row],[DJI]]</f>
        <v>-3.7043085727257941E-4</v>
      </c>
    </row>
    <row r="1166" spans="1:24" x14ac:dyDescent="0.25">
      <c r="A1166" s="66">
        <v>42046</v>
      </c>
      <c r="B1166" s="60">
        <v>121.86521500000001</v>
      </c>
      <c r="C1166" s="62">
        <v>86.731746000000001</v>
      </c>
      <c r="D1166" s="62">
        <v>47.760046000000003</v>
      </c>
      <c r="E1166" s="62">
        <v>212.800003</v>
      </c>
      <c r="F1166" s="62">
        <v>535.97240499999998</v>
      </c>
      <c r="G1166" s="62">
        <v>99.910088000000002</v>
      </c>
      <c r="H1166" s="62">
        <v>63.397637000000003</v>
      </c>
      <c r="I1166" s="62">
        <v>214.66999799999999</v>
      </c>
      <c r="J1166" s="62">
        <v>40.67821</v>
      </c>
      <c r="K1166" s="62">
        <v>52.02281</v>
      </c>
      <c r="L1166" s="62">
        <v>17862.140630000002</v>
      </c>
      <c r="N1166" s="69">
        <f>(B1167-Assets[[#This Row],[AAPL]])/Assets[[#This Row],[AAPL]]</f>
        <v>1.2652166575999459E-2</v>
      </c>
      <c r="O1166" s="69">
        <f>(C1167-Assets[[#This Row],[XOM]])/Assets[[#This Row],[XOM]]</f>
        <v>1.9536479756789443E-2</v>
      </c>
      <c r="P1166" s="69">
        <f>(D1167-Assets[[#This Row],[TTM]])/Assets[[#This Row],[TTM]]</f>
        <v>2.9300851175897173E-3</v>
      </c>
      <c r="Q1166" s="69">
        <f>(E1167-Assets[[#This Row],[TSLA]])/Assets[[#This Row],[TSLA]]</f>
        <v>-4.6616531297699243E-2</v>
      </c>
      <c r="R1166" s="69">
        <f>(F1167-Assets[[#This Row],[GOOG]])/Assets[[#This Row],[GOOG]]</f>
        <v>1.2985868181030666E-2</v>
      </c>
      <c r="S1166" s="69">
        <f>(G1167-Assets[[#This Row],[DIS]])/Assets[[#This Row],[DIS]]</f>
        <v>1.6786092711678881E-2</v>
      </c>
      <c r="T1166" s="69">
        <f>(H1167-Assets[[#This Row],[COP]])/Assets[[#This Row],[COP]]</f>
        <v>1.3253932477010059E-2</v>
      </c>
      <c r="U1166" s="69">
        <f>(I1167-Assets[[#This Row],[BIDU]])/Assets[[#This Row],[BIDU]]</f>
        <v>-4.4952690594425741E-2</v>
      </c>
      <c r="V1166" s="69">
        <f>(J1167-Assets[[#This Row],[MSFT]])/Assets[[#This Row],[MSFT]]</f>
        <v>1.6753146217594179E-2</v>
      </c>
      <c r="W1166" s="69">
        <f>(K1167-Assets[[#This Row],[WFC]])/Assets[[#This Row],[WFC]]</f>
        <v>1.7810744940536732E-2</v>
      </c>
      <c r="X1166" s="69">
        <f>(L1167-Assets[[#This Row],[DJI]])/Assets[[#This Row],[DJI]]</f>
        <v>6.1717255665789377E-3</v>
      </c>
    </row>
    <row r="1167" spans="1:24" x14ac:dyDescent="0.25">
      <c r="A1167" s="66">
        <v>42047</v>
      </c>
      <c r="B1167" s="60">
        <v>123.40707399999999</v>
      </c>
      <c r="C1167" s="62">
        <v>88.426179000000005</v>
      </c>
      <c r="D1167" s="62">
        <v>47.899987000000003</v>
      </c>
      <c r="E1167" s="62">
        <v>202.88000500000001</v>
      </c>
      <c r="F1167" s="62">
        <v>542.93247199999996</v>
      </c>
      <c r="G1167" s="62">
        <v>101.587188</v>
      </c>
      <c r="H1167" s="62">
        <v>64.237904999999998</v>
      </c>
      <c r="I1167" s="62">
        <v>205.020004</v>
      </c>
      <c r="J1167" s="62">
        <v>41.359698000000002</v>
      </c>
      <c r="K1167" s="62">
        <v>52.949375000000003</v>
      </c>
      <c r="L1167" s="62">
        <v>17972.380860000001</v>
      </c>
      <c r="N1167" s="69">
        <f>(B1168-Assets[[#This Row],[AAPL]])/Assets[[#This Row],[AAPL]]</f>
        <v>4.9027578435252494E-3</v>
      </c>
      <c r="O1167" s="69">
        <f>(C1168-Assets[[#This Row],[XOM]])/Assets[[#This Row],[XOM]]</f>
        <v>1.0826024722836813E-2</v>
      </c>
      <c r="P1167" s="69">
        <f>(D1168-Assets[[#This Row],[TTM]])/Assets[[#This Row],[TTM]]</f>
        <v>8.7646579110762166E-3</v>
      </c>
      <c r="Q1167" s="69">
        <f>(E1168-Assets[[#This Row],[TSLA]])/Assets[[#This Row],[TSLA]]</f>
        <v>4.3868246158609309E-3</v>
      </c>
      <c r="R1167" s="69">
        <f>(F1168-Assets[[#This Row],[GOOG]])/Assets[[#This Row],[GOOG]]</f>
        <v>1.1198499470114733E-2</v>
      </c>
      <c r="S1167" s="69">
        <f>(G1168-Assets[[#This Row],[DIS]])/Assets[[#This Row],[DIS]]</f>
        <v>5.6960430876382634E-3</v>
      </c>
      <c r="T1167" s="69">
        <f>(H1168-Assets[[#This Row],[COP]])/Assets[[#This Row],[COP]]</f>
        <v>2.7042849544984465E-2</v>
      </c>
      <c r="U1167" s="69">
        <f>(I1168-Assets[[#This Row],[BIDU]])/Assets[[#This Row],[BIDU]]</f>
        <v>3.4679547660139601E-2</v>
      </c>
      <c r="V1167" s="69">
        <f>(J1168-Assets[[#This Row],[MSFT]])/Assets[[#This Row],[MSFT]]</f>
        <v>1.8101631206301316E-2</v>
      </c>
      <c r="W1167" s="69">
        <f>(K1168-Assets[[#This Row],[WFC]])/Assets[[#This Row],[WFC]]</f>
        <v>8.5672965922637678E-3</v>
      </c>
      <c r="X1167" s="69">
        <f>(L1168-Assets[[#This Row],[DJI]])/Assets[[#This Row],[DJI]]</f>
        <v>2.6133849691854349E-3</v>
      </c>
    </row>
    <row r="1168" spans="1:24" x14ac:dyDescent="0.25">
      <c r="A1168" s="66">
        <v>42048</v>
      </c>
      <c r="B1168" s="60">
        <v>124.012109</v>
      </c>
      <c r="C1168" s="62">
        <v>89.383482999999998</v>
      </c>
      <c r="D1168" s="62">
        <v>48.319814000000001</v>
      </c>
      <c r="E1168" s="62">
        <v>203.770004</v>
      </c>
      <c r="F1168" s="62">
        <v>549.01250100000004</v>
      </c>
      <c r="G1168" s="62">
        <v>102.16583300000001</v>
      </c>
      <c r="H1168" s="62">
        <v>65.975081000000003</v>
      </c>
      <c r="I1168" s="62">
        <v>212.13000500000001</v>
      </c>
      <c r="J1168" s="62">
        <v>42.108376</v>
      </c>
      <c r="K1168" s="62">
        <v>53.403008</v>
      </c>
      <c r="L1168" s="62">
        <v>18019.349610000001</v>
      </c>
      <c r="N1168" s="69">
        <f>(B1169-Assets[[#This Row],[AAPL]])/Assets[[#This Row],[AAPL]]</f>
        <v>5.9017946384575326E-3</v>
      </c>
      <c r="O1168" s="69">
        <f>(C1169-Assets[[#This Row],[XOM]])/Assets[[#This Row],[XOM]]</f>
        <v>-3.4272215594910215E-3</v>
      </c>
      <c r="P1168" s="69">
        <f>(D1169-Assets[[#This Row],[TTM]])/Assets[[#This Row],[TTM]]</f>
        <v>6.619768859209548E-3</v>
      </c>
      <c r="Q1168" s="69">
        <f>(E1169-Assets[[#This Row],[TSLA]])/Assets[[#This Row],[TSLA]]</f>
        <v>2.8463561300220001E-3</v>
      </c>
      <c r="R1168" s="69">
        <f>(F1169-Assets[[#This Row],[GOOG]])/Assets[[#This Row],[GOOG]]</f>
        <v>-1.1238465406091072E-2</v>
      </c>
      <c r="S1168" s="69">
        <f>(G1169-Assets[[#This Row],[DIS]])/Assets[[#This Row],[DIS]]</f>
        <v>-4.7993540071276605E-4</v>
      </c>
      <c r="T1168" s="69">
        <f>(H1169-Assets[[#This Row],[COP]])/Assets[[#This Row],[COP]]</f>
        <v>-5.8671394431482242E-3</v>
      </c>
      <c r="U1168" s="69">
        <f>(I1169-Assets[[#This Row],[BIDU]])/Assets[[#This Row],[BIDU]]</f>
        <v>-1.5650812811700089E-2</v>
      </c>
      <c r="V1168" s="69">
        <f>(J1169-Assets[[#This Row],[MSFT]])/Assets[[#This Row],[MSFT]]</f>
        <v>4.5921979988019867E-4</v>
      </c>
      <c r="W1168" s="69">
        <f>(K1169-Assets[[#This Row],[WFC]])/Assets[[#This Row],[WFC]]</f>
        <v>7.2288062874659447E-4</v>
      </c>
      <c r="X1168" s="69">
        <f>(L1169-Assets[[#This Row],[DJI]])/Assets[[#This Row],[DJI]]</f>
        <v>1.5666753024388765E-3</v>
      </c>
    </row>
    <row r="1169" spans="1:24" x14ac:dyDescent="0.25">
      <c r="A1169" s="66">
        <v>42052</v>
      </c>
      <c r="B1169" s="60">
        <v>124.74400300000001</v>
      </c>
      <c r="C1169" s="62">
        <v>89.077145999999999</v>
      </c>
      <c r="D1169" s="62">
        <v>48.639679999999998</v>
      </c>
      <c r="E1169" s="62">
        <v>204.35000600000001</v>
      </c>
      <c r="F1169" s="62">
        <v>542.842443</v>
      </c>
      <c r="G1169" s="62">
        <v>102.1168</v>
      </c>
      <c r="H1169" s="62">
        <v>65.587996000000004</v>
      </c>
      <c r="I1169" s="62">
        <v>208.80999800000001</v>
      </c>
      <c r="J1169" s="62">
        <v>42.127713</v>
      </c>
      <c r="K1169" s="62">
        <v>53.441611999999999</v>
      </c>
      <c r="L1169" s="62">
        <v>18047.58008</v>
      </c>
      <c r="N1169" s="69">
        <f>(B1170-Assets[[#This Row],[AAPL]])/Assets[[#This Row],[AAPL]]</f>
        <v>6.9623627518189627E-3</v>
      </c>
      <c r="O1169" s="69">
        <f>(C1170-Assets[[#This Row],[XOM]])/Assets[[#This Row],[XOM]]</f>
        <v>-2.1923704201299816E-2</v>
      </c>
      <c r="P1169" s="69">
        <f>(D1170-Assets[[#This Row],[TTM]])/Assets[[#This Row],[TTM]]</f>
        <v>5.3431683761077098E-3</v>
      </c>
      <c r="Q1169" s="69">
        <f>(E1170-Assets[[#This Row],[TSLA]])/Assets[[#This Row],[TSLA]]</f>
        <v>5.3829702358796456E-4</v>
      </c>
      <c r="R1169" s="69">
        <f>(F1170-Assets[[#This Row],[GOOG]])/Assets[[#This Row],[GOOG]]</f>
        <v>-5.7844058446256145E-3</v>
      </c>
      <c r="S1169" s="69">
        <f>(G1170-Assets[[#This Row],[DIS]])/Assets[[#This Row],[DIS]]</f>
        <v>-2.4971405292762354E-3</v>
      </c>
      <c r="T1169" s="69">
        <f>(H1170-Assets[[#This Row],[COP]])/Assets[[#This Row],[COP]]</f>
        <v>-2.5046747883560913E-2</v>
      </c>
      <c r="U1169" s="69">
        <f>(I1170-Assets[[#This Row],[BIDU]])/Assets[[#This Row],[BIDU]]</f>
        <v>-7.9498300651294242E-3</v>
      </c>
      <c r="V1169" s="69">
        <f>(J1170-Assets[[#This Row],[MSFT]])/Assets[[#This Row],[MSFT]]</f>
        <v>-1.1473919792417053E-3</v>
      </c>
      <c r="W1169" s="69">
        <f>(K1170-Assets[[#This Row],[WFC]])/Assets[[#This Row],[WFC]]</f>
        <v>-1.5351258491229687E-2</v>
      </c>
      <c r="X1169" s="69">
        <f>(L1170-Assets[[#This Row],[DJI]])/Assets[[#This Row],[DJI]]</f>
        <v>-9.8242921884287345E-4</v>
      </c>
    </row>
    <row r="1170" spans="1:24" x14ac:dyDescent="0.25">
      <c r="A1170" s="66">
        <v>42053</v>
      </c>
      <c r="B1170" s="60">
        <v>125.612516</v>
      </c>
      <c r="C1170" s="62">
        <v>87.124245000000002</v>
      </c>
      <c r="D1170" s="62">
        <v>48.899569999999997</v>
      </c>
      <c r="E1170" s="62">
        <v>204.46000699999999</v>
      </c>
      <c r="F1170" s="62">
        <v>539.70242199999996</v>
      </c>
      <c r="G1170" s="62">
        <v>101.8618</v>
      </c>
      <c r="H1170" s="62">
        <v>63.945230000000002</v>
      </c>
      <c r="I1170" s="62">
        <v>207.14999399999999</v>
      </c>
      <c r="J1170" s="62">
        <v>42.079376000000003</v>
      </c>
      <c r="K1170" s="62">
        <v>52.621215999999997</v>
      </c>
      <c r="L1170" s="62">
        <v>18029.849610000001</v>
      </c>
      <c r="N1170" s="69">
        <f>(B1171-Assets[[#This Row],[AAPL]])/Assets[[#This Row],[AAPL]]</f>
        <v>-2.0976094452243941E-3</v>
      </c>
      <c r="O1170" s="69">
        <f>(C1171-Assets[[#This Row],[XOM]])/Assets[[#This Row],[XOM]]</f>
        <v>-1.7250846764870077E-2</v>
      </c>
      <c r="P1170" s="69">
        <f>(D1171-Assets[[#This Row],[TTM]])/Assets[[#This Row],[TTM]]</f>
        <v>6.1325079136688157E-3</v>
      </c>
      <c r="Q1170" s="69">
        <f>(E1171-Assets[[#This Row],[TSLA]])/Assets[[#This Row],[TSLA]]</f>
        <v>3.5459257320674946E-2</v>
      </c>
      <c r="R1170" s="69">
        <f>(F1171-Assets[[#This Row],[GOOG]])/Assets[[#This Row],[GOOG]]</f>
        <v>5.8736256699623403E-3</v>
      </c>
      <c r="S1170" s="69">
        <f>(G1171-Assets[[#This Row],[DIS]])/Assets[[#This Row],[DIS]]</f>
        <v>2.8884233343605479E-4</v>
      </c>
      <c r="T1170" s="69">
        <f>(H1171-Assets[[#This Row],[COP]])/Assets[[#This Row],[COP]]</f>
        <v>-4.5770732234444887E-3</v>
      </c>
      <c r="U1170" s="69">
        <f>(I1171-Assets[[#This Row],[BIDU]])/Assets[[#This Row],[BIDU]]</f>
        <v>4.3452089117610143E-4</v>
      </c>
      <c r="V1170" s="69">
        <f>(J1171-Assets[[#This Row],[MSFT]])/Assets[[#This Row],[MSFT]]</f>
        <v>-6.8914995317435293E-4</v>
      </c>
      <c r="W1170" s="69">
        <f>(K1171-Assets[[#This Row],[WFC]])/Assets[[#This Row],[WFC]]</f>
        <v>7.3369646189862909E-4</v>
      </c>
      <c r="X1170" s="69">
        <f>(L1171-Assets[[#This Row],[DJI]])/Assets[[#This Row],[DJI]]</f>
        <v>-2.4448390282496494E-3</v>
      </c>
    </row>
    <row r="1171" spans="1:24" x14ac:dyDescent="0.25">
      <c r="A1171" s="66">
        <v>42054</v>
      </c>
      <c r="B1171" s="60">
        <v>125.34903</v>
      </c>
      <c r="C1171" s="62">
        <v>85.621278000000004</v>
      </c>
      <c r="D1171" s="62">
        <v>49.199446999999999</v>
      </c>
      <c r="E1171" s="62">
        <v>211.71000699999999</v>
      </c>
      <c r="F1171" s="62">
        <v>542.872432</v>
      </c>
      <c r="G1171" s="62">
        <v>101.891222</v>
      </c>
      <c r="H1171" s="62">
        <v>63.652548000000003</v>
      </c>
      <c r="I1171" s="62">
        <v>207.240005</v>
      </c>
      <c r="J1171" s="62">
        <v>42.050376999999997</v>
      </c>
      <c r="K1171" s="62">
        <v>52.659824</v>
      </c>
      <c r="L1171" s="62">
        <v>17985.769530000001</v>
      </c>
      <c r="N1171" s="69">
        <f>(B1172-Assets[[#This Row],[AAPL]])/Assets[[#This Row],[AAPL]]</f>
        <v>8.1744150712613865E-3</v>
      </c>
      <c r="O1171" s="69">
        <f>(C1172-Assets[[#This Row],[XOM]])/Assets[[#This Row],[XOM]]</f>
        <v>5.3666683181253496E-3</v>
      </c>
      <c r="P1171" s="69">
        <f>(D1172-Assets[[#This Row],[TTM]])/Assets[[#This Row],[TTM]]</f>
        <v>6.9077808943666403E-3</v>
      </c>
      <c r="Q1171" s="69">
        <f>(E1172-Assets[[#This Row],[TSLA]])/Assets[[#This Row],[TSLA]]</f>
        <v>2.5506560018204623E-2</v>
      </c>
      <c r="R1171" s="69">
        <f>(F1172-Assets[[#This Row],[GOOG]])/Assets[[#This Row],[GOOG]]</f>
        <v>-7.2208326835796694E-3</v>
      </c>
      <c r="S1171" s="69">
        <f>(G1172-Assets[[#This Row],[DIS]])/Assets[[#This Row],[DIS]]</f>
        <v>6.352902510090643E-3</v>
      </c>
      <c r="T1171" s="69">
        <f>(H1172-Assets[[#This Row],[COP]])/Assets[[#This Row],[COP]]</f>
        <v>-5.9331481907063408E-4</v>
      </c>
      <c r="U1171" s="69">
        <f>(I1172-Assets[[#This Row],[BIDU]])/Assets[[#This Row],[BIDU]]</f>
        <v>1.1532522400778822E-2</v>
      </c>
      <c r="V1171" s="69">
        <f>(J1172-Assets[[#This Row],[MSFT]])/Assets[[#This Row],[MSFT]]</f>
        <v>8.2758829962452686E-3</v>
      </c>
      <c r="W1171" s="69">
        <f>(K1172-Assets[[#This Row],[WFC]])/Assets[[#This Row],[WFC]]</f>
        <v>4.9486872572911955E-3</v>
      </c>
      <c r="X1171" s="69">
        <f>(L1172-Assets[[#This Row],[DJI]])/Assets[[#This Row],[DJI]]</f>
        <v>8.5995719972955902E-3</v>
      </c>
    </row>
    <row r="1172" spans="1:24" x14ac:dyDescent="0.25">
      <c r="A1172" s="66">
        <v>42055</v>
      </c>
      <c r="B1172" s="60">
        <v>126.37368499999999</v>
      </c>
      <c r="C1172" s="62">
        <v>86.080779000000007</v>
      </c>
      <c r="D1172" s="62">
        <v>49.539306000000003</v>
      </c>
      <c r="E1172" s="62">
        <v>217.11000100000001</v>
      </c>
      <c r="F1172" s="62">
        <v>538.95244100000002</v>
      </c>
      <c r="G1172" s="62">
        <v>102.538527</v>
      </c>
      <c r="H1172" s="62">
        <v>63.614781999999998</v>
      </c>
      <c r="I1172" s="62">
        <v>209.63000500000001</v>
      </c>
      <c r="J1172" s="62">
        <v>42.398381000000001</v>
      </c>
      <c r="K1172" s="62">
        <v>52.920420999999997</v>
      </c>
      <c r="L1172" s="62">
        <v>18140.439450000002</v>
      </c>
      <c r="N1172" s="69">
        <f>(B1173-Assets[[#This Row],[AAPL]])/Assets[[#This Row],[AAPL]]</f>
        <v>2.7027027027026997E-2</v>
      </c>
      <c r="O1172" s="69">
        <f>(C1173-Assets[[#This Row],[XOM]])/Assets[[#This Row],[XOM]]</f>
        <v>-1.0120064085386628E-2</v>
      </c>
      <c r="P1172" s="69">
        <f>(D1173-Assets[[#This Row],[TTM]])/Assets[[#This Row],[TTM]]</f>
        <v>-1.1904769114044639E-2</v>
      </c>
      <c r="Q1172" s="69">
        <f>(E1173-Assets[[#This Row],[TSLA]])/Assets[[#This Row],[TSLA]]</f>
        <v>-4.50002531205368E-2</v>
      </c>
      <c r="R1172" s="69">
        <f>(F1173-Assets[[#This Row],[GOOG]])/Assets[[#This Row],[GOOG]]</f>
        <v>-1.3062488383831328E-2</v>
      </c>
      <c r="S1172" s="69">
        <f>(G1173-Assets[[#This Row],[DIS]])/Assets[[#This Row],[DIS]]</f>
        <v>4.2084669306786029E-3</v>
      </c>
      <c r="T1172" s="69">
        <f>(H1173-Assets[[#This Row],[COP]])/Assets[[#This Row],[COP]]</f>
        <v>-6.8269352868331971E-3</v>
      </c>
      <c r="U1172" s="69">
        <f>(I1173-Assets[[#This Row],[BIDU]])/Assets[[#This Row],[BIDU]]</f>
        <v>-1.5265047577516467E-2</v>
      </c>
      <c r="V1172" s="69">
        <f>(J1173-Assets[[#This Row],[MSFT]])/Assets[[#This Row],[MSFT]]</f>
        <v>6.6119741694854557E-3</v>
      </c>
      <c r="W1172" s="69">
        <f>(K1173-Assets[[#This Row],[WFC]])/Assets[[#This Row],[WFC]]</f>
        <v>4.9242616569510032E-3</v>
      </c>
      <c r="X1172" s="69">
        <f>(L1173-Assets[[#This Row],[DJI]])/Assets[[#This Row],[DJI]]</f>
        <v>-1.3009392669371699E-3</v>
      </c>
    </row>
    <row r="1173" spans="1:24" x14ac:dyDescent="0.25">
      <c r="A1173" s="66">
        <v>42058</v>
      </c>
      <c r="B1173" s="60">
        <v>129.78918999999999</v>
      </c>
      <c r="C1173" s="62">
        <v>85.209636000000003</v>
      </c>
      <c r="D1173" s="62">
        <v>48.949551999999997</v>
      </c>
      <c r="E1173" s="62">
        <v>207.33999600000001</v>
      </c>
      <c r="F1173" s="62">
        <v>531.91238099999998</v>
      </c>
      <c r="G1173" s="62">
        <v>102.970057</v>
      </c>
      <c r="H1173" s="62">
        <v>63.180487999999997</v>
      </c>
      <c r="I1173" s="62">
        <v>206.429993</v>
      </c>
      <c r="J1173" s="62">
        <v>42.678718000000003</v>
      </c>
      <c r="K1173" s="62">
        <v>53.181015000000002</v>
      </c>
      <c r="L1173" s="62">
        <v>18116.839840000001</v>
      </c>
      <c r="N1173" s="69">
        <f>(B1174-Assets[[#This Row],[AAPL]])/Assets[[#This Row],[AAPL]]</f>
        <v>-6.2406198852152251E-3</v>
      </c>
      <c r="O1173" s="69">
        <f>(C1174-Assets[[#This Row],[XOM]])/Assets[[#This Row],[XOM]]</f>
        <v>4.6061809253591058E-3</v>
      </c>
      <c r="P1173" s="69">
        <f>(D1174-Assets[[#This Row],[TTM]])/Assets[[#This Row],[TTM]]</f>
        <v>-1.4090302603790839E-2</v>
      </c>
      <c r="Q1173" s="69">
        <f>(E1174-Assets[[#This Row],[TSLA]])/Assets[[#This Row],[TSLA]]</f>
        <v>-1.5578253411367878E-2</v>
      </c>
      <c r="R1173" s="69">
        <f>(F1174-Assets[[#This Row],[GOOG]])/Assets[[#This Row],[GOOG]]</f>
        <v>7.8585179614385943E-3</v>
      </c>
      <c r="S1173" s="69">
        <f>(G1174-Assets[[#This Row],[DIS]])/Assets[[#This Row],[DIS]]</f>
        <v>-3.0479054702280241E-3</v>
      </c>
      <c r="T1173" s="69">
        <f>(H1174-Assets[[#This Row],[COP]])/Assets[[#This Row],[COP]]</f>
        <v>2.5403254245203281E-3</v>
      </c>
      <c r="U1173" s="69">
        <f>(I1174-Assets[[#This Row],[BIDU]])/Assets[[#This Row],[BIDU]]</f>
        <v>7.8961636161079141E-3</v>
      </c>
      <c r="V1173" s="69">
        <f>(J1174-Assets[[#This Row],[MSFT]])/Assets[[#This Row],[MSFT]]</f>
        <v>-1.3590380104669939E-3</v>
      </c>
      <c r="W1173" s="69">
        <f>(K1174-Assets[[#This Row],[WFC]])/Assets[[#This Row],[WFC]]</f>
        <v>4.9001885353259439E-3</v>
      </c>
      <c r="X1173" s="69">
        <f>(L1174-Assets[[#This Row],[DJI]])/Assets[[#This Row],[DJI]]</f>
        <v>5.0974458468249677E-3</v>
      </c>
    </row>
    <row r="1174" spans="1:24" x14ac:dyDescent="0.25">
      <c r="A1174" s="66">
        <v>42059</v>
      </c>
      <c r="B1174" s="60">
        <v>128.97922500000001</v>
      </c>
      <c r="C1174" s="62">
        <v>85.602126999999996</v>
      </c>
      <c r="D1174" s="62">
        <v>48.259838000000002</v>
      </c>
      <c r="E1174" s="62">
        <v>204.11000100000001</v>
      </c>
      <c r="F1174" s="62">
        <v>536.09242400000005</v>
      </c>
      <c r="G1174" s="62">
        <v>102.65621400000001</v>
      </c>
      <c r="H1174" s="62">
        <v>63.340986999999998</v>
      </c>
      <c r="I1174" s="62">
        <v>208.05999800000001</v>
      </c>
      <c r="J1174" s="62">
        <v>42.620716000000002</v>
      </c>
      <c r="K1174" s="62">
        <v>53.441611999999999</v>
      </c>
      <c r="L1174" s="62">
        <v>18209.189450000002</v>
      </c>
      <c r="N1174" s="69">
        <f>(B1175-Assets[[#This Row],[AAPL]])/Assets[[#This Row],[AAPL]]</f>
        <v>-2.5573157227452823E-2</v>
      </c>
      <c r="O1174" s="69">
        <f>(C1175-Assets[[#This Row],[XOM]])/Assets[[#This Row],[XOM]]</f>
        <v>2.0129756822514183E-3</v>
      </c>
      <c r="P1174" s="69">
        <f>(D1175-Assets[[#This Row],[TTM]])/Assets[[#This Row],[TTM]]</f>
        <v>3.1068898324938181E-3</v>
      </c>
      <c r="Q1174" s="69">
        <f>(E1175-Assets[[#This Row],[TSLA]])/Assets[[#This Row],[TSLA]]</f>
        <v>-1.7147910356436066E-3</v>
      </c>
      <c r="R1174" s="69">
        <f>(F1175-Assets[[#This Row],[GOOG]])/Assets[[#This Row],[GOOG]]</f>
        <v>1.4512544202639061E-2</v>
      </c>
      <c r="S1174" s="69">
        <f>(G1175-Assets[[#This Row],[DIS]])/Assets[[#This Row],[DIS]]</f>
        <v>8.5984663334651365E-3</v>
      </c>
      <c r="T1174" s="69">
        <f>(H1175-Assets[[#This Row],[COP]])/Assets[[#This Row],[COP]]</f>
        <v>6.5583916461548503E-3</v>
      </c>
      <c r="U1174" s="69">
        <f>(I1175-Assets[[#This Row],[BIDU]])/Assets[[#This Row],[BIDU]]</f>
        <v>-2.1772561009060491E-2</v>
      </c>
      <c r="V1174" s="69">
        <f>(J1175-Assets[[#This Row],[MSFT]])/Assets[[#This Row],[MSFT]]</f>
        <v>-2.2680519961231771E-3</v>
      </c>
      <c r="W1174" s="69">
        <f>(K1175-Assets[[#This Row],[WFC]])/Assets[[#This Row],[WFC]]</f>
        <v>-7.2235844981621096E-4</v>
      </c>
      <c r="X1174" s="69">
        <f>(L1175-Assets[[#This Row],[DJI]])/Assets[[#This Row],[DJI]]</f>
        <v>8.4467570850593147E-4</v>
      </c>
    </row>
    <row r="1175" spans="1:24" x14ac:dyDescent="0.25">
      <c r="A1175" s="66">
        <v>42060</v>
      </c>
      <c r="B1175" s="60">
        <v>125.680819</v>
      </c>
      <c r="C1175" s="62">
        <v>85.774441999999993</v>
      </c>
      <c r="D1175" s="62">
        <v>48.409776000000001</v>
      </c>
      <c r="E1175" s="62">
        <v>203.759995</v>
      </c>
      <c r="F1175" s="62">
        <v>543.87248899999997</v>
      </c>
      <c r="G1175" s="62">
        <v>103.5389</v>
      </c>
      <c r="H1175" s="62">
        <v>63.756402000000001</v>
      </c>
      <c r="I1175" s="62">
        <v>203.529999</v>
      </c>
      <c r="J1175" s="62">
        <v>42.524050000000003</v>
      </c>
      <c r="K1175" s="62">
        <v>53.403008</v>
      </c>
      <c r="L1175" s="62">
        <v>18224.570309999999</v>
      </c>
      <c r="N1175" s="69">
        <f>(B1176-Assets[[#This Row],[AAPL]])/Assets[[#This Row],[AAPL]]</f>
        <v>1.2656298810401615E-2</v>
      </c>
      <c r="O1175" s="69">
        <f>(C1176-Assets[[#This Row],[XOM]])/Assets[[#This Row],[XOM]]</f>
        <v>-1.0602645482671862E-2</v>
      </c>
      <c r="P1175" s="69">
        <f>(D1176-Assets[[#This Row],[TTM]])/Assets[[#This Row],[TTM]]</f>
        <v>4.542677495553764E-3</v>
      </c>
      <c r="Q1175" s="69">
        <f>(E1176-Assets[[#This Row],[TSLA]])/Assets[[#This Row],[TSLA]]</f>
        <v>1.6833564409932326E-2</v>
      </c>
      <c r="R1175" s="69">
        <f>(F1176-Assets[[#This Row],[GOOG]])/Assets[[#This Row],[GOOG]]</f>
        <v>2.1346965023634538E-2</v>
      </c>
      <c r="S1175" s="69">
        <f>(G1176-Assets[[#This Row],[DIS]])/Assets[[#This Row],[DIS]]</f>
        <v>-9.5671385344059355E-3</v>
      </c>
      <c r="T1175" s="69">
        <f>(H1176-Assets[[#This Row],[COP]])/Assets[[#This Row],[COP]]</f>
        <v>-2.4877846776861768E-2</v>
      </c>
      <c r="U1175" s="69">
        <f>(I1176-Assets[[#This Row],[BIDU]])/Assets[[#This Row],[BIDU]]</f>
        <v>1.1546238940432597E-2</v>
      </c>
      <c r="V1175" s="69">
        <f>(J1176-Assets[[#This Row],[MSFT]])/Assets[[#This Row],[MSFT]]</f>
        <v>1.5912642375314708E-3</v>
      </c>
      <c r="W1175" s="69">
        <f>(K1176-Assets[[#This Row],[WFC]])/Assets[[#This Row],[WFC]]</f>
        <v>-3.2532249868771645E-3</v>
      </c>
      <c r="X1175" s="69">
        <f>(L1176-Assets[[#This Row],[DJI]])/Assets[[#This Row],[DJI]]</f>
        <v>-5.569618283087454E-4</v>
      </c>
    </row>
    <row r="1176" spans="1:24" x14ac:dyDescent="0.25">
      <c r="A1176" s="66">
        <v>42061</v>
      </c>
      <c r="B1176" s="60">
        <v>127.271473</v>
      </c>
      <c r="C1176" s="62">
        <v>84.865005999999994</v>
      </c>
      <c r="D1176" s="62">
        <v>48.629686</v>
      </c>
      <c r="E1176" s="62">
        <v>207.19000199999999</v>
      </c>
      <c r="F1176" s="62">
        <v>555.48251600000003</v>
      </c>
      <c r="G1176" s="62">
        <v>102.548329</v>
      </c>
      <c r="H1176" s="62">
        <v>62.170279999999998</v>
      </c>
      <c r="I1176" s="62">
        <v>205.88000500000001</v>
      </c>
      <c r="J1176" s="62">
        <v>42.591717000000003</v>
      </c>
      <c r="K1176" s="62">
        <v>53.229275999999999</v>
      </c>
      <c r="L1176" s="62">
        <v>18214.41992</v>
      </c>
      <c r="N1176" s="69">
        <f>(B1177-Assets[[#This Row],[AAPL]])/Assets[[#This Row],[AAPL]]</f>
        <v>-1.5028308818269175E-2</v>
      </c>
      <c r="O1176" s="69">
        <f>(C1177-Assets[[#This Row],[XOM]])/Assets[[#This Row],[XOM]]</f>
        <v>-1.2408412485116615E-3</v>
      </c>
      <c r="P1176" s="69">
        <f>(D1177-Assets[[#This Row],[TTM]])/Assets[[#This Row],[TTM]]</f>
        <v>1.1716320767524588E-2</v>
      </c>
      <c r="Q1176" s="69">
        <f>(E1177-Assets[[#This Row],[TSLA]])/Assets[[#This Row],[TSLA]]</f>
        <v>-1.858200667424087E-2</v>
      </c>
      <c r="R1176" s="69">
        <f>(F1177-Assets[[#This Row],[GOOG]])/Assets[[#This Row],[GOOG]]</f>
        <v>5.2566821023039573E-3</v>
      </c>
      <c r="S1176" s="69">
        <f>(G1177-Assets[[#This Row],[DIS]])/Assets[[#This Row],[DIS]]</f>
        <v>-4.5906160011636903E-3</v>
      </c>
      <c r="T1176" s="69">
        <f>(H1177-Assets[[#This Row],[COP]])/Assets[[#This Row],[COP]]</f>
        <v>-9.8709383325923192E-3</v>
      </c>
      <c r="U1176" s="69">
        <f>(I1177-Assets[[#This Row],[BIDU]])/Assets[[#This Row],[BIDU]]</f>
        <v>-1.0345856558532778E-2</v>
      </c>
      <c r="V1176" s="69">
        <f>(J1177-Assets[[#This Row],[MSFT]])/Assets[[#This Row],[MSFT]]</f>
        <v>-4.7663023305682777E-3</v>
      </c>
      <c r="W1176" s="69">
        <f>(K1177-Assets[[#This Row],[WFC]])/Assets[[#This Row],[WFC]]</f>
        <v>-6.5276484316638119E-3</v>
      </c>
      <c r="X1176" s="69">
        <f>(L1177-Assets[[#This Row],[DJI]])/Assets[[#This Row],[DJI]]</f>
        <v>-4.4865936087412697E-3</v>
      </c>
    </row>
    <row r="1177" spans="1:24" x14ac:dyDescent="0.25">
      <c r="A1177" s="66">
        <v>42062</v>
      </c>
      <c r="B1177" s="60">
        <v>125.35879799999999</v>
      </c>
      <c r="C1177" s="62">
        <v>84.759702000000004</v>
      </c>
      <c r="D1177" s="62">
        <v>49.199446999999999</v>
      </c>
      <c r="E1177" s="62">
        <v>203.33999600000001</v>
      </c>
      <c r="F1177" s="62">
        <v>558.402511</v>
      </c>
      <c r="G1177" s="62">
        <v>102.077569</v>
      </c>
      <c r="H1177" s="62">
        <v>61.556601000000001</v>
      </c>
      <c r="I1177" s="62">
        <v>203.75</v>
      </c>
      <c r="J1177" s="62">
        <v>42.388711999999998</v>
      </c>
      <c r="K1177" s="62">
        <v>52.881813999999999</v>
      </c>
      <c r="L1177" s="62">
        <v>18132.699219999999</v>
      </c>
      <c r="N1177" s="69">
        <f>(B1178-Assets[[#This Row],[AAPL]])/Assets[[#This Row],[AAPL]]</f>
        <v>4.9041711456104409E-3</v>
      </c>
      <c r="O1177" s="69">
        <f>(C1178-Assets[[#This Row],[XOM]])/Assets[[#This Row],[XOM]]</f>
        <v>-5.647164734014885E-3</v>
      </c>
      <c r="P1177" s="69">
        <f>(D1178-Assets[[#This Row],[TTM]])/Assets[[#This Row],[TTM]]</f>
        <v>-6.2982618483496599E-3</v>
      </c>
      <c r="Q1177" s="69">
        <f>(E1178-Assets[[#This Row],[TSLA]])/Assets[[#This Row],[TSLA]]</f>
        <v>-2.9556379060812047E-2</v>
      </c>
      <c r="R1177" s="69">
        <f>(F1178-Assets[[#This Row],[GOOG]])/Assets[[#This Row],[GOOG]]</f>
        <v>2.3173409404672145E-2</v>
      </c>
      <c r="S1177" s="69">
        <f>(G1178-Assets[[#This Row],[DIS]])/Assets[[#This Row],[DIS]]</f>
        <v>1.7390441576836602E-2</v>
      </c>
      <c r="T1177" s="69">
        <f>(H1178-Assets[[#This Row],[COP]])/Assets[[#This Row],[COP]]</f>
        <v>-1.2269862008787647E-2</v>
      </c>
      <c r="U1177" s="69">
        <f>(I1178-Assets[[#This Row],[BIDU]])/Assets[[#This Row],[BIDU]]</f>
        <v>6.3312539877301089E-3</v>
      </c>
      <c r="V1177" s="69">
        <f>(J1178-Assets[[#This Row],[MSFT]])/Assets[[#This Row],[MSFT]]</f>
        <v>6.8421517502119432E-4</v>
      </c>
      <c r="W1177" s="69">
        <f>(K1178-Assets[[#This Row],[WFC]])/Assets[[#This Row],[WFC]]</f>
        <v>1.3871101320389734E-2</v>
      </c>
      <c r="X1177" s="69">
        <f>(L1178-Assets[[#This Row],[DJI]])/Assets[[#This Row],[DJI]]</f>
        <v>8.599472042640683E-3</v>
      </c>
    </row>
    <row r="1178" spans="1:24" x14ac:dyDescent="0.25">
      <c r="A1178" s="66">
        <v>42065</v>
      </c>
      <c r="B1178" s="60">
        <v>125.973579</v>
      </c>
      <c r="C1178" s="62">
        <v>84.281049999999993</v>
      </c>
      <c r="D1178" s="62">
        <v>48.889575999999998</v>
      </c>
      <c r="E1178" s="62">
        <v>197.33000200000001</v>
      </c>
      <c r="F1178" s="62">
        <v>571.34260099999995</v>
      </c>
      <c r="G1178" s="62">
        <v>103.852743</v>
      </c>
      <c r="H1178" s="62">
        <v>60.801310000000001</v>
      </c>
      <c r="I1178" s="62">
        <v>205.03999300000001</v>
      </c>
      <c r="J1178" s="62">
        <v>42.417715000000001</v>
      </c>
      <c r="K1178" s="62">
        <v>53.615343000000003</v>
      </c>
      <c r="L1178" s="62">
        <v>18288.630860000001</v>
      </c>
      <c r="N1178" s="69">
        <f>(B1179-Assets[[#This Row],[AAPL]])/Assets[[#This Row],[AAPL]]</f>
        <v>2.0915973181963839E-3</v>
      </c>
      <c r="O1178" s="69">
        <f>(C1179-Assets[[#This Row],[XOM]])/Assets[[#This Row],[XOM]]</f>
        <v>-4.7705385730243124E-3</v>
      </c>
      <c r="P1178" s="69">
        <f>(D1179-Assets[[#This Row],[TTM]])/Assets[[#This Row],[TTM]]</f>
        <v>-2.6579428710938234E-2</v>
      </c>
      <c r="Q1178" s="69">
        <f>(E1179-Assets[[#This Row],[TSLA]])/Assets[[#This Row],[TSLA]]</f>
        <v>1.130084618354182E-2</v>
      </c>
      <c r="R1178" s="69">
        <f>(F1179-Assets[[#This Row],[GOOG]])/Assets[[#This Row],[GOOG]]</f>
        <v>4.0256213976945258E-3</v>
      </c>
      <c r="S1178" s="69">
        <f>(G1179-Assets[[#This Row],[DIS]])/Assets[[#This Row],[DIS]]</f>
        <v>4.3441221384013023E-3</v>
      </c>
      <c r="T1178" s="69">
        <f>(H1179-Assets[[#This Row],[COP]])/Assets[[#This Row],[COP]]</f>
        <v>5.900563655618583E-3</v>
      </c>
      <c r="U1178" s="69">
        <f>(I1179-Assets[[#This Row],[BIDU]])/Assets[[#This Row],[BIDU]]</f>
        <v>6.3402411450531205E-3</v>
      </c>
      <c r="V1178" s="69">
        <f>(J1179-Assets[[#This Row],[MSFT]])/Assets[[#This Row],[MSFT]]</f>
        <v>-1.3673697416280012E-2</v>
      </c>
      <c r="W1178" s="69">
        <f>(K1179-Assets[[#This Row],[WFC]])/Assets[[#This Row],[WFC]]</f>
        <v>-1.8001563470367271E-3</v>
      </c>
      <c r="X1178" s="69">
        <f>(L1179-Assets[[#This Row],[DJI]])/Assets[[#This Row],[DJI]]</f>
        <v>-4.6620067216995723E-3</v>
      </c>
    </row>
    <row r="1179" spans="1:24" x14ac:dyDescent="0.25">
      <c r="A1179" s="66">
        <v>42066</v>
      </c>
      <c r="B1179" s="60">
        <v>126.237065</v>
      </c>
      <c r="C1179" s="62">
        <v>83.878984000000003</v>
      </c>
      <c r="D1179" s="62">
        <v>47.590119000000001</v>
      </c>
      <c r="E1179" s="62">
        <v>199.55999800000001</v>
      </c>
      <c r="F1179" s="62">
        <v>573.64260999999999</v>
      </c>
      <c r="G1179" s="62">
        <v>104.303892</v>
      </c>
      <c r="H1179" s="62">
        <v>61.160072</v>
      </c>
      <c r="I1179" s="62">
        <v>206.33999600000001</v>
      </c>
      <c r="J1179" s="62">
        <v>41.837707999999999</v>
      </c>
      <c r="K1179" s="62">
        <v>53.518827000000002</v>
      </c>
      <c r="L1179" s="62">
        <v>18203.369139999999</v>
      </c>
      <c r="N1179" s="69">
        <f>(B1180-Assets[[#This Row],[AAPL]])/Assets[[#This Row],[AAPL]]</f>
        <v>-6.3389544108935396E-3</v>
      </c>
      <c r="O1179" s="69">
        <f>(C1180-Assets[[#This Row],[XOM]])/Assets[[#This Row],[XOM]]</f>
        <v>-5.0217108018380521E-3</v>
      </c>
      <c r="P1179" s="69">
        <f>(D1180-Assets[[#This Row],[TTM]])/Assets[[#This Row],[TTM]]</f>
        <v>1.5542911334178393E-2</v>
      </c>
      <c r="Q1179" s="69">
        <f>(E1180-Assets[[#This Row],[TSLA]])/Assets[[#This Row],[TSLA]]</f>
        <v>1.4431770038402111E-2</v>
      </c>
      <c r="R1179" s="69">
        <f>(F1180-Assets[[#This Row],[GOOG]])/Assets[[#This Row],[GOOG]]</f>
        <v>-4.7072340041132463E-4</v>
      </c>
      <c r="S1179" s="69">
        <f>(G1180-Assets[[#This Row],[DIS]])/Assets[[#This Row],[DIS]]</f>
        <v>-7.3342613140457555E-3</v>
      </c>
      <c r="T1179" s="69">
        <f>(H1180-Assets[[#This Row],[COP]])/Assets[[#This Row],[COP]]</f>
        <v>-8.181514240205634E-3</v>
      </c>
      <c r="U1179" s="69">
        <f>(I1180-Assets[[#This Row],[BIDU]])/Assets[[#This Row],[BIDU]]</f>
        <v>6.5426287979572272E-3</v>
      </c>
      <c r="V1179" s="69">
        <f>(J1180-Assets[[#This Row],[MSFT]])/Assets[[#This Row],[MSFT]]</f>
        <v>-5.0831178419238144E-3</v>
      </c>
      <c r="W1179" s="69">
        <f>(K1180-Assets[[#This Row],[WFC]])/Assets[[#This Row],[WFC]]</f>
        <v>-1.136159056699812E-2</v>
      </c>
      <c r="X1179" s="69">
        <f>(L1180-Assets[[#This Row],[DJI]])/Assets[[#This Row],[DJI]]</f>
        <v>-5.8488485939696766E-3</v>
      </c>
    </row>
    <row r="1180" spans="1:24" x14ac:dyDescent="0.25">
      <c r="A1180" s="66">
        <v>42067</v>
      </c>
      <c r="B1180" s="60">
        <v>125.436854</v>
      </c>
      <c r="C1180" s="62">
        <v>83.457768000000002</v>
      </c>
      <c r="D1180" s="62">
        <v>48.329808</v>
      </c>
      <c r="E1180" s="62">
        <v>202.44000199999999</v>
      </c>
      <c r="F1180" s="62">
        <v>573.37258299999996</v>
      </c>
      <c r="G1180" s="62">
        <v>103.5389</v>
      </c>
      <c r="H1180" s="62">
        <v>60.659689999999998</v>
      </c>
      <c r="I1180" s="62">
        <v>207.69000199999999</v>
      </c>
      <c r="J1180" s="62">
        <v>41.625042000000001</v>
      </c>
      <c r="K1180" s="62">
        <v>52.910767999999997</v>
      </c>
      <c r="L1180" s="62">
        <v>18096.900389999999</v>
      </c>
      <c r="N1180" s="69">
        <f>(B1181-Assets[[#This Row],[AAPL]])/Assets[[#This Row],[AAPL]]</f>
        <v>-1.6570640395684684E-2</v>
      </c>
      <c r="O1180" s="69">
        <f>(C1181-Assets[[#This Row],[XOM]])/Assets[[#This Row],[XOM]]</f>
        <v>-5.0470556557419693E-3</v>
      </c>
      <c r="P1180" s="69">
        <f>(D1181-Assets[[#This Row],[TTM]])/Assets[[#This Row],[TTM]]</f>
        <v>2.0683094789037937E-3</v>
      </c>
      <c r="Q1180" s="69">
        <f>(E1181-Assets[[#This Row],[TSLA]])/Assets[[#This Row],[TSLA]]</f>
        <v>-8.9409058591097112E-3</v>
      </c>
      <c r="R1180" s="69">
        <f>(F1181-Assets[[#This Row],[GOOG]])/Assets[[#This Row],[GOOG]]</f>
        <v>3.4184159796145754E-3</v>
      </c>
      <c r="S1180" s="69">
        <f>(G1181-Assets[[#This Row],[DIS]])/Assets[[#This Row],[DIS]]</f>
        <v>-5.1151016671028976E-3</v>
      </c>
      <c r="T1180" s="69">
        <f>(H1181-Assets[[#This Row],[COP]])/Assets[[#This Row],[COP]]</f>
        <v>-1.43190313039845E-2</v>
      </c>
      <c r="U1180" s="69">
        <f>(I1181-Assets[[#This Row],[BIDU]])/Assets[[#This Row],[BIDU]]</f>
        <v>3.1489209576877022E-2</v>
      </c>
      <c r="V1180" s="69">
        <f>(J1181-Assets[[#This Row],[MSFT]])/Assets[[#This Row],[MSFT]]</f>
        <v>1.1611519815403312E-3</v>
      </c>
      <c r="W1180" s="69">
        <f>(K1181-Assets[[#This Row],[WFC]])/Assets[[#This Row],[WFC]]</f>
        <v>3.6482176936083669E-4</v>
      </c>
      <c r="X1180" s="69">
        <f>(L1181-Assets[[#This Row],[DJI]])/Assets[[#This Row],[DJI]]</f>
        <v>2.145135861025911E-3</v>
      </c>
    </row>
    <row r="1181" spans="1:24" x14ac:dyDescent="0.25">
      <c r="A1181" s="66">
        <v>42068</v>
      </c>
      <c r="B1181" s="60">
        <v>123.358285</v>
      </c>
      <c r="C1181" s="62">
        <v>83.036552</v>
      </c>
      <c r="D1181" s="62">
        <v>48.429769</v>
      </c>
      <c r="E1181" s="62">
        <v>200.63000500000001</v>
      </c>
      <c r="F1181" s="62">
        <v>575.33260900000005</v>
      </c>
      <c r="G1181" s="62">
        <v>103.009288</v>
      </c>
      <c r="H1181" s="62">
        <v>59.791102000000002</v>
      </c>
      <c r="I1181" s="62">
        <v>214.229996</v>
      </c>
      <c r="J1181" s="62">
        <v>41.673375</v>
      </c>
      <c r="K1181" s="62">
        <v>52.930070999999998</v>
      </c>
      <c r="L1181" s="62">
        <v>18135.720700000002</v>
      </c>
      <c r="N1181" s="69">
        <f>(B1182-Assets[[#This Row],[AAPL]])/Assets[[#This Row],[AAPL]]</f>
        <v>1.5030040341433863E-3</v>
      </c>
      <c r="O1181" s="69">
        <f>(C1182-Assets[[#This Row],[XOM]])/Assets[[#This Row],[XOM]]</f>
        <v>-1.2796870467357524E-2</v>
      </c>
      <c r="P1181" s="69">
        <f>(D1182-Assets[[#This Row],[TTM]])/Assets[[#This Row],[TTM]]</f>
        <v>-1.5479879740908975E-2</v>
      </c>
      <c r="Q1181" s="69">
        <f>(E1182-Assets[[#This Row],[TSLA]])/Assets[[#This Row],[TSLA]]</f>
        <v>-3.3644020494342307E-2</v>
      </c>
      <c r="R1181" s="69">
        <f>(F1182-Assets[[#This Row],[GOOG]])/Assets[[#This Row],[GOOG]]</f>
        <v>-1.3288054388726782E-2</v>
      </c>
      <c r="S1181" s="69">
        <f>(G1182-Assets[[#This Row],[DIS]])/Assets[[#This Row],[DIS]]</f>
        <v>-1.1520504830593496E-2</v>
      </c>
      <c r="T1181" s="69">
        <f>(H1182-Assets[[#This Row],[COP]])/Assets[[#This Row],[COP]]</f>
        <v>-8.5267871463550523E-3</v>
      </c>
      <c r="U1181" s="69">
        <f>(I1182-Assets[[#This Row],[BIDU]])/Assets[[#This Row],[BIDU]]</f>
        <v>-4.2944406347278866E-3</v>
      </c>
      <c r="V1181" s="69">
        <f>(J1182-Assets[[#This Row],[MSFT]])/Assets[[#This Row],[MSFT]]</f>
        <v>-1.7397367023909101E-2</v>
      </c>
      <c r="W1181" s="69">
        <f>(K1182-Assets[[#This Row],[WFC]])/Assets[[#This Row],[WFC]]</f>
        <v>-4.5587129478817223E-3</v>
      </c>
      <c r="X1181" s="69">
        <f>(L1182-Assets[[#This Row],[DJI]])/Assets[[#This Row],[DJI]]</f>
        <v>-1.5380772819246345E-2</v>
      </c>
    </row>
    <row r="1182" spans="1:24" x14ac:dyDescent="0.25">
      <c r="A1182" s="66">
        <v>42069</v>
      </c>
      <c r="B1182" s="60">
        <v>123.543693</v>
      </c>
      <c r="C1182" s="62">
        <v>81.973944000000003</v>
      </c>
      <c r="D1182" s="62">
        <v>47.680081999999999</v>
      </c>
      <c r="E1182" s="62">
        <v>193.88000500000001</v>
      </c>
      <c r="F1182" s="62">
        <v>567.68755799999997</v>
      </c>
      <c r="G1182" s="62">
        <v>101.822569</v>
      </c>
      <c r="H1182" s="62">
        <v>59.281275999999998</v>
      </c>
      <c r="I1182" s="62">
        <v>213.30999800000001</v>
      </c>
      <c r="J1182" s="62">
        <v>40.948368000000002</v>
      </c>
      <c r="K1182" s="62">
        <v>52.688777999999999</v>
      </c>
      <c r="L1182" s="62">
        <v>17856.779299999998</v>
      </c>
      <c r="N1182" s="69">
        <f>(B1183-Assets[[#This Row],[AAPL]])/Assets[[#This Row],[AAPL]]</f>
        <v>4.2654140183424009E-3</v>
      </c>
      <c r="O1182" s="69">
        <f>(C1183-Assets[[#This Row],[XOM]])/Assets[[#This Row],[XOM]]</f>
        <v>-5.4886586889122038E-3</v>
      </c>
      <c r="P1182" s="69">
        <f>(D1183-Assets[[#This Row],[TTM]])/Assets[[#This Row],[TTM]]</f>
        <v>-4.1929038628749993E-3</v>
      </c>
      <c r="Q1182" s="69">
        <f>(E1183-Assets[[#This Row],[TSLA]])/Assets[[#This Row],[TSLA]]</f>
        <v>-1.5473488356883423E-2</v>
      </c>
      <c r="R1182" s="69">
        <f>(F1183-Assets[[#This Row],[GOOG]])/Assets[[#This Row],[GOOG]]</f>
        <v>2.0521834300974407E-3</v>
      </c>
      <c r="S1182" s="69">
        <f>(G1183-Assets[[#This Row],[DIS]])/Assets[[#This Row],[DIS]]</f>
        <v>1.3870176463530353E-2</v>
      </c>
      <c r="T1182" s="69">
        <f>(H1183-Assets[[#This Row],[COP]])/Assets[[#This Row],[COP]]</f>
        <v>-1.30594017578164E-2</v>
      </c>
      <c r="U1182" s="69">
        <f>(I1183-Assets[[#This Row],[BIDU]])/Assets[[#This Row],[BIDU]]</f>
        <v>-7.9227556881793157E-3</v>
      </c>
      <c r="V1182" s="69">
        <f>(J1183-Assets[[#This Row],[MSFT]])/Assets[[#This Row],[MSFT]]</f>
        <v>1.1567469550923274E-2</v>
      </c>
      <c r="W1182" s="69">
        <f>(K1183-Assets[[#This Row],[WFC]])/Assets[[#This Row],[WFC]]</f>
        <v>1.4654353911947426E-3</v>
      </c>
      <c r="X1182" s="69">
        <f>(L1183-Assets[[#This Row],[DJI]])/Assets[[#This Row],[DJI]]</f>
        <v>7.7808768124273875E-3</v>
      </c>
    </row>
    <row r="1183" spans="1:24" x14ac:dyDescent="0.25">
      <c r="A1183" s="66">
        <v>42072</v>
      </c>
      <c r="B1183" s="60">
        <v>124.07065799999999</v>
      </c>
      <c r="C1183" s="62">
        <v>81.524017000000001</v>
      </c>
      <c r="D1183" s="62">
        <v>47.480164000000002</v>
      </c>
      <c r="E1183" s="62">
        <v>190.88000500000001</v>
      </c>
      <c r="F1183" s="62">
        <v>568.85255700000005</v>
      </c>
      <c r="G1183" s="62">
        <v>103.234866</v>
      </c>
      <c r="H1183" s="62">
        <v>58.507097999999999</v>
      </c>
      <c r="I1183" s="62">
        <v>211.61999499999999</v>
      </c>
      <c r="J1183" s="62">
        <v>41.422037000000003</v>
      </c>
      <c r="K1183" s="62">
        <v>52.765990000000002</v>
      </c>
      <c r="L1183" s="62">
        <v>17995.720700000002</v>
      </c>
      <c r="N1183" s="69">
        <f>(B1184-Assets[[#This Row],[AAPL]])/Assets[[#This Row],[AAPL]]</f>
        <v>-2.0685833712592968E-2</v>
      </c>
      <c r="O1183" s="69">
        <f>(C1184-Assets[[#This Row],[XOM]])/Assets[[#This Row],[XOM]]</f>
        <v>-1.0568358033682295E-2</v>
      </c>
      <c r="P1183" s="69">
        <f>(D1184-Assets[[#This Row],[TTM]])/Assets[[#This Row],[TTM]]</f>
        <v>-1.1999979612538823E-2</v>
      </c>
      <c r="Q1183" s="69">
        <f>(E1184-Assets[[#This Row],[TSLA]])/Assets[[#This Row],[TSLA]]</f>
        <v>-2.9337698309469728E-3</v>
      </c>
      <c r="R1183" s="69">
        <f>(F1184-Assets[[#This Row],[GOOG]])/Assets[[#This Row],[GOOG]]</f>
        <v>-2.4329712206954353E-2</v>
      </c>
      <c r="S1183" s="69">
        <f>(G1184-Assets[[#This Row],[DIS]])/Assets[[#This Row],[DIS]]</f>
        <v>-2.0615670678547627E-2</v>
      </c>
      <c r="T1183" s="69">
        <f>(H1184-Assets[[#This Row],[COP]])/Assets[[#This Row],[COP]]</f>
        <v>-1.7750547121650112E-2</v>
      </c>
      <c r="U1183" s="69">
        <f>(I1184-Assets[[#This Row],[BIDU]])/Assets[[#This Row],[BIDU]]</f>
        <v>-5.8122863106579315E-3</v>
      </c>
      <c r="V1183" s="69">
        <f>(J1184-Assets[[#This Row],[MSFT]])/Assets[[#This Row],[MSFT]]</f>
        <v>-1.9136528703308463E-2</v>
      </c>
      <c r="W1183" s="69">
        <f>(K1184-Assets[[#This Row],[WFC]])/Assets[[#This Row],[WFC]]</f>
        <v>-2.5242319910988097E-2</v>
      </c>
      <c r="X1183" s="69">
        <f>(L1184-Assets[[#This Row],[DJI]])/Assets[[#This Row],[DJI]]</f>
        <v>-1.8492243547656304E-2</v>
      </c>
    </row>
    <row r="1184" spans="1:24" x14ac:dyDescent="0.25">
      <c r="A1184" s="66">
        <v>42073</v>
      </c>
      <c r="B1184" s="60">
        <v>121.504153</v>
      </c>
      <c r="C1184" s="62">
        <v>80.662441999999999</v>
      </c>
      <c r="D1184" s="62">
        <v>46.910403000000002</v>
      </c>
      <c r="E1184" s="62">
        <v>190.320007</v>
      </c>
      <c r="F1184" s="62">
        <v>555.01253799999995</v>
      </c>
      <c r="G1184" s="62">
        <v>101.10661</v>
      </c>
      <c r="H1184" s="62">
        <v>57.468564999999998</v>
      </c>
      <c r="I1184" s="62">
        <v>210.38999899999999</v>
      </c>
      <c r="J1184" s="62">
        <v>40.629362999999998</v>
      </c>
      <c r="K1184" s="62">
        <v>51.434054000000003</v>
      </c>
      <c r="L1184" s="62">
        <v>17662.939450000002</v>
      </c>
      <c r="N1184" s="69">
        <f>(B1185-Assets[[#This Row],[AAPL]])/Assets[[#This Row],[AAPL]]</f>
        <v>-1.82315085147748E-2</v>
      </c>
      <c r="O1184" s="69">
        <f>(C1185-Assets[[#This Row],[XOM]])/Assets[[#This Row],[XOM]]</f>
        <v>-2.8483888449596395E-3</v>
      </c>
      <c r="P1184" s="69">
        <f>(D1185-Assets[[#This Row],[TTM]])/Assets[[#This Row],[TTM]]</f>
        <v>-8.7364203628777608E-3</v>
      </c>
      <c r="Q1184" s="69">
        <f>(E1185-Assets[[#This Row],[TSLA]])/Assets[[#This Row],[TSLA]]</f>
        <v>1.796972401330351E-2</v>
      </c>
      <c r="R1184" s="69">
        <f>(F1185-Assets[[#This Row],[GOOG]])/Assets[[#This Row],[GOOG]]</f>
        <v>-6.9007864467378627E-3</v>
      </c>
      <c r="S1184" s="69">
        <f>(G1185-Assets[[#This Row],[DIS]])/Assets[[#This Row],[DIS]]</f>
        <v>-1.9400215277715813E-3</v>
      </c>
      <c r="T1184" s="69">
        <f>(H1185-Assets[[#This Row],[COP]])/Assets[[#This Row],[COP]]</f>
        <v>7.0642271996873588E-3</v>
      </c>
      <c r="U1184" s="69">
        <f>(I1185-Assets[[#This Row],[BIDU]])/Assets[[#This Row],[BIDU]]</f>
        <v>-2.8565968100033014E-2</v>
      </c>
      <c r="V1184" s="69">
        <f>(J1185-Assets[[#This Row],[MSFT]])/Assets[[#This Row],[MSFT]]</f>
        <v>-1.1896076244168414E-3</v>
      </c>
      <c r="W1184" s="69">
        <f>(K1185-Assets[[#This Row],[WFC]])/Assets[[#This Row],[WFC]]</f>
        <v>7.6937548029948144E-3</v>
      </c>
      <c r="X1184" s="69">
        <f>(L1185-Assets[[#This Row],[DJI]])/Assets[[#This Row],[DJI]]</f>
        <v>-1.5596962259868913E-3</v>
      </c>
    </row>
    <row r="1185" spans="1:24" x14ac:dyDescent="0.25">
      <c r="A1185" s="66">
        <v>42074</v>
      </c>
      <c r="B1185" s="60">
        <v>119.288949</v>
      </c>
      <c r="C1185" s="62">
        <v>80.432683999999995</v>
      </c>
      <c r="D1185" s="62">
        <v>46.500574</v>
      </c>
      <c r="E1185" s="62">
        <v>193.740005</v>
      </c>
      <c r="F1185" s="62">
        <v>551.18251499999997</v>
      </c>
      <c r="G1185" s="62">
        <v>100.910461</v>
      </c>
      <c r="H1185" s="62">
        <v>57.874535999999999</v>
      </c>
      <c r="I1185" s="62">
        <v>204.38000500000001</v>
      </c>
      <c r="J1185" s="62">
        <v>40.581029999999998</v>
      </c>
      <c r="K1185" s="62">
        <v>51.829774999999998</v>
      </c>
      <c r="L1185" s="62">
        <v>17635.390630000002</v>
      </c>
      <c r="N1185" s="69">
        <f>(B1186-Assets[[#This Row],[AAPL]])/Assets[[#This Row],[AAPL]]</f>
        <v>1.8079185189233182E-2</v>
      </c>
      <c r="O1185" s="69">
        <f>(C1186-Assets[[#This Row],[XOM]])/Assets[[#This Row],[XOM]]</f>
        <v>2.3804377832276243E-3</v>
      </c>
      <c r="P1185" s="69">
        <f>(D1186-Assets[[#This Row],[TTM]])/Assets[[#This Row],[TTM]]</f>
        <v>2.2570925683626984E-2</v>
      </c>
      <c r="Q1185" s="69">
        <f>(E1186-Assets[[#This Row],[TSLA]])/Assets[[#This Row],[TSLA]]</f>
        <v>-1.3781345778327984E-2</v>
      </c>
      <c r="R1185" s="69">
        <f>(F1186-Assets[[#This Row],[GOOG]])/Assets[[#This Row],[GOOG]]</f>
        <v>7.8558188660974963E-3</v>
      </c>
      <c r="S1185" s="69">
        <f>(G1186-Assets[[#This Row],[DIS]])/Assets[[#This Row],[DIS]]</f>
        <v>4.15978081796693E-2</v>
      </c>
      <c r="T1185" s="69">
        <f>(H1186-Assets[[#This Row],[COP]])/Assets[[#This Row],[COP]]</f>
        <v>9.7882426219365578E-4</v>
      </c>
      <c r="U1185" s="69">
        <f>(I1186-Assets[[#This Row],[BIDU]])/Assets[[#This Row],[BIDU]]</f>
        <v>-4.8439474301804732E-3</v>
      </c>
      <c r="V1185" s="69">
        <f>(J1186-Assets[[#This Row],[MSFT]])/Assets[[#This Row],[MSFT]]</f>
        <v>-2.2868000146866675E-2</v>
      </c>
      <c r="W1185" s="69">
        <f>(K1186-Assets[[#This Row],[WFC]])/Assets[[#This Row],[WFC]]</f>
        <v>3.5195522264952941E-2</v>
      </c>
      <c r="X1185" s="69">
        <f>(L1186-Assets[[#This Row],[DJI]])/Assets[[#This Row],[DJI]]</f>
        <v>1.4733445686085148E-2</v>
      </c>
    </row>
    <row r="1186" spans="1:24" x14ac:dyDescent="0.25">
      <c r="A1186" s="66">
        <v>42075</v>
      </c>
      <c r="B1186" s="60">
        <v>121.44559599999999</v>
      </c>
      <c r="C1186" s="62">
        <v>80.624149000000003</v>
      </c>
      <c r="D1186" s="62">
        <v>47.550134999999997</v>
      </c>
      <c r="E1186" s="62">
        <v>191.070007</v>
      </c>
      <c r="F1186" s="62">
        <v>555.51250500000003</v>
      </c>
      <c r="G1186" s="62">
        <v>105.108115</v>
      </c>
      <c r="H1186" s="62">
        <v>57.931184999999999</v>
      </c>
      <c r="I1186" s="62">
        <v>203.38999899999999</v>
      </c>
      <c r="J1186" s="62">
        <v>39.653022999999997</v>
      </c>
      <c r="K1186" s="62">
        <v>53.653950999999999</v>
      </c>
      <c r="L1186" s="62">
        <v>17895.220700000002</v>
      </c>
      <c r="N1186" s="69">
        <f>(B1187-Assets[[#This Row],[AAPL]])/Assets[[#This Row],[AAPL]]</f>
        <v>-6.9104111440977415E-3</v>
      </c>
      <c r="O1186" s="69">
        <f>(C1187-Assets[[#This Row],[XOM]])/Assets[[#This Row],[XOM]]</f>
        <v>-4.1557647944910027E-3</v>
      </c>
      <c r="P1186" s="69">
        <f>(D1187-Assets[[#This Row],[TTM]])/Assets[[#This Row],[TTM]]</f>
        <v>-1.4925362462167512E-2</v>
      </c>
      <c r="Q1186" s="69">
        <f>(E1187-Assets[[#This Row],[TSLA]])/Assets[[#This Row],[TSLA]]</f>
        <v>-1.250857754979832E-2</v>
      </c>
      <c r="R1186" s="69">
        <f>(F1187-Assets[[#This Row],[GOOG]])/Assets[[#This Row],[GOOG]]</f>
        <v>-1.4743146061131512E-2</v>
      </c>
      <c r="S1186" s="69">
        <f>(G1187-Assets[[#This Row],[DIS]])/Assets[[#This Row],[DIS]]</f>
        <v>-6.811567308575594E-3</v>
      </c>
      <c r="T1186" s="69">
        <f>(H1187-Assets[[#This Row],[COP]])/Assets[[#This Row],[COP]]</f>
        <v>4.5632071914289748E-3</v>
      </c>
      <c r="U1186" s="69">
        <f>(I1187-Assets[[#This Row],[BIDU]])/Assets[[#This Row],[BIDU]]</f>
        <v>5.2116525159135643E-3</v>
      </c>
      <c r="V1186" s="69">
        <f>(J1187-Assets[[#This Row],[MSFT]])/Assets[[#This Row],[MSFT]]</f>
        <v>8.7762287379704474E-3</v>
      </c>
      <c r="W1186" s="69">
        <f>(K1187-Assets[[#This Row],[WFC]])/Assets[[#This Row],[WFC]]</f>
        <v>-4.4972084162077618E-3</v>
      </c>
      <c r="X1186" s="69">
        <f>(L1187-Assets[[#This Row],[DJI]])/Assets[[#This Row],[DJI]]</f>
        <v>-8.1535820343363145E-3</v>
      </c>
    </row>
    <row r="1187" spans="1:24" x14ac:dyDescent="0.25">
      <c r="A1187" s="66">
        <v>42076</v>
      </c>
      <c r="B1187" s="60">
        <v>120.606357</v>
      </c>
      <c r="C1187" s="62">
        <v>80.289094000000006</v>
      </c>
      <c r="D1187" s="62">
        <v>46.840432</v>
      </c>
      <c r="E1187" s="62">
        <v>188.679993</v>
      </c>
      <c r="F1187" s="62">
        <v>547.32250299999998</v>
      </c>
      <c r="G1187" s="62">
        <v>104.39216399999999</v>
      </c>
      <c r="H1187" s="62">
        <v>58.195537000000002</v>
      </c>
      <c r="I1187" s="62">
        <v>204.449997</v>
      </c>
      <c r="J1187" s="62">
        <v>40.001027000000001</v>
      </c>
      <c r="K1187" s="62">
        <v>53.412658</v>
      </c>
      <c r="L1187" s="62">
        <v>17749.310549999998</v>
      </c>
      <c r="N1187" s="69">
        <f>(B1188-Assets[[#This Row],[AAPL]])/Assets[[#This Row],[AAPL]]</f>
        <v>1.1004129740856034E-2</v>
      </c>
      <c r="O1187" s="69">
        <f>(C1188-Assets[[#This Row],[XOM]])/Assets[[#This Row],[XOM]]</f>
        <v>1.0611652935079695E-2</v>
      </c>
      <c r="P1187" s="69">
        <f>(D1188-Assets[[#This Row],[TTM]])/Assets[[#This Row],[TTM]]</f>
        <v>1.0670055306065589E-3</v>
      </c>
      <c r="Q1187" s="69">
        <f>(E1188-Assets[[#This Row],[TSLA]])/Assets[[#This Row],[TSLA]]</f>
        <v>3.7205873756842887E-2</v>
      </c>
      <c r="R1187" s="69">
        <f>(F1188-Assets[[#This Row],[GOOG]])/Assets[[#This Row],[GOOG]]</f>
        <v>1.3136689905110735E-2</v>
      </c>
      <c r="S1187" s="69">
        <f>(G1188-Assets[[#This Row],[DIS]])/Assets[[#This Row],[DIS]]</f>
        <v>8.7373224679967703E-3</v>
      </c>
      <c r="T1187" s="69">
        <f>(H1188-Assets[[#This Row],[COP]])/Assets[[#This Row],[COP]]</f>
        <v>1.2329691192642418E-2</v>
      </c>
      <c r="U1187" s="69">
        <f>(I1188-Assets[[#This Row],[BIDU]])/Assets[[#This Row],[BIDU]]</f>
        <v>4.1575251282591486E-3</v>
      </c>
      <c r="V1187" s="69">
        <f>(J1188-Assets[[#This Row],[MSFT]])/Assets[[#This Row],[MSFT]]</f>
        <v>4.3499383153337923E-3</v>
      </c>
      <c r="W1187" s="69">
        <f>(K1188-Assets[[#This Row],[WFC]])/Assets[[#This Row],[WFC]]</f>
        <v>7.0473369814323126E-3</v>
      </c>
      <c r="X1187" s="69">
        <f>(L1188-Assets[[#This Row],[DJI]])/Assets[[#This Row],[DJI]]</f>
        <v>1.2851731302881619E-2</v>
      </c>
    </row>
    <row r="1188" spans="1:24" x14ac:dyDescent="0.25">
      <c r="A1188" s="66">
        <v>42079</v>
      </c>
      <c r="B1188" s="60">
        <v>121.933525</v>
      </c>
      <c r="C1188" s="62">
        <v>81.141093999999995</v>
      </c>
      <c r="D1188" s="62">
        <v>46.890411</v>
      </c>
      <c r="E1188" s="62">
        <v>195.699997</v>
      </c>
      <c r="F1188" s="62">
        <v>554.51250900000002</v>
      </c>
      <c r="G1188" s="62">
        <v>105.304272</v>
      </c>
      <c r="H1188" s="62">
        <v>58.913069999999998</v>
      </c>
      <c r="I1188" s="62">
        <v>205.300003</v>
      </c>
      <c r="J1188" s="62">
        <v>40.175029000000002</v>
      </c>
      <c r="K1188" s="62">
        <v>53.789074999999997</v>
      </c>
      <c r="L1188" s="62">
        <v>17977.41992</v>
      </c>
      <c r="N1188" s="69">
        <f>(B1189-Assets[[#This Row],[AAPL]])/Assets[[#This Row],[AAPL]]</f>
        <v>1.6726728764710066E-2</v>
      </c>
      <c r="O1188" s="69">
        <f>(C1189-Assets[[#This Row],[XOM]])/Assets[[#This Row],[XOM]]</f>
        <v>-8.0226549570553522E-3</v>
      </c>
      <c r="P1188" s="69">
        <f>(D1189-Assets[[#This Row],[TTM]])/Assets[[#This Row],[TTM]]</f>
        <v>1.3429995313967354E-2</v>
      </c>
      <c r="Q1188" s="69">
        <f>(E1189-Assets[[#This Row],[TSLA]])/Assets[[#This Row],[TSLA]]</f>
        <v>-4.9565713585575395E-3</v>
      </c>
      <c r="R1188" s="69">
        <f>(F1189-Assets[[#This Row],[GOOG]])/Assets[[#This Row],[GOOG]]</f>
        <v>-6.6184945162345776E-3</v>
      </c>
      <c r="S1188" s="69">
        <f>(G1189-Assets[[#This Row],[DIS]])/Assets[[#This Row],[DIS]]</f>
        <v>-3.8186010155408976E-3</v>
      </c>
      <c r="T1188" s="69">
        <f>(H1189-Assets[[#This Row],[COP]])/Assets[[#This Row],[COP]]</f>
        <v>-6.2500392527498607E-3</v>
      </c>
      <c r="U1188" s="69">
        <f>(I1189-Assets[[#This Row],[BIDU]])/Assets[[#This Row],[BIDU]]</f>
        <v>-9.8879638106970889E-3</v>
      </c>
      <c r="V1188" s="69">
        <f>(J1189-Assets[[#This Row],[MSFT]])/Assets[[#This Row],[MSFT]]</f>
        <v>3.3685849984077349E-3</v>
      </c>
      <c r="W1188" s="69">
        <f>(K1189-Assets[[#This Row],[WFC]])/Assets[[#This Row],[WFC]]</f>
        <v>3.2298566205126904E-3</v>
      </c>
      <c r="X1188" s="69">
        <f>(L1189-Assets[[#This Row],[DJI]])/Assets[[#This Row],[DJI]]</f>
        <v>-7.1389465546845025E-3</v>
      </c>
    </row>
    <row r="1189" spans="1:24" x14ac:dyDescent="0.25">
      <c r="A1189" s="66">
        <v>42080</v>
      </c>
      <c r="B1189" s="60">
        <v>123.973074</v>
      </c>
      <c r="C1189" s="62">
        <v>80.490127000000001</v>
      </c>
      <c r="D1189" s="62">
        <v>47.520149000000004</v>
      </c>
      <c r="E1189" s="62">
        <v>194.729996</v>
      </c>
      <c r="F1189" s="62">
        <v>550.84247100000005</v>
      </c>
      <c r="G1189" s="62">
        <v>104.902157</v>
      </c>
      <c r="H1189" s="62">
        <v>58.544860999999997</v>
      </c>
      <c r="I1189" s="62">
        <v>203.270004</v>
      </c>
      <c r="J1189" s="62">
        <v>40.310361999999998</v>
      </c>
      <c r="K1189" s="62">
        <v>53.962806</v>
      </c>
      <c r="L1189" s="62">
        <v>17849.08008</v>
      </c>
      <c r="N1189" s="69">
        <f>(B1190-Assets[[#This Row],[AAPL]])/Assets[[#This Row],[AAPL]]</f>
        <v>1.1256299089590995E-2</v>
      </c>
      <c r="O1189" s="69">
        <f>(C1190-Assets[[#This Row],[XOM]])/Assets[[#This Row],[XOM]]</f>
        <v>2.366790898466346E-2</v>
      </c>
      <c r="P1189" s="69">
        <f>(D1190-Assets[[#This Row],[TTM]])/Assets[[#This Row],[TTM]]</f>
        <v>4.8380109245868119E-3</v>
      </c>
      <c r="Q1189" s="69">
        <f>(E1190-Assets[[#This Row],[TSLA]])/Assets[[#This Row],[TSLA]]</f>
        <v>3.0709244198823843E-2</v>
      </c>
      <c r="R1189" s="69">
        <f>(F1190-Assets[[#This Row],[GOOG]])/Assets[[#This Row],[GOOG]]</f>
        <v>1.5721449336102436E-2</v>
      </c>
      <c r="S1189" s="69">
        <f>(G1190-Assets[[#This Row],[DIS]])/Assets[[#This Row],[DIS]]</f>
        <v>9.442799159982869E-3</v>
      </c>
      <c r="T1189" s="69">
        <f>(H1190-Assets[[#This Row],[COP]])/Assets[[#This Row],[COP]]</f>
        <v>2.6286098791830772E-2</v>
      </c>
      <c r="U1189" s="69">
        <f>(I1190-Assets[[#This Row],[BIDU]])/Assets[[#This Row],[BIDU]]</f>
        <v>3.7782224867767486E-2</v>
      </c>
      <c r="V1189" s="69">
        <f>(J1190-Assets[[#This Row],[MSFT]])/Assets[[#This Row],[MSFT]]</f>
        <v>1.9184645377285488E-2</v>
      </c>
      <c r="W1189" s="69">
        <f>(K1190-Assets[[#This Row],[WFC]])/Assets[[#This Row],[WFC]]</f>
        <v>4.6502956128708257E-3</v>
      </c>
      <c r="X1189" s="69">
        <f>(L1190-Assets[[#This Row],[DJI]])/Assets[[#This Row],[DJI]]</f>
        <v>1.2723869744664284E-2</v>
      </c>
    </row>
    <row r="1190" spans="1:24" x14ac:dyDescent="0.25">
      <c r="A1190" s="66">
        <v>42081</v>
      </c>
      <c r="B1190" s="60">
        <v>125.36855199999999</v>
      </c>
      <c r="C1190" s="62">
        <v>82.395160000000004</v>
      </c>
      <c r="D1190" s="62">
        <v>47.750051999999997</v>
      </c>
      <c r="E1190" s="62">
        <v>200.71000699999999</v>
      </c>
      <c r="F1190" s="62">
        <v>559.50251300000002</v>
      </c>
      <c r="G1190" s="62">
        <v>105.89272699999999</v>
      </c>
      <c r="H1190" s="62">
        <v>60.083776999999998</v>
      </c>
      <c r="I1190" s="62">
        <v>210.949997</v>
      </c>
      <c r="J1190" s="62">
        <v>41.083702000000002</v>
      </c>
      <c r="K1190" s="62">
        <v>54.213749</v>
      </c>
      <c r="L1190" s="62">
        <v>18076.189450000002</v>
      </c>
      <c r="N1190" s="69">
        <f>(B1191-Assets[[#This Row],[AAPL]])/Assets[[#This Row],[AAPL]]</f>
        <v>-7.5504102496133738E-3</v>
      </c>
      <c r="O1190" s="69">
        <f>(C1191-Assets[[#This Row],[XOM]])/Assets[[#This Row],[XOM]]</f>
        <v>-1.9286581881751377E-2</v>
      </c>
      <c r="P1190" s="69">
        <f>(D1191-Assets[[#This Row],[TTM]])/Assets[[#This Row],[TTM]]</f>
        <v>-2.8679068244784209E-2</v>
      </c>
      <c r="Q1190" s="69">
        <f>(E1191-Assets[[#This Row],[TSLA]])/Assets[[#This Row],[TSLA]]</f>
        <v>-2.5210566606178226E-2</v>
      </c>
      <c r="R1190" s="69">
        <f>(F1191-Assets[[#This Row],[GOOG]])/Assets[[#This Row],[GOOG]]</f>
        <v>-2.6988279139328699E-3</v>
      </c>
      <c r="S1190" s="69">
        <f>(G1191-Assets[[#This Row],[DIS]])/Assets[[#This Row],[DIS]]</f>
        <v>-5.5570860876969974E-3</v>
      </c>
      <c r="T1190" s="69">
        <f>(H1191-Assets[[#This Row],[COP]])/Assets[[#This Row],[COP]]</f>
        <v>-1.3827809127245768E-2</v>
      </c>
      <c r="U1190" s="69">
        <f>(I1191-Assets[[#This Row],[BIDU]])/Assets[[#This Row],[BIDU]]</f>
        <v>1.7160512213707249E-2</v>
      </c>
      <c r="V1190" s="69">
        <f>(J1191-Assets[[#This Row],[MSFT]])/Assets[[#This Row],[MSFT]]</f>
        <v>-4.9411564712449826E-3</v>
      </c>
      <c r="W1190" s="69">
        <f>(K1191-Assets[[#This Row],[WFC]])/Assets[[#This Row],[WFC]]</f>
        <v>-1.1750045177654116E-2</v>
      </c>
      <c r="X1190" s="69">
        <f>(L1191-Assets[[#This Row],[DJI]])/Assets[[#This Row],[DJI]]</f>
        <v>-6.4814628284393938E-3</v>
      </c>
    </row>
    <row r="1191" spans="1:24" x14ac:dyDescent="0.25">
      <c r="A1191" s="66">
        <v>42082</v>
      </c>
      <c r="B1191" s="60">
        <v>124.42196800000001</v>
      </c>
      <c r="C1191" s="62">
        <v>80.806038999999998</v>
      </c>
      <c r="D1191" s="62">
        <v>46.380625000000002</v>
      </c>
      <c r="E1191" s="62">
        <v>195.64999399999999</v>
      </c>
      <c r="F1191" s="62">
        <v>557.99251200000003</v>
      </c>
      <c r="G1191" s="62">
        <v>105.304272</v>
      </c>
      <c r="H1191" s="62">
        <v>59.252949999999998</v>
      </c>
      <c r="I1191" s="62">
        <v>214.570007</v>
      </c>
      <c r="J1191" s="62">
        <v>40.880701000000002</v>
      </c>
      <c r="K1191" s="62">
        <v>53.576734999999999</v>
      </c>
      <c r="L1191" s="62">
        <v>17959.029299999998</v>
      </c>
      <c r="N1191" s="69">
        <f>(B1192-Assets[[#This Row],[AAPL]])/Assets[[#This Row],[AAPL]]</f>
        <v>-1.2549013852602002E-2</v>
      </c>
      <c r="O1191" s="69">
        <f>(C1192-Assets[[#This Row],[XOM]])/Assets[[#This Row],[XOM]]</f>
        <v>1.5400705385398674E-3</v>
      </c>
      <c r="P1191" s="69">
        <f>(D1192-Assets[[#This Row],[TTM]])/Assets[[#This Row],[TTM]]</f>
        <v>1.077587893651712E-2</v>
      </c>
      <c r="Q1191" s="69">
        <f>(E1192-Assets[[#This Row],[TSLA]])/Assets[[#This Row],[TSLA]]</f>
        <v>1.2420179271766373E-2</v>
      </c>
      <c r="R1191" s="69">
        <f>(F1192-Assets[[#This Row],[GOOG]])/Assets[[#This Row],[GOOG]]</f>
        <v>4.2474136283748931E-3</v>
      </c>
      <c r="S1191" s="69">
        <f>(G1192-Assets[[#This Row],[DIS]])/Assets[[#This Row],[DIS]]</f>
        <v>9.8723820055467183E-3</v>
      </c>
      <c r="T1191" s="69">
        <f>(H1192-Assets[[#This Row],[COP]])/Assets[[#This Row],[COP]]</f>
        <v>1.7208442786392969E-2</v>
      </c>
      <c r="U1191" s="69">
        <f>(I1192-Assets[[#This Row],[BIDU]])/Assets[[#This Row],[BIDU]]</f>
        <v>-8.7617324820239723E-3</v>
      </c>
      <c r="V1191" s="69">
        <f>(J1192-Assets[[#This Row],[MSFT]])/Assets[[#This Row],[MSFT]]</f>
        <v>1.3951301862460651E-2</v>
      </c>
      <c r="W1191" s="69">
        <f>(K1192-Assets[[#This Row],[WFC]])/Assets[[#This Row],[WFC]]</f>
        <v>9.0073984538251977E-3</v>
      </c>
      <c r="X1191" s="69">
        <f>(L1192-Assets[[#This Row],[DJI]])/Assets[[#This Row],[DJI]]</f>
        <v>9.3892095827250843E-3</v>
      </c>
    </row>
    <row r="1192" spans="1:24" x14ac:dyDescent="0.25">
      <c r="A1192" s="66">
        <v>42083</v>
      </c>
      <c r="B1192" s="60">
        <v>122.860595</v>
      </c>
      <c r="C1192" s="62">
        <v>80.930486000000002</v>
      </c>
      <c r="D1192" s="62">
        <v>46.880417000000001</v>
      </c>
      <c r="E1192" s="62">
        <v>198.08000200000001</v>
      </c>
      <c r="F1192" s="62">
        <v>560.36253699999997</v>
      </c>
      <c r="G1192" s="62">
        <v>106.34387599999999</v>
      </c>
      <c r="H1192" s="62">
        <v>60.272601000000002</v>
      </c>
      <c r="I1192" s="62">
        <v>212.69000199999999</v>
      </c>
      <c r="J1192" s="62">
        <v>41.451039999999999</v>
      </c>
      <c r="K1192" s="62">
        <v>54.059322000000002</v>
      </c>
      <c r="L1192" s="62">
        <v>18127.650389999999</v>
      </c>
      <c r="N1192" s="69">
        <f>(B1193-Assets[[#This Row],[AAPL]])/Assets[[#This Row],[AAPL]]</f>
        <v>1.0405069257559773E-2</v>
      </c>
      <c r="O1192" s="69">
        <f>(C1193-Assets[[#This Row],[XOM]])/Assets[[#This Row],[XOM]]</f>
        <v>1.0527553238714071E-2</v>
      </c>
      <c r="P1192" s="69">
        <f>(D1193-Assets[[#This Row],[TTM]])/Assets[[#This Row],[TTM]]</f>
        <v>-3.8379778063834585E-3</v>
      </c>
      <c r="Q1192" s="69">
        <f>(E1193-Assets[[#This Row],[TSLA]])/Assets[[#This Row],[TSLA]]</f>
        <v>7.8251362295523597E-3</v>
      </c>
      <c r="R1192" s="69">
        <f>(F1193-Assets[[#This Row],[GOOG]])/Assets[[#This Row],[GOOG]]</f>
        <v>-2.766114609121345E-3</v>
      </c>
      <c r="S1192" s="69">
        <f>(G1193-Assets[[#This Row],[DIS]])/Assets[[#This Row],[DIS]]</f>
        <v>-1.9367264740283955E-3</v>
      </c>
      <c r="T1192" s="69">
        <f>(H1193-Assets[[#This Row],[COP]])/Assets[[#This Row],[COP]]</f>
        <v>-9.5551376652884094E-3</v>
      </c>
      <c r="U1192" s="69">
        <f>(I1193-Assets[[#This Row],[BIDU]])/Assets[[#This Row],[BIDU]]</f>
        <v>1.9229850775966475E-2</v>
      </c>
      <c r="V1192" s="69">
        <f>(J1193-Assets[[#This Row],[MSFT]])/Assets[[#This Row],[MSFT]]</f>
        <v>-4.6642979283512858E-4</v>
      </c>
      <c r="W1192" s="69">
        <f>(K1193-Assets[[#This Row],[WFC]])/Assets[[#This Row],[WFC]]</f>
        <v>-4.1064148011326915E-3</v>
      </c>
      <c r="X1192" s="69">
        <f>(L1193-Assets[[#This Row],[DJI]])/Assets[[#This Row],[DJI]]</f>
        <v>-6.4053143955187044E-4</v>
      </c>
    </row>
    <row r="1193" spans="1:24" x14ac:dyDescent="0.25">
      <c r="A1193" s="66">
        <v>42086</v>
      </c>
      <c r="B1193" s="60">
        <v>124.13896800000001</v>
      </c>
      <c r="C1193" s="62">
        <v>81.782486000000006</v>
      </c>
      <c r="D1193" s="62">
        <v>46.700491</v>
      </c>
      <c r="E1193" s="62">
        <v>199.63000500000001</v>
      </c>
      <c r="F1193" s="62">
        <v>558.81250999999997</v>
      </c>
      <c r="G1193" s="62">
        <v>106.137917</v>
      </c>
      <c r="H1193" s="62">
        <v>59.696688000000002</v>
      </c>
      <c r="I1193" s="62">
        <v>216.779999</v>
      </c>
      <c r="J1193" s="62">
        <v>41.431705999999998</v>
      </c>
      <c r="K1193" s="62">
        <v>53.837332000000004</v>
      </c>
      <c r="L1193" s="62">
        <v>18116.039059999999</v>
      </c>
      <c r="N1193" s="69">
        <f>(B1194-Assets[[#This Row],[AAPL]])/Assets[[#This Row],[AAPL]]</f>
        <v>-4.0877011318477307E-3</v>
      </c>
      <c r="O1193" s="69">
        <f>(C1194-Assets[[#This Row],[XOM]])/Assets[[#This Row],[XOM]]</f>
        <v>-1.065203618290596E-2</v>
      </c>
      <c r="P1193" s="69">
        <f>(D1194-Assets[[#This Row],[TTM]])/Assets[[#This Row],[TTM]]</f>
        <v>-2.4614751909139455E-2</v>
      </c>
      <c r="Q1193" s="69">
        <f>(E1194-Assets[[#This Row],[TSLA]])/Assets[[#This Row],[TSLA]]</f>
        <v>1.0469348032125656E-2</v>
      </c>
      <c r="R1193" s="69">
        <f>(F1194-Assets[[#This Row],[GOOG]])/Assets[[#This Row],[GOOG]]</f>
        <v>2.0364767782310392E-2</v>
      </c>
      <c r="S1193" s="69">
        <f>(G1194-Assets[[#This Row],[DIS]])/Assets[[#This Row],[DIS]]</f>
        <v>-1.0256890570030685E-2</v>
      </c>
      <c r="T1193" s="69">
        <f>(H1194-Assets[[#This Row],[COP]])/Assets[[#This Row],[COP]]</f>
        <v>-1.0754398971011676E-2</v>
      </c>
      <c r="U1193" s="69">
        <f>(I1194-Assets[[#This Row],[BIDU]])/Assets[[#This Row],[BIDU]]</f>
        <v>-1.4669217707672358E-2</v>
      </c>
      <c r="V1193" s="69">
        <f>(J1194-Assets[[#This Row],[MSFT]])/Assets[[#This Row],[MSFT]]</f>
        <v>9.3329490221815293E-4</v>
      </c>
      <c r="W1193" s="69">
        <f>(K1194-Assets[[#This Row],[WFC]])/Assets[[#This Row],[WFC]]</f>
        <v>-7.7088515456152709E-3</v>
      </c>
      <c r="X1193" s="69">
        <f>(L1194-Assets[[#This Row],[DJI]])/Assets[[#This Row],[DJI]]</f>
        <v>-5.7903623221707418E-3</v>
      </c>
    </row>
    <row r="1194" spans="1:24" x14ac:dyDescent="0.25">
      <c r="A1194" s="66">
        <v>42087</v>
      </c>
      <c r="B1194" s="60">
        <v>123.631525</v>
      </c>
      <c r="C1194" s="62">
        <v>80.911336000000006</v>
      </c>
      <c r="D1194" s="62">
        <v>45.55097</v>
      </c>
      <c r="E1194" s="62">
        <v>201.720001</v>
      </c>
      <c r="F1194" s="62">
        <v>570.19259699999998</v>
      </c>
      <c r="G1194" s="62">
        <v>105.049272</v>
      </c>
      <c r="H1194" s="62">
        <v>59.054685999999997</v>
      </c>
      <c r="I1194" s="62">
        <v>213.60000600000001</v>
      </c>
      <c r="J1194" s="62">
        <v>41.470374</v>
      </c>
      <c r="K1194" s="62">
        <v>53.422308000000001</v>
      </c>
      <c r="L1194" s="62">
        <v>18011.140630000002</v>
      </c>
      <c r="N1194" s="69">
        <f>(B1195-Assets[[#This Row],[AAPL]])/Assets[[#This Row],[AAPL]]</f>
        <v>-2.6126807058313006E-2</v>
      </c>
      <c r="O1194" s="69">
        <f>(C1195-Assets[[#This Row],[XOM]])/Assets[[#This Row],[XOM]]</f>
        <v>4.0227614088586472E-3</v>
      </c>
      <c r="P1194" s="69">
        <f>(D1195-Assets[[#This Row],[TTM]])/Assets[[#This Row],[TTM]]</f>
        <v>-3.1160807332972221E-2</v>
      </c>
      <c r="Q1194" s="69">
        <f>(E1195-Assets[[#This Row],[TSLA]])/Assets[[#This Row],[TSLA]]</f>
        <v>-3.6783650422448654E-2</v>
      </c>
      <c r="R1194" s="69">
        <f>(F1195-Assets[[#This Row],[GOOG]])/Assets[[#This Row],[GOOG]]</f>
        <v>-2.0002115180039668E-2</v>
      </c>
      <c r="S1194" s="69">
        <f>(G1195-Assets[[#This Row],[DIS]])/Assets[[#This Row],[DIS]]</f>
        <v>-1.9699374975202143E-2</v>
      </c>
      <c r="T1194" s="69">
        <f>(H1195-Assets[[#This Row],[COP]])/Assets[[#This Row],[COP]]</f>
        <v>7.9936078230947866E-3</v>
      </c>
      <c r="U1194" s="69">
        <f>(I1195-Assets[[#This Row],[BIDU]])/Assets[[#This Row],[BIDU]]</f>
        <v>-2.7434460839856019E-2</v>
      </c>
      <c r="V1194" s="69">
        <f>(J1195-Assets[[#This Row],[MSFT]])/Assets[[#This Row],[MSFT]]</f>
        <v>-3.3566492552008352E-2</v>
      </c>
      <c r="W1194" s="69">
        <f>(K1195-Assets[[#This Row],[WFC]])/Assets[[#This Row],[WFC]]</f>
        <v>-1.4634111278007659E-2</v>
      </c>
      <c r="X1194" s="69">
        <f>(L1195-Assets[[#This Row],[DJI]])/Assets[[#This Row],[DJI]]</f>
        <v>-1.6245587995278594E-2</v>
      </c>
    </row>
    <row r="1195" spans="1:24" x14ac:dyDescent="0.25">
      <c r="A1195" s="66">
        <v>42088</v>
      </c>
      <c r="B1195" s="60">
        <v>120.401428</v>
      </c>
      <c r="C1195" s="62">
        <v>81.236823000000001</v>
      </c>
      <c r="D1195" s="62">
        <v>44.131565000000002</v>
      </c>
      <c r="E1195" s="62">
        <v>194.300003</v>
      </c>
      <c r="F1195" s="62">
        <v>558.78753900000004</v>
      </c>
      <c r="G1195" s="62">
        <v>102.979867</v>
      </c>
      <c r="H1195" s="62">
        <v>59.526746000000003</v>
      </c>
      <c r="I1195" s="62">
        <v>207.740005</v>
      </c>
      <c r="J1195" s="62">
        <v>40.078358999999999</v>
      </c>
      <c r="K1195" s="62">
        <v>52.640520000000002</v>
      </c>
      <c r="L1195" s="62">
        <v>17718.539059999999</v>
      </c>
      <c r="N1195" s="69">
        <f>(B1196-Assets[[#This Row],[AAPL]])/Assets[[#This Row],[AAPL]]</f>
        <v>6.9703409165546302E-3</v>
      </c>
      <c r="O1195" s="69">
        <f>(C1196-Assets[[#This Row],[XOM]])/Assets[[#This Row],[XOM]]</f>
        <v>-6.3634320116138328E-3</v>
      </c>
      <c r="P1195" s="69">
        <f>(D1196-Assets[[#This Row],[TTM]])/Assets[[#This Row],[TTM]]</f>
        <v>-1.834657347864279E-2</v>
      </c>
      <c r="Q1195" s="69">
        <f>(E1196-Assets[[#This Row],[TSLA]])/Assets[[#This Row],[TSLA]]</f>
        <v>-2.002058126576569E-2</v>
      </c>
      <c r="R1195" s="69">
        <f>(F1196-Assets[[#This Row],[GOOG]])/Assets[[#This Row],[GOOG]]</f>
        <v>-6.4693944436725881E-3</v>
      </c>
      <c r="S1195" s="69">
        <f>(G1196-Assets[[#This Row],[DIS]])/Assets[[#This Row],[DIS]]</f>
        <v>2.2856894930734992E-3</v>
      </c>
      <c r="T1195" s="69">
        <f>(H1196-Assets[[#This Row],[COP]])/Assets[[#This Row],[COP]]</f>
        <v>3.013519334653306E-3</v>
      </c>
      <c r="U1195" s="69">
        <f>(I1196-Assets[[#This Row],[BIDU]])/Assets[[#This Row],[BIDU]]</f>
        <v>-1.1071545896997565E-2</v>
      </c>
      <c r="V1195" s="69">
        <f>(J1196-Assets[[#This Row],[MSFT]])/Assets[[#This Row],[MSFT]]</f>
        <v>-6.029912552058374E-3</v>
      </c>
      <c r="W1195" s="69">
        <f>(K1196-Assets[[#This Row],[WFC]])/Assets[[#This Row],[WFC]]</f>
        <v>-7.3340840857953052E-4</v>
      </c>
      <c r="X1195" s="69">
        <f>(L1196-Assets[[#This Row],[DJI]])/Assets[[#This Row],[DJI]]</f>
        <v>-2.2749386878627089E-3</v>
      </c>
    </row>
    <row r="1196" spans="1:24" x14ac:dyDescent="0.25">
      <c r="A1196" s="66">
        <v>42089</v>
      </c>
      <c r="B1196" s="60">
        <v>121.240667</v>
      </c>
      <c r="C1196" s="62">
        <v>80.719877999999994</v>
      </c>
      <c r="D1196" s="62">
        <v>43.321902000000001</v>
      </c>
      <c r="E1196" s="62">
        <v>190.41000399999999</v>
      </c>
      <c r="F1196" s="62">
        <v>555.17252199999996</v>
      </c>
      <c r="G1196" s="62">
        <v>103.21524700000001</v>
      </c>
      <c r="H1196" s="62">
        <v>59.706130999999999</v>
      </c>
      <c r="I1196" s="62">
        <v>205.44000199999999</v>
      </c>
      <c r="J1196" s="62">
        <v>39.836689999999997</v>
      </c>
      <c r="K1196" s="62">
        <v>52.601913000000003</v>
      </c>
      <c r="L1196" s="62">
        <v>17678.230469999999</v>
      </c>
      <c r="N1196" s="69">
        <f>(B1197-Assets[[#This Row],[AAPL]])/Assets[[#This Row],[AAPL]]</f>
        <v>-7.9684319123714681E-3</v>
      </c>
      <c r="O1196" s="69">
        <f>(C1197-Assets[[#This Row],[XOM]])/Assets[[#This Row],[XOM]]</f>
        <v>-8.7760662869186944E-3</v>
      </c>
      <c r="P1196" s="69">
        <f>(D1197-Assets[[#This Row],[TTM]])/Assets[[#This Row],[TTM]]</f>
        <v>1.522841725647219E-2</v>
      </c>
      <c r="Q1196" s="69">
        <f>(E1197-Assets[[#This Row],[TSLA]])/Assets[[#This Row],[TSLA]]</f>
        <v>-2.841239371015394E-2</v>
      </c>
      <c r="R1196" s="69">
        <f>(F1197-Assets[[#This Row],[GOOG]])/Assets[[#This Row],[GOOG]]</f>
        <v>-1.2302500086630553E-2</v>
      </c>
      <c r="S1196" s="69">
        <f>(G1197-Assets[[#This Row],[DIS]])/Assets[[#This Row],[DIS]]</f>
        <v>2.2805545386138577E-3</v>
      </c>
      <c r="T1196" s="69">
        <f>(H1197-Assets[[#This Row],[COP]])/Assets[[#This Row],[COP]]</f>
        <v>-4.9019923933774859E-3</v>
      </c>
      <c r="U1196" s="69">
        <f>(I1197-Assets[[#This Row],[BIDU]])/Assets[[#This Row],[BIDU]]</f>
        <v>9.1997662655786717E-3</v>
      </c>
      <c r="V1196" s="69">
        <f>(J1197-Assets[[#This Row],[MSFT]])/Assets[[#This Row],[MSFT]]</f>
        <v>-5.8237770256514615E-3</v>
      </c>
      <c r="W1196" s="69">
        <f>(K1197-Assets[[#This Row],[WFC]])/Assets[[#This Row],[WFC]]</f>
        <v>-6.9725030722742522E-3</v>
      </c>
      <c r="X1196" s="69">
        <f>(L1197-Assets[[#This Row],[DJI]])/Assets[[#This Row],[DJI]]</f>
        <v>1.9475755822070606E-3</v>
      </c>
    </row>
    <row r="1197" spans="1:24" x14ac:dyDescent="0.25">
      <c r="A1197" s="66">
        <v>42090</v>
      </c>
      <c r="B1197" s="60">
        <v>120.274569</v>
      </c>
      <c r="C1197" s="62">
        <v>80.011475000000004</v>
      </c>
      <c r="D1197" s="62">
        <v>43.981625999999999</v>
      </c>
      <c r="E1197" s="62">
        <v>185</v>
      </c>
      <c r="F1197" s="62">
        <v>548.34251200000006</v>
      </c>
      <c r="G1197" s="62">
        <v>103.45063500000001</v>
      </c>
      <c r="H1197" s="62">
        <v>59.413451999999999</v>
      </c>
      <c r="I1197" s="62">
        <v>207.33000200000001</v>
      </c>
      <c r="J1197" s="62">
        <v>39.604689999999998</v>
      </c>
      <c r="K1197" s="62">
        <v>52.235146</v>
      </c>
      <c r="L1197" s="62">
        <v>17712.660159999999</v>
      </c>
      <c r="N1197" s="69">
        <f>(B1198-Assets[[#This Row],[AAPL]])/Assets[[#This Row],[AAPL]]</f>
        <v>2.5314420374268787E-2</v>
      </c>
      <c r="O1197" s="69">
        <f>(C1198-Assets[[#This Row],[XOM]])/Assets[[#This Row],[XOM]]</f>
        <v>2.4527344359043482E-2</v>
      </c>
      <c r="P1197" s="69">
        <f>(D1198-Assets[[#This Row],[TTM]])/Assets[[#This Row],[TTM]]</f>
        <v>1.181818516668765E-2</v>
      </c>
      <c r="Q1197" s="69">
        <f>(E1198-Assets[[#This Row],[TSLA]])/Assets[[#This Row],[TSLA]]</f>
        <v>3.0108145945945967E-2</v>
      </c>
      <c r="R1197" s="69">
        <f>(F1198-Assets[[#This Row],[GOOG]])/Assets[[#This Row],[GOOG]]</f>
        <v>6.7293524015514701E-3</v>
      </c>
      <c r="S1197" s="69">
        <f>(G1198-Assets[[#This Row],[DIS]])/Assets[[#This Row],[DIS]]</f>
        <v>6.0674929641562573E-3</v>
      </c>
      <c r="T1197" s="69">
        <f>(H1198-Assets[[#This Row],[COP]])/Assets[[#This Row],[COP]]</f>
        <v>1.7003018104384822E-2</v>
      </c>
      <c r="U1197" s="69">
        <f>(I1198-Assets[[#This Row],[BIDU]])/Assets[[#This Row],[BIDU]]</f>
        <v>1.5482520469951098E-2</v>
      </c>
      <c r="V1197" s="69">
        <f>(J1198-Assets[[#This Row],[MSFT]])/Assets[[#This Row],[MSFT]]</f>
        <v>-2.4413775237213737E-4</v>
      </c>
      <c r="W1197" s="69">
        <f>(K1198-Assets[[#This Row],[WFC]])/Assets[[#This Row],[WFC]]</f>
        <v>1.2010380903309813E-2</v>
      </c>
      <c r="X1197" s="69">
        <f>(L1198-Assets[[#This Row],[DJI]])/Assets[[#This Row],[DJI]]</f>
        <v>1.4884855669245725E-2</v>
      </c>
    </row>
    <row r="1198" spans="1:24" x14ac:dyDescent="0.25">
      <c r="A1198" s="66">
        <v>42093</v>
      </c>
      <c r="B1198" s="60">
        <v>123.31925</v>
      </c>
      <c r="C1198" s="62">
        <v>81.973944000000003</v>
      </c>
      <c r="D1198" s="62">
        <v>44.501409000000002</v>
      </c>
      <c r="E1198" s="62">
        <v>190.570007</v>
      </c>
      <c r="F1198" s="62">
        <v>552.03250200000002</v>
      </c>
      <c r="G1198" s="62">
        <v>104.078321</v>
      </c>
      <c r="H1198" s="62">
        <v>60.423659999999998</v>
      </c>
      <c r="I1198" s="62">
        <v>210.53999300000001</v>
      </c>
      <c r="J1198" s="62">
        <v>39.595021000000003</v>
      </c>
      <c r="K1198" s="62">
        <v>52.86251</v>
      </c>
      <c r="L1198" s="62">
        <v>17976.310549999998</v>
      </c>
      <c r="N1198" s="69">
        <f>(B1199-Assets[[#This Row],[AAPL]])/Assets[[#This Row],[AAPL]]</f>
        <v>-1.5351763816273638E-2</v>
      </c>
      <c r="O1198" s="69">
        <f>(C1199-Assets[[#This Row],[XOM]])/Assets[[#This Row],[XOM]]</f>
        <v>-7.3572036499793183E-3</v>
      </c>
      <c r="P1198" s="69">
        <f>(D1199-Assets[[#This Row],[TTM]])/Assets[[#This Row],[TTM]]</f>
        <v>1.2129413700136916E-2</v>
      </c>
      <c r="Q1198" s="69">
        <f>(E1199-Assets[[#This Row],[TSLA]])/Assets[[#This Row],[TSLA]]</f>
        <v>-9.4453635613289538E-3</v>
      </c>
      <c r="R1198" s="69">
        <f>(F1199-Assets[[#This Row],[GOOG]])/Assets[[#This Row],[GOOG]]</f>
        <v>-7.3003563837261169E-3</v>
      </c>
      <c r="S1198" s="69">
        <f>(G1199-Assets[[#This Row],[DIS]])/Assets[[#This Row],[DIS]]</f>
        <v>-1.1590684672939717E-2</v>
      </c>
      <c r="T1198" s="69">
        <f>(H1199-Assets[[#This Row],[COP]])/Assets[[#This Row],[COP]]</f>
        <v>-2.7187528858728497E-2</v>
      </c>
      <c r="U1198" s="69">
        <f>(I1199-Assets[[#This Row],[BIDU]])/Assets[[#This Row],[BIDU]]</f>
        <v>-1.0164334906195314E-2</v>
      </c>
      <c r="V1198" s="69">
        <f>(J1199-Assets[[#This Row],[MSFT]])/Assets[[#This Row],[MSFT]]</f>
        <v>-7.3242037174320778E-3</v>
      </c>
      <c r="W1198" s="69">
        <f>(K1199-Assets[[#This Row],[WFC]])/Assets[[#This Row],[WFC]]</f>
        <v>-6.7555059341676783E-3</v>
      </c>
      <c r="X1198" s="69">
        <f>(L1199-Assets[[#This Row],[DJI]])/Assets[[#This Row],[DJI]]</f>
        <v>-1.113640140134314E-2</v>
      </c>
    </row>
    <row r="1199" spans="1:24" x14ac:dyDescent="0.25">
      <c r="A1199" s="66">
        <v>42094</v>
      </c>
      <c r="B1199" s="60">
        <v>121.42608199999999</v>
      </c>
      <c r="C1199" s="62">
        <v>81.370845000000003</v>
      </c>
      <c r="D1199" s="62">
        <v>45.041184999999999</v>
      </c>
      <c r="E1199" s="62">
        <v>188.770004</v>
      </c>
      <c r="F1199" s="62">
        <v>548.00246800000002</v>
      </c>
      <c r="G1199" s="62">
        <v>102.871982</v>
      </c>
      <c r="H1199" s="62">
        <v>58.780889999999999</v>
      </c>
      <c r="I1199" s="62">
        <v>208.39999399999999</v>
      </c>
      <c r="J1199" s="62">
        <v>39.305019000000001</v>
      </c>
      <c r="K1199" s="62">
        <v>52.505397000000002</v>
      </c>
      <c r="L1199" s="62">
        <v>17776.119139999999</v>
      </c>
      <c r="N1199" s="69">
        <f>(B1200-Assets[[#This Row],[AAPL]])/Assets[[#This Row],[AAPL]]</f>
        <v>-1.4466002452421375E-3</v>
      </c>
      <c r="O1199" s="69">
        <f>(C1200-Assets[[#This Row],[XOM]])/Assets[[#This Row],[XOM]]</f>
        <v>-6.3529511092087938E-3</v>
      </c>
      <c r="P1199" s="69">
        <f>(D1200-Assets[[#This Row],[TTM]])/Assets[[#This Row],[TTM]]</f>
        <v>2.0639155031112053E-2</v>
      </c>
      <c r="Q1199" s="69">
        <f>(E1200-Assets[[#This Row],[TSLA]])/Assets[[#This Row],[TSLA]]</f>
        <v>-6.2510355193931477E-3</v>
      </c>
      <c r="R1199" s="69">
        <f>(F1200-Assets[[#This Row],[GOOG]])/Assets[[#This Row],[GOOG]]</f>
        <v>-9.9270155111782846E-3</v>
      </c>
      <c r="S1199" s="69">
        <f>(G1200-Assets[[#This Row],[DIS]])/Assets[[#This Row],[DIS]]</f>
        <v>5.2436240608254425E-3</v>
      </c>
      <c r="T1199" s="69">
        <f>(H1200-Assets[[#This Row],[COP]])/Assets[[#This Row],[COP]]</f>
        <v>1.2206909422433092E-2</v>
      </c>
      <c r="U1199" s="69">
        <f>(I1200-Assets[[#This Row],[BIDU]])/Assets[[#This Row],[BIDU]]</f>
        <v>1.2811962940843519E-2</v>
      </c>
      <c r="V1199" s="69">
        <f>(J1200-Assets[[#This Row],[MSFT]])/Assets[[#This Row],[MSFT]]</f>
        <v>1.4756894024145334E-3</v>
      </c>
      <c r="W1199" s="69">
        <f>(K1200-Assets[[#This Row],[WFC]])/Assets[[#This Row],[WFC]]</f>
        <v>-8.4559307303210263E-3</v>
      </c>
      <c r="X1199" s="69">
        <f>(L1200-Assets[[#This Row],[DJI]])/Assets[[#This Row],[DJI]]</f>
        <v>-4.3845031295170556E-3</v>
      </c>
    </row>
    <row r="1200" spans="1:24" x14ac:dyDescent="0.25">
      <c r="A1200" s="66">
        <v>42095</v>
      </c>
      <c r="B1200" s="60">
        <v>121.250427</v>
      </c>
      <c r="C1200" s="62">
        <v>80.853899999999996</v>
      </c>
      <c r="D1200" s="62">
        <v>45.970796999999997</v>
      </c>
      <c r="E1200" s="62">
        <v>187.58999600000001</v>
      </c>
      <c r="F1200" s="62">
        <v>542.56243900000004</v>
      </c>
      <c r="G1200" s="62">
        <v>103.411404</v>
      </c>
      <c r="H1200" s="62">
        <v>59.498423000000003</v>
      </c>
      <c r="I1200" s="62">
        <v>211.070007</v>
      </c>
      <c r="J1200" s="62">
        <v>39.363021000000003</v>
      </c>
      <c r="K1200" s="62">
        <v>52.061414999999997</v>
      </c>
      <c r="L1200" s="62">
        <v>17698.179690000001</v>
      </c>
      <c r="N1200" s="69">
        <f>(B1201-Assets[[#This Row],[AAPL]])/Assets[[#This Row],[AAPL]]</f>
        <v>8.6116727654905207E-3</v>
      </c>
      <c r="O1200" s="69">
        <f>(C1201-Assets[[#This Row],[XOM]])/Assets[[#This Row],[XOM]]</f>
        <v>-1.8943427589763924E-3</v>
      </c>
      <c r="P1200" s="69">
        <f>(D1201-Assets[[#This Row],[TTM]])/Assets[[#This Row],[TTM]]</f>
        <v>-8.6975868615024442E-3</v>
      </c>
      <c r="Q1200" s="69">
        <f>(E1201-Assets[[#This Row],[TSLA]])/Assets[[#This Row],[TSLA]]</f>
        <v>1.8177962965572995E-2</v>
      </c>
      <c r="R1200" s="69">
        <f>(F1201-Assets[[#This Row],[GOOG]])/Assets[[#This Row],[GOOG]]</f>
        <v>-1.2957074605011554E-2</v>
      </c>
      <c r="S1200" s="69">
        <f>(G1201-Assets[[#This Row],[DIS]])/Assets[[#This Row],[DIS]]</f>
        <v>5.311048673123109E-3</v>
      </c>
      <c r="T1200" s="69">
        <f>(H1201-Assets[[#This Row],[COP]])/Assets[[#This Row],[COP]]</f>
        <v>2.5388740135179129E-3</v>
      </c>
      <c r="U1200" s="69">
        <f>(I1201-Assets[[#This Row],[BIDU]])/Assets[[#This Row],[BIDU]]</f>
        <v>-1.2128734140800974E-2</v>
      </c>
      <c r="V1200" s="69">
        <f>(J1201-Assets[[#This Row],[MSFT]])/Assets[[#This Row],[MSFT]]</f>
        <v>-1.0559936443902596E-2</v>
      </c>
      <c r="W1200" s="69">
        <f>(K1201-Assets[[#This Row],[WFC]])/Assets[[#This Row],[WFC]]</f>
        <v>7.9718155951005662E-3</v>
      </c>
      <c r="X1200" s="69">
        <f>(L1201-Assets[[#This Row],[DJI]])/Assets[[#This Row],[DJI]]</f>
        <v>3.6761147835310841E-3</v>
      </c>
    </row>
    <row r="1201" spans="1:24" x14ac:dyDescent="0.25">
      <c r="A1201" s="66">
        <v>42096</v>
      </c>
      <c r="B1201" s="60">
        <v>122.294596</v>
      </c>
      <c r="C1201" s="62">
        <v>80.700734999999995</v>
      </c>
      <c r="D1201" s="62">
        <v>45.570962000000002</v>
      </c>
      <c r="E1201" s="62">
        <v>191</v>
      </c>
      <c r="F1201" s="62">
        <v>535.53241700000001</v>
      </c>
      <c r="G1201" s="62">
        <v>103.960627</v>
      </c>
      <c r="H1201" s="62">
        <v>59.649481999999999</v>
      </c>
      <c r="I1201" s="62">
        <v>208.509995</v>
      </c>
      <c r="J1201" s="62">
        <v>38.94735</v>
      </c>
      <c r="K1201" s="62">
        <v>52.476438999999999</v>
      </c>
      <c r="L1201" s="62">
        <v>17763.240229999999</v>
      </c>
      <c r="N1201" s="69">
        <f>(B1202-Assets[[#This Row],[AAPL]])/Assets[[#This Row],[AAPL]]</f>
        <v>1.6198516245149567E-2</v>
      </c>
      <c r="O1201" s="69">
        <f>(C1202-Assets[[#This Row],[XOM]])/Assets[[#This Row],[XOM]]</f>
        <v>9.8457219751469649E-3</v>
      </c>
      <c r="P1201" s="69">
        <f>(D1202-Assets[[#This Row],[TTM]])/Assets[[#This Row],[TTM]]</f>
        <v>1.667028666193179E-2</v>
      </c>
      <c r="Q1201" s="69">
        <f>(E1202-Assets[[#This Row],[TSLA]])/Assets[[#This Row],[TSLA]]</f>
        <v>6.3350816753926745E-2</v>
      </c>
      <c r="R1201" s="69">
        <f>(F1202-Assets[[#This Row],[GOOG]])/Assets[[#This Row],[GOOG]]</f>
        <v>2.3061442422447711E-3</v>
      </c>
      <c r="S1201" s="69">
        <f>(G1202-Assets[[#This Row],[DIS]])/Assets[[#This Row],[DIS]]</f>
        <v>-3.490590721427721E-3</v>
      </c>
      <c r="T1201" s="69">
        <f>(H1202-Assets[[#This Row],[COP]])/Assets[[#This Row],[COP]]</f>
        <v>3.4979415244544752E-2</v>
      </c>
      <c r="U1201" s="69">
        <f>(I1202-Assets[[#This Row],[BIDU]])/Assets[[#This Row],[BIDU]]</f>
        <v>-2.3547979078892577E-2</v>
      </c>
      <c r="V1201" s="69">
        <f>(J1202-Assets[[#This Row],[MSFT]])/Assets[[#This Row],[MSFT]]</f>
        <v>3.1273244521129152E-2</v>
      </c>
      <c r="W1201" s="69">
        <f>(K1202-Assets[[#This Row],[WFC]])/Assets[[#This Row],[WFC]]</f>
        <v>-5.3337651207620677E-3</v>
      </c>
      <c r="X1201" s="69">
        <f>(L1202-Assets[[#This Row],[DJI]])/Assets[[#This Row],[DJI]]</f>
        <v>6.6209418145104764E-3</v>
      </c>
    </row>
    <row r="1202" spans="1:24" x14ac:dyDescent="0.25">
      <c r="A1202" s="66">
        <v>42100</v>
      </c>
      <c r="B1202" s="60">
        <v>124.275587</v>
      </c>
      <c r="C1202" s="62">
        <v>81.495292000000006</v>
      </c>
      <c r="D1202" s="62">
        <v>46.330643000000002</v>
      </c>
      <c r="E1202" s="62">
        <v>203.10000600000001</v>
      </c>
      <c r="F1202" s="62">
        <v>536.76743199999999</v>
      </c>
      <c r="G1202" s="62">
        <v>103.59774299999999</v>
      </c>
      <c r="H1202" s="62">
        <v>61.735985999999997</v>
      </c>
      <c r="I1202" s="62">
        <v>203.60000600000001</v>
      </c>
      <c r="J1202" s="62">
        <v>40.16536</v>
      </c>
      <c r="K1202" s="62">
        <v>52.196542000000001</v>
      </c>
      <c r="L1202" s="62">
        <v>17880.849610000001</v>
      </c>
      <c r="N1202" s="69">
        <f>(B1203-Assets[[#This Row],[AAPL]])/Assets[[#This Row],[AAPL]]</f>
        <v>-1.0522155087467041E-2</v>
      </c>
      <c r="O1202" s="69">
        <f>(C1203-Assets[[#This Row],[XOM]])/Assets[[#This Row],[XOM]]</f>
        <v>7.2830096737367192E-3</v>
      </c>
      <c r="P1202" s="69">
        <f>(D1203-Assets[[#This Row],[TTM]])/Assets[[#This Row],[TTM]]</f>
        <v>-9.9244683480867076E-3</v>
      </c>
      <c r="Q1202" s="69">
        <f>(E1203-Assets[[#This Row],[TSLA]])/Assets[[#This Row],[TSLA]]</f>
        <v>7.3852287330800179E-4</v>
      </c>
      <c r="R1202" s="69">
        <f>(F1203-Assets[[#This Row],[GOOG]])/Assets[[#This Row],[GOOG]]</f>
        <v>4.7501391626917142E-4</v>
      </c>
      <c r="S1202" s="69">
        <f>(G1203-Assets[[#This Row],[DIS]])/Assets[[#This Row],[DIS]]</f>
        <v>-1.8933713642776103E-3</v>
      </c>
      <c r="T1202" s="69">
        <f>(H1203-Assets[[#This Row],[COP]])/Assets[[#This Row],[COP]]</f>
        <v>6.1171615530689876E-3</v>
      </c>
      <c r="U1202" s="69">
        <f>(I1203-Assets[[#This Row],[BIDU]])/Assets[[#This Row],[BIDU]]</f>
        <v>1.3260755994279349E-3</v>
      </c>
      <c r="V1202" s="69">
        <f>(J1203-Assets[[#This Row],[MSFT]])/Assets[[#This Row],[MSFT]]</f>
        <v>-4.8136005752221888E-4</v>
      </c>
      <c r="W1202" s="69">
        <f>(K1203-Assets[[#This Row],[WFC]])/Assets[[#This Row],[WFC]]</f>
        <v>-1.1094987863372585E-3</v>
      </c>
      <c r="X1202" s="69">
        <f>(L1203-Assets[[#This Row],[DJI]])/Assets[[#This Row],[DJI]]</f>
        <v>-3.0365950826879339E-4</v>
      </c>
    </row>
    <row r="1203" spans="1:24" x14ac:dyDescent="0.25">
      <c r="A1203" s="66">
        <v>42101</v>
      </c>
      <c r="B1203" s="60">
        <v>122.96794</v>
      </c>
      <c r="C1203" s="62">
        <v>82.088823000000005</v>
      </c>
      <c r="D1203" s="62">
        <v>45.870835999999997</v>
      </c>
      <c r="E1203" s="62">
        <v>203.25</v>
      </c>
      <c r="F1203" s="62">
        <v>537.02240400000005</v>
      </c>
      <c r="G1203" s="62">
        <v>103.401594</v>
      </c>
      <c r="H1203" s="62">
        <v>62.113635000000002</v>
      </c>
      <c r="I1203" s="62">
        <v>203.86999499999999</v>
      </c>
      <c r="J1203" s="62">
        <v>40.146025999999999</v>
      </c>
      <c r="K1203" s="62">
        <v>52.138629999999999</v>
      </c>
      <c r="L1203" s="62">
        <v>17875.41992</v>
      </c>
      <c r="N1203" s="69">
        <f>(B1204-Assets[[#This Row],[AAPL]])/Assets[[#This Row],[AAPL]]</f>
        <v>-3.2537342660208537E-3</v>
      </c>
      <c r="O1203" s="69">
        <f>(C1204-Assets[[#This Row],[XOM]])/Assets[[#This Row],[XOM]]</f>
        <v>-1.9708480897576031E-2</v>
      </c>
      <c r="P1203" s="69">
        <f>(D1204-Assets[[#This Row],[TTM]])/Assets[[#This Row],[TTM]]</f>
        <v>-5.665691377414587E-3</v>
      </c>
      <c r="Q1203" s="69">
        <f>(E1204-Assets[[#This Row],[TSLA]])/Assets[[#This Row],[TSLA]]</f>
        <v>2.1746607626076223E-2</v>
      </c>
      <c r="R1203" s="69">
        <f>(F1204-Assets[[#This Row],[GOOG]])/Assets[[#This Row],[GOOG]]</f>
        <v>8.5472076505767637E-3</v>
      </c>
      <c r="S1203" s="69">
        <f>(G1204-Assets[[#This Row],[DIS]])/Assets[[#This Row],[DIS]]</f>
        <v>8.8210245578999816E-3</v>
      </c>
      <c r="T1203" s="69">
        <f>(H1204-Assets[[#This Row],[COP]])/Assets[[#This Row],[COP]]</f>
        <v>-1.4895924220181322E-2</v>
      </c>
      <c r="U1203" s="69">
        <f>(I1204-Assets[[#This Row],[BIDU]])/Assets[[#This Row],[BIDU]]</f>
        <v>4.3998632559931271E-2</v>
      </c>
      <c r="V1203" s="69">
        <f>(J1204-Assets[[#This Row],[MSFT]])/Assets[[#This Row],[MSFT]]</f>
        <v>-2.6487055032545785E-3</v>
      </c>
      <c r="W1203" s="69">
        <f>(K1204-Assets[[#This Row],[WFC]])/Assets[[#This Row],[WFC]]</f>
        <v>-3.7024371373007328E-4</v>
      </c>
      <c r="X1203" s="69">
        <f>(L1204-Assets[[#This Row],[DJI]])/Assets[[#This Row],[DJI]]</f>
        <v>1.5154804822062214E-3</v>
      </c>
    </row>
    <row r="1204" spans="1:24" x14ac:dyDescent="0.25">
      <c r="A1204" s="66">
        <v>42102</v>
      </c>
      <c r="B1204" s="60">
        <v>122.567835</v>
      </c>
      <c r="C1204" s="62">
        <v>80.470977000000005</v>
      </c>
      <c r="D1204" s="62">
        <v>45.610945999999998</v>
      </c>
      <c r="E1204" s="62">
        <v>207.66999799999999</v>
      </c>
      <c r="F1204" s="62">
        <v>541.61244599999998</v>
      </c>
      <c r="G1204" s="62">
        <v>104.31370200000001</v>
      </c>
      <c r="H1204" s="62">
        <v>61.188395</v>
      </c>
      <c r="I1204" s="62">
        <v>212.83999600000001</v>
      </c>
      <c r="J1204" s="62">
        <v>40.039690999999998</v>
      </c>
      <c r="K1204" s="62">
        <v>52.119326000000001</v>
      </c>
      <c r="L1204" s="62">
        <v>17902.509770000001</v>
      </c>
      <c r="N1204" s="69">
        <f>(B1205-Assets[[#This Row],[AAPL]])/Assets[[#This Row],[AAPL]]</f>
        <v>7.6433021763010166E-3</v>
      </c>
      <c r="O1204" s="69">
        <f>(C1205-Assets[[#This Row],[XOM]])/Assets[[#This Row],[XOM]]</f>
        <v>7.0188410909935994E-3</v>
      </c>
      <c r="P1204" s="69">
        <f>(D1205-Assets[[#This Row],[TTM]])/Assets[[#This Row],[TTM]]</f>
        <v>-7.8895535295409481E-3</v>
      </c>
      <c r="Q1204" s="69">
        <f>(E1205-Assets[[#This Row],[TSLA]])/Assets[[#This Row],[TSLA]]</f>
        <v>1.1653093963048148E-2</v>
      </c>
      <c r="R1204" s="69">
        <f>(F1205-Assets[[#This Row],[GOOG]])/Assets[[#This Row],[GOOG]]</f>
        <v>-1.5324130863861147E-3</v>
      </c>
      <c r="S1204" s="69">
        <f>(G1205-Assets[[#This Row],[DIS]])/Assets[[#This Row],[DIS]]</f>
        <v>3.8547956048956859E-3</v>
      </c>
      <c r="T1204" s="69">
        <f>(H1205-Assets[[#This Row],[COP]])/Assets[[#This Row],[COP]]</f>
        <v>3.3791113494642276E-2</v>
      </c>
      <c r="U1204" s="69">
        <f>(I1205-Assets[[#This Row],[BIDU]])/Assets[[#This Row],[BIDU]]</f>
        <v>2.6498778923111733E-2</v>
      </c>
      <c r="V1204" s="69">
        <f>(J1205-Assets[[#This Row],[MSFT]])/Assets[[#This Row],[MSFT]]</f>
        <v>1.4486125779542577E-3</v>
      </c>
      <c r="W1204" s="69">
        <f>(K1205-Assets[[#This Row],[WFC]])/Assets[[#This Row],[WFC]]</f>
        <v>3.5185029061964791E-3</v>
      </c>
      <c r="X1204" s="69">
        <f>(L1205-Assets[[#This Row],[DJI]])/Assets[[#This Row],[DJI]]</f>
        <v>3.1403809143123306E-3</v>
      </c>
    </row>
    <row r="1205" spans="1:24" x14ac:dyDescent="0.25">
      <c r="A1205" s="66">
        <v>42103</v>
      </c>
      <c r="B1205" s="60">
        <v>123.50465800000001</v>
      </c>
      <c r="C1205" s="62">
        <v>81.035790000000006</v>
      </c>
      <c r="D1205" s="62">
        <v>45.251095999999997</v>
      </c>
      <c r="E1205" s="62">
        <v>210.08999600000001</v>
      </c>
      <c r="F1205" s="62">
        <v>540.78247199999998</v>
      </c>
      <c r="G1205" s="62">
        <v>104.71581</v>
      </c>
      <c r="H1205" s="62">
        <v>63.256019000000002</v>
      </c>
      <c r="I1205" s="62">
        <v>218.479996</v>
      </c>
      <c r="J1205" s="62">
        <v>40.097693</v>
      </c>
      <c r="K1205" s="62">
        <v>52.302708000000003</v>
      </c>
      <c r="L1205" s="62">
        <v>17958.730469999999</v>
      </c>
      <c r="N1205" s="69">
        <f>(B1206-Assets[[#This Row],[AAPL]])/Assets[[#This Row],[AAPL]]</f>
        <v>4.2667621491651745E-3</v>
      </c>
      <c r="O1205" s="69">
        <f>(C1206-Assets[[#This Row],[XOM]])/Assets[[#This Row],[XOM]]</f>
        <v>1.0750101899419865E-2</v>
      </c>
      <c r="P1205" s="69">
        <f>(D1206-Assets[[#This Row],[TTM]])/Assets[[#This Row],[TTM]]</f>
        <v>7.0686906677355325E-3</v>
      </c>
      <c r="Q1205" s="69">
        <f>(E1206-Assets[[#This Row],[TSLA]])/Assets[[#This Row],[TSLA]]</f>
        <v>3.8554810577462188E-3</v>
      </c>
      <c r="R1205" s="69">
        <f>(F1206-Assets[[#This Row],[GOOG]])/Assets[[#This Row],[GOOG]]</f>
        <v>-1.4239662708593745E-3</v>
      </c>
      <c r="S1205" s="69">
        <f>(G1206-Assets[[#This Row],[DIS]])/Assets[[#This Row],[DIS]]</f>
        <v>1.6858676832084492E-3</v>
      </c>
      <c r="T1205" s="69">
        <f>(H1206-Assets[[#This Row],[COP]])/Assets[[#This Row],[COP]]</f>
        <v>-7.0149371872421928E-3</v>
      </c>
      <c r="U1205" s="69">
        <f>(I1206-Assets[[#This Row],[BIDU]])/Assets[[#This Row],[BIDU]]</f>
        <v>-1.6889431836130162E-2</v>
      </c>
      <c r="V1205" s="69">
        <f>(J1206-Assets[[#This Row],[MSFT]])/Assets[[#This Row],[MSFT]]</f>
        <v>5.7859438446994657E-3</v>
      </c>
      <c r="W1205" s="69">
        <f>(K1206-Assets[[#This Row],[WFC]])/Assets[[#This Row],[WFC]]</f>
        <v>2.3989771237083843E-3</v>
      </c>
      <c r="X1205" s="69">
        <f>(L1206-Assets[[#This Row],[DJI]])/Assets[[#This Row],[DJI]]</f>
        <v>5.508179999986396E-3</v>
      </c>
    </row>
    <row r="1206" spans="1:24" x14ac:dyDescent="0.25">
      <c r="A1206" s="66">
        <v>42104</v>
      </c>
      <c r="B1206" s="60">
        <v>124.031623</v>
      </c>
      <c r="C1206" s="62">
        <v>81.906932999999995</v>
      </c>
      <c r="D1206" s="62">
        <v>45.570962000000002</v>
      </c>
      <c r="E1206" s="62">
        <v>210.89999399999999</v>
      </c>
      <c r="F1206" s="62">
        <v>540.01241600000003</v>
      </c>
      <c r="G1206" s="62">
        <v>104.892347</v>
      </c>
      <c r="H1206" s="62">
        <v>62.812282000000003</v>
      </c>
      <c r="I1206" s="62">
        <v>214.78999300000001</v>
      </c>
      <c r="J1206" s="62">
        <v>40.329695999999998</v>
      </c>
      <c r="K1206" s="62">
        <v>52.428181000000002</v>
      </c>
      <c r="L1206" s="62">
        <v>18057.650389999999</v>
      </c>
      <c r="N1206" s="69">
        <f>(B1207-Assets[[#This Row],[AAPL]])/Assets[[#This Row],[AAPL]]</f>
        <v>-1.9669580555275235E-3</v>
      </c>
      <c r="O1206" s="69">
        <f>(C1207-Assets[[#This Row],[XOM]])/Assets[[#This Row],[XOM]]</f>
        <v>-2.5713085850741532E-3</v>
      </c>
      <c r="P1206" s="69">
        <f>(D1207-Assets[[#This Row],[TTM]])/Assets[[#This Row],[TTM]]</f>
        <v>-3.0269824016442855E-2</v>
      </c>
      <c r="Q1206" s="69">
        <f>(E1207-Assets[[#This Row],[TSLA]])/Assets[[#This Row],[TSLA]]</f>
        <v>-5.3105501747903738E-3</v>
      </c>
      <c r="R1206" s="69">
        <f>(F1207-Assets[[#This Row],[GOOG]])/Assets[[#This Row],[GOOG]]</f>
        <v>-1.5554271996591359E-3</v>
      </c>
      <c r="S1206" s="69">
        <f>(G1207-Assets[[#This Row],[DIS]])/Assets[[#This Row],[DIS]]</f>
        <v>-4.1140274990700233E-3</v>
      </c>
      <c r="T1206" s="69">
        <f>(H1207-Assets[[#This Row],[COP]])/Assets[[#This Row],[COP]]</f>
        <v>-2.8558905088021391E-3</v>
      </c>
      <c r="U1206" s="69">
        <f>(I1207-Assets[[#This Row],[BIDU]])/Assets[[#This Row],[BIDU]]</f>
        <v>2.8399879877084528E-3</v>
      </c>
      <c r="V1206" s="69">
        <f>(J1207-Assets[[#This Row],[MSFT]])/Assets[[#This Row],[MSFT]]</f>
        <v>9.5872282300371733E-4</v>
      </c>
      <c r="W1206" s="69">
        <f>(K1207-Assets[[#This Row],[WFC]])/Assets[[#This Row],[WFC]]</f>
        <v>4.9705520014130776E-3</v>
      </c>
      <c r="X1206" s="69">
        <f>(L1207-Assets[[#This Row],[DJI]])/Assets[[#This Row],[DJI]]</f>
        <v>-4.4641095745568777E-3</v>
      </c>
    </row>
    <row r="1207" spans="1:24" x14ac:dyDescent="0.25">
      <c r="A1207" s="66">
        <v>42107</v>
      </c>
      <c r="B1207" s="60">
        <v>123.78765799999999</v>
      </c>
      <c r="C1207" s="62">
        <v>81.696325000000002</v>
      </c>
      <c r="D1207" s="62">
        <v>44.191536999999997</v>
      </c>
      <c r="E1207" s="62">
        <v>209.779999</v>
      </c>
      <c r="F1207" s="62">
        <v>539.17246599999999</v>
      </c>
      <c r="G1207" s="62">
        <v>104.46081700000001</v>
      </c>
      <c r="H1207" s="62">
        <v>62.632897</v>
      </c>
      <c r="I1207" s="62">
        <v>215.39999399999999</v>
      </c>
      <c r="J1207" s="62">
        <v>40.368361</v>
      </c>
      <c r="K1207" s="62">
        <v>52.688777999999999</v>
      </c>
      <c r="L1207" s="62">
        <v>17977.039059999999</v>
      </c>
      <c r="N1207" s="69">
        <f>(B1208-Assets[[#This Row],[AAPL]])/Assets[[#This Row],[AAPL]]</f>
        <v>-4.3357957382148182E-3</v>
      </c>
      <c r="O1207" s="69">
        <f>(C1208-Assets[[#This Row],[XOM]])/Assets[[#This Row],[XOM]]</f>
        <v>1.5116016540523639E-2</v>
      </c>
      <c r="P1207" s="69">
        <f>(D1208-Assets[[#This Row],[TTM]])/Assets[[#This Row],[TTM]]</f>
        <v>7.238173227602486E-3</v>
      </c>
      <c r="Q1207" s="69">
        <f>(E1208-Assets[[#This Row],[TSLA]])/Assets[[#This Row],[TSLA]]</f>
        <v>-1.1059166798832969E-2</v>
      </c>
      <c r="R1207" s="69">
        <f>(F1208-Assets[[#This Row],[GOOG]])/Assets[[#This Row],[GOOG]]</f>
        <v>-1.6284327471573691E-2</v>
      </c>
      <c r="S1207" s="69">
        <f>(G1208-Assets[[#This Row],[DIS]])/Assets[[#This Row],[DIS]]</f>
        <v>1.408336678048353E-3</v>
      </c>
      <c r="T1207" s="69">
        <f>(H1208-Assets[[#This Row],[COP]])/Assets[[#This Row],[COP]]</f>
        <v>3.0449270133553061E-2</v>
      </c>
      <c r="U1207" s="69">
        <f>(I1208-Assets[[#This Row],[BIDU]])/Assets[[#This Row],[BIDU]]</f>
        <v>-6.9173168129243586E-3</v>
      </c>
      <c r="V1207" s="69">
        <f>(J1208-Assets[[#This Row],[MSFT]])/Assets[[#This Row],[MSFT]]</f>
        <v>-2.6340430318684939E-3</v>
      </c>
      <c r="W1207" s="69">
        <f>(K1208-Assets[[#This Row],[WFC]])/Assets[[#This Row],[WFC]]</f>
        <v>-7.327366749708953E-3</v>
      </c>
      <c r="X1207" s="69">
        <f>(L1208-Assets[[#This Row],[DJI]])/Assets[[#This Row],[DJI]]</f>
        <v>3.318686675869049E-3</v>
      </c>
    </row>
    <row r="1208" spans="1:24" x14ac:dyDescent="0.25">
      <c r="A1208" s="66">
        <v>42108</v>
      </c>
      <c r="B1208" s="60">
        <v>123.25094</v>
      </c>
      <c r="C1208" s="62">
        <v>82.931247999999997</v>
      </c>
      <c r="D1208" s="62">
        <v>44.511403000000001</v>
      </c>
      <c r="E1208" s="62">
        <v>207.46000699999999</v>
      </c>
      <c r="F1208" s="62">
        <v>530.39240500000005</v>
      </c>
      <c r="G1208" s="62">
        <v>104.607933</v>
      </c>
      <c r="H1208" s="62">
        <v>64.540023000000005</v>
      </c>
      <c r="I1208" s="62">
        <v>213.91000399999999</v>
      </c>
      <c r="J1208" s="62">
        <v>40.262028999999998</v>
      </c>
      <c r="K1208" s="62">
        <v>52.302708000000003</v>
      </c>
      <c r="L1208" s="62">
        <v>18036.699219999999</v>
      </c>
      <c r="N1208" s="69">
        <f>(B1209-Assets[[#This Row],[AAPL]])/Assets[[#This Row],[AAPL]]</f>
        <v>3.8004416031228372E-3</v>
      </c>
      <c r="O1208" s="69">
        <f>(C1209-Assets[[#This Row],[XOM]])/Assets[[#This Row],[XOM]]</f>
        <v>1.6737900772939133E-2</v>
      </c>
      <c r="P1208" s="69">
        <f>(D1209-Assets[[#This Row],[TTM]])/Assets[[#This Row],[TTM]]</f>
        <v>-1.4147700534175458E-2</v>
      </c>
      <c r="Q1208" s="69">
        <f>(E1209-Assets[[#This Row],[TSLA]])/Assets[[#This Row],[TSLA]]</f>
        <v>1.7834521715793502E-3</v>
      </c>
      <c r="R1208" s="69">
        <f>(F1209-Assets[[#This Row],[GOOG]])/Assets[[#This Row],[GOOG]]</f>
        <v>4.0347938240177586E-3</v>
      </c>
      <c r="S1208" s="69">
        <f>(G1209-Assets[[#This Row],[DIS]])/Assets[[#This Row],[DIS]]</f>
        <v>3.0001835520446756E-3</v>
      </c>
      <c r="T1208" s="69">
        <f>(H1209-Assets[[#This Row],[COP]])/Assets[[#This Row],[COP]]</f>
        <v>1.5213583050628773E-2</v>
      </c>
      <c r="U1208" s="69">
        <f>(I1209-Assets[[#This Row],[BIDU]])/Assets[[#This Row],[BIDU]]</f>
        <v>-1.4679070362693213E-2</v>
      </c>
      <c r="V1208" s="69">
        <f>(J1209-Assets[[#This Row],[MSFT]])/Assets[[#This Row],[MSFT]]</f>
        <v>1.4645784493374656E-2</v>
      </c>
      <c r="W1208" s="69">
        <f>(K1209-Assets[[#This Row],[WFC]])/Assets[[#This Row],[WFC]]</f>
        <v>1.144126227651533E-2</v>
      </c>
      <c r="X1208" s="69">
        <f>(L1209-Assets[[#This Row],[DJI]])/Assets[[#This Row],[DJI]]</f>
        <v>4.2086503231051325E-3</v>
      </c>
    </row>
    <row r="1209" spans="1:24" x14ac:dyDescent="0.25">
      <c r="A1209" s="66">
        <v>42109</v>
      </c>
      <c r="B1209" s="60">
        <v>123.719348</v>
      </c>
      <c r="C1209" s="62">
        <v>84.319343000000003</v>
      </c>
      <c r="D1209" s="62">
        <v>43.881669000000002</v>
      </c>
      <c r="E1209" s="62">
        <v>207.83000200000001</v>
      </c>
      <c r="F1209" s="62">
        <v>532.53242899999998</v>
      </c>
      <c r="G1209" s="62">
        <v>104.92177599999999</v>
      </c>
      <c r="H1209" s="62">
        <v>65.521907999999996</v>
      </c>
      <c r="I1209" s="62">
        <v>210.770004</v>
      </c>
      <c r="J1209" s="62">
        <v>40.851697999999999</v>
      </c>
      <c r="K1209" s="62">
        <v>52.901116999999999</v>
      </c>
      <c r="L1209" s="62">
        <v>18112.609380000002</v>
      </c>
      <c r="N1209" s="69">
        <f>(B1210-Assets[[#This Row],[AAPL]])/Assets[[#This Row],[AAPL]]</f>
        <v>-4.8114867207350899E-3</v>
      </c>
      <c r="O1209" s="69">
        <f>(C1210-Assets[[#This Row],[XOM]])/Assets[[#This Row],[XOM]]</f>
        <v>-3.9736433904613913E-3</v>
      </c>
      <c r="P1209" s="69">
        <f>(D1210-Assets[[#This Row],[TTM]])/Assets[[#This Row],[TTM]]</f>
        <v>2.5056248430294489E-3</v>
      </c>
      <c r="Q1209" s="69">
        <f>(E1210-Assets[[#This Row],[TSLA]])/Assets[[#This Row],[TSLA]]</f>
        <v>-5.4371601266693494E-3</v>
      </c>
      <c r="R1209" s="69">
        <f>(F1210-Assets[[#This Row],[GOOG]])/Assets[[#This Row],[GOOG]]</f>
        <v>2.3847599335588333E-3</v>
      </c>
      <c r="S1209" s="69">
        <f>(G1210-Assets[[#This Row],[DIS]])/Assets[[#This Row],[DIS]]</f>
        <v>1.0469199453886554E-2</v>
      </c>
      <c r="T1209" s="69">
        <f>(H1210-Assets[[#This Row],[COP]])/Assets[[#This Row],[COP]]</f>
        <v>-5.6195860474637085E-3</v>
      </c>
      <c r="U1209" s="69">
        <f>(I1210-Assets[[#This Row],[BIDU]])/Assets[[#This Row],[BIDU]]</f>
        <v>-1.836129395338441E-2</v>
      </c>
      <c r="V1209" s="69">
        <f>(J1210-Assets[[#This Row],[MSFT]])/Assets[[#This Row],[MSFT]]</f>
        <v>-2.366266391179114E-3</v>
      </c>
      <c r="W1209" s="69">
        <f>(K1210-Assets[[#This Row],[WFC]])/Assets[[#This Row],[WFC]]</f>
        <v>0</v>
      </c>
      <c r="X1209" s="69">
        <f>(L1210-Assets[[#This Row],[DJI]])/Assets[[#This Row],[DJI]]</f>
        <v>-3.7762918950556509E-4</v>
      </c>
    </row>
    <row r="1210" spans="1:24" x14ac:dyDescent="0.25">
      <c r="A1210" s="66">
        <v>42110</v>
      </c>
      <c r="B1210" s="60">
        <v>123.12407399999999</v>
      </c>
      <c r="C1210" s="62">
        <v>83.984288000000006</v>
      </c>
      <c r="D1210" s="62">
        <v>43.991619999999998</v>
      </c>
      <c r="E1210" s="62">
        <v>206.699997</v>
      </c>
      <c r="F1210" s="62">
        <v>533.80239099999994</v>
      </c>
      <c r="G1210" s="62">
        <v>106.020223</v>
      </c>
      <c r="H1210" s="62">
        <v>65.153701999999996</v>
      </c>
      <c r="I1210" s="62">
        <v>206.89999399999999</v>
      </c>
      <c r="J1210" s="62">
        <v>40.755032</v>
      </c>
      <c r="K1210" s="62">
        <v>52.901116999999999</v>
      </c>
      <c r="L1210" s="62">
        <v>18105.769530000001</v>
      </c>
      <c r="N1210" s="69">
        <f>(B1211-Assets[[#This Row],[AAPL]])/Assets[[#This Row],[AAPL]]</f>
        <v>-1.1254638958746604E-2</v>
      </c>
      <c r="O1210" s="69">
        <f>(C1211-Assets[[#This Row],[XOM]])/Assets[[#This Row],[XOM]]</f>
        <v>-9.1189199579808349E-3</v>
      </c>
      <c r="P1210" s="69">
        <f>(D1211-Assets[[#This Row],[TTM]])/Assets[[#This Row],[TTM]]</f>
        <v>-1.590539289073685E-2</v>
      </c>
      <c r="Q1210" s="69">
        <f>(E1211-Assets[[#This Row],[TSLA]])/Assets[[#This Row],[TSLA]]</f>
        <v>4.3539429756263379E-4</v>
      </c>
      <c r="R1210" s="69">
        <f>(F1211-Assets[[#This Row],[GOOG]])/Assets[[#This Row],[GOOG]]</f>
        <v>-1.8265195443832302E-2</v>
      </c>
      <c r="S1210" s="69">
        <f>(G1211-Assets[[#This Row],[DIS]])/Assets[[#This Row],[DIS]]</f>
        <v>-1.3043445494356293E-2</v>
      </c>
      <c r="T1210" s="69">
        <f>(H1211-Assets[[#This Row],[COP]])/Assets[[#This Row],[COP]]</f>
        <v>-1.9127662154945522E-2</v>
      </c>
      <c r="U1210" s="69">
        <f>(I1211-Assets[[#This Row],[BIDU]])/Assets[[#This Row],[BIDU]]</f>
        <v>4.6882601649567779E-3</v>
      </c>
      <c r="V1210" s="69">
        <f>(J1211-Assets[[#This Row],[MSFT]])/Assets[[#This Row],[MSFT]]</f>
        <v>-1.2808357014662632E-2</v>
      </c>
      <c r="W1210" s="69">
        <f>(K1211-Assets[[#This Row],[WFC]])/Assets[[#This Row],[WFC]]</f>
        <v>-1.3866115530225974E-2</v>
      </c>
      <c r="X1210" s="69">
        <f>(L1211-Assets[[#This Row],[DJI]])/Assets[[#This Row],[DJI]]</f>
        <v>-1.5435342283405281E-2</v>
      </c>
    </row>
    <row r="1211" spans="1:24" x14ac:dyDescent="0.25">
      <c r="A1211" s="66">
        <v>42111</v>
      </c>
      <c r="B1211" s="60">
        <v>121.73835699999999</v>
      </c>
      <c r="C1211" s="62">
        <v>83.218441999999996</v>
      </c>
      <c r="D1211" s="62">
        <v>43.291916000000001</v>
      </c>
      <c r="E1211" s="62">
        <v>206.78999300000001</v>
      </c>
      <c r="F1211" s="62">
        <v>524.05238599999996</v>
      </c>
      <c r="G1211" s="62">
        <v>104.637354</v>
      </c>
      <c r="H1211" s="62">
        <v>63.907463999999997</v>
      </c>
      <c r="I1211" s="62">
        <v>207.86999499999999</v>
      </c>
      <c r="J1211" s="62">
        <v>40.233027</v>
      </c>
      <c r="K1211" s="62">
        <v>52.167583999999998</v>
      </c>
      <c r="L1211" s="62">
        <v>17826.300780000001</v>
      </c>
      <c r="N1211" s="69">
        <f>(B1212-Assets[[#This Row],[AAPL]])/Assets[[#This Row],[AAPL]]</f>
        <v>2.2845675500614906E-2</v>
      </c>
      <c r="O1211" s="69">
        <f>(C1212-Assets[[#This Row],[XOM]])/Assets[[#This Row],[XOM]]</f>
        <v>3.5660605133655482E-3</v>
      </c>
      <c r="P1211" s="69">
        <f>(D1212-Assets[[#This Row],[TTM]])/Assets[[#This Row],[TTM]]</f>
        <v>-1.593172729984969E-2</v>
      </c>
      <c r="Q1211" s="69">
        <f>(E1212-Assets[[#This Row],[TSLA]])/Assets[[#This Row],[TSLA]]</f>
        <v>-7.3503992042787559E-3</v>
      </c>
      <c r="R1211" s="69">
        <f>(F1212-Assets[[#This Row],[GOOG]])/Assets[[#This Row],[GOOG]]</f>
        <v>2.1620017965150722E-2</v>
      </c>
      <c r="S1211" s="69">
        <f>(G1212-Assets[[#This Row],[DIS]])/Assets[[#This Row],[DIS]]</f>
        <v>1.4340605363549232E-2</v>
      </c>
      <c r="T1211" s="69">
        <f>(H1212-Assets[[#This Row],[COP]])/Assets[[#This Row],[COP]]</f>
        <v>1.3591354524723548E-2</v>
      </c>
      <c r="U1211" s="69">
        <f>(I1212-Assets[[#This Row],[BIDU]])/Assets[[#This Row],[BIDU]]</f>
        <v>1.9194718314204138E-2</v>
      </c>
      <c r="V1211" s="69">
        <f>(J1212-Assets[[#This Row],[MSFT]])/Assets[[#This Row],[MSFT]]</f>
        <v>3.099473474864315E-2</v>
      </c>
      <c r="W1211" s="69">
        <f>(K1212-Assets[[#This Row],[WFC]])/Assets[[#This Row],[WFC]]</f>
        <v>5.7354582493220427E-3</v>
      </c>
      <c r="X1211" s="69">
        <f>(L1212-Assets[[#This Row],[DJI]])/Assets[[#This Row],[DJI]]</f>
        <v>1.170343261761117E-2</v>
      </c>
    </row>
    <row r="1212" spans="1:24" x14ac:dyDescent="0.25">
      <c r="A1212" s="66">
        <v>42114</v>
      </c>
      <c r="B1212" s="60">
        <v>124.519552</v>
      </c>
      <c r="C1212" s="62">
        <v>83.515203999999997</v>
      </c>
      <c r="D1212" s="62">
        <v>42.602201000000001</v>
      </c>
      <c r="E1212" s="62">
        <v>205.270004</v>
      </c>
      <c r="F1212" s="62">
        <v>535.38240800000005</v>
      </c>
      <c r="G1212" s="62">
        <v>106.137917</v>
      </c>
      <c r="H1212" s="62">
        <v>64.776053000000005</v>
      </c>
      <c r="I1212" s="62">
        <v>211.86000100000001</v>
      </c>
      <c r="J1212" s="62">
        <v>41.480038999999998</v>
      </c>
      <c r="K1212" s="62">
        <v>52.466788999999999</v>
      </c>
      <c r="L1212" s="62">
        <v>18034.929690000001</v>
      </c>
      <c r="N1212" s="69">
        <f>(B1213-Assets[[#This Row],[AAPL]])/Assets[[#This Row],[AAPL]]</f>
        <v>-5.407480104008113E-3</v>
      </c>
      <c r="O1212" s="69">
        <f>(C1213-Assets[[#This Row],[XOM]])/Assets[[#This Row],[XOM]]</f>
        <v>-4.1265540104529364E-3</v>
      </c>
      <c r="P1212" s="69">
        <f>(D1213-Assets[[#This Row],[TTM]])/Assets[[#This Row],[TTM]]</f>
        <v>-4.6926448706253281E-3</v>
      </c>
      <c r="Q1212" s="69">
        <f>(E1213-Assets[[#This Row],[TSLA]])/Assets[[#This Row],[TSLA]]</f>
        <v>2.0168558090932695E-2</v>
      </c>
      <c r="R1212" s="69">
        <f>(F1213-Assets[[#This Row],[GOOG]])/Assets[[#This Row],[GOOG]]</f>
        <v>-2.6336222089689849E-3</v>
      </c>
      <c r="S1212" s="69">
        <f>(G1213-Assets[[#This Row],[DIS]])/Assets[[#This Row],[DIS]]</f>
        <v>-4.9898473134723396E-3</v>
      </c>
      <c r="T1212" s="69">
        <f>(H1213-Assets[[#This Row],[COP]])/Assets[[#This Row],[COP]]</f>
        <v>-8.5993970642206166E-3</v>
      </c>
      <c r="U1212" s="69">
        <f>(I1213-Assets[[#This Row],[BIDU]])/Assets[[#This Row],[BIDU]]</f>
        <v>4.6729207746959104E-3</v>
      </c>
      <c r="V1212" s="69">
        <f>(J1213-Assets[[#This Row],[MSFT]])/Assets[[#This Row],[MSFT]]</f>
        <v>-6.2922554147067031E-3</v>
      </c>
      <c r="W1212" s="69">
        <f>(K1213-Assets[[#This Row],[WFC]])/Assets[[#This Row],[WFC]]</f>
        <v>-1.4717119433400041E-3</v>
      </c>
      <c r="X1212" s="69">
        <f>(L1213-Assets[[#This Row],[DJI]])/Assets[[#This Row],[DJI]]</f>
        <v>-4.7319203050355937E-3</v>
      </c>
    </row>
    <row r="1213" spans="1:24" x14ac:dyDescent="0.25">
      <c r="A1213" s="66">
        <v>42115</v>
      </c>
      <c r="B1213" s="60">
        <v>123.846215</v>
      </c>
      <c r="C1213" s="62">
        <v>83.170574000000002</v>
      </c>
      <c r="D1213" s="62">
        <v>42.402284000000002</v>
      </c>
      <c r="E1213" s="62">
        <v>209.41000399999999</v>
      </c>
      <c r="F1213" s="62">
        <v>533.97241299999996</v>
      </c>
      <c r="G1213" s="62">
        <v>105.608305</v>
      </c>
      <c r="H1213" s="62">
        <v>64.219018000000005</v>
      </c>
      <c r="I1213" s="62">
        <v>212.85000600000001</v>
      </c>
      <c r="J1213" s="62">
        <v>41.219036000000003</v>
      </c>
      <c r="K1213" s="62">
        <v>52.389572999999999</v>
      </c>
      <c r="L1213" s="62">
        <v>17949.589840000001</v>
      </c>
      <c r="N1213" s="69">
        <f>(B1214-Assets[[#This Row],[AAPL]])/Assets[[#This Row],[AAPL]]</f>
        <v>1.3474041172756008E-2</v>
      </c>
      <c r="O1213" s="69">
        <f>(C1214-Assets[[#This Row],[XOM]])/Assets[[#This Row],[XOM]]</f>
        <v>6.6758947701864215E-3</v>
      </c>
      <c r="P1213" s="69">
        <f>(D1214-Assets[[#This Row],[TTM]])/Assets[[#This Row],[TTM]]</f>
        <v>2.5931386148915787E-3</v>
      </c>
      <c r="Q1213" s="69">
        <f>(E1214-Assets[[#This Row],[TSLA]])/Assets[[#This Row],[TSLA]]</f>
        <v>4.7896460572151113E-2</v>
      </c>
      <c r="R1213" s="69">
        <f>(F1214-Assets[[#This Row],[GOOG]])/Assets[[#This Row],[GOOG]]</f>
        <v>1.0103602487044767E-2</v>
      </c>
      <c r="S1213" s="69">
        <f>(G1214-Assets[[#This Row],[DIS]])/Assets[[#This Row],[DIS]]</f>
        <v>2.4145828303938355E-3</v>
      </c>
      <c r="T1213" s="69">
        <f>(H1214-Assets[[#This Row],[COP]])/Assets[[#This Row],[COP]]</f>
        <v>-2.0582064957767056E-3</v>
      </c>
      <c r="U1213" s="69">
        <f>(I1214-Assets[[#This Row],[BIDU]])/Assets[[#This Row],[BIDU]]</f>
        <v>2.4429832527229581E-3</v>
      </c>
      <c r="V1213" s="69">
        <f>(J1214-Assets[[#This Row],[MSFT]])/Assets[[#This Row],[MSFT]]</f>
        <v>8.2083190882969153E-3</v>
      </c>
      <c r="W1213" s="69">
        <f>(K1214-Assets[[#This Row],[WFC]])/Assets[[#This Row],[WFC]]</f>
        <v>7.1849602591722512E-3</v>
      </c>
      <c r="X1213" s="69">
        <f>(L1214-Assets[[#This Row],[DJI]])/Assets[[#This Row],[DJI]]</f>
        <v>4.9404855927337914E-3</v>
      </c>
    </row>
    <row r="1214" spans="1:24" x14ac:dyDescent="0.25">
      <c r="A1214" s="66">
        <v>42116</v>
      </c>
      <c r="B1214" s="60">
        <v>125.51492399999999</v>
      </c>
      <c r="C1214" s="62">
        <v>83.725812000000005</v>
      </c>
      <c r="D1214" s="62">
        <v>42.512239000000001</v>
      </c>
      <c r="E1214" s="62">
        <v>219.44000199999999</v>
      </c>
      <c r="F1214" s="62">
        <v>539.36745800000006</v>
      </c>
      <c r="G1214" s="62">
        <v>105.863305</v>
      </c>
      <c r="H1214" s="62">
        <v>64.086842000000004</v>
      </c>
      <c r="I1214" s="62">
        <v>213.36999499999999</v>
      </c>
      <c r="J1214" s="62">
        <v>41.557375</v>
      </c>
      <c r="K1214" s="62">
        <v>52.765990000000002</v>
      </c>
      <c r="L1214" s="62">
        <v>18038.269530000001</v>
      </c>
      <c r="N1214" s="69">
        <f>(B1215-Assets[[#This Row],[AAPL]])/Assets[[#This Row],[AAPL]]</f>
        <v>8.1636108866226138E-3</v>
      </c>
      <c r="O1214" s="69">
        <f>(C1215-Assets[[#This Row],[XOM]])/Assets[[#This Row],[XOM]]</f>
        <v>9.1472388467240932E-4</v>
      </c>
      <c r="P1214" s="69">
        <f>(D1215-Assets[[#This Row],[TTM]])/Assets[[#This Row],[TTM]]</f>
        <v>-1.8104880338106952E-2</v>
      </c>
      <c r="Q1214" s="69">
        <f>(E1215-Assets[[#This Row],[TSLA]])/Assets[[#This Row],[TSLA]]</f>
        <v>-3.8279073657681846E-3</v>
      </c>
      <c r="R1214" s="69">
        <f>(F1215-Assets[[#This Row],[GOOG]])/Assets[[#This Row],[GOOG]]</f>
        <v>1.4155496196064455E-2</v>
      </c>
      <c r="S1214" s="69">
        <f>(G1215-Assets[[#This Row],[DIS]])/Assets[[#This Row],[DIS]]</f>
        <v>9.8202488577132287E-3</v>
      </c>
      <c r="T1214" s="69">
        <f>(H1215-Assets[[#This Row],[COP]])/Assets[[#This Row],[COP]]</f>
        <v>5.5981850377335284E-3</v>
      </c>
      <c r="U1214" s="69">
        <f>(I1215-Assets[[#This Row],[BIDU]])/Assets[[#This Row],[BIDU]]</f>
        <v>-5.1084783500134831E-3</v>
      </c>
      <c r="V1214" s="69">
        <f>(J1215-Assets[[#This Row],[MSFT]])/Assets[[#This Row],[MSFT]]</f>
        <v>8.1413708156493556E-3</v>
      </c>
      <c r="W1214" s="69">
        <f>(K1215-Assets[[#This Row],[WFC]])/Assets[[#This Row],[WFC]]</f>
        <v>3.4754393881362075E-3</v>
      </c>
      <c r="X1214" s="69">
        <f>(L1215-Assets[[#This Row],[DJI]])/Assets[[#This Row],[DJI]]</f>
        <v>1.1320332011914599E-3</v>
      </c>
    </row>
    <row r="1215" spans="1:24" x14ac:dyDescent="0.25">
      <c r="A1215" s="66">
        <v>42117</v>
      </c>
      <c r="B1215" s="60">
        <v>126.539579</v>
      </c>
      <c r="C1215" s="62">
        <v>83.802397999999997</v>
      </c>
      <c r="D1215" s="62">
        <v>41.742559999999997</v>
      </c>
      <c r="E1215" s="62">
        <v>218.60000600000001</v>
      </c>
      <c r="F1215" s="62">
        <v>547.00247200000001</v>
      </c>
      <c r="G1215" s="62">
        <v>106.90290899999999</v>
      </c>
      <c r="H1215" s="62">
        <v>64.445611999999997</v>
      </c>
      <c r="I1215" s="62">
        <v>212.279999</v>
      </c>
      <c r="J1215" s="62">
        <v>41.895708999999997</v>
      </c>
      <c r="K1215" s="62">
        <v>52.949375000000003</v>
      </c>
      <c r="L1215" s="62">
        <v>18058.689450000002</v>
      </c>
      <c r="N1215" s="69">
        <f>(B1216-Assets[[#This Row],[AAPL]])/Assets[[#This Row],[AAPL]]</f>
        <v>4.7042514658595744E-3</v>
      </c>
      <c r="O1215" s="69">
        <f>(C1216-Assets[[#This Row],[XOM]])/Assets[[#This Row],[XOM]]</f>
        <v>-6.5113053208810381E-3</v>
      </c>
      <c r="P1215" s="69">
        <f>(D1216-Assets[[#This Row],[TTM]])/Assets[[#This Row],[TTM]]</f>
        <v>8.3812780049906527E-3</v>
      </c>
      <c r="Q1215" s="69">
        <f>(E1216-Assets[[#This Row],[TSLA]])/Assets[[#This Row],[TSLA]]</f>
        <v>-7.7773556877217789E-4</v>
      </c>
      <c r="R1215" s="69">
        <f>(F1216-Assets[[#This Row],[GOOG]])/Assets[[#This Row],[GOOG]]</f>
        <v>3.3016466879879011E-2</v>
      </c>
      <c r="S1215" s="69">
        <f>(G1216-Assets[[#This Row],[DIS]])/Assets[[#This Row],[DIS]]</f>
        <v>4.8623746992704636E-3</v>
      </c>
      <c r="T1215" s="69">
        <f>(H1216-Assets[[#This Row],[COP]])/Assets[[#This Row],[COP]]</f>
        <v>-1.0987404386818432E-2</v>
      </c>
      <c r="U1215" s="69">
        <f>(I1216-Assets[[#This Row],[BIDU]])/Assets[[#This Row],[BIDU]]</f>
        <v>2.1763684858506094E-2</v>
      </c>
      <c r="V1215" s="69">
        <f>(J1216-Assets[[#This Row],[MSFT]])/Assets[[#This Row],[MSFT]]</f>
        <v>0.10452237483318413</v>
      </c>
      <c r="W1215" s="69">
        <f>(K1216-Assets[[#This Row],[WFC]])/Assets[[#This Row],[WFC]]</f>
        <v>-2.9165027915816835E-3</v>
      </c>
      <c r="X1215" s="69">
        <f>(L1216-Assets[[#This Row],[DJI]])/Assets[[#This Row],[DJI]]</f>
        <v>1.1878591776769282E-3</v>
      </c>
    </row>
    <row r="1216" spans="1:24" x14ac:dyDescent="0.25">
      <c r="A1216" s="66">
        <v>42118</v>
      </c>
      <c r="B1216" s="60">
        <v>127.13485300000001</v>
      </c>
      <c r="C1216" s="62">
        <v>83.256735000000006</v>
      </c>
      <c r="D1216" s="62">
        <v>42.092416</v>
      </c>
      <c r="E1216" s="62">
        <v>218.429993</v>
      </c>
      <c r="F1216" s="62">
        <v>565.06256099999996</v>
      </c>
      <c r="G1216" s="62">
        <v>107.42271100000001</v>
      </c>
      <c r="H1216" s="62">
        <v>63.737521999999998</v>
      </c>
      <c r="I1216" s="62">
        <v>216.89999399999999</v>
      </c>
      <c r="J1216" s="62">
        <v>46.274748000000002</v>
      </c>
      <c r="K1216" s="62">
        <v>52.794947999999998</v>
      </c>
      <c r="L1216" s="62">
        <v>18080.140630000002</v>
      </c>
      <c r="N1216" s="69">
        <f>(B1217-Assets[[#This Row],[AAPL]])/Assets[[#This Row],[AAPL]]</f>
        <v>1.8191549723976866E-2</v>
      </c>
      <c r="O1216" s="69">
        <f>(C1217-Assets[[#This Row],[XOM]])/Assets[[#This Row],[XOM]]</f>
        <v>4.5993876651535652E-4</v>
      </c>
      <c r="P1216" s="69">
        <f>(D1217-Assets[[#This Row],[TTM]])/Assets[[#This Row],[TTM]]</f>
        <v>7.124181230177014E-3</v>
      </c>
      <c r="Q1216" s="69">
        <f>(E1217-Assets[[#This Row],[TSLA]])/Assets[[#This Row],[TSLA]]</f>
        <v>6.0065057091312581E-2</v>
      </c>
      <c r="R1216" s="69">
        <f>(F1217-Assets[[#This Row],[GOOG]])/Assets[[#This Row],[GOOG]]</f>
        <v>-1.7153084753742769E-2</v>
      </c>
      <c r="S1216" s="69">
        <f>(G1217-Assets[[#This Row],[DIS]])/Assets[[#This Row],[DIS]]</f>
        <v>5.7518935637361586E-3</v>
      </c>
      <c r="T1216" s="69">
        <f>(H1217-Assets[[#This Row],[COP]])/Assets[[#This Row],[COP]]</f>
        <v>-6.6657439239636651E-3</v>
      </c>
      <c r="U1216" s="69">
        <f>(I1217-Assets[[#This Row],[BIDU]])/Assets[[#This Row],[BIDU]]</f>
        <v>1.64131539810001E-2</v>
      </c>
      <c r="V1216" s="69">
        <f>(J1217-Assets[[#This Row],[MSFT]])/Assets[[#This Row],[MSFT]]</f>
        <v>3.3423628800743838E-3</v>
      </c>
      <c r="W1216" s="69">
        <f>(K1217-Assets[[#This Row],[WFC]])/Assets[[#This Row],[WFC]]</f>
        <v>4.936021529938891E-3</v>
      </c>
      <c r="X1216" s="69">
        <f>(L1217-Assets[[#This Row],[DJI]])/Assets[[#This Row],[DJI]]</f>
        <v>-2.3323894909328489E-3</v>
      </c>
    </row>
    <row r="1217" spans="1:24" x14ac:dyDescent="0.25">
      <c r="A1217" s="66">
        <v>42121</v>
      </c>
      <c r="B1217" s="60">
        <v>129.447633</v>
      </c>
      <c r="C1217" s="62">
        <v>83.295028000000002</v>
      </c>
      <c r="D1217" s="62">
        <v>42.392290000000003</v>
      </c>
      <c r="E1217" s="62">
        <v>231.550003</v>
      </c>
      <c r="F1217" s="62">
        <v>555.36999500000002</v>
      </c>
      <c r="G1217" s="62">
        <v>108.040595</v>
      </c>
      <c r="H1217" s="62">
        <v>63.312663999999998</v>
      </c>
      <c r="I1217" s="62">
        <v>220.46000699999999</v>
      </c>
      <c r="J1217" s="62">
        <v>46.429414999999999</v>
      </c>
      <c r="K1217" s="62">
        <v>53.055545000000002</v>
      </c>
      <c r="L1217" s="62">
        <v>18037.970700000002</v>
      </c>
      <c r="N1217" s="69">
        <f>(B1218-Assets[[#This Row],[AAPL]])/Assets[[#This Row],[AAPL]]</f>
        <v>-1.5755722624916594E-2</v>
      </c>
      <c r="O1217" s="69">
        <f>(C1218-Assets[[#This Row],[XOM]])/Assets[[#This Row],[XOM]]</f>
        <v>9.0794254850361314E-3</v>
      </c>
      <c r="P1217" s="69">
        <f>(D1218-Assets[[#This Row],[TTM]])/Assets[[#This Row],[TTM]]</f>
        <v>1.1082321808989177E-2</v>
      </c>
      <c r="Q1217" s="69">
        <f>(E1218-Assets[[#This Row],[TSLA]])/Assets[[#This Row],[TSLA]]</f>
        <v>-4.6210623456567346E-3</v>
      </c>
      <c r="R1217" s="69">
        <f>(F1218-Assets[[#This Row],[GOOG]])/Assets[[#This Row],[GOOG]]</f>
        <v>-3.0430199960659551E-3</v>
      </c>
      <c r="S1217" s="69">
        <f>(G1218-Assets[[#This Row],[DIS]])/Assets[[#This Row],[DIS]]</f>
        <v>-2.1786995897236624E-3</v>
      </c>
      <c r="T1217" s="69">
        <f>(H1218-Assets[[#This Row],[COP]])/Assets[[#This Row],[COP]]</f>
        <v>1.0140183012990973E-2</v>
      </c>
      <c r="U1217" s="69">
        <f>(I1218-Assets[[#This Row],[BIDU]])/Assets[[#This Row],[BIDU]]</f>
        <v>-5.7607047068632166E-3</v>
      </c>
      <c r="V1217" s="69">
        <f>(J1218-Assets[[#This Row],[MSFT]])/Assets[[#This Row],[MSFT]]</f>
        <v>2.352700330167851E-2</v>
      </c>
      <c r="W1217" s="69">
        <f>(K1218-Assets[[#This Row],[WFC]])/Assets[[#This Row],[WFC]]</f>
        <v>8.0043471422261443E-3</v>
      </c>
      <c r="X1217" s="69">
        <f>(L1218-Assets[[#This Row],[DJI]])/Assets[[#This Row],[DJI]]</f>
        <v>4.0010005116595526E-3</v>
      </c>
    </row>
    <row r="1218" spans="1:24" x14ac:dyDescent="0.25">
      <c r="A1218" s="66">
        <v>42122</v>
      </c>
      <c r="B1218" s="60">
        <v>127.408092</v>
      </c>
      <c r="C1218" s="62">
        <v>84.051299</v>
      </c>
      <c r="D1218" s="62">
        <v>42.862094999999997</v>
      </c>
      <c r="E1218" s="62">
        <v>230.479996</v>
      </c>
      <c r="F1218" s="62">
        <v>553.67999299999997</v>
      </c>
      <c r="G1218" s="62">
        <v>107.805207</v>
      </c>
      <c r="H1218" s="62">
        <v>63.954666000000003</v>
      </c>
      <c r="I1218" s="62">
        <v>219.19000199999999</v>
      </c>
      <c r="J1218" s="62">
        <v>47.52176</v>
      </c>
      <c r="K1218" s="62">
        <v>53.480220000000003</v>
      </c>
      <c r="L1218" s="62">
        <v>18110.140630000002</v>
      </c>
      <c r="N1218" s="69">
        <f>(B1219-Assets[[#This Row],[AAPL]])/Assets[[#This Row],[AAPL]]</f>
        <v>-1.4705863423494277E-2</v>
      </c>
      <c r="O1218" s="69">
        <f>(C1219-Assets[[#This Row],[XOM]])/Assets[[#This Row],[XOM]]</f>
        <v>7.9726310952069534E-4</v>
      </c>
      <c r="P1218" s="69">
        <f>(D1219-Assets[[#This Row],[TTM]])/Assets[[#This Row],[TTM]]</f>
        <v>-1.4925355375186284E-2</v>
      </c>
      <c r="Q1218" s="69">
        <f>(E1219-Assets[[#This Row],[TSLA]])/Assets[[#This Row],[TSLA]]</f>
        <v>8.5473838692707912E-3</v>
      </c>
      <c r="R1218" s="69">
        <f>(F1219-Assets[[#This Row],[GOOG]])/Assets[[#This Row],[GOOG]]</f>
        <v>-8.3080047286447096E-3</v>
      </c>
      <c r="S1218" s="69">
        <f>(G1219-Assets[[#This Row],[DIS]])/Assets[[#This Row],[DIS]]</f>
        <v>-1.0007308830639187E-3</v>
      </c>
      <c r="T1218" s="69">
        <f>(H1219-Assets[[#This Row],[COP]])/Assets[[#This Row],[COP]]</f>
        <v>4.7239399233199499E-3</v>
      </c>
      <c r="U1218" s="69">
        <f>(I1219-Assets[[#This Row],[BIDU]])/Assets[[#This Row],[BIDU]]</f>
        <v>-8.668369828291378E-4</v>
      </c>
      <c r="V1218" s="69">
        <f>(J1219-Assets[[#This Row],[MSFT]])/Assets[[#This Row],[MSFT]]</f>
        <v>-2.034141833130739E-3</v>
      </c>
      <c r="W1218" s="69">
        <f>(K1219-Assets[[#This Row],[WFC]])/Assets[[#This Row],[WFC]]</f>
        <v>9.0235230894706534E-4</v>
      </c>
      <c r="X1218" s="69">
        <f>(L1219-Assets[[#This Row],[DJI]])/Assets[[#This Row],[DJI]]</f>
        <v>-4.119864750050997E-3</v>
      </c>
    </row>
    <row r="1219" spans="1:24" x14ac:dyDescent="0.25">
      <c r="A1219" s="66">
        <v>42123</v>
      </c>
      <c r="B1219" s="60">
        <v>125.534446</v>
      </c>
      <c r="C1219" s="62">
        <v>84.118309999999994</v>
      </c>
      <c r="D1219" s="62">
        <v>42.222363000000001</v>
      </c>
      <c r="E1219" s="62">
        <v>232.449997</v>
      </c>
      <c r="F1219" s="62">
        <v>549.080017</v>
      </c>
      <c r="G1219" s="62">
        <v>107.697323</v>
      </c>
      <c r="H1219" s="62">
        <v>64.256783999999996</v>
      </c>
      <c r="I1219" s="62">
        <v>219</v>
      </c>
      <c r="J1219" s="62">
        <v>47.425094000000001</v>
      </c>
      <c r="K1219" s="62">
        <v>53.528478</v>
      </c>
      <c r="L1219" s="62">
        <v>18035.529299999998</v>
      </c>
      <c r="N1219" s="69">
        <f>(B1220-Assets[[#This Row],[AAPL]])/Assets[[#This Row],[AAPL]]</f>
        <v>-2.7129963994105617E-2</v>
      </c>
      <c r="O1219" s="69">
        <f>(C1220-Assets[[#This Row],[XOM]])/Assets[[#This Row],[XOM]]</f>
        <v>-5.6902236861391623E-3</v>
      </c>
      <c r="P1219" s="69">
        <f>(D1220-Assets[[#This Row],[TTM]])/Assets[[#This Row],[TTM]]</f>
        <v>-2.4858035539128902E-2</v>
      </c>
      <c r="Q1219" s="69">
        <f>(E1220-Assets[[#This Row],[TSLA]])/Assets[[#This Row],[TSLA]]</f>
        <v>-2.7532777296615723E-2</v>
      </c>
      <c r="R1219" s="69">
        <f>(F1220-Assets[[#This Row],[GOOG]])/Assets[[#This Row],[GOOG]]</f>
        <v>-2.1381200620163954E-2</v>
      </c>
      <c r="S1219" s="69">
        <f>(G1220-Assets[[#This Row],[DIS]])/Assets[[#This Row],[DIS]]</f>
        <v>-9.9262077294158362E-3</v>
      </c>
      <c r="T1219" s="69">
        <f>(H1220-Assets[[#This Row],[COP]])/Assets[[#This Row],[COP]]</f>
        <v>-2.0569968145309168E-3</v>
      </c>
      <c r="U1219" s="69">
        <f>(I1220-Assets[[#This Row],[BIDU]])/Assets[[#This Row],[BIDU]]</f>
        <v>-8.5479456621004549E-2</v>
      </c>
      <c r="V1219" s="69">
        <f>(J1220-Assets[[#This Row],[MSFT]])/Assets[[#This Row],[MSFT]]</f>
        <v>-8.5609951558556288E-3</v>
      </c>
      <c r="W1219" s="69">
        <f>(K1220-Assets[[#This Row],[WFC]])/Assets[[#This Row],[WFC]]</f>
        <v>-6.4911802648302021E-3</v>
      </c>
      <c r="X1219" s="69">
        <f>(L1220-Assets[[#This Row],[DJI]])/Assets[[#This Row],[DJI]]</f>
        <v>-1.0812533791287009E-2</v>
      </c>
    </row>
    <row r="1220" spans="1:24" x14ac:dyDescent="0.25">
      <c r="A1220" s="66">
        <v>42124</v>
      </c>
      <c r="B1220" s="60">
        <v>122.12870100000001</v>
      </c>
      <c r="C1220" s="62">
        <v>83.639657999999997</v>
      </c>
      <c r="D1220" s="62">
        <v>41.172798</v>
      </c>
      <c r="E1220" s="62">
        <v>226.050003</v>
      </c>
      <c r="F1220" s="62">
        <v>537.34002699999996</v>
      </c>
      <c r="G1220" s="62">
        <v>106.628297</v>
      </c>
      <c r="H1220" s="62">
        <v>64.124607999999995</v>
      </c>
      <c r="I1220" s="62">
        <v>200.279999</v>
      </c>
      <c r="J1220" s="62">
        <v>47.019088000000004</v>
      </c>
      <c r="K1220" s="62">
        <v>53.181015000000002</v>
      </c>
      <c r="L1220" s="62">
        <v>17840.519530000001</v>
      </c>
      <c r="N1220" s="69">
        <f>(B1221-Assets[[#This Row],[AAPL]])/Assets[[#This Row],[AAPL]]</f>
        <v>3.0363534285032624E-2</v>
      </c>
      <c r="O1220" s="69">
        <f>(C1221-Assets[[#This Row],[XOM]])/Assets[[#This Row],[XOM]]</f>
        <v>1.6939404510716773E-2</v>
      </c>
      <c r="P1220" s="69">
        <f>(D1221-Assets[[#This Row],[TTM]])/Assets[[#This Row],[TTM]]</f>
        <v>2.9134041363912751E-3</v>
      </c>
      <c r="Q1220" s="69">
        <f>(E1221-Assets[[#This Row],[TSLA]])/Assets[[#This Row],[TSLA]]</f>
        <v>-8.8493694910502318E-5</v>
      </c>
      <c r="R1220" s="69">
        <f>(F1221-Assets[[#This Row],[GOOG]])/Assets[[#This Row],[GOOG]]</f>
        <v>1.0421650572479439E-3</v>
      </c>
      <c r="S1220" s="69">
        <f>(G1221-Assets[[#This Row],[DIS]])/Assets[[#This Row],[DIS]]</f>
        <v>1.6556252417686112E-2</v>
      </c>
      <c r="T1220" s="69">
        <f>(H1221-Assets[[#This Row],[COP]])/Assets[[#This Row],[COP]]</f>
        <v>-7.0670841371848559E-3</v>
      </c>
      <c r="U1220" s="69">
        <f>(I1221-Assets[[#This Row],[BIDU]])/Assets[[#This Row],[BIDU]]</f>
        <v>1.0934701472611814E-2</v>
      </c>
      <c r="V1220" s="69">
        <f>(J1221-Assets[[#This Row],[MSFT]])/Assets[[#This Row],[MSFT]]</f>
        <v>4.111947045845194E-4</v>
      </c>
      <c r="W1220" s="69">
        <f>(K1221-Assets[[#This Row],[WFC]])/Assets[[#This Row],[WFC]]</f>
        <v>1.6333836426400657E-3</v>
      </c>
      <c r="X1220" s="69">
        <f>(L1221-Assets[[#This Row],[DJI]])/Assets[[#This Row],[DJI]]</f>
        <v>1.0287874167081329E-2</v>
      </c>
    </row>
    <row r="1221" spans="1:24" x14ac:dyDescent="0.25">
      <c r="A1221" s="66">
        <v>42125</v>
      </c>
      <c r="B1221" s="60">
        <v>125.83696</v>
      </c>
      <c r="C1221" s="62">
        <v>85.056464000000005</v>
      </c>
      <c r="D1221" s="62">
        <v>41.292751000000003</v>
      </c>
      <c r="E1221" s="62">
        <v>226.029999</v>
      </c>
      <c r="F1221" s="62">
        <v>537.90002400000003</v>
      </c>
      <c r="G1221" s="62">
        <v>108.39366200000001</v>
      </c>
      <c r="H1221" s="62">
        <v>63.671433999999998</v>
      </c>
      <c r="I1221" s="62">
        <v>202.470001</v>
      </c>
      <c r="J1221" s="62">
        <v>47.038421999999997</v>
      </c>
      <c r="K1221" s="62">
        <v>53.267879999999998</v>
      </c>
      <c r="L1221" s="62">
        <v>18024.060549999998</v>
      </c>
      <c r="N1221" s="69">
        <f>(B1222-Assets[[#This Row],[AAPL]])/Assets[[#This Row],[AAPL]]</f>
        <v>-1.9387388252227553E-3</v>
      </c>
      <c r="O1221" s="69">
        <f>(C1222-Assets[[#This Row],[XOM]])/Assets[[#This Row],[XOM]]</f>
        <v>2.926303167270031E-3</v>
      </c>
      <c r="P1221" s="69">
        <f>(D1222-Assets[[#This Row],[TTM]])/Assets[[#This Row],[TTM]]</f>
        <v>-3.1469688226875791E-3</v>
      </c>
      <c r="Q1221" s="69">
        <f>(E1222-Assets[[#This Row],[TSLA]])/Assets[[#This Row],[TSLA]]</f>
        <v>1.9820360216875461E-2</v>
      </c>
      <c r="R1221" s="69">
        <f>(F1222-Assets[[#This Row],[GOOG]])/Assets[[#This Row],[GOOG]]</f>
        <v>5.3541641039227443E-3</v>
      </c>
      <c r="S1221" s="69">
        <f>(G1222-Assets[[#This Row],[DIS]])/Assets[[#This Row],[DIS]]</f>
        <v>4.6145687005204163E-3</v>
      </c>
      <c r="T1221" s="69">
        <f>(H1222-Assets[[#This Row],[COP]])/Assets[[#This Row],[COP]]</f>
        <v>-6.2278320918608505E-3</v>
      </c>
      <c r="U1221" s="69">
        <f>(I1222-Assets[[#This Row],[BIDU]])/Assets[[#This Row],[BIDU]]</f>
        <v>6.074954284215171E-3</v>
      </c>
      <c r="V1221" s="69">
        <f>(J1222-Assets[[#This Row],[MSFT]])/Assets[[#This Row],[MSFT]]</f>
        <v>-8.6312844423223588E-3</v>
      </c>
      <c r="W1221" s="69">
        <f>(K1222-Assets[[#This Row],[WFC]])/Assets[[#This Row],[WFC]]</f>
        <v>9.7844141722929229E-3</v>
      </c>
      <c r="X1221" s="69">
        <f>(L1222-Assets[[#This Row],[DJI]])/Assets[[#This Row],[DJI]]</f>
        <v>2.5709989084563164E-3</v>
      </c>
    </row>
    <row r="1222" spans="1:24" x14ac:dyDescent="0.25">
      <c r="A1222" s="66">
        <v>42128</v>
      </c>
      <c r="B1222" s="60">
        <v>125.592995</v>
      </c>
      <c r="C1222" s="62">
        <v>85.305364999999995</v>
      </c>
      <c r="D1222" s="62">
        <v>41.162804000000001</v>
      </c>
      <c r="E1222" s="62">
        <v>230.509995</v>
      </c>
      <c r="F1222" s="62">
        <v>540.78002900000001</v>
      </c>
      <c r="G1222" s="62">
        <v>108.893852</v>
      </c>
      <c r="H1222" s="62">
        <v>63.274898999999998</v>
      </c>
      <c r="I1222" s="62">
        <v>203.699997</v>
      </c>
      <c r="J1222" s="62">
        <v>46.632420000000003</v>
      </c>
      <c r="K1222" s="62">
        <v>53.789074999999997</v>
      </c>
      <c r="L1222" s="62">
        <v>18070.400389999999</v>
      </c>
      <c r="N1222" s="69">
        <f>(B1223-Assets[[#This Row],[AAPL]])/Assets[[#This Row],[AAPL]]</f>
        <v>-2.2532976460988098E-2</v>
      </c>
      <c r="O1222" s="69">
        <f>(C1223-Assets[[#This Row],[XOM]])/Assets[[#This Row],[XOM]]</f>
        <v>-5.6110421659879986E-3</v>
      </c>
      <c r="P1222" s="69">
        <f>(D1223-Assets[[#This Row],[TTM]])/Assets[[#This Row],[TTM]]</f>
        <v>-5.5852366131326908E-3</v>
      </c>
      <c r="Q1222" s="69">
        <f>(E1223-Assets[[#This Row],[TSLA]])/Assets[[#This Row],[TSLA]]</f>
        <v>1.0585232974387912E-2</v>
      </c>
      <c r="R1222" s="69">
        <f>(F1223-Assets[[#This Row],[GOOG]])/Assets[[#This Row],[GOOG]]</f>
        <v>-1.845489933948731E-2</v>
      </c>
      <c r="S1222" s="69">
        <f>(G1223-Assets[[#This Row],[DIS]])/Assets[[#This Row],[DIS]]</f>
        <v>-1.9814617265995378E-3</v>
      </c>
      <c r="T1222" s="69">
        <f>(H1223-Assets[[#This Row],[COP]])/Assets[[#This Row],[COP]]</f>
        <v>2.6857569539542286E-3</v>
      </c>
      <c r="U1222" s="69">
        <f>(I1223-Assets[[#This Row],[BIDU]])/Assets[[#This Row],[BIDU]]</f>
        <v>-4.3986215669900082E-2</v>
      </c>
      <c r="V1222" s="69">
        <f>(J1223-Assets[[#This Row],[MSFT]])/Assets[[#This Row],[MSFT]]</f>
        <v>-1.3267057553521845E-2</v>
      </c>
      <c r="W1222" s="69">
        <f>(K1223-Assets[[#This Row],[WFC]])/Assets[[#This Row],[WFC]]</f>
        <v>-1.7942305198589265E-4</v>
      </c>
      <c r="X1222" s="69">
        <f>(L1223-Assets[[#This Row],[DJI]])/Assets[[#This Row],[DJI]]</f>
        <v>-7.8692871729999503E-3</v>
      </c>
    </row>
    <row r="1223" spans="1:24" x14ac:dyDescent="0.25">
      <c r="A1223" s="66">
        <v>42129</v>
      </c>
      <c r="B1223" s="60">
        <v>122.76301100000001</v>
      </c>
      <c r="C1223" s="62">
        <v>84.826712999999998</v>
      </c>
      <c r="D1223" s="62">
        <v>40.932899999999997</v>
      </c>
      <c r="E1223" s="62">
        <v>232.949997</v>
      </c>
      <c r="F1223" s="62">
        <v>530.79998799999998</v>
      </c>
      <c r="G1223" s="62">
        <v>108.678083</v>
      </c>
      <c r="H1223" s="62">
        <v>63.444839999999999</v>
      </c>
      <c r="I1223" s="62">
        <v>194.740005</v>
      </c>
      <c r="J1223" s="62">
        <v>46.013745</v>
      </c>
      <c r="K1223" s="62">
        <v>53.779423999999999</v>
      </c>
      <c r="L1223" s="62">
        <v>17928.199219999999</v>
      </c>
      <c r="N1223" s="69">
        <f>(B1224-Assets[[#This Row],[AAPL]])/Assets[[#This Row],[AAPL]]</f>
        <v>-6.2798150169191391E-3</v>
      </c>
      <c r="O1223" s="69">
        <f>(C1224-Assets[[#This Row],[XOM]])/Assets[[#This Row],[XOM]]</f>
        <v>-4.7398512305905915E-3</v>
      </c>
      <c r="P1223" s="69">
        <f>(D1224-Assets[[#This Row],[TTM]])/Assets[[#This Row],[TTM]]</f>
        <v>-2.1245379633497635E-2</v>
      </c>
      <c r="Q1223" s="69">
        <f>(E1224-Assets[[#This Row],[TSLA]])/Assets[[#This Row],[TSLA]]</f>
        <v>-1.0817789364470351E-2</v>
      </c>
      <c r="R1223" s="69">
        <f>(F1224-Assets[[#This Row],[GOOG]])/Assets[[#This Row],[GOOG]]</f>
        <v>-1.239641512576673E-2</v>
      </c>
      <c r="S1223" s="69">
        <f>(G1224-Assets[[#This Row],[DIS]])/Assets[[#This Row],[DIS]]</f>
        <v>-9.8366199558377956E-3</v>
      </c>
      <c r="T1223" s="69">
        <f>(H1224-Assets[[#This Row],[COP]])/Assets[[#This Row],[COP]]</f>
        <v>4.4652961533205796E-4</v>
      </c>
      <c r="U1223" s="69">
        <f>(I1224-Assets[[#This Row],[BIDU]])/Assets[[#This Row],[BIDU]]</f>
        <v>-2.4083402894027824E-2</v>
      </c>
      <c r="V1223" s="69">
        <f>(J1224-Assets[[#This Row],[MSFT]])/Assets[[#This Row],[MSFT]]</f>
        <v>-2.7731083396928393E-2</v>
      </c>
      <c r="W1223" s="69">
        <f>(K1224-Assets[[#This Row],[WFC]])/Assets[[#This Row],[WFC]]</f>
        <v>-7.6791450945997014E-3</v>
      </c>
      <c r="X1223" s="69">
        <f>(L1224-Assets[[#This Row],[DJI]])/Assets[[#This Row],[DJI]]</f>
        <v>-4.8091137844908441E-3</v>
      </c>
    </row>
    <row r="1224" spans="1:24" x14ac:dyDescent="0.25">
      <c r="A1224" s="66">
        <v>42130</v>
      </c>
      <c r="B1224" s="60">
        <v>121.992082</v>
      </c>
      <c r="C1224" s="62">
        <v>84.424646999999993</v>
      </c>
      <c r="D1224" s="62">
        <v>40.063265000000001</v>
      </c>
      <c r="E1224" s="62">
        <v>230.429993</v>
      </c>
      <c r="F1224" s="62">
        <v>524.21997099999999</v>
      </c>
      <c r="G1224" s="62">
        <v>107.609058</v>
      </c>
      <c r="H1224" s="62">
        <v>63.473170000000003</v>
      </c>
      <c r="I1224" s="62">
        <v>190.050003</v>
      </c>
      <c r="J1224" s="62">
        <v>44.737734000000003</v>
      </c>
      <c r="K1224" s="62">
        <v>53.366444000000001</v>
      </c>
      <c r="L1224" s="62">
        <v>17841.980469999999</v>
      </c>
      <c r="N1224" s="69">
        <f>(B1225-Assets[[#This Row],[AAPL]])/Assets[[#This Row],[AAPL]]</f>
        <v>6.1852784838938198E-3</v>
      </c>
      <c r="O1224" s="69">
        <f>(C1225-Assets[[#This Row],[XOM]])/Assets[[#This Row],[XOM]]</f>
        <v>-6.6901434601199664E-3</v>
      </c>
      <c r="P1224" s="69">
        <f>(D1225-Assets[[#This Row],[TTM]])/Assets[[#This Row],[TTM]]</f>
        <v>-2.9940894732369519E-3</v>
      </c>
      <c r="Q1224" s="69">
        <f>(E1225-Assets[[#This Row],[TSLA]])/Assets[[#This Row],[TSLA]]</f>
        <v>2.7644014206084741E-2</v>
      </c>
      <c r="R1224" s="69">
        <f>(F1225-Assets[[#This Row],[GOOG]])/Assets[[#This Row],[GOOG]]</f>
        <v>1.2361301282815929E-2</v>
      </c>
      <c r="S1224" s="69">
        <f>(G1225-Assets[[#This Row],[DIS]])/Assets[[#This Row],[DIS]]</f>
        <v>-4.192481640346679E-3</v>
      </c>
      <c r="T1224" s="69">
        <f>(H1225-Assets[[#This Row],[COP]])/Assets[[#This Row],[COP]]</f>
        <v>-9.0733454780973517E-3</v>
      </c>
      <c r="U1224" s="69">
        <f>(I1225-Assets[[#This Row],[BIDU]])/Assets[[#This Row],[BIDU]]</f>
        <v>1.8837158345111984E-2</v>
      </c>
      <c r="V1224" s="69">
        <f>(J1225-Assets[[#This Row],[MSFT]])/Assets[[#This Row],[MSFT]]</f>
        <v>9.0752249543974064E-3</v>
      </c>
      <c r="W1224" s="69">
        <f>(K1225-Assets[[#This Row],[WFC]])/Assets[[#This Row],[WFC]]</f>
        <v>-2.0028503304435714E-3</v>
      </c>
      <c r="X1224" s="69">
        <f>(L1225-Assets[[#This Row],[DJI]])/Assets[[#This Row],[DJI]]</f>
        <v>4.6003906426201648E-3</v>
      </c>
    </row>
    <row r="1225" spans="1:24" x14ac:dyDescent="0.25">
      <c r="A1225" s="66">
        <v>42131</v>
      </c>
      <c r="B1225" s="60">
        <v>122.74663700000001</v>
      </c>
      <c r="C1225" s="62">
        <v>83.859834000000006</v>
      </c>
      <c r="D1225" s="62">
        <v>39.943311999999999</v>
      </c>
      <c r="E1225" s="62">
        <v>236.800003</v>
      </c>
      <c r="F1225" s="62">
        <v>530.70001200000002</v>
      </c>
      <c r="G1225" s="62">
        <v>107.157909</v>
      </c>
      <c r="H1225" s="62">
        <v>62.897255999999999</v>
      </c>
      <c r="I1225" s="62">
        <v>193.63000500000001</v>
      </c>
      <c r="J1225" s="62">
        <v>45.143738999999997</v>
      </c>
      <c r="K1225" s="62">
        <v>53.259559000000003</v>
      </c>
      <c r="L1225" s="62">
        <v>17924.060549999998</v>
      </c>
      <c r="N1225" s="69">
        <f>(B1226-Assets[[#This Row],[AAPL]])/Assets[[#This Row],[AAPL]]</f>
        <v>1.8840809463480344E-2</v>
      </c>
      <c r="O1225" s="69">
        <f>(C1226-Assets[[#This Row],[XOM]])/Assets[[#This Row],[XOM]]</f>
        <v>1.5867572549690481E-2</v>
      </c>
      <c r="P1225" s="69">
        <f>(D1226-Assets[[#This Row],[TTM]])/Assets[[#This Row],[TTM]]</f>
        <v>6.6816867865138421E-2</v>
      </c>
      <c r="Q1225" s="69">
        <f>(E1226-Assets[[#This Row],[TSLA]])/Assets[[#This Row],[TSLA]]</f>
        <v>-8.0237330064557755E-4</v>
      </c>
      <c r="R1225" s="69">
        <f>(F1226-Assets[[#This Row],[GOOG]])/Assets[[#This Row],[GOOG]]</f>
        <v>1.4169886621370514E-2</v>
      </c>
      <c r="S1225" s="69">
        <f>(G1226-Assets[[#This Row],[DIS]])/Assets[[#This Row],[DIS]]</f>
        <v>7.7795937582170434E-3</v>
      </c>
      <c r="T1225" s="69">
        <f>(H1226-Assets[[#This Row],[COP]])/Assets[[#This Row],[COP]]</f>
        <v>8.2557178647031087E-3</v>
      </c>
      <c r="U1225" s="69">
        <f>(I1226-Assets[[#This Row],[BIDU]])/Assets[[#This Row],[BIDU]]</f>
        <v>-4.6486596950716153E-4</v>
      </c>
      <c r="V1225" s="69">
        <f>(J1226-Assets[[#This Row],[MSFT]])/Assets[[#This Row],[MSFT]]</f>
        <v>2.248393736283134E-2</v>
      </c>
      <c r="W1225" s="69">
        <f>(K1226-Assets[[#This Row],[WFC]])/Assets[[#This Row],[WFC]]</f>
        <v>2.2623563218013103E-2</v>
      </c>
      <c r="X1225" s="69">
        <f>(L1226-Assets[[#This Row],[DJI]])/Assets[[#This Row],[DJI]]</f>
        <v>1.4898902469954187E-2</v>
      </c>
    </row>
    <row r="1226" spans="1:24" x14ac:dyDescent="0.25">
      <c r="A1226" s="66">
        <v>42132</v>
      </c>
      <c r="B1226" s="60">
        <v>125.05928299999999</v>
      </c>
      <c r="C1226" s="62">
        <v>85.190486000000007</v>
      </c>
      <c r="D1226" s="62">
        <v>42.612198999999997</v>
      </c>
      <c r="E1226" s="62">
        <v>236.61000100000001</v>
      </c>
      <c r="F1226" s="62">
        <v>538.21997099999999</v>
      </c>
      <c r="G1226" s="62">
        <v>107.99155399999999</v>
      </c>
      <c r="H1226" s="62">
        <v>63.416518000000003</v>
      </c>
      <c r="I1226" s="62">
        <v>193.53999300000001</v>
      </c>
      <c r="J1226" s="62">
        <v>46.158748000000003</v>
      </c>
      <c r="K1226" s="62">
        <v>54.464480000000002</v>
      </c>
      <c r="L1226" s="62">
        <v>18191.109380000002</v>
      </c>
      <c r="N1226" s="69">
        <f>(B1227-Assets[[#This Row],[AAPL]])/Assets[[#This Row],[AAPL]]</f>
        <v>-1.0186512903644225E-2</v>
      </c>
      <c r="O1226" s="69">
        <f>(C1227-Assets[[#This Row],[XOM]])/Assets[[#This Row],[XOM]]</f>
        <v>-1.6768621322338771E-2</v>
      </c>
      <c r="P1226" s="69">
        <f>(D1227-Assets[[#This Row],[TTM]])/Assets[[#This Row],[TTM]]</f>
        <v>-1.3840027359301482E-2</v>
      </c>
      <c r="Q1226" s="69">
        <f>(E1227-Assets[[#This Row],[TSLA]])/Assets[[#This Row],[TSLA]]</f>
        <v>1.2171945343933222E-2</v>
      </c>
      <c r="R1226" s="69">
        <f>(F1227-Assets[[#This Row],[GOOG]])/Assets[[#This Row],[GOOG]]</f>
        <v>-4.682024331646311E-3</v>
      </c>
      <c r="S1226" s="69">
        <f>(G1227-Assets[[#This Row],[DIS]])/Assets[[#This Row],[DIS]]</f>
        <v>-1.3713581712140103E-2</v>
      </c>
      <c r="T1226" s="69">
        <f>(H1227-Assets[[#This Row],[COP]])/Assets[[#This Row],[COP]]</f>
        <v>-2.8137558735091776E-2</v>
      </c>
      <c r="U1226" s="69">
        <f>(I1227-Assets[[#This Row],[BIDU]])/Assets[[#This Row],[BIDU]]</f>
        <v>-1.3950589530092605E-2</v>
      </c>
      <c r="V1226" s="69">
        <f>(J1227-Assets[[#This Row],[MSFT]])/Assets[[#This Row],[MSFT]]</f>
        <v>-7.9581447919688745E-3</v>
      </c>
      <c r="W1226" s="69">
        <f>(K1227-Assets[[#This Row],[WFC]])/Assets[[#This Row],[WFC]]</f>
        <v>-9.6342790750963032E-3</v>
      </c>
      <c r="X1226" s="69">
        <f>(L1227-Assets[[#This Row],[DJI]])/Assets[[#This Row],[DJI]]</f>
        <v>-4.7242561300019741E-3</v>
      </c>
    </row>
    <row r="1227" spans="1:24" x14ac:dyDescent="0.25">
      <c r="A1227" s="66">
        <v>42135</v>
      </c>
      <c r="B1227" s="60">
        <v>123.785365</v>
      </c>
      <c r="C1227" s="62">
        <v>83.761959000000004</v>
      </c>
      <c r="D1227" s="62">
        <v>42.022444999999998</v>
      </c>
      <c r="E1227" s="62">
        <v>239.490005</v>
      </c>
      <c r="F1227" s="62">
        <v>535.70001200000002</v>
      </c>
      <c r="G1227" s="62">
        <v>106.510603</v>
      </c>
      <c r="H1227" s="62">
        <v>61.632131999999999</v>
      </c>
      <c r="I1227" s="62">
        <v>190.83999600000001</v>
      </c>
      <c r="J1227" s="62">
        <v>45.791409999999999</v>
      </c>
      <c r="K1227" s="62">
        <v>53.939754000000001</v>
      </c>
      <c r="L1227" s="62">
        <v>18105.16992</v>
      </c>
      <c r="N1227" s="69">
        <f>(B1228-Assets[[#This Row],[AAPL]])/Assets[[#This Row],[AAPL]]</f>
        <v>-3.5623597345291829E-3</v>
      </c>
      <c r="O1227" s="69">
        <f>(C1228-Assets[[#This Row],[XOM]])/Assets[[#This Row],[XOM]]</f>
        <v>2.765587180213865E-3</v>
      </c>
      <c r="P1227" s="69">
        <f>(D1228-Assets[[#This Row],[TTM]])/Assets[[#This Row],[TTM]]</f>
        <v>-1.4985753446759134E-2</v>
      </c>
      <c r="Q1227" s="69">
        <f>(E1228-Assets[[#This Row],[TSLA]])/Assets[[#This Row],[TSLA]]</f>
        <v>2.1921582906977682E-2</v>
      </c>
      <c r="R1227" s="69">
        <f>(F1228-Assets[[#This Row],[GOOG]])/Assets[[#This Row],[GOOG]]</f>
        <v>-1.2432394718706849E-2</v>
      </c>
      <c r="S1227" s="69">
        <f>(G1228-Assets[[#This Row],[DIS]])/Assets[[#This Row],[DIS]]</f>
        <v>5.8931879298438914E-3</v>
      </c>
      <c r="T1227" s="69">
        <f>(H1228-Assets[[#This Row],[COP]])/Assets[[#This Row],[COP]]</f>
        <v>1.8382781241447702E-3</v>
      </c>
      <c r="U1227" s="69">
        <f>(I1228-Assets[[#This Row],[BIDU]])/Assets[[#This Row],[BIDU]]</f>
        <v>-4.5587666015252755E-3</v>
      </c>
      <c r="V1227" s="69">
        <f>(J1228-Assets[[#This Row],[MSFT]])/Assets[[#This Row],[MSFT]]</f>
        <v>-4.2221892708699357E-4</v>
      </c>
      <c r="W1227" s="69">
        <f>(K1228-Assets[[#This Row],[WFC]])/Assets[[#This Row],[WFC]]</f>
        <v>-7.2052608916238774E-4</v>
      </c>
      <c r="X1227" s="69">
        <f>(L1228-Assets[[#This Row],[DJI]])/Assets[[#This Row],[DJI]]</f>
        <v>-2.0402708266878101E-3</v>
      </c>
    </row>
    <row r="1228" spans="1:24" x14ac:dyDescent="0.25">
      <c r="A1228" s="66">
        <v>42136</v>
      </c>
      <c r="B1228" s="60">
        <v>123.344397</v>
      </c>
      <c r="C1228" s="62">
        <v>83.993610000000004</v>
      </c>
      <c r="D1228" s="62">
        <v>41.392707000000001</v>
      </c>
      <c r="E1228" s="62">
        <v>244.740005</v>
      </c>
      <c r="F1228" s="62">
        <v>529.03997800000002</v>
      </c>
      <c r="G1228" s="62">
        <v>107.13829</v>
      </c>
      <c r="H1228" s="62">
        <v>61.745429000000001</v>
      </c>
      <c r="I1228" s="62">
        <v>189.970001</v>
      </c>
      <c r="J1228" s="62">
        <v>45.772075999999998</v>
      </c>
      <c r="K1228" s="62">
        <v>53.900888999999999</v>
      </c>
      <c r="L1228" s="62">
        <v>18068.230469999999</v>
      </c>
      <c r="N1228" s="69">
        <f>(B1229-Assets[[#This Row],[AAPL]])/Assets[[#This Row],[AAPL]]</f>
        <v>1.1122596837536236E-3</v>
      </c>
      <c r="O1228" s="69">
        <f>(C1229-Assets[[#This Row],[XOM]])/Assets[[#This Row],[XOM]]</f>
        <v>-5.2861283138086346E-3</v>
      </c>
      <c r="P1228" s="69">
        <f>(D1229-Assets[[#This Row],[TTM]])/Assets[[#This Row],[TTM]]</f>
        <v>7.0031660408196202E-3</v>
      </c>
      <c r="Q1228" s="69">
        <f>(E1229-Assets[[#This Row],[TSLA]])/Assets[[#This Row],[TSLA]]</f>
        <v>-6.3741602031919566E-3</v>
      </c>
      <c r="R1228" s="69">
        <f>(F1229-Assets[[#This Row],[GOOG]])/Assets[[#This Row],[GOOG]]</f>
        <v>1.0963575988958587E-3</v>
      </c>
      <c r="S1228" s="69">
        <f>(G1229-Assets[[#This Row],[DIS]])/Assets[[#This Row],[DIS]]</f>
        <v>-4.5767017562060966E-4</v>
      </c>
      <c r="T1228" s="69">
        <f>(H1229-Assets[[#This Row],[COP]])/Assets[[#This Row],[COP]]</f>
        <v>-1.529343977835919E-4</v>
      </c>
      <c r="U1228" s="69">
        <f>(I1229-Assets[[#This Row],[BIDU]])/Assets[[#This Row],[BIDU]]</f>
        <v>-4.1585934402348099E-3</v>
      </c>
      <c r="V1228" s="69">
        <f>(J1229-Assets[[#This Row],[MSFT]])/Assets[[#This Row],[MSFT]]</f>
        <v>5.9134744074095455E-3</v>
      </c>
      <c r="W1228" s="69">
        <f>(K1229-Assets[[#This Row],[WFC]])/Assets[[#This Row],[WFC]]</f>
        <v>2.343560604352922E-3</v>
      </c>
      <c r="X1228" s="69">
        <f>(L1229-Assets[[#This Row],[DJI]])/Assets[[#This Row],[DJI]]</f>
        <v>-4.2838948799390515E-4</v>
      </c>
    </row>
    <row r="1229" spans="1:24" x14ac:dyDescent="0.25">
      <c r="A1229" s="66">
        <v>42137</v>
      </c>
      <c r="B1229" s="60">
        <v>123.481588</v>
      </c>
      <c r="C1229" s="62">
        <v>83.549609000000004</v>
      </c>
      <c r="D1229" s="62">
        <v>41.682586999999998</v>
      </c>
      <c r="E1229" s="62">
        <v>243.179993</v>
      </c>
      <c r="F1229" s="62">
        <v>529.61999500000002</v>
      </c>
      <c r="G1229" s="62">
        <v>107.08925600000001</v>
      </c>
      <c r="H1229" s="62">
        <v>61.735985999999997</v>
      </c>
      <c r="I1229" s="62">
        <v>189.179993</v>
      </c>
      <c r="J1229" s="62">
        <v>46.042748000000003</v>
      </c>
      <c r="K1229" s="62">
        <v>54.027208999999999</v>
      </c>
      <c r="L1229" s="62">
        <v>18060.490229999999</v>
      </c>
      <c r="N1229" s="69">
        <f>(B1230-Assets[[#This Row],[AAPL]])/Assets[[#This Row],[AAPL]]</f>
        <v>2.3331437882058922E-2</v>
      </c>
      <c r="O1229" s="69">
        <f>(C1230-Assets[[#This Row],[XOM]])/Assets[[#This Row],[XOM]]</f>
        <v>4.736634973360479E-3</v>
      </c>
      <c r="P1229" s="69">
        <f>(D1230-Assets[[#This Row],[TTM]])/Assets[[#This Row],[TTM]]</f>
        <v>1.3189440473068583E-2</v>
      </c>
      <c r="Q1229" s="69">
        <f>(E1230-Assets[[#This Row],[TSLA]])/Assets[[#This Row],[TSLA]]</f>
        <v>3.7832594229904905E-3</v>
      </c>
      <c r="R1229" s="69">
        <f>(F1230-Assets[[#This Row],[GOOG]])/Assets[[#This Row],[GOOG]]</f>
        <v>1.6577978707167228E-2</v>
      </c>
      <c r="S1229" s="69">
        <f>(G1230-Assets[[#This Row],[DIS]])/Assets[[#This Row],[DIS]]</f>
        <v>6.7771597927619503E-3</v>
      </c>
      <c r="T1229" s="69">
        <f>(H1230-Assets[[#This Row],[COP]])/Assets[[#This Row],[COP]]</f>
        <v>4.5877618282471949E-4</v>
      </c>
      <c r="U1229" s="69">
        <f>(I1230-Assets[[#This Row],[BIDU]])/Assets[[#This Row],[BIDU]]</f>
        <v>5.761766784714936E-3</v>
      </c>
      <c r="V1229" s="69">
        <f>(J1230-Assets[[#This Row],[MSFT]])/Assets[[#This Row],[MSFT]]</f>
        <v>2.2884733118014498E-2</v>
      </c>
      <c r="W1229" s="69">
        <f>(K1230-Assets[[#This Row],[WFC]])/Assets[[#This Row],[WFC]]</f>
        <v>7.9136977073903294E-3</v>
      </c>
      <c r="X1229" s="69">
        <f>(L1230-Assets[[#This Row],[DJI]])/Assets[[#This Row],[DJI]]</f>
        <v>1.0617098293460886E-2</v>
      </c>
    </row>
    <row r="1230" spans="1:24" x14ac:dyDescent="0.25">
      <c r="A1230" s="66">
        <v>42138</v>
      </c>
      <c r="B1230" s="60">
        <v>126.36259099999999</v>
      </c>
      <c r="C1230" s="62">
        <v>83.945352999999997</v>
      </c>
      <c r="D1230" s="62">
        <v>42.232357</v>
      </c>
      <c r="E1230" s="62">
        <v>244.10000600000001</v>
      </c>
      <c r="F1230" s="62">
        <v>538.40002400000003</v>
      </c>
      <c r="G1230" s="62">
        <v>107.815017</v>
      </c>
      <c r="H1230" s="62">
        <v>61.764308999999997</v>
      </c>
      <c r="I1230" s="62">
        <v>190.270004</v>
      </c>
      <c r="J1230" s="62">
        <v>47.096423999999999</v>
      </c>
      <c r="K1230" s="62">
        <v>54.454763999999997</v>
      </c>
      <c r="L1230" s="62">
        <v>18252.240229999999</v>
      </c>
      <c r="N1230" s="69">
        <f>(B1231-Assets[[#This Row],[AAPL]])/Assets[[#This Row],[AAPL]]</f>
        <v>-1.3958324105588507E-3</v>
      </c>
      <c r="O1230" s="69">
        <f>(C1231-Assets[[#This Row],[XOM]])/Assets[[#This Row],[XOM]]</f>
        <v>4.369294867340669E-3</v>
      </c>
      <c r="P1230" s="69">
        <f>(D1231-Assets[[#This Row],[TTM]])/Assets[[#This Row],[TTM]]</f>
        <v>4.0236210354066019E-3</v>
      </c>
      <c r="Q1230" s="69">
        <f>(E1231-Assets[[#This Row],[TSLA]])/Assets[[#This Row],[TSLA]]</f>
        <v>1.9418229756209042E-2</v>
      </c>
      <c r="R1230" s="69">
        <f>(F1231-Assets[[#This Row],[GOOG]])/Assets[[#This Row],[GOOG]]</f>
        <v>-8.45105460099322E-3</v>
      </c>
      <c r="S1230" s="69">
        <f>(G1231-Assets[[#This Row],[DIS]])/Assets[[#This Row],[DIS]]</f>
        <v>3.3658020014040177E-3</v>
      </c>
      <c r="T1230" s="69">
        <f>(H1231-Assets[[#This Row],[COP]])/Assets[[#This Row],[COP]]</f>
        <v>5.1972410150334892E-3</v>
      </c>
      <c r="U1230" s="69">
        <f>(I1231-Assets[[#This Row],[BIDU]])/Assets[[#This Row],[BIDU]]</f>
        <v>1.4242875613751496E-2</v>
      </c>
      <c r="V1230" s="69">
        <f>(J1231-Assets[[#This Row],[MSFT]])/Assets[[#This Row],[MSFT]]</f>
        <v>-8.6207394429776221E-3</v>
      </c>
      <c r="W1230" s="69">
        <f>(K1231-Assets[[#This Row],[WFC]])/Assets[[#This Row],[WFC]]</f>
        <v>-9.2790963156134457E-3</v>
      </c>
      <c r="X1230" s="69">
        <f>(L1231-Assets[[#This Row],[DJI]])/Assets[[#This Row],[DJI]]</f>
        <v>1.1133055309342102E-3</v>
      </c>
    </row>
    <row r="1231" spans="1:24" x14ac:dyDescent="0.25">
      <c r="A1231" s="66">
        <v>42139</v>
      </c>
      <c r="B1231" s="60">
        <v>126.18621</v>
      </c>
      <c r="C1231" s="62">
        <v>84.312134999999998</v>
      </c>
      <c r="D1231" s="62">
        <v>42.402284000000002</v>
      </c>
      <c r="E1231" s="62">
        <v>248.83999600000001</v>
      </c>
      <c r="F1231" s="62">
        <v>533.84997599999997</v>
      </c>
      <c r="G1231" s="62">
        <v>108.17790100000001</v>
      </c>
      <c r="H1231" s="62">
        <v>62.085312999999999</v>
      </c>
      <c r="I1231" s="62">
        <v>192.979996</v>
      </c>
      <c r="J1231" s="62">
        <v>46.690418000000001</v>
      </c>
      <c r="K1231" s="62">
        <v>53.949472999999998</v>
      </c>
      <c r="L1231" s="62">
        <v>18272.560549999998</v>
      </c>
      <c r="N1231" s="69">
        <f>(B1232-Assets[[#This Row],[AAPL]])/Assets[[#This Row],[AAPL]]</f>
        <v>1.1027401488641212E-2</v>
      </c>
      <c r="O1231" s="69">
        <f>(C1232-Assets[[#This Row],[XOM]])/Assets[[#This Row],[XOM]]</f>
        <v>-5.7240989093680465E-3</v>
      </c>
      <c r="P1231" s="69">
        <f>(D1232-Assets[[#This Row],[TTM]])/Assets[[#This Row],[TTM]]</f>
        <v>-1.6973071544919692E-2</v>
      </c>
      <c r="Q1231" s="69">
        <f>(E1232-Assets[[#This Row],[TSLA]])/Assets[[#This Row],[TSLA]]</f>
        <v>-3.6166211801423397E-4</v>
      </c>
      <c r="R1231" s="69">
        <f>(F1232-Assets[[#This Row],[GOOG]])/Assets[[#This Row],[GOOG]]</f>
        <v>-2.9034149474233282E-3</v>
      </c>
      <c r="S1231" s="69">
        <f>(G1232-Assets[[#This Row],[DIS]])/Assets[[#This Row],[DIS]]</f>
        <v>2.7197791534147743E-4</v>
      </c>
      <c r="T1231" s="69">
        <f>(H1232-Assets[[#This Row],[COP]])/Assets[[#This Row],[COP]]</f>
        <v>4.2578830197731688E-3</v>
      </c>
      <c r="U1231" s="69">
        <f>(I1232-Assets[[#This Row],[BIDU]])/Assets[[#This Row],[BIDU]]</f>
        <v>-8.6018708384676089E-3</v>
      </c>
      <c r="V1231" s="69">
        <f>(J1232-Assets[[#This Row],[MSFT]])/Assets[[#This Row],[MSFT]]</f>
        <v>-6.004144147949122E-3</v>
      </c>
      <c r="W1231" s="69">
        <f>(K1232-Assets[[#This Row],[WFC]])/Assets[[#This Row],[WFC]]</f>
        <v>4.1426539977508642E-3</v>
      </c>
      <c r="X1231" s="69">
        <f>(L1232-Assets[[#This Row],[DJI]])/Assets[[#This Row],[DJI]]</f>
        <v>1.4404281177770016E-3</v>
      </c>
    </row>
    <row r="1232" spans="1:24" x14ac:dyDescent="0.25">
      <c r="A1232" s="66">
        <v>42142</v>
      </c>
      <c r="B1232" s="60">
        <v>127.577716</v>
      </c>
      <c r="C1232" s="62">
        <v>83.829524000000006</v>
      </c>
      <c r="D1232" s="62">
        <v>41.682586999999998</v>
      </c>
      <c r="E1232" s="62">
        <v>248.75</v>
      </c>
      <c r="F1232" s="62">
        <v>532.29998799999998</v>
      </c>
      <c r="G1232" s="62">
        <v>108.207323</v>
      </c>
      <c r="H1232" s="62">
        <v>62.349665000000002</v>
      </c>
      <c r="I1232" s="62">
        <v>191.320007</v>
      </c>
      <c r="J1232" s="62">
        <v>46.410082000000003</v>
      </c>
      <c r="K1232" s="62">
        <v>54.172967</v>
      </c>
      <c r="L1232" s="62">
        <v>18298.880860000001</v>
      </c>
      <c r="N1232" s="69">
        <f>(B1233-Assets[[#This Row],[AAPL]])/Assets[[#This Row],[AAPL]]</f>
        <v>-9.2169701486110483E-4</v>
      </c>
      <c r="O1232" s="69">
        <f>(C1233-Assets[[#This Row],[XOM]])/Assets[[#This Row],[XOM]]</f>
        <v>1.6119738434872541E-3</v>
      </c>
      <c r="P1232" s="69">
        <f>(D1233-Assets[[#This Row],[TTM]])/Assets[[#This Row],[TTM]]</f>
        <v>-1.5347703826540207E-2</v>
      </c>
      <c r="Q1232" s="69">
        <f>(E1233-Assets[[#This Row],[TSLA]])/Assets[[#This Row],[TSLA]]</f>
        <v>-6.4723658291457736E-3</v>
      </c>
      <c r="R1232" s="69">
        <f>(F1233-Assets[[#This Row],[GOOG]])/Assets[[#This Row],[GOOG]]</f>
        <v>9.5059122939526852E-3</v>
      </c>
      <c r="S1232" s="69">
        <f>(G1233-Assets[[#This Row],[DIS]])/Assets[[#This Row],[DIS]]</f>
        <v>2.0846093752823428E-3</v>
      </c>
      <c r="T1232" s="69">
        <f>(H1233-Assets[[#This Row],[COP]])/Assets[[#This Row],[COP]]</f>
        <v>-1.3930916870202953E-2</v>
      </c>
      <c r="U1232" s="69">
        <f>(I1233-Assets[[#This Row],[BIDU]])/Assets[[#This Row],[BIDU]]</f>
        <v>9.5128158760729338E-3</v>
      </c>
      <c r="V1232" s="69">
        <f>(J1233-Assets[[#This Row],[MSFT]])/Assets[[#This Row],[MSFT]]</f>
        <v>-2.5156387355661364E-3</v>
      </c>
      <c r="W1232" s="69">
        <f>(K1233-Assets[[#This Row],[WFC]])/Assets[[#This Row],[WFC]]</f>
        <v>1.1659210026284863E-2</v>
      </c>
      <c r="X1232" s="69">
        <f>(L1233-Assets[[#This Row],[DJI]])/Assets[[#This Row],[DJI]]</f>
        <v>7.3828394771026287E-4</v>
      </c>
    </row>
    <row r="1233" spans="1:24" x14ac:dyDescent="0.25">
      <c r="A1233" s="66">
        <v>42143</v>
      </c>
      <c r="B1233" s="60">
        <v>127.460128</v>
      </c>
      <c r="C1233" s="62">
        <v>83.964654999999993</v>
      </c>
      <c r="D1233" s="62">
        <v>41.042855000000003</v>
      </c>
      <c r="E1233" s="62">
        <v>247.13999899999999</v>
      </c>
      <c r="F1233" s="62">
        <v>537.35998500000005</v>
      </c>
      <c r="G1233" s="62">
        <v>108.43289300000001</v>
      </c>
      <c r="H1233" s="62">
        <v>61.481076999999999</v>
      </c>
      <c r="I1233" s="62">
        <v>193.13999899999999</v>
      </c>
      <c r="J1233" s="62">
        <v>46.293331000000002</v>
      </c>
      <c r="K1233" s="62">
        <v>54.804580999999999</v>
      </c>
      <c r="L1233" s="62">
        <v>18312.390630000002</v>
      </c>
      <c r="N1233" s="69">
        <f>(B1234-Assets[[#This Row],[AAPL]])/Assets[[#This Row],[AAPL]]</f>
        <v>-7.6957399572077752E-5</v>
      </c>
      <c r="O1233" s="69">
        <f>(C1234-Assets[[#This Row],[XOM]])/Assets[[#This Row],[XOM]]</f>
        <v>1.6093676559500395E-3</v>
      </c>
      <c r="P1233" s="69">
        <f>(D1234-Assets[[#This Row],[TTM]])/Assets[[#This Row],[TTM]]</f>
        <v>-2.6790290295352617E-3</v>
      </c>
      <c r="Q1233" s="69">
        <f>(E1234-Assets[[#This Row],[TSLA]])/Assets[[#This Row],[TSLA]]</f>
        <v>-1.1289119573072352E-2</v>
      </c>
      <c r="R1233" s="69">
        <f>(F1234-Assets[[#This Row],[GOOG]])/Assets[[#This Row],[GOOG]]</f>
        <v>3.5544794054585089E-3</v>
      </c>
      <c r="S1233" s="69">
        <f>(G1234-Assets[[#This Row],[DIS]])/Assets[[#This Row],[DIS]]</f>
        <v>-3.2561521714633817E-3</v>
      </c>
      <c r="T1233" s="69">
        <f>(H1234-Assets[[#This Row],[COP]])/Assets[[#This Row],[COP]]</f>
        <v>6.0567579191887402E-3</v>
      </c>
      <c r="U1233" s="69">
        <f>(I1234-Assets[[#This Row],[BIDU]])/Assets[[#This Row],[BIDU]]</f>
        <v>1.2270870934404503E-2</v>
      </c>
      <c r="V1233" s="69">
        <f>(J1234-Assets[[#This Row],[MSFT]])/Assets[[#This Row],[MSFT]]</f>
        <v>0</v>
      </c>
      <c r="W1233" s="69">
        <f>(K1234-Assets[[#This Row],[WFC]])/Assets[[#This Row],[WFC]]</f>
        <v>-5.6737410327067144E-3</v>
      </c>
      <c r="X1233" s="69">
        <f>(L1234-Assets[[#This Row],[DJI]])/Assets[[#This Row],[DJI]]</f>
        <v>-1.4738785637188436E-3</v>
      </c>
    </row>
    <row r="1234" spans="1:24" x14ac:dyDescent="0.25">
      <c r="A1234" s="66">
        <v>42144</v>
      </c>
      <c r="B1234" s="60">
        <v>127.45031899999999</v>
      </c>
      <c r="C1234" s="62">
        <v>84.099784999999997</v>
      </c>
      <c r="D1234" s="62">
        <v>40.932899999999997</v>
      </c>
      <c r="E1234" s="62">
        <v>244.35000600000001</v>
      </c>
      <c r="F1234" s="62">
        <v>539.27002000000005</v>
      </c>
      <c r="G1234" s="62">
        <v>108.079819</v>
      </c>
      <c r="H1234" s="62">
        <v>61.853453000000002</v>
      </c>
      <c r="I1234" s="62">
        <v>195.509995</v>
      </c>
      <c r="J1234" s="62">
        <v>46.293331000000002</v>
      </c>
      <c r="K1234" s="62">
        <v>54.493634</v>
      </c>
      <c r="L1234" s="62">
        <v>18285.400389999999</v>
      </c>
      <c r="N1234" s="69">
        <f>(B1235-Assets[[#This Row],[AAPL]])/Assets[[#This Row],[AAPL]]</f>
        <v>1.0226063066974451E-2</v>
      </c>
      <c r="O1234" s="69">
        <f>(C1235-Assets[[#This Row],[XOM]])/Assets[[#This Row],[XOM]]</f>
        <v>9.1819497517142234E-4</v>
      </c>
      <c r="P1234" s="69">
        <f>(D1235-Assets[[#This Row],[TTM]])/Assets[[#This Row],[TTM]]</f>
        <v>5.8607623696342974E-3</v>
      </c>
      <c r="Q1234" s="69">
        <f>(E1235-Assets[[#This Row],[TSLA]])/Assets[[#This Row],[TSLA]]</f>
        <v>5.1974175110107469E-3</v>
      </c>
      <c r="R1234" s="69">
        <f>(F1235-Assets[[#This Row],[GOOG]])/Assets[[#This Row],[GOOG]]</f>
        <v>6.0081033245644186E-3</v>
      </c>
      <c r="S1234" s="69">
        <f>(G1235-Assets[[#This Row],[DIS]])/Assets[[#This Row],[DIS]]</f>
        <v>1.7241609185152116E-3</v>
      </c>
      <c r="T1234" s="69">
        <f>(H1235-Assets[[#This Row],[COP]])/Assets[[#This Row],[COP]]</f>
        <v>1.234954498013225E-2</v>
      </c>
      <c r="U1234" s="69">
        <f>(I1235-Assets[[#This Row],[BIDU]])/Assets[[#This Row],[BIDU]]</f>
        <v>2.3630556586122401E-2</v>
      </c>
      <c r="V1234" s="69">
        <f>(J1235-Assets[[#This Row],[MSFT]])/Assets[[#This Row],[MSFT]]</f>
        <v>-3.3628385911569914E-3</v>
      </c>
      <c r="W1234" s="69">
        <f>(K1235-Assets[[#This Row],[WFC]])/Assets[[#This Row],[WFC]]</f>
        <v>-1.2482925987281595E-3</v>
      </c>
      <c r="X1234" s="69">
        <f>(L1235-Assets[[#This Row],[DJI]])/Assets[[#This Row],[DJI]]</f>
        <v>1.8585319038811024E-5</v>
      </c>
    </row>
    <row r="1235" spans="1:24" x14ac:dyDescent="0.25">
      <c r="A1235" s="66">
        <v>42145</v>
      </c>
      <c r="B1235" s="60">
        <v>128.75363400000001</v>
      </c>
      <c r="C1235" s="62">
        <v>84.177004999999994</v>
      </c>
      <c r="D1235" s="62">
        <v>41.172798</v>
      </c>
      <c r="E1235" s="62">
        <v>245.61999499999999</v>
      </c>
      <c r="F1235" s="62">
        <v>542.51000999999997</v>
      </c>
      <c r="G1235" s="62">
        <v>108.266166</v>
      </c>
      <c r="H1235" s="62">
        <v>62.617314999999998</v>
      </c>
      <c r="I1235" s="62">
        <v>200.13000500000001</v>
      </c>
      <c r="J1235" s="62">
        <v>46.137653999999998</v>
      </c>
      <c r="K1235" s="62">
        <v>54.425609999999999</v>
      </c>
      <c r="L1235" s="62">
        <v>18285.740229999999</v>
      </c>
      <c r="N1235" s="69">
        <f>(B1236-Assets[[#This Row],[AAPL]])/Assets[[#This Row],[AAPL]]</f>
        <v>8.7525218899839885E-3</v>
      </c>
      <c r="O1235" s="69">
        <f>(C1236-Assets[[#This Row],[XOM]])/Assets[[#This Row],[XOM]]</f>
        <v>-7.9119707335749932E-3</v>
      </c>
      <c r="P1235" s="69">
        <f>(D1236-Assets[[#This Row],[TTM]])/Assets[[#This Row],[TTM]]</f>
        <v>-4.8556330808515873E-4</v>
      </c>
      <c r="Q1235" s="69">
        <f>(E1236-Assets[[#This Row],[TSLA]])/Assets[[#This Row],[TSLA]]</f>
        <v>8.59050990535201E-3</v>
      </c>
      <c r="R1235" s="69">
        <f>(F1236-Assets[[#This Row],[GOOG]])/Assets[[#This Row],[GOOG]]</f>
        <v>-4.4239275879903381E-3</v>
      </c>
      <c r="S1235" s="69">
        <f>(G1236-Assets[[#This Row],[DIS]])/Assets[[#This Row],[DIS]]</f>
        <v>-1.1776162831885412E-3</v>
      </c>
      <c r="T1235" s="69">
        <f>(H1236-Assets[[#This Row],[COP]])/Assets[[#This Row],[COP]]</f>
        <v>-7.1668355629748923E-3</v>
      </c>
      <c r="U1235" s="69">
        <f>(I1236-Assets[[#This Row],[BIDU]])/Assets[[#This Row],[BIDU]]</f>
        <v>1.83380697961807E-2</v>
      </c>
      <c r="V1235" s="69">
        <f>(J1236-Assets[[#This Row],[MSFT]])/Assets[[#This Row],[MSFT]]</f>
        <v>-1.0965772121833523E-2</v>
      </c>
      <c r="W1235" s="69">
        <f>(K1236-Assets[[#This Row],[WFC]])/Assets[[#This Row],[WFC]]</f>
        <v>-1.7850052576351313E-4</v>
      </c>
      <c r="X1235" s="69">
        <f>(L1236-Assets[[#This Row],[DJI]])/Assets[[#This Row],[DJI]]</f>
        <v>-2.9378466129504912E-3</v>
      </c>
    </row>
    <row r="1236" spans="1:24" x14ac:dyDescent="0.25">
      <c r="A1236" s="66">
        <v>42146</v>
      </c>
      <c r="B1236" s="60">
        <v>129.88055299999999</v>
      </c>
      <c r="C1236" s="62">
        <v>83.510998999999998</v>
      </c>
      <c r="D1236" s="62">
        <v>41.152805999999998</v>
      </c>
      <c r="E1236" s="62">
        <v>247.729996</v>
      </c>
      <c r="F1236" s="62">
        <v>540.10998500000005</v>
      </c>
      <c r="G1236" s="62">
        <v>108.13867</v>
      </c>
      <c r="H1236" s="62">
        <v>62.168546999999997</v>
      </c>
      <c r="I1236" s="62">
        <v>203.800003</v>
      </c>
      <c r="J1236" s="62">
        <v>45.631718999999997</v>
      </c>
      <c r="K1236" s="62">
        <v>54.415894999999999</v>
      </c>
      <c r="L1236" s="62">
        <v>18232.019530000001</v>
      </c>
      <c r="N1236" s="69">
        <f>(B1237-Assets[[#This Row],[AAPL]])/Assets[[#This Row],[AAPL]]</f>
        <v>-2.2031073427905695E-2</v>
      </c>
      <c r="O1236" s="69">
        <f>(C1237-Assets[[#This Row],[XOM]])/Assets[[#This Row],[XOM]]</f>
        <v>-1.3522865413213351E-2</v>
      </c>
      <c r="P1236" s="69">
        <f>(D1237-Assets[[#This Row],[TTM]])/Assets[[#This Row],[TTM]]</f>
        <v>-8.0884083578650706E-2</v>
      </c>
      <c r="Q1236" s="69">
        <f>(E1237-Assets[[#This Row],[TSLA]])/Assets[[#This Row],[TSLA]]</f>
        <v>-1.0898518724394182E-3</v>
      </c>
      <c r="R1236" s="69">
        <f>(F1237-Assets[[#This Row],[GOOG]])/Assets[[#This Row],[GOOG]]</f>
        <v>-1.4422947577982693E-2</v>
      </c>
      <c r="S1236" s="69">
        <f>(G1237-Assets[[#This Row],[DIS]])/Assets[[#This Row],[DIS]]</f>
        <v>-7.4369695872901426E-3</v>
      </c>
      <c r="T1236" s="69">
        <f>(H1237-Assets[[#This Row],[COP]])/Assets[[#This Row],[COP]]</f>
        <v>-1.9505458282626426E-2</v>
      </c>
      <c r="U1236" s="69">
        <f>(I1237-Assets[[#This Row],[BIDU]])/Assets[[#This Row],[BIDU]]</f>
        <v>-1.771344919950767E-2</v>
      </c>
      <c r="V1236" s="69">
        <f>(J1237-Assets[[#This Row],[MSFT]])/Assets[[#This Row],[MSFT]]</f>
        <v>-6.6098320775510944E-3</v>
      </c>
      <c r="W1236" s="69">
        <f>(K1237-Assets[[#This Row],[WFC]])/Assets[[#This Row],[WFC]]</f>
        <v>-6.0714245350554311E-3</v>
      </c>
      <c r="X1236" s="69">
        <f>(L1237-Assets[[#This Row],[DJI]])/Assets[[#This Row],[DJI]]</f>
        <v>-1.0447579308840408E-2</v>
      </c>
    </row>
    <row r="1237" spans="1:24" x14ac:dyDescent="0.25">
      <c r="A1237" s="66">
        <v>42150</v>
      </c>
      <c r="B1237" s="60">
        <v>127.01914499999999</v>
      </c>
      <c r="C1237" s="62">
        <v>82.381691000000004</v>
      </c>
      <c r="D1237" s="62">
        <v>37.824199</v>
      </c>
      <c r="E1237" s="62">
        <v>247.46000699999999</v>
      </c>
      <c r="F1237" s="62">
        <v>532.32000700000003</v>
      </c>
      <c r="G1237" s="62">
        <v>107.334446</v>
      </c>
      <c r="H1237" s="62">
        <v>60.955920999999996</v>
      </c>
      <c r="I1237" s="62">
        <v>200.19000199999999</v>
      </c>
      <c r="J1237" s="62">
        <v>45.330100999999999</v>
      </c>
      <c r="K1237" s="62">
        <v>54.085512999999999</v>
      </c>
      <c r="L1237" s="62">
        <v>18041.539059999999</v>
      </c>
      <c r="N1237" s="69">
        <f>(B1238-Assets[[#This Row],[AAPL]])/Assets[[#This Row],[AAPL]]</f>
        <v>1.8669949321419372E-2</v>
      </c>
      <c r="O1237" s="69">
        <f>(C1238-Assets[[#This Row],[XOM]])/Assets[[#This Row],[XOM]]</f>
        <v>-2.8119233435011594E-3</v>
      </c>
      <c r="P1237" s="69">
        <f>(D1238-Assets[[#This Row],[TTM]])/Assets[[#This Row],[TTM]]</f>
        <v>1.5856515560316007E-3</v>
      </c>
      <c r="Q1237" s="69">
        <f>(E1238-Assets[[#This Row],[TSLA]])/Assets[[#This Row],[TSLA]]</f>
        <v>-1.2128828558545305E-4</v>
      </c>
      <c r="R1237" s="69">
        <f>(F1238-Assets[[#This Row],[GOOG]])/Assets[[#This Row],[GOOG]]</f>
        <v>1.4032857870773184E-2</v>
      </c>
      <c r="S1237" s="69">
        <f>(G1238-Assets[[#This Row],[DIS]])/Assets[[#This Row],[DIS]]</f>
        <v>8.4978125288875436E-3</v>
      </c>
      <c r="T1237" s="69">
        <f>(H1238-Assets[[#This Row],[COP]])/Assets[[#This Row],[COP]]</f>
        <v>-3.1329196059551025E-4</v>
      </c>
      <c r="U1237" s="69">
        <f>(I1238-Assets[[#This Row],[BIDU]])/Assets[[#This Row],[BIDU]]</f>
        <v>6.2939956412009206E-3</v>
      </c>
      <c r="V1237" s="69">
        <f>(J1238-Assets[[#This Row],[MSFT]])/Assets[[#This Row],[MSFT]]</f>
        <v>2.1893112481704006E-2</v>
      </c>
      <c r="W1237" s="69">
        <f>(K1238-Assets[[#This Row],[WFC]])/Assets[[#This Row],[WFC]]</f>
        <v>7.366149970695561E-3</v>
      </c>
      <c r="X1237" s="69">
        <f>(L1238-Assets[[#This Row],[DJI]])/Assets[[#This Row],[DJI]]</f>
        <v>6.7317521856697007E-3</v>
      </c>
    </row>
    <row r="1238" spans="1:24" x14ac:dyDescent="0.25">
      <c r="A1238" s="66">
        <v>42151</v>
      </c>
      <c r="B1238" s="60">
        <v>129.39058600000001</v>
      </c>
      <c r="C1238" s="62">
        <v>82.150040000000004</v>
      </c>
      <c r="D1238" s="62">
        <v>37.884174999999999</v>
      </c>
      <c r="E1238" s="62">
        <v>247.429993</v>
      </c>
      <c r="F1238" s="62">
        <v>539.78997800000002</v>
      </c>
      <c r="G1238" s="62">
        <v>108.246554</v>
      </c>
      <c r="H1238" s="62">
        <v>60.936824000000001</v>
      </c>
      <c r="I1238" s="62">
        <v>201.449997</v>
      </c>
      <c r="J1238" s="62">
        <v>46.322518000000002</v>
      </c>
      <c r="K1238" s="62">
        <v>54.483915000000003</v>
      </c>
      <c r="L1238" s="62">
        <v>18162.990229999999</v>
      </c>
      <c r="N1238" s="69">
        <f>(B1239-Assets[[#This Row],[AAPL]])/Assets[[#This Row],[AAPL]]</f>
        <v>-1.9690613349569027E-3</v>
      </c>
      <c r="O1238" s="69">
        <f>(C1239-Assets[[#This Row],[XOM]])/Assets[[#This Row],[XOM]]</f>
        <v>0</v>
      </c>
      <c r="P1238" s="69">
        <f>(D1239-Assets[[#This Row],[TTM]])/Assets[[#This Row],[TTM]]</f>
        <v>1.8469558859339135E-2</v>
      </c>
      <c r="Q1238" s="69">
        <f>(E1239-Assets[[#This Row],[TSLA]])/Assets[[#This Row],[TSLA]]</f>
        <v>1.6247035984841177E-2</v>
      </c>
      <c r="R1238" s="69">
        <f>(F1239-Assets[[#This Row],[GOOG]])/Assets[[#This Row],[GOOG]]</f>
        <v>-1.8431242530416117E-5</v>
      </c>
      <c r="S1238" s="69">
        <f>(G1239-Assets[[#This Row],[DIS]])/Assets[[#This Row],[DIS]]</f>
        <v>1.4496350618236802E-3</v>
      </c>
      <c r="T1238" s="69">
        <f>(H1239-Assets[[#This Row],[COP]])/Assets[[#This Row],[COP]]</f>
        <v>6.2676387597751569E-4</v>
      </c>
      <c r="U1238" s="69">
        <f>(I1239-Assets[[#This Row],[BIDU]])/Assets[[#This Row],[BIDU]]</f>
        <v>-5.8574982257259406E-3</v>
      </c>
      <c r="V1238" s="69">
        <f>(J1239-Assets[[#This Row],[MSFT]])/Assets[[#This Row],[MSFT]]</f>
        <v>-3.3606333748955565E-3</v>
      </c>
      <c r="W1238" s="69">
        <f>(K1239-Assets[[#This Row],[WFC]])/Assets[[#This Row],[WFC]]</f>
        <v>2.4968653592532162E-3</v>
      </c>
      <c r="X1238" s="69">
        <f>(L1239-Assets[[#This Row],[DJI]])/Assets[[#This Row],[DJI]]</f>
        <v>-2.0300121033540054E-3</v>
      </c>
    </row>
    <row r="1239" spans="1:24" x14ac:dyDescent="0.25">
      <c r="A1239" s="66">
        <v>42152</v>
      </c>
      <c r="B1239" s="60">
        <v>129.135808</v>
      </c>
      <c r="C1239" s="62">
        <v>82.150040000000004</v>
      </c>
      <c r="D1239" s="62">
        <v>38.583879000000003</v>
      </c>
      <c r="E1239" s="62">
        <v>251.449997</v>
      </c>
      <c r="F1239" s="62">
        <v>539.78002900000001</v>
      </c>
      <c r="G1239" s="62">
        <v>108.40347199999999</v>
      </c>
      <c r="H1239" s="62">
        <v>60.975017000000001</v>
      </c>
      <c r="I1239" s="62">
        <v>200.270004</v>
      </c>
      <c r="J1239" s="62">
        <v>46.166845000000002</v>
      </c>
      <c r="K1239" s="62">
        <v>54.619954</v>
      </c>
      <c r="L1239" s="62">
        <v>18126.119139999999</v>
      </c>
      <c r="N1239" s="69">
        <f>(B1240-Assets[[#This Row],[AAPL]])/Assets[[#This Row],[AAPL]]</f>
        <v>-1.1382605822236313E-2</v>
      </c>
      <c r="O1239" s="69">
        <f>(C1240-Assets[[#This Row],[XOM]])/Assets[[#This Row],[XOM]]</f>
        <v>1.0574066671178804E-3</v>
      </c>
      <c r="P1239" s="69">
        <f>(D1240-Assets[[#This Row],[TTM]])/Assets[[#This Row],[TTM]]</f>
        <v>-7.7719764775336644E-3</v>
      </c>
      <c r="Q1239" s="69">
        <f>(E1240-Assets[[#This Row],[TSLA]])/Assets[[#This Row],[TSLA]]</f>
        <v>-2.5849831288723077E-3</v>
      </c>
      <c r="R1239" s="69">
        <f>(F1240-Assets[[#This Row],[GOOG]])/Assets[[#This Row],[GOOG]]</f>
        <v>-1.4209573507581476E-2</v>
      </c>
      <c r="S1239" s="69">
        <f>(G1240-Assets[[#This Row],[DIS]])/Assets[[#This Row],[DIS]]</f>
        <v>-1.4475366619252782E-3</v>
      </c>
      <c r="T1239" s="69">
        <f>(H1240-Assets[[#This Row],[COP]])/Assets[[#This Row],[COP]]</f>
        <v>-2.8186626007829316E-3</v>
      </c>
      <c r="U1239" s="69">
        <f>(I1240-Assets[[#This Row],[BIDU]])/Assets[[#This Row],[BIDU]]</f>
        <v>-1.4330703263979601E-2</v>
      </c>
      <c r="V1239" s="69">
        <f>(J1240-Assets[[#This Row],[MSFT]])/Assets[[#This Row],[MSFT]]</f>
        <v>-1.2434139694839559E-2</v>
      </c>
      <c r="W1239" s="69">
        <f>(K1240-Assets[[#This Row],[WFC]])/Assets[[#This Row],[WFC]]</f>
        <v>-4.4476053568261731E-3</v>
      </c>
      <c r="X1239" s="69">
        <f>(L1240-Assets[[#This Row],[DJI]])/Assets[[#This Row],[DJI]]</f>
        <v>-6.3686798651373111E-3</v>
      </c>
    </row>
    <row r="1240" spans="1:24" x14ac:dyDescent="0.25">
      <c r="A1240" s="66">
        <v>42153</v>
      </c>
      <c r="B1240" s="60">
        <v>127.66590600000001</v>
      </c>
      <c r="C1240" s="62">
        <v>82.236906000000005</v>
      </c>
      <c r="D1240" s="62">
        <v>38.284005999999998</v>
      </c>
      <c r="E1240" s="62">
        <v>250.800003</v>
      </c>
      <c r="F1240" s="62">
        <v>532.10998500000005</v>
      </c>
      <c r="G1240" s="62">
        <v>108.246554</v>
      </c>
      <c r="H1240" s="62">
        <v>60.803148999999998</v>
      </c>
      <c r="I1240" s="62">
        <v>197.39999399999999</v>
      </c>
      <c r="J1240" s="62">
        <v>45.592799999999997</v>
      </c>
      <c r="K1240" s="62">
        <v>54.377026000000001</v>
      </c>
      <c r="L1240" s="62">
        <v>18010.679690000001</v>
      </c>
      <c r="N1240" s="69">
        <f>(B1241-Assets[[#This Row],[AAPL]])/Assets[[#This Row],[AAPL]]</f>
        <v>1.995662021150639E-3</v>
      </c>
      <c r="O1240" s="69">
        <f>(C1241-Assets[[#This Row],[XOM]])/Assets[[#This Row],[XOM]]</f>
        <v>-8.2158976165764154E-4</v>
      </c>
      <c r="P1240" s="69">
        <f>(D1241-Assets[[#This Row],[TTM]])/Assets[[#This Row],[TTM]]</f>
        <v>-1.0182764050345202E-2</v>
      </c>
      <c r="Q1240" s="69">
        <f>(E1241-Assets[[#This Row],[TSLA]])/Assets[[#This Row],[TSLA]]</f>
        <v>-5.3827989786746832E-3</v>
      </c>
      <c r="R1240" s="69">
        <f>(F1241-Assets[[#This Row],[GOOG]])/Assets[[#This Row],[GOOG]]</f>
        <v>3.5331135535823155E-3</v>
      </c>
      <c r="S1240" s="69">
        <f>(G1241-Assets[[#This Row],[DIS]])/Assets[[#This Row],[DIS]]</f>
        <v>5.345620517397667E-3</v>
      </c>
      <c r="T1240" s="69">
        <f>(H1241-Assets[[#This Row],[COP]])/Assets[[#This Row],[COP]]</f>
        <v>-1.099235830696854E-3</v>
      </c>
      <c r="U1240" s="69">
        <f>(I1241-Assets[[#This Row],[BIDU]])/Assets[[#This Row],[BIDU]]</f>
        <v>2.1073982403464586E-2</v>
      </c>
      <c r="V1240" s="69">
        <f>(J1241-Assets[[#This Row],[MSFT]])/Assets[[#This Row],[MSFT]]</f>
        <v>7.8958300433402406E-3</v>
      </c>
      <c r="W1240" s="69">
        <f>(K1241-Assets[[#This Row],[WFC]])/Assets[[#This Row],[WFC]]</f>
        <v>1.4296111008350572E-3</v>
      </c>
      <c r="X1240" s="69">
        <f>(L1241-Assets[[#This Row],[DJI]])/Assets[[#This Row],[DJI]]</f>
        <v>1.6484358453436041E-3</v>
      </c>
    </row>
    <row r="1241" spans="1:24" x14ac:dyDescent="0.25">
      <c r="A1241" s="66">
        <v>42156</v>
      </c>
      <c r="B1241" s="60">
        <v>127.92068399999999</v>
      </c>
      <c r="C1241" s="62">
        <v>82.169341000000003</v>
      </c>
      <c r="D1241" s="62">
        <v>37.894168999999998</v>
      </c>
      <c r="E1241" s="62">
        <v>249.449997</v>
      </c>
      <c r="F1241" s="62">
        <v>533.98999000000003</v>
      </c>
      <c r="G1241" s="62">
        <v>108.825199</v>
      </c>
      <c r="H1241" s="62">
        <v>60.736311999999998</v>
      </c>
      <c r="I1241" s="62">
        <v>201.55999800000001</v>
      </c>
      <c r="J1241" s="62">
        <v>45.952793</v>
      </c>
      <c r="K1241" s="62">
        <v>54.454763999999997</v>
      </c>
      <c r="L1241" s="62">
        <v>18040.369139999999</v>
      </c>
      <c r="N1241" s="69">
        <f>(B1242-Assets[[#This Row],[AAPL]])/Assets[[#This Row],[AAPL]]</f>
        <v>-4.442979682628947E-3</v>
      </c>
      <c r="O1241" s="69">
        <f>(C1242-Assets[[#This Row],[XOM]])/Assets[[#This Row],[XOM]]</f>
        <v>1.175012466023682E-4</v>
      </c>
      <c r="P1241" s="69">
        <f>(D1242-Assets[[#This Row],[TTM]])/Assets[[#This Row],[TTM]]</f>
        <v>-1.7409644212015761E-2</v>
      </c>
      <c r="Q1241" s="69">
        <f>(E1242-Assets[[#This Row],[TSLA]])/Assets[[#This Row],[TSLA]]</f>
        <v>-4.4096653166124855E-3</v>
      </c>
      <c r="R1241" s="69">
        <f>(F1242-Assets[[#This Row],[GOOG]])/Assets[[#This Row],[GOOG]]</f>
        <v>9.7192889327381085E-3</v>
      </c>
      <c r="S1241" s="69">
        <f>(G1242-Assets[[#This Row],[DIS]])/Assets[[#This Row],[DIS]]</f>
        <v>-1.8925671801435704E-3</v>
      </c>
      <c r="T1241" s="69">
        <f>(H1242-Assets[[#This Row],[COP]])/Assets[[#This Row],[COP]]</f>
        <v>7.2315553173528859E-3</v>
      </c>
      <c r="U1241" s="69">
        <f>(I1242-Assets[[#This Row],[BIDU]])/Assets[[#This Row],[BIDU]]</f>
        <v>8.9303582946056777E-3</v>
      </c>
      <c r="V1241" s="69">
        <f>(J1242-Assets[[#This Row],[MSFT]])/Assets[[#This Row],[MSFT]]</f>
        <v>-6.5636489168351035E-3</v>
      </c>
      <c r="W1241" s="69">
        <f>(K1242-Assets[[#This Row],[WFC]])/Assets[[#This Row],[WFC]]</f>
        <v>2.4982203577266679E-3</v>
      </c>
      <c r="X1241" s="69">
        <f>(L1242-Assets[[#This Row],[DJI]])/Assets[[#This Row],[DJI]]</f>
        <v>-1.5758929198938338E-3</v>
      </c>
    </row>
    <row r="1242" spans="1:24" x14ac:dyDescent="0.25">
      <c r="A1242" s="66">
        <v>42157</v>
      </c>
      <c r="B1242" s="60">
        <v>127.352335</v>
      </c>
      <c r="C1242" s="62">
        <v>82.178995999999998</v>
      </c>
      <c r="D1242" s="62">
        <v>37.234445000000001</v>
      </c>
      <c r="E1242" s="62">
        <v>248.35000600000001</v>
      </c>
      <c r="F1242" s="62">
        <v>539.17999299999997</v>
      </c>
      <c r="G1242" s="62">
        <v>108.61924</v>
      </c>
      <c r="H1242" s="62">
        <v>61.175530000000002</v>
      </c>
      <c r="I1242" s="62">
        <v>203.36000100000001</v>
      </c>
      <c r="J1242" s="62">
        <v>45.651175000000002</v>
      </c>
      <c r="K1242" s="62">
        <v>54.590803999999999</v>
      </c>
      <c r="L1242" s="62">
        <v>18011.939450000002</v>
      </c>
      <c r="N1242" s="69">
        <f>(B1243-Assets[[#This Row],[AAPL]])/Assets[[#This Row],[AAPL]]</f>
        <v>1.2310571298123647E-3</v>
      </c>
      <c r="O1242" s="69">
        <f>(C1243-Assets[[#This Row],[XOM]])/Assets[[#This Row],[XOM]]</f>
        <v>-2.2316529639763963E-3</v>
      </c>
      <c r="P1242" s="69">
        <f>(D1243-Assets[[#This Row],[TTM]])/Assets[[#This Row],[TTM]]</f>
        <v>-1.2348968811002765E-2</v>
      </c>
      <c r="Q1242" s="69">
        <f>(E1243-Assets[[#This Row],[TSLA]])/Assets[[#This Row],[TSLA]]</f>
        <v>2.5770041656451134E-3</v>
      </c>
      <c r="R1242" s="69">
        <f>(F1243-Assets[[#This Row],[GOOG]])/Assets[[#This Row],[GOOG]]</f>
        <v>2.0957843663905809E-3</v>
      </c>
      <c r="S1242" s="69">
        <f>(G1243-Assets[[#This Row],[DIS]])/Assets[[#This Row],[DIS]]</f>
        <v>3.7923115646914854E-3</v>
      </c>
      <c r="T1242" s="69">
        <f>(H1243-Assets[[#This Row],[COP]])/Assets[[#This Row],[COP]]</f>
        <v>-4.2141522925915418E-3</v>
      </c>
      <c r="U1242" s="69">
        <f>(I1243-Assets[[#This Row],[BIDU]])/Assets[[#This Row],[BIDU]]</f>
        <v>2.5570613564267247E-3</v>
      </c>
      <c r="V1242" s="69">
        <f>(J1243-Assets[[#This Row],[MSFT]])/Assets[[#This Row],[MSFT]]</f>
        <v>-1.4919002632463414E-3</v>
      </c>
      <c r="W1242" s="69">
        <f>(K1243-Assets[[#This Row],[WFC]])/Assets[[#This Row],[WFC]]</f>
        <v>1.299392842794554E-2</v>
      </c>
      <c r="X1242" s="69">
        <f>(L1243-Assets[[#This Row],[DJI]])/Assets[[#This Row],[DJI]]</f>
        <v>3.57152433132345E-3</v>
      </c>
    </row>
    <row r="1243" spans="1:24" x14ac:dyDescent="0.25">
      <c r="A1243" s="66">
        <v>42158</v>
      </c>
      <c r="B1243" s="60">
        <v>127.509113</v>
      </c>
      <c r="C1243" s="62">
        <v>81.995600999999994</v>
      </c>
      <c r="D1243" s="62">
        <v>36.774638000000003</v>
      </c>
      <c r="E1243" s="62">
        <v>248.990005</v>
      </c>
      <c r="F1243" s="62">
        <v>540.30999799999995</v>
      </c>
      <c r="G1243" s="62">
        <v>109.031158</v>
      </c>
      <c r="H1243" s="62">
        <v>60.917726999999999</v>
      </c>
      <c r="I1243" s="62">
        <v>203.88000500000001</v>
      </c>
      <c r="J1243" s="62">
        <v>45.583067999999997</v>
      </c>
      <c r="K1243" s="62">
        <v>55.300153000000002</v>
      </c>
      <c r="L1243" s="62">
        <v>18076.269530000001</v>
      </c>
      <c r="N1243" s="69">
        <f>(B1244-Assets[[#This Row],[AAPL]])/Assets[[#This Row],[AAPL]]</f>
        <v>-5.8407197923178609E-3</v>
      </c>
      <c r="O1243" s="69">
        <f>(C1244-Assets[[#This Row],[XOM]])/Assets[[#This Row],[XOM]]</f>
        <v>-8.5932414837717117E-3</v>
      </c>
      <c r="P1243" s="69">
        <f>(D1244-Assets[[#This Row],[TTM]])/Assets[[#This Row],[TTM]]</f>
        <v>-1.902694460241881E-2</v>
      </c>
      <c r="Q1243" s="69">
        <f>(E1244-Assets[[#This Row],[TSLA]])/Assets[[#This Row],[TSLA]]</f>
        <v>-1.2329840308248534E-2</v>
      </c>
      <c r="R1243" s="69">
        <f>(F1244-Assets[[#This Row],[GOOG]])/Assets[[#This Row],[GOOG]]</f>
        <v>-6.6813237092827882E-3</v>
      </c>
      <c r="S1243" s="69">
        <f>(G1244-Assets[[#This Row],[DIS]])/Assets[[#This Row],[DIS]]</f>
        <v>-7.8258088389742617E-3</v>
      </c>
      <c r="T1243" s="69">
        <f>(H1244-Assets[[#This Row],[COP]])/Assets[[#This Row],[COP]]</f>
        <v>-1.2539174352319465E-2</v>
      </c>
      <c r="U1243" s="69">
        <f>(I1244-Assets[[#This Row],[BIDU]])/Assets[[#This Row],[BIDU]]</f>
        <v>2.207165925859165E-3</v>
      </c>
      <c r="V1243" s="69">
        <f>(J1244-Assets[[#This Row],[MSFT]])/Assets[[#This Row],[MSFT]]</f>
        <v>-1.0458861610631301E-2</v>
      </c>
      <c r="W1243" s="69">
        <f>(K1244-Assets[[#This Row],[WFC]])/Assets[[#This Row],[WFC]]</f>
        <v>-1.3530143397614087E-2</v>
      </c>
      <c r="X1243" s="69">
        <f>(L1244-Assets[[#This Row],[DJI]])/Assets[[#This Row],[DJI]]</f>
        <v>-9.4427364958637929E-3</v>
      </c>
    </row>
    <row r="1244" spans="1:24" x14ac:dyDescent="0.25">
      <c r="A1244" s="66">
        <v>42159</v>
      </c>
      <c r="B1244" s="60">
        <v>126.764368</v>
      </c>
      <c r="C1244" s="62">
        <v>81.290993</v>
      </c>
      <c r="D1244" s="62">
        <v>36.074928999999997</v>
      </c>
      <c r="E1244" s="62">
        <v>245.91999799999999</v>
      </c>
      <c r="F1244" s="62">
        <v>536.70001200000002</v>
      </c>
      <c r="G1244" s="62">
        <v>108.17790100000001</v>
      </c>
      <c r="H1244" s="62">
        <v>60.153869</v>
      </c>
      <c r="I1244" s="62">
        <v>204.33000200000001</v>
      </c>
      <c r="J1244" s="62">
        <v>45.106321000000001</v>
      </c>
      <c r="K1244" s="62">
        <v>54.551934000000003</v>
      </c>
      <c r="L1244" s="62">
        <v>17905.58008</v>
      </c>
      <c r="N1244" s="69">
        <f>(B1245-Assets[[#This Row],[AAPL]])/Assets[[#This Row],[AAPL]]</f>
        <v>-5.4886085970152669E-3</v>
      </c>
      <c r="O1244" s="69">
        <f>(C1245-Assets[[#This Row],[XOM]])/Assets[[#This Row],[XOM]]</f>
        <v>7.1239134697252703E-4</v>
      </c>
      <c r="P1244" s="69">
        <f>(D1245-Assets[[#This Row],[TTM]])/Assets[[#This Row],[TTM]]</f>
        <v>-3.103349143112645E-2</v>
      </c>
      <c r="Q1244" s="69">
        <f>(E1245-Assets[[#This Row],[TSLA]])/Assets[[#This Row],[TSLA]]</f>
        <v>1.3093693177404777E-2</v>
      </c>
      <c r="R1244" s="69">
        <f>(F1245-Assets[[#This Row],[GOOG]])/Assets[[#This Row],[GOOG]]</f>
        <v>-6.2791036419802002E-3</v>
      </c>
      <c r="S1244" s="69">
        <f>(G1245-Assets[[#This Row],[DIS]])/Assets[[#This Row],[DIS]]</f>
        <v>0</v>
      </c>
      <c r="T1244" s="69">
        <f>(H1245-Assets[[#This Row],[COP]])/Assets[[#This Row],[COP]]</f>
        <v>6.3493837777911131E-4</v>
      </c>
      <c r="U1244" s="69">
        <f>(I1245-Assets[[#This Row],[BIDU]])/Assets[[#This Row],[BIDU]]</f>
        <v>7.6346938028218755E-3</v>
      </c>
      <c r="V1244" s="69">
        <f>(J1245-Assets[[#This Row],[MSFT]])/Assets[[#This Row],[MSFT]]</f>
        <v>-4.7454989734144436E-3</v>
      </c>
      <c r="W1244" s="69">
        <f>(K1245-Assets[[#This Row],[WFC]])/Assets[[#This Row],[WFC]]</f>
        <v>8.3719488295318171E-3</v>
      </c>
      <c r="X1244" s="69">
        <f>(L1245-Assets[[#This Row],[DJI]])/Assets[[#This Row],[DJI]]</f>
        <v>-3.13417045129313E-3</v>
      </c>
    </row>
    <row r="1245" spans="1:24" x14ac:dyDescent="0.25">
      <c r="A1245" s="66">
        <v>42160</v>
      </c>
      <c r="B1245" s="60">
        <v>126.068608</v>
      </c>
      <c r="C1245" s="62">
        <v>81.348904000000005</v>
      </c>
      <c r="D1245" s="62">
        <v>34.955398000000002</v>
      </c>
      <c r="E1245" s="62">
        <v>249.13999899999999</v>
      </c>
      <c r="F1245" s="62">
        <v>533.330017</v>
      </c>
      <c r="G1245" s="62">
        <v>108.17790100000001</v>
      </c>
      <c r="H1245" s="62">
        <v>60.192062999999997</v>
      </c>
      <c r="I1245" s="62">
        <v>205.88999899999999</v>
      </c>
      <c r="J1245" s="62">
        <v>44.892268999999999</v>
      </c>
      <c r="K1245" s="62">
        <v>55.00864</v>
      </c>
      <c r="L1245" s="62">
        <v>17849.460940000001</v>
      </c>
      <c r="N1245" s="69">
        <f>(B1246-Assets[[#This Row],[AAPL]])/Assets[[#This Row],[AAPL]]</f>
        <v>-6.607005607613306E-3</v>
      </c>
      <c r="O1245" s="69">
        <f>(C1246-Assets[[#This Row],[XOM]])/Assets[[#This Row],[XOM]]</f>
        <v>6.7631642584882684E-3</v>
      </c>
      <c r="P1245" s="69">
        <f>(D1246-Assets[[#This Row],[TTM]])/Assets[[#This Row],[TTM]]</f>
        <v>-9.4367113199512291E-3</v>
      </c>
      <c r="Q1245" s="69">
        <f>(E1246-Assets[[#This Row],[TSLA]])/Assets[[#This Row],[TSLA]]</f>
        <v>2.8698763862482029E-2</v>
      </c>
      <c r="R1245" s="69">
        <f>(F1246-Assets[[#This Row],[GOOG]])/Assets[[#This Row],[GOOG]]</f>
        <v>-1.2187575783869671E-2</v>
      </c>
      <c r="S1245" s="69">
        <f>(G1246-Assets[[#This Row],[DIS]])/Assets[[#This Row],[DIS]]</f>
        <v>-9.1568609747752945E-3</v>
      </c>
      <c r="T1245" s="69">
        <f>(H1246-Assets[[#This Row],[COP]])/Assets[[#This Row],[COP]]</f>
        <v>6.1865299416635662E-3</v>
      </c>
      <c r="U1245" s="69">
        <f>(I1246-Assets[[#This Row],[BIDU]])/Assets[[#This Row],[BIDU]]</f>
        <v>-1.3308101478013007E-2</v>
      </c>
      <c r="V1245" s="69">
        <f>(J1246-Assets[[#This Row],[MSFT]])/Assets[[#This Row],[MSFT]]</f>
        <v>-8.8859843551235013E-3</v>
      </c>
      <c r="W1245" s="69">
        <f>(K1246-Assets[[#This Row],[WFC]])/Assets[[#This Row],[WFC]]</f>
        <v>-8.6557493513745917E-3</v>
      </c>
      <c r="X1245" s="69">
        <f>(L1246-Assets[[#This Row],[DJI]])/Assets[[#This Row],[DJI]]</f>
        <v>-4.6449671661624673E-3</v>
      </c>
    </row>
    <row r="1246" spans="1:24" x14ac:dyDescent="0.25">
      <c r="A1246" s="66">
        <v>42163</v>
      </c>
      <c r="B1246" s="60">
        <v>125.23567199999999</v>
      </c>
      <c r="C1246" s="62">
        <v>81.899079999999998</v>
      </c>
      <c r="D1246" s="62">
        <v>34.625534000000002</v>
      </c>
      <c r="E1246" s="62">
        <v>256.290009</v>
      </c>
      <c r="F1246" s="62">
        <v>526.830017</v>
      </c>
      <c r="G1246" s="62">
        <v>107.187331</v>
      </c>
      <c r="H1246" s="62">
        <v>60.564442999999997</v>
      </c>
      <c r="I1246" s="62">
        <v>203.14999399999999</v>
      </c>
      <c r="J1246" s="62">
        <v>44.493357000000003</v>
      </c>
      <c r="K1246" s="62">
        <v>54.532499000000001</v>
      </c>
      <c r="L1246" s="62">
        <v>17766.550780000001</v>
      </c>
      <c r="N1246" s="69">
        <f>(B1247-Assets[[#This Row],[AAPL]])/Assets[[#This Row],[AAPL]]</f>
        <v>-2.9734339589761027E-3</v>
      </c>
      <c r="O1246" s="69">
        <f>(C1247-Assets[[#This Row],[XOM]])/Assets[[#This Row],[XOM]]</f>
        <v>-3.1820381865094905E-3</v>
      </c>
      <c r="P1246" s="69">
        <f>(D1247-Assets[[#This Row],[TTM]])/Assets[[#This Row],[TTM]]</f>
        <v>-1.7320166094767495E-3</v>
      </c>
      <c r="Q1246" s="69">
        <f>(E1247-Assets[[#This Row],[TSLA]])/Assets[[#This Row],[TSLA]]</f>
        <v>-1.1315657646256423E-3</v>
      </c>
      <c r="R1246" s="69">
        <f>(F1247-Assets[[#This Row],[GOOG]])/Assets[[#This Row],[GOOG]]</f>
        <v>-2.6576883526351628E-4</v>
      </c>
      <c r="S1246" s="69">
        <f>(G1247-Assets[[#This Row],[DIS]])/Assets[[#This Row],[DIS]]</f>
        <v>-7.0455154816757111E-3</v>
      </c>
      <c r="T1246" s="69">
        <f>(H1247-Assets[[#This Row],[COP]])/Assets[[#This Row],[COP]]</f>
        <v>-5.8331750859162953E-3</v>
      </c>
      <c r="U1246" s="69">
        <f>(I1247-Assets[[#This Row],[BIDU]])/Assets[[#This Row],[BIDU]]</f>
        <v>-2.9042383333763972E-3</v>
      </c>
      <c r="V1246" s="69">
        <f>(J1247-Assets[[#This Row],[MSFT]])/Assets[[#This Row],[MSFT]]</f>
        <v>-1.7493622699676339E-3</v>
      </c>
      <c r="W1246" s="69">
        <f>(K1247-Assets[[#This Row],[WFC]])/Assets[[#This Row],[WFC]]</f>
        <v>1.0335029759043306E-2</v>
      </c>
      <c r="X1246" s="69">
        <f>(L1247-Assets[[#This Row],[DJI]])/Assets[[#This Row],[DJI]]</f>
        <v>-1.413735300174141E-4</v>
      </c>
    </row>
    <row r="1247" spans="1:24" x14ac:dyDescent="0.25">
      <c r="A1247" s="66">
        <v>42164</v>
      </c>
      <c r="B1247" s="60">
        <v>124.863292</v>
      </c>
      <c r="C1247" s="62">
        <v>81.638474000000002</v>
      </c>
      <c r="D1247" s="62">
        <v>34.565562</v>
      </c>
      <c r="E1247" s="62">
        <v>256</v>
      </c>
      <c r="F1247" s="62">
        <v>526.69000200000005</v>
      </c>
      <c r="G1247" s="62">
        <v>106.432141</v>
      </c>
      <c r="H1247" s="62">
        <v>60.21116</v>
      </c>
      <c r="I1247" s="62">
        <v>202.55999800000001</v>
      </c>
      <c r="J1247" s="62">
        <v>44.415522000000003</v>
      </c>
      <c r="K1247" s="62">
        <v>55.096094000000001</v>
      </c>
      <c r="L1247" s="62">
        <v>17764.039059999999</v>
      </c>
      <c r="N1247" s="69">
        <f>(B1248-Assets[[#This Row],[AAPL]])/Assets[[#This Row],[AAPL]]</f>
        <v>1.1458219442107951E-2</v>
      </c>
      <c r="O1247" s="69">
        <f>(C1248-Assets[[#This Row],[XOM]])/Assets[[#This Row],[XOM]]</f>
        <v>7.4485346210660134E-3</v>
      </c>
      <c r="P1247" s="69">
        <f>(D1248-Assets[[#This Row],[TTM]])/Assets[[#This Row],[TTM]]</f>
        <v>2.1977973336582825E-2</v>
      </c>
      <c r="Q1247" s="69">
        <f>(E1248-Assets[[#This Row],[TSLA]])/Assets[[#This Row],[TSLA]]</f>
        <v>-2.0703136718750015E-2</v>
      </c>
      <c r="R1247" s="69">
        <f>(F1248-Assets[[#This Row],[GOOG]])/Assets[[#This Row],[GOOG]]</f>
        <v>1.8986500525977328E-2</v>
      </c>
      <c r="S1247" s="69">
        <f>(G1248-Assets[[#This Row],[DIS]])/Assets[[#This Row],[DIS]]</f>
        <v>1.3638070101399103E-2</v>
      </c>
      <c r="T1247" s="69">
        <f>(H1248-Assets[[#This Row],[COP]])/Assets[[#This Row],[COP]]</f>
        <v>1.5223506738617946E-2</v>
      </c>
      <c r="U1247" s="69">
        <f>(I1248-Assets[[#This Row],[BIDU]])/Assets[[#This Row],[BIDU]]</f>
        <v>1.0219228971358916E-2</v>
      </c>
      <c r="V1247" s="69">
        <f>(J1248-Assets[[#This Row],[MSFT]])/Assets[[#This Row],[MSFT]]</f>
        <v>2.1029540078353552E-2</v>
      </c>
      <c r="W1247" s="69">
        <f>(K1248-Assets[[#This Row],[WFC]])/Assets[[#This Row],[WFC]]</f>
        <v>8.9946848137727447E-3</v>
      </c>
      <c r="X1247" s="69">
        <f>(L1248-Assets[[#This Row],[DJI]])/Assets[[#This Row],[DJI]]</f>
        <v>1.3305607424171006E-2</v>
      </c>
    </row>
    <row r="1248" spans="1:24" x14ac:dyDescent="0.25">
      <c r="A1248" s="66">
        <v>42165</v>
      </c>
      <c r="B1248" s="60">
        <v>126.294003</v>
      </c>
      <c r="C1248" s="62">
        <v>82.246561</v>
      </c>
      <c r="D1248" s="62">
        <v>35.325243</v>
      </c>
      <c r="E1248" s="62">
        <v>250.699997</v>
      </c>
      <c r="F1248" s="62">
        <v>536.69000200000005</v>
      </c>
      <c r="G1248" s="62">
        <v>107.88367</v>
      </c>
      <c r="H1248" s="62">
        <v>61.127785000000003</v>
      </c>
      <c r="I1248" s="62">
        <v>204.63000500000001</v>
      </c>
      <c r="J1248" s="62">
        <v>45.349559999999997</v>
      </c>
      <c r="K1248" s="62">
        <v>55.591665999999996</v>
      </c>
      <c r="L1248" s="62">
        <v>18000.400389999999</v>
      </c>
      <c r="N1248" s="69">
        <f>(B1249-Assets[[#This Row],[AAPL]])/Assets[[#This Row],[AAPL]]</f>
        <v>-2.2502176924425921E-3</v>
      </c>
      <c r="O1248" s="69">
        <f>(C1249-Assets[[#This Row],[XOM]])/Assets[[#This Row],[XOM]]</f>
        <v>-1.408326361511973E-3</v>
      </c>
      <c r="P1248" s="69">
        <f>(D1249-Assets[[#This Row],[TTM]])/Assets[[#This Row],[TTM]]</f>
        <v>-2.0656475031183778E-2</v>
      </c>
      <c r="Q1248" s="69">
        <f>(E1249-Assets[[#This Row],[TSLA]])/Assets[[#This Row],[TSLA]]</f>
        <v>2.8320981591395482E-3</v>
      </c>
      <c r="R1248" s="69">
        <f>(F1249-Assets[[#This Row],[GOOG]])/Assets[[#This Row],[GOOG]]</f>
        <v>-3.8756395540232138E-3</v>
      </c>
      <c r="S1248" s="69">
        <f>(G1249-Assets[[#This Row],[DIS]])/Assets[[#This Row],[DIS]]</f>
        <v>5.6363859331074115E-3</v>
      </c>
      <c r="T1248" s="69">
        <f>(H1249-Assets[[#This Row],[COP]])/Assets[[#This Row],[COP]]</f>
        <v>1.5624645977266733E-4</v>
      </c>
      <c r="U1248" s="69">
        <f>(I1249-Assets[[#This Row],[BIDU]])/Assets[[#This Row],[BIDU]]</f>
        <v>1.0457894481310249E-2</v>
      </c>
      <c r="V1248" s="69">
        <f>(J1249-Assets[[#This Row],[MSFT]])/Assets[[#This Row],[MSFT]]</f>
        <v>-3.6473121238661463E-3</v>
      </c>
      <c r="W1248" s="69">
        <f>(K1249-Assets[[#This Row],[WFC]])/Assets[[#This Row],[WFC]]</f>
        <v>8.7396193522969374E-4</v>
      </c>
      <c r="X1248" s="69">
        <f>(L1249-Assets[[#This Row],[DJI]])/Assets[[#This Row],[DJI]]</f>
        <v>2.1648824001519892E-3</v>
      </c>
    </row>
    <row r="1249" spans="1:24" x14ac:dyDescent="0.25">
      <c r="A1249" s="66">
        <v>42166</v>
      </c>
      <c r="B1249" s="60">
        <v>126.00981400000001</v>
      </c>
      <c r="C1249" s="62">
        <v>82.130730999999997</v>
      </c>
      <c r="D1249" s="62">
        <v>34.595548000000001</v>
      </c>
      <c r="E1249" s="62">
        <v>251.41000399999999</v>
      </c>
      <c r="F1249" s="62">
        <v>534.60998500000005</v>
      </c>
      <c r="G1249" s="62">
        <v>108.491744</v>
      </c>
      <c r="H1249" s="62">
        <v>61.137335999999998</v>
      </c>
      <c r="I1249" s="62">
        <v>206.770004</v>
      </c>
      <c r="J1249" s="62">
        <v>45.184156000000002</v>
      </c>
      <c r="K1249" s="62">
        <v>55.640250999999999</v>
      </c>
      <c r="L1249" s="62">
        <v>18039.369139999999</v>
      </c>
      <c r="N1249" s="69">
        <f>(B1250-Assets[[#This Row],[AAPL]])/Assets[[#This Row],[AAPL]]</f>
        <v>-1.1042838298293233E-2</v>
      </c>
      <c r="O1249" s="69">
        <f>(C1250-Assets[[#This Row],[XOM]])/Assets[[#This Row],[XOM]]</f>
        <v>-1.2574915472260913E-2</v>
      </c>
      <c r="P1249" s="69">
        <f>(D1250-Assets[[#This Row],[TTM]])/Assets[[#This Row],[TTM]]</f>
        <v>-8.0901161039565149E-3</v>
      </c>
      <c r="Q1249" s="69">
        <f>(E1250-Assets[[#This Row],[TSLA]])/Assets[[#This Row],[TSLA]]</f>
        <v>-2.8638558074244088E-3</v>
      </c>
      <c r="R1249" s="69">
        <f>(F1250-Assets[[#This Row],[GOOG]])/Assets[[#This Row],[GOOG]]</f>
        <v>-4.2647314191111736E-3</v>
      </c>
      <c r="S1249" s="69">
        <f>(G1250-Assets[[#This Row],[DIS]])/Assets[[#This Row],[DIS]]</f>
        <v>-6.0568203235813996E-3</v>
      </c>
      <c r="T1249" s="69">
        <f>(H1250-Assets[[#This Row],[COP]])/Assets[[#This Row],[COP]]</f>
        <v>-8.121207636525022E-3</v>
      </c>
      <c r="U1249" s="69">
        <f>(I1250-Assets[[#This Row],[BIDU]])/Assets[[#This Row],[BIDU]]</f>
        <v>4.0141315662014856E-3</v>
      </c>
      <c r="V1249" s="69">
        <f>(J1250-Assets[[#This Row],[MSFT]])/Assets[[#This Row],[MSFT]]</f>
        <v>-1.0120538712729266E-2</v>
      </c>
      <c r="W1249" s="69">
        <f>(K1250-Assets[[#This Row],[WFC]])/Assets[[#This Row],[WFC]]</f>
        <v>-2.968875895257878E-3</v>
      </c>
      <c r="X1249" s="69">
        <f>(L1250-Assets[[#This Row],[DJI]])/Assets[[#This Row],[DJI]]</f>
        <v>-7.7901449274294489E-3</v>
      </c>
    </row>
    <row r="1250" spans="1:24" x14ac:dyDescent="0.25">
      <c r="A1250" s="66">
        <v>42167</v>
      </c>
      <c r="B1250" s="60">
        <v>124.618308</v>
      </c>
      <c r="C1250" s="62">
        <v>81.097943999999998</v>
      </c>
      <c r="D1250" s="62">
        <v>34.315666</v>
      </c>
      <c r="E1250" s="62">
        <v>250.69000199999999</v>
      </c>
      <c r="F1250" s="62">
        <v>532.330017</v>
      </c>
      <c r="G1250" s="62">
        <v>107.83462900000001</v>
      </c>
      <c r="H1250" s="62">
        <v>60.640827000000002</v>
      </c>
      <c r="I1250" s="62">
        <v>207.60000600000001</v>
      </c>
      <c r="J1250" s="62">
        <v>44.726868000000003</v>
      </c>
      <c r="K1250" s="62">
        <v>55.475062000000001</v>
      </c>
      <c r="L1250" s="62">
        <v>17898.839840000001</v>
      </c>
      <c r="N1250" s="69">
        <f>(B1251-Assets[[#This Row],[AAPL]])/Assets[[#This Row],[AAPL]]</f>
        <v>-1.9658748696861003E-3</v>
      </c>
      <c r="O1250" s="69">
        <f>(C1251-Assets[[#This Row],[XOM]])/Assets[[#This Row],[XOM]]</f>
        <v>-3.5705220837658185E-3</v>
      </c>
      <c r="P1250" s="69">
        <f>(D1251-Assets[[#This Row],[TTM]])/Assets[[#This Row],[TTM]]</f>
        <v>1.4564193508586709E-3</v>
      </c>
      <c r="Q1250" s="69">
        <f>(E1251-Assets[[#This Row],[TSLA]])/Assets[[#This Row],[TSLA]]</f>
        <v>-1.2365750429886766E-3</v>
      </c>
      <c r="R1250" s="69">
        <f>(F1251-Assets[[#This Row],[GOOG]])/Assets[[#This Row],[GOOG]]</f>
        <v>-9.6368884642475134E-3</v>
      </c>
      <c r="S1250" s="69">
        <f>(G1251-Assets[[#This Row],[DIS]])/Assets[[#This Row],[DIS]]</f>
        <v>2.0918883116850962E-3</v>
      </c>
      <c r="T1250" s="69">
        <f>(H1251-Assets[[#This Row],[COP]])/Assets[[#This Row],[COP]]</f>
        <v>-3.7788897568959384E-3</v>
      </c>
      <c r="U1250" s="69">
        <f>(I1251-Assets[[#This Row],[BIDU]])/Assets[[#This Row],[BIDU]]</f>
        <v>-9.0077550383115476E-3</v>
      </c>
      <c r="V1250" s="69">
        <f>(J1251-Assets[[#This Row],[MSFT]])/Assets[[#This Row],[MSFT]]</f>
        <v>-1.065916352560166E-2</v>
      </c>
      <c r="W1250" s="69">
        <f>(K1251-Assets[[#This Row],[WFC]])/Assets[[#This Row],[WFC]]</f>
        <v>-1.9267937005640922E-3</v>
      </c>
      <c r="X1250" s="69">
        <f>(L1251-Assets[[#This Row],[DJI]])/Assets[[#This Row],[DJI]]</f>
        <v>-6.01546921266827E-3</v>
      </c>
    </row>
    <row r="1251" spans="1:24" x14ac:dyDescent="0.25">
      <c r="A1251" s="66">
        <v>42170</v>
      </c>
      <c r="B1251" s="60">
        <v>124.373324</v>
      </c>
      <c r="C1251" s="62">
        <v>80.808381999999995</v>
      </c>
      <c r="D1251" s="62">
        <v>34.365644000000003</v>
      </c>
      <c r="E1251" s="62">
        <v>250.38000500000001</v>
      </c>
      <c r="F1251" s="62">
        <v>527.20001200000002</v>
      </c>
      <c r="G1251" s="62">
        <v>108.06020700000001</v>
      </c>
      <c r="H1251" s="62">
        <v>60.411672000000003</v>
      </c>
      <c r="I1251" s="62">
        <v>205.729996</v>
      </c>
      <c r="J1251" s="62">
        <v>44.250117000000003</v>
      </c>
      <c r="K1251" s="62">
        <v>55.368172999999999</v>
      </c>
      <c r="L1251" s="62">
        <v>17791.16992</v>
      </c>
      <c r="N1251" s="69">
        <f>(B1252-Assets[[#This Row],[AAPL]])/Assets[[#This Row],[AAPL]]</f>
        <v>5.3577083780442141E-3</v>
      </c>
      <c r="O1251" s="69">
        <f>(C1252-Assets[[#This Row],[XOM]])/Assets[[#This Row],[XOM]]</f>
        <v>1.1466780760441483E-2</v>
      </c>
      <c r="P1251" s="69">
        <f>(D1252-Assets[[#This Row],[TTM]])/Assets[[#This Row],[TTM]]</f>
        <v>5.2356068170873564E-3</v>
      </c>
      <c r="Q1251" s="69">
        <f>(E1252-Assets[[#This Row],[TSLA]])/Assets[[#This Row],[TSLA]]</f>
        <v>1.0943325925726288E-2</v>
      </c>
      <c r="R1251" s="69">
        <f>(F1252-Assets[[#This Row],[GOOG]])/Assets[[#This Row],[GOOG]]</f>
        <v>1.8019954066313929E-3</v>
      </c>
      <c r="S1251" s="69">
        <f>(G1252-Assets[[#This Row],[DIS]])/Assets[[#This Row],[DIS]]</f>
        <v>7.9869086314076822E-3</v>
      </c>
      <c r="T1251" s="69">
        <f>(H1252-Assets[[#This Row],[COP]])/Assets[[#This Row],[COP]]</f>
        <v>2.5288325077311917E-3</v>
      </c>
      <c r="U1251" s="69">
        <f>(I1252-Assets[[#This Row],[BIDU]])/Assets[[#This Row],[BIDU]]</f>
        <v>-3.5483206833873651E-3</v>
      </c>
      <c r="V1251" s="69">
        <f>(J1252-Assets[[#This Row],[MSFT]])/Assets[[#This Row],[MSFT]]</f>
        <v>7.6957536632048925E-3</v>
      </c>
      <c r="W1251" s="69">
        <f>(K1252-Assets[[#This Row],[WFC]])/Assets[[#This Row],[WFC]]</f>
        <v>4.2120226723031257E-3</v>
      </c>
      <c r="X1251" s="69">
        <f>(L1252-Assets[[#This Row],[DJI]])/Assets[[#This Row],[DJI]]</f>
        <v>6.3689206786013497E-3</v>
      </c>
    </row>
    <row r="1252" spans="1:24" x14ac:dyDescent="0.25">
      <c r="A1252" s="66">
        <v>42171</v>
      </c>
      <c r="B1252" s="60">
        <v>125.03968</v>
      </c>
      <c r="C1252" s="62">
        <v>81.734994</v>
      </c>
      <c r="D1252" s="62">
        <v>34.545569</v>
      </c>
      <c r="E1252" s="62">
        <v>253.11999499999999</v>
      </c>
      <c r="F1252" s="62">
        <v>528.15002400000003</v>
      </c>
      <c r="G1252" s="62">
        <v>108.92327400000001</v>
      </c>
      <c r="H1252" s="62">
        <v>60.564442999999997</v>
      </c>
      <c r="I1252" s="62">
        <v>205</v>
      </c>
      <c r="J1252" s="62">
        <v>44.590654999999998</v>
      </c>
      <c r="K1252" s="62">
        <v>55.601385000000001</v>
      </c>
      <c r="L1252" s="62">
        <v>17904.480469999999</v>
      </c>
      <c r="N1252" s="69">
        <f>(B1253-Assets[[#This Row],[AAPL]])/Assets[[#This Row],[AAPL]]</f>
        <v>-2.351053681519364E-3</v>
      </c>
      <c r="O1252" s="69">
        <f>(C1253-Assets[[#This Row],[XOM]])/Assets[[#This Row],[XOM]]</f>
        <v>5.9049371191001974E-4</v>
      </c>
      <c r="P1252" s="69">
        <f>(D1253-Assets[[#This Row],[TTM]])/Assets[[#This Row],[TTM]]</f>
        <v>4.9189521237875322E-3</v>
      </c>
      <c r="Q1252" s="69">
        <f>(E1253-Assets[[#This Row],[TSLA]])/Assets[[#This Row],[TSLA]]</f>
        <v>2.8800605025296504E-2</v>
      </c>
      <c r="R1252" s="69">
        <f>(F1253-Assets[[#This Row],[GOOG]])/Assets[[#This Row],[GOOG]]</f>
        <v>2.1016490572003366E-3</v>
      </c>
      <c r="S1252" s="69">
        <f>(G1253-Assets[[#This Row],[DIS]])/Assets[[#This Row],[DIS]]</f>
        <v>3.8717804240808069E-3</v>
      </c>
      <c r="T1252" s="69">
        <f>(H1253-Assets[[#This Row],[COP]])/Assets[[#This Row],[COP]]</f>
        <v>-5.3602408264531581E-3</v>
      </c>
      <c r="U1252" s="69">
        <f>(I1253-Assets[[#This Row],[BIDU]])/Assets[[#This Row],[BIDU]]</f>
        <v>2.1999975609756115E-2</v>
      </c>
      <c r="V1252" s="69">
        <f>(J1253-Assets[[#This Row],[MSFT]])/Assets[[#This Row],[MSFT]]</f>
        <v>3.0547431967528852E-3</v>
      </c>
      <c r="W1252" s="69">
        <f>(K1253-Assets[[#This Row],[WFC]])/Assets[[#This Row],[WFC]]</f>
        <v>-8.7386312409308325E-4</v>
      </c>
      <c r="X1252" s="69">
        <f>(L1253-Assets[[#This Row],[DJI]])/Assets[[#This Row],[DJI]]</f>
        <v>1.7459182941598544E-3</v>
      </c>
    </row>
    <row r="1253" spans="1:24" x14ac:dyDescent="0.25">
      <c r="A1253" s="66">
        <v>42172</v>
      </c>
      <c r="B1253" s="60">
        <v>124.745705</v>
      </c>
      <c r="C1253" s="62">
        <v>81.783258000000004</v>
      </c>
      <c r="D1253" s="62">
        <v>34.715496999999999</v>
      </c>
      <c r="E1253" s="62">
        <v>260.41000400000001</v>
      </c>
      <c r="F1253" s="62">
        <v>529.26000999999997</v>
      </c>
      <c r="G1253" s="62">
        <v>109.345001</v>
      </c>
      <c r="H1253" s="62">
        <v>60.239803000000002</v>
      </c>
      <c r="I1253" s="62">
        <v>209.509995</v>
      </c>
      <c r="J1253" s="62">
        <v>44.726868000000003</v>
      </c>
      <c r="K1253" s="62">
        <v>55.552796999999998</v>
      </c>
      <c r="L1253" s="62">
        <v>17935.740229999999</v>
      </c>
      <c r="N1253" s="69">
        <f>(B1254-Assets[[#This Row],[AAPL]])/Assets[[#This Row],[AAPL]]</f>
        <v>4.5561167817360472E-3</v>
      </c>
      <c r="O1253" s="69">
        <f>(C1254-Assets[[#This Row],[XOM]])/Assets[[#This Row],[XOM]]</f>
        <v>8.8516527429122489E-3</v>
      </c>
      <c r="P1253" s="69">
        <f>(D1254-Assets[[#This Row],[TTM]])/Assets[[#This Row],[TTM]]</f>
        <v>1.8427850824085917E-2</v>
      </c>
      <c r="Q1253" s="69">
        <f>(E1254-Assets[[#This Row],[TSLA]])/Assets[[#This Row],[TSLA]]</f>
        <v>5.6833876474269027E-3</v>
      </c>
      <c r="R1253" s="69">
        <f>(F1254-Assets[[#This Row],[GOOG]])/Assets[[#This Row],[GOOG]]</f>
        <v>1.4113989076937799E-2</v>
      </c>
      <c r="S1253" s="69">
        <f>(G1254-Assets[[#This Row],[DIS]])/Assets[[#This Row],[DIS]]</f>
        <v>1.5517115409784501E-2</v>
      </c>
      <c r="T1253" s="69">
        <f>(H1254-Assets[[#This Row],[COP]])/Assets[[#This Row],[COP]]</f>
        <v>-2.5360474701419809E-3</v>
      </c>
      <c r="U1253" s="69">
        <f>(I1254-Assets[[#This Row],[BIDU]])/Assets[[#This Row],[BIDU]]</f>
        <v>5.679929494533149E-3</v>
      </c>
      <c r="V1253" s="69">
        <f>(J1254-Assets[[#This Row],[MSFT]])/Assets[[#This Row],[MSFT]]</f>
        <v>1.6314980964014701E-2</v>
      </c>
      <c r="W1253" s="69">
        <f>(K1254-Assets[[#This Row],[WFC]])/Assets[[#This Row],[WFC]]</f>
        <v>9.2706403243747338E-3</v>
      </c>
      <c r="X1253" s="69">
        <f>(L1254-Assets[[#This Row],[DJI]])/Assets[[#This Row],[DJI]]</f>
        <v>1.0041381492510673E-2</v>
      </c>
    </row>
    <row r="1254" spans="1:24" x14ac:dyDescent="0.25">
      <c r="A1254" s="66">
        <v>42173</v>
      </c>
      <c r="B1254" s="60">
        <v>125.314061</v>
      </c>
      <c r="C1254" s="62">
        <v>82.507175000000004</v>
      </c>
      <c r="D1254" s="62">
        <v>35.355229000000001</v>
      </c>
      <c r="E1254" s="62">
        <v>261.89001500000001</v>
      </c>
      <c r="F1254" s="62">
        <v>536.72997999999995</v>
      </c>
      <c r="G1254" s="62">
        <v>111.04172</v>
      </c>
      <c r="H1254" s="62">
        <v>60.087032000000001</v>
      </c>
      <c r="I1254" s="62">
        <v>210.699997</v>
      </c>
      <c r="J1254" s="62">
        <v>45.456586000000001</v>
      </c>
      <c r="K1254" s="62">
        <v>56.067807000000002</v>
      </c>
      <c r="L1254" s="62">
        <v>18115.839840000001</v>
      </c>
      <c r="N1254" s="69">
        <f>(B1255-Assets[[#This Row],[AAPL]])/Assets[[#This Row],[AAPL]]</f>
        <v>-1.0009371574032632E-2</v>
      </c>
      <c r="O1254" s="69">
        <f>(C1255-Assets[[#This Row],[XOM]])/Assets[[#This Row],[XOM]]</f>
        <v>-3.1586828660659376E-3</v>
      </c>
      <c r="P1254" s="69">
        <f>(D1255-Assets[[#This Row],[TTM]])/Assets[[#This Row],[TTM]]</f>
        <v>-1.6963487918576291E-2</v>
      </c>
      <c r="Q1254" s="69">
        <f>(E1255-Assets[[#This Row],[TSLA]])/Assets[[#This Row],[TSLA]]</f>
        <v>2.3673869353133497E-3</v>
      </c>
      <c r="R1254" s="69">
        <f>(F1255-Assets[[#This Row],[GOOG]])/Assets[[#This Row],[GOOG]]</f>
        <v>-7.4484380395344198E-5</v>
      </c>
      <c r="S1254" s="69">
        <f>(G1255-Assets[[#This Row],[DIS]])/Assets[[#This Row],[DIS]]</f>
        <v>-5.2994045841508594E-3</v>
      </c>
      <c r="T1254" s="69">
        <f>(H1255-Assets[[#This Row],[COP]])/Assets[[#This Row],[COP]]</f>
        <v>-9.2166309695576668E-3</v>
      </c>
      <c r="U1254" s="69">
        <f>(I1255-Assets[[#This Row],[BIDU]])/Assets[[#This Row],[BIDU]]</f>
        <v>8.0682488097041851E-4</v>
      </c>
      <c r="V1254" s="69">
        <f>(J1255-Assets[[#This Row],[MSFT]])/Assets[[#This Row],[MSFT]]</f>
        <v>-1.3270596256392913E-2</v>
      </c>
      <c r="W1254" s="69">
        <f>(K1255-Assets[[#This Row],[WFC]])/Assets[[#This Row],[WFC]]</f>
        <v>-1.1265198940276076E-2</v>
      </c>
      <c r="X1254" s="69">
        <f>(L1255-Assets[[#This Row],[DJI]])/Assets[[#This Row],[DJI]]</f>
        <v>-5.5139933275101171E-3</v>
      </c>
    </row>
    <row r="1255" spans="1:24" x14ac:dyDescent="0.25">
      <c r="A1255" s="66">
        <v>42174</v>
      </c>
      <c r="B1255" s="60">
        <v>124.059746</v>
      </c>
      <c r="C1255" s="62">
        <v>82.246561</v>
      </c>
      <c r="D1255" s="62">
        <v>34.755481000000003</v>
      </c>
      <c r="E1255" s="62">
        <v>262.51001000000002</v>
      </c>
      <c r="F1255" s="62">
        <v>536.69000200000005</v>
      </c>
      <c r="G1255" s="62">
        <v>110.453265</v>
      </c>
      <c r="H1255" s="62">
        <v>59.533231999999998</v>
      </c>
      <c r="I1255" s="62">
        <v>210.86999499999999</v>
      </c>
      <c r="J1255" s="62">
        <v>44.853349999999999</v>
      </c>
      <c r="K1255" s="62">
        <v>55.436191999999998</v>
      </c>
      <c r="L1255" s="62">
        <v>18015.949219999999</v>
      </c>
      <c r="N1255" s="69">
        <f>(B1256-Assets[[#This Row],[AAPL]])/Assets[[#This Row],[AAPL]]</f>
        <v>7.9778980040793694E-3</v>
      </c>
      <c r="O1255" s="69">
        <f>(C1256-Assets[[#This Row],[XOM]])/Assets[[#This Row],[XOM]]</f>
        <v>-4.6944212050404862E-4</v>
      </c>
      <c r="P1255" s="69">
        <f>(D1256-Assets[[#This Row],[TTM]])/Assets[[#This Row],[TTM]]</f>
        <v>2.3008313422564843E-2</v>
      </c>
      <c r="Q1255" s="69">
        <f>(E1256-Assets[[#This Row],[TSLA]])/Assets[[#This Row],[TSLA]]</f>
        <v>-1.0361513452382348E-2</v>
      </c>
      <c r="R1255" s="69">
        <f>(F1256-Assets[[#This Row],[GOOG]])/Assets[[#This Row],[GOOG]]</f>
        <v>2.7949095276792579E-3</v>
      </c>
      <c r="S1255" s="69">
        <f>(G1256-Assets[[#This Row],[DIS]])/Assets[[#This Row],[DIS]]</f>
        <v>8.0802409960447769E-3</v>
      </c>
      <c r="T1255" s="69">
        <f>(H1256-Assets[[#This Row],[COP]])/Assets[[#This Row],[COP]]</f>
        <v>3.6889144536954169E-3</v>
      </c>
      <c r="U1255" s="69">
        <f>(I1256-Assets[[#This Row],[BIDU]])/Assets[[#This Row],[BIDU]]</f>
        <v>-5.832958833237512E-3</v>
      </c>
      <c r="V1255" s="69">
        <f>(J1256-Assets[[#This Row],[MSFT]])/Assets[[#This Row],[MSFT]]</f>
        <v>2.8199677393104952E-3</v>
      </c>
      <c r="W1255" s="69">
        <f>(K1256-Assets[[#This Row],[WFC]])/Assets[[#This Row],[WFC]]</f>
        <v>1.5074520270079238E-2</v>
      </c>
      <c r="X1255" s="69">
        <f>(L1256-Assets[[#This Row],[DJI]])/Assets[[#This Row],[DJI]]</f>
        <v>5.7632311643471502E-3</v>
      </c>
    </row>
    <row r="1256" spans="1:24" x14ac:dyDescent="0.25">
      <c r="A1256" s="66">
        <v>42177</v>
      </c>
      <c r="B1256" s="60">
        <v>125.049482</v>
      </c>
      <c r="C1256" s="62">
        <v>82.207950999999994</v>
      </c>
      <c r="D1256" s="62">
        <v>35.555146000000001</v>
      </c>
      <c r="E1256" s="62">
        <v>259.790009</v>
      </c>
      <c r="F1256" s="62">
        <v>538.19000200000005</v>
      </c>
      <c r="G1256" s="62">
        <v>111.345754</v>
      </c>
      <c r="H1256" s="62">
        <v>59.752845000000001</v>
      </c>
      <c r="I1256" s="62">
        <v>209.63999899999999</v>
      </c>
      <c r="J1256" s="62">
        <v>44.979835000000001</v>
      </c>
      <c r="K1256" s="62">
        <v>56.271866000000003</v>
      </c>
      <c r="L1256" s="62">
        <v>18119.779299999998</v>
      </c>
      <c r="N1256" s="69">
        <f>(B1257-Assets[[#This Row],[AAPL]])/Assets[[#This Row],[AAPL]]</f>
        <v>-4.5451127898314889E-3</v>
      </c>
      <c r="O1256" s="69">
        <f>(C1257-Assets[[#This Row],[XOM]])/Assets[[#This Row],[XOM]]</f>
        <v>-1.1741078426829499E-3</v>
      </c>
      <c r="P1256" s="69">
        <f>(D1257-Assets[[#This Row],[TTM]])/Assets[[#This Row],[TTM]]</f>
        <v>-9.5586163533121077E-3</v>
      </c>
      <c r="Q1256" s="69">
        <f>(E1257-Assets[[#This Row],[TSLA]])/Assets[[#This Row],[TSLA]]</f>
        <v>3.0332205731591417E-2</v>
      </c>
      <c r="R1256" s="69">
        <f>(F1257-Assets[[#This Row],[GOOG]])/Assets[[#This Row],[GOOG]]</f>
        <v>4.2549619864545628E-3</v>
      </c>
      <c r="S1256" s="69">
        <f>(G1257-Assets[[#This Row],[DIS]])/Assets[[#This Row],[DIS]]</f>
        <v>7.7512969196831469E-3</v>
      </c>
      <c r="T1256" s="69">
        <f>(H1257-Assets[[#This Row],[COP]])/Assets[[#This Row],[COP]]</f>
        <v>9.4278690830536804E-3</v>
      </c>
      <c r="U1256" s="69">
        <f>(I1257-Assets[[#This Row],[BIDU]])/Assets[[#This Row],[BIDU]]</f>
        <v>1.116197772925963E-2</v>
      </c>
      <c r="V1256" s="69">
        <f>(J1257-Assets[[#This Row],[MSFT]])/Assets[[#This Row],[MSFT]]</f>
        <v>-6.921901781098137E-3</v>
      </c>
      <c r="W1256" s="69">
        <f>(K1257-Assets[[#This Row],[WFC]])/Assets[[#This Row],[WFC]]</f>
        <v>-3.4537685315076314E-4</v>
      </c>
      <c r="X1256" s="69">
        <f>(L1257-Assets[[#This Row],[DJI]])/Assets[[#This Row],[DJI]]</f>
        <v>1.3405797939272266E-3</v>
      </c>
    </row>
    <row r="1257" spans="1:24" x14ac:dyDescent="0.25">
      <c r="A1257" s="66">
        <v>42178</v>
      </c>
      <c r="B1257" s="60">
        <v>124.481118</v>
      </c>
      <c r="C1257" s="62">
        <v>82.111429999999999</v>
      </c>
      <c r="D1257" s="62">
        <v>35.215288000000001</v>
      </c>
      <c r="E1257" s="62">
        <v>267.67001299999998</v>
      </c>
      <c r="F1257" s="62">
        <v>540.47997999999995</v>
      </c>
      <c r="G1257" s="62">
        <v>112.208828</v>
      </c>
      <c r="H1257" s="62">
        <v>60.316186999999999</v>
      </c>
      <c r="I1257" s="62">
        <v>211.979996</v>
      </c>
      <c r="J1257" s="62">
        <v>44.668489000000001</v>
      </c>
      <c r="K1257" s="62">
        <v>56.252431000000001</v>
      </c>
      <c r="L1257" s="62">
        <v>18144.070309999999</v>
      </c>
      <c r="N1257" s="69">
        <f>(B1258-Assets[[#This Row],[AAPL]])/Assets[[#This Row],[AAPL]]</f>
        <v>8.5019400291698032E-3</v>
      </c>
      <c r="O1257" s="69">
        <f>(C1258-Assets[[#This Row],[XOM]])/Assets[[#This Row],[XOM]]</f>
        <v>-4.5844531023269018E-3</v>
      </c>
      <c r="P1257" s="69">
        <f>(D1258-Assets[[#This Row],[TTM]])/Assets[[#This Row],[TTM]]</f>
        <v>-6.8123253741387462E-3</v>
      </c>
      <c r="Q1257" s="69">
        <f>(E1258-Assets[[#This Row],[TSLA]])/Assets[[#This Row],[TSLA]]</f>
        <v>-9.3398583277238458E-3</v>
      </c>
      <c r="R1257" s="69">
        <f>(F1258-Assets[[#This Row],[GOOG]])/Assets[[#This Row],[GOOG]]</f>
        <v>-4.8844602902775262E-3</v>
      </c>
      <c r="S1257" s="69">
        <f>(G1258-Assets[[#This Row],[DIS]])/Assets[[#This Row],[DIS]]</f>
        <v>-5.5939805377879098E-3</v>
      </c>
      <c r="T1257" s="69">
        <f>(H1258-Assets[[#This Row],[COP]])/Assets[[#This Row],[COP]]</f>
        <v>-5.382236778329475E-3</v>
      </c>
      <c r="U1257" s="69">
        <f>(I1258-Assets[[#This Row],[BIDU]])/Assets[[#This Row],[BIDU]]</f>
        <v>-7.8308757020638681E-3</v>
      </c>
      <c r="V1257" s="69">
        <f>(J1258-Assets[[#This Row],[MSFT]])/Assets[[#This Row],[MSFT]]</f>
        <v>-5.8810809561970585E-3</v>
      </c>
      <c r="W1257" s="69">
        <f>(K1258-Assets[[#This Row],[WFC]])/Assets[[#This Row],[WFC]]</f>
        <v>-6.045925375207423E-3</v>
      </c>
      <c r="X1257" s="69">
        <f>(L1258-Assets[[#This Row],[DJI]])/Assets[[#This Row],[DJI]]</f>
        <v>-9.8103676274830312E-3</v>
      </c>
    </row>
    <row r="1258" spans="1:24" x14ac:dyDescent="0.25">
      <c r="A1258" s="66">
        <v>42179</v>
      </c>
      <c r="B1258" s="60">
        <v>125.539449</v>
      </c>
      <c r="C1258" s="62">
        <v>81.734994</v>
      </c>
      <c r="D1258" s="62">
        <v>34.975389999999997</v>
      </c>
      <c r="E1258" s="62">
        <v>265.17001299999998</v>
      </c>
      <c r="F1258" s="62">
        <v>537.84002699999996</v>
      </c>
      <c r="G1258" s="62">
        <v>111.58113400000001</v>
      </c>
      <c r="H1258" s="62">
        <v>59.991551000000001</v>
      </c>
      <c r="I1258" s="62">
        <v>210.320007</v>
      </c>
      <c r="J1258" s="62">
        <v>44.405790000000003</v>
      </c>
      <c r="K1258" s="62">
        <v>55.912332999999997</v>
      </c>
      <c r="L1258" s="62">
        <v>17966.070309999999</v>
      </c>
      <c r="N1258" s="69">
        <f>(B1259-Assets[[#This Row],[AAPL]])/Assets[[#This Row],[AAPL]]</f>
        <v>-4.7615391397807195E-3</v>
      </c>
      <c r="O1258" s="69">
        <f>(C1259-Assets[[#This Row],[XOM]])/Assets[[#This Row],[XOM]]</f>
        <v>-8.8568673535352888E-3</v>
      </c>
      <c r="P1258" s="69">
        <f>(D1259-Assets[[#This Row],[TTM]])/Assets[[#This Row],[TTM]]</f>
        <v>-2.8585814196770804E-4</v>
      </c>
      <c r="Q1258" s="69">
        <f>(E1259-Assets[[#This Row],[TSLA]])/Assets[[#This Row],[TSLA]]</f>
        <v>1.3651603961719513E-2</v>
      </c>
      <c r="R1258" s="69">
        <f>(F1259-Assets[[#This Row],[GOOG]])/Assets[[#This Row],[GOOG]]</f>
        <v>-4.8528314535429863E-3</v>
      </c>
      <c r="S1258" s="69">
        <f>(G1259-Assets[[#This Row],[DIS]])/Assets[[#This Row],[DIS]]</f>
        <v>5.9769781511630404E-3</v>
      </c>
      <c r="T1258" s="69">
        <f>(H1259-Assets[[#This Row],[COP]])/Assets[[#This Row],[COP]]</f>
        <v>-9.7087504872144046E-3</v>
      </c>
      <c r="U1258" s="69">
        <f>(I1259-Assets[[#This Row],[BIDU]])/Assets[[#This Row],[BIDU]]</f>
        <v>-1.3170425579150918E-2</v>
      </c>
      <c r="V1258" s="69">
        <f>(J1259-Assets[[#This Row],[MSFT]])/Assets[[#This Row],[MSFT]]</f>
        <v>2.1916060946105517E-4</v>
      </c>
      <c r="W1258" s="69">
        <f>(K1259-Assets[[#This Row],[WFC]])/Assets[[#This Row],[WFC]]</f>
        <v>-6.4303523160086796E-3</v>
      </c>
      <c r="X1258" s="69">
        <f>(L1259-Assets[[#This Row],[DJI]])/Assets[[#This Row],[DJI]]</f>
        <v>-4.2141062955685085E-3</v>
      </c>
    </row>
    <row r="1259" spans="1:24" x14ac:dyDescent="0.25">
      <c r="A1259" s="66">
        <v>42180</v>
      </c>
      <c r="B1259" s="60">
        <v>124.941688</v>
      </c>
      <c r="C1259" s="62">
        <v>81.011077999999998</v>
      </c>
      <c r="D1259" s="62">
        <v>34.965392000000001</v>
      </c>
      <c r="E1259" s="62">
        <v>268.790009</v>
      </c>
      <c r="F1259" s="62">
        <v>535.22997999999995</v>
      </c>
      <c r="G1259" s="62">
        <v>112.248052</v>
      </c>
      <c r="H1259" s="62">
        <v>59.409108000000003</v>
      </c>
      <c r="I1259" s="62">
        <v>207.550003</v>
      </c>
      <c r="J1259" s="62">
        <v>44.415522000000003</v>
      </c>
      <c r="K1259" s="62">
        <v>55.552796999999998</v>
      </c>
      <c r="L1259" s="62">
        <v>17890.359380000002</v>
      </c>
      <c r="N1259" s="69">
        <f>(B1260-Assets[[#This Row],[AAPL]])/Assets[[#This Row],[AAPL]]</f>
        <v>-5.8823520937222751E-3</v>
      </c>
      <c r="O1259" s="69">
        <f>(C1260-Assets[[#This Row],[XOM]])/Assets[[#This Row],[XOM]]</f>
        <v>-8.3402173712590112E-4</v>
      </c>
      <c r="P1259" s="69">
        <f>(D1260-Assets[[#This Row],[TTM]])/Assets[[#This Row],[TTM]]</f>
        <v>-2.2869470475264204E-3</v>
      </c>
      <c r="Q1259" s="69">
        <f>(E1260-Assets[[#This Row],[TSLA]])/Assets[[#This Row],[TSLA]]</f>
        <v>-6.3246882066960034E-3</v>
      </c>
      <c r="R1259" s="69">
        <f>(F1260-Assets[[#This Row],[GOOG]])/Assets[[#This Row],[GOOG]]</f>
        <v>-6.6139381803685697E-3</v>
      </c>
      <c r="S1259" s="69">
        <f>(G1260-Assets[[#This Row],[DIS]])/Assets[[#This Row],[DIS]]</f>
        <v>4.7182199651892645E-3</v>
      </c>
      <c r="T1259" s="69">
        <f>(H1260-Assets[[#This Row],[COP]])/Assets[[#This Row],[COP]]</f>
        <v>-6.4289805529489316E-4</v>
      </c>
      <c r="U1259" s="69">
        <f>(I1260-Assets[[#This Row],[BIDU]])/Assets[[#This Row],[BIDU]]</f>
        <v>-2.0187915872976366E-2</v>
      </c>
      <c r="V1259" s="69">
        <f>(J1260-Assets[[#This Row],[MSFT]])/Assets[[#This Row],[MSFT]]</f>
        <v>-8.5433421226030429E-3</v>
      </c>
      <c r="W1259" s="69">
        <f>(K1260-Assets[[#This Row],[WFC]])/Assets[[#This Row],[WFC]]</f>
        <v>4.7227685043473256E-3</v>
      </c>
      <c r="X1259" s="69">
        <f>(L1260-Assets[[#This Row],[DJI]])/Assets[[#This Row],[DJI]]</f>
        <v>3.148081533955141E-3</v>
      </c>
    </row>
    <row r="1260" spans="1:24" x14ac:dyDescent="0.25">
      <c r="A1260" s="66">
        <v>42181</v>
      </c>
      <c r="B1260" s="60">
        <v>124.206737</v>
      </c>
      <c r="C1260" s="62">
        <v>80.943512999999996</v>
      </c>
      <c r="D1260" s="62">
        <v>34.885427999999997</v>
      </c>
      <c r="E1260" s="62">
        <v>267.08999599999999</v>
      </c>
      <c r="F1260" s="62">
        <v>531.69000200000005</v>
      </c>
      <c r="G1260" s="62">
        <v>112.777663</v>
      </c>
      <c r="H1260" s="62">
        <v>59.370913999999999</v>
      </c>
      <c r="I1260" s="62">
        <v>203.36000100000001</v>
      </c>
      <c r="J1260" s="62">
        <v>44.036065000000001</v>
      </c>
      <c r="K1260" s="62">
        <v>55.815159999999999</v>
      </c>
      <c r="L1260" s="62">
        <v>17946.679690000001</v>
      </c>
      <c r="N1260" s="69">
        <f>(B1261-Assets[[#This Row],[AAPL]])/Assets[[#This Row],[AAPL]]</f>
        <v>-1.7514798734306954E-2</v>
      </c>
      <c r="O1260" s="69">
        <f>(C1261-Assets[[#This Row],[XOM]])/Assets[[#This Row],[XOM]]</f>
        <v>-1.2401636187942607E-2</v>
      </c>
      <c r="P1260" s="69">
        <f>(D1261-Assets[[#This Row],[TTM]])/Assets[[#This Row],[TTM]]</f>
        <v>-2.5501536056831493E-2</v>
      </c>
      <c r="Q1260" s="69">
        <f>(E1261-Assets[[#This Row],[TSLA]])/Assets[[#This Row],[TSLA]]</f>
        <v>-1.8982391987455702E-2</v>
      </c>
      <c r="R1260" s="69">
        <f>(F1261-Assets[[#This Row],[GOOG]])/Assets[[#This Row],[GOOG]]</f>
        <v>-1.9127653259878308E-2</v>
      </c>
      <c r="S1260" s="69">
        <f>(G1261-Assets[[#This Row],[DIS]])/Assets[[#This Row],[DIS]]</f>
        <v>-1.687098268741391E-2</v>
      </c>
      <c r="T1260" s="69">
        <f>(H1261-Assets[[#This Row],[COP]])/Assets[[#This Row],[COP]]</f>
        <v>-1.8816368567275227E-2</v>
      </c>
      <c r="U1260" s="69">
        <f>(I1261-Assets[[#This Row],[BIDU]])/Assets[[#This Row],[BIDU]]</f>
        <v>-1.406373419520199E-2</v>
      </c>
      <c r="V1260" s="69">
        <f>(J1261-Assets[[#This Row],[MSFT]])/Assets[[#This Row],[MSFT]]</f>
        <v>-1.9664154824006203E-2</v>
      </c>
      <c r="W1260" s="69">
        <f>(K1261-Assets[[#This Row],[WFC]])/Assets[[#This Row],[WFC]]</f>
        <v>-2.402503190889357E-2</v>
      </c>
      <c r="X1260" s="69">
        <f>(L1261-Assets[[#This Row],[DJI]])/Assets[[#This Row],[DJI]]</f>
        <v>-1.9520606934061779E-2</v>
      </c>
    </row>
    <row r="1261" spans="1:24" x14ac:dyDescent="0.25">
      <c r="A1261" s="66">
        <v>42184</v>
      </c>
      <c r="B1261" s="60">
        <v>122.03128100000001</v>
      </c>
      <c r="C1261" s="62">
        <v>79.939680999999993</v>
      </c>
      <c r="D1261" s="62">
        <v>33.995795999999999</v>
      </c>
      <c r="E1261" s="62">
        <v>262.01998900000001</v>
      </c>
      <c r="F1261" s="62">
        <v>521.52002000000005</v>
      </c>
      <c r="G1261" s="62">
        <v>110.874993</v>
      </c>
      <c r="H1261" s="62">
        <v>58.253768999999998</v>
      </c>
      <c r="I1261" s="62">
        <v>200.5</v>
      </c>
      <c r="J1261" s="62">
        <v>43.170133</v>
      </c>
      <c r="K1261" s="62">
        <v>54.474198999999999</v>
      </c>
      <c r="L1261" s="62">
        <v>17596.349610000001</v>
      </c>
      <c r="N1261" s="69">
        <f>(B1262-Assets[[#This Row],[AAPL]])/Assets[[#This Row],[AAPL]]</f>
        <v>7.2271879207757607E-3</v>
      </c>
      <c r="O1261" s="69">
        <f>(C1262-Assets[[#This Row],[XOM]])/Assets[[#This Row],[XOM]]</f>
        <v>4.5882344714385419E-3</v>
      </c>
      <c r="P1261" s="69">
        <f>(D1262-Assets[[#This Row],[TTM]])/Assets[[#This Row],[TTM]]</f>
        <v>1.3525525332602949E-2</v>
      </c>
      <c r="Q1261" s="69">
        <f>(E1262-Assets[[#This Row],[TSLA]])/Assets[[#This Row],[TSLA]]</f>
        <v>2.3815057102380126E-2</v>
      </c>
      <c r="R1261" s="69">
        <f>(F1262-Assets[[#This Row],[GOOG]])/Assets[[#This Row],[GOOG]]</f>
        <v>-1.9366658254079665E-3</v>
      </c>
      <c r="S1261" s="69">
        <f>(G1262-Assets[[#This Row],[DIS]])/Assets[[#This Row],[DIS]]</f>
        <v>9.6417142502096594E-3</v>
      </c>
      <c r="T1261" s="69">
        <f>(H1262-Assets[[#This Row],[COP]])/Assets[[#This Row],[COP]]</f>
        <v>6.5563311448569375E-3</v>
      </c>
      <c r="U1261" s="69">
        <f>(I1262-Assets[[#This Row],[BIDU]])/Assets[[#This Row],[BIDU]]</f>
        <v>-7.0822842892767704E-3</v>
      </c>
      <c r="V1261" s="69">
        <f>(J1262-Assets[[#This Row],[MSFT]])/Assets[[#This Row],[MSFT]]</f>
        <v>-4.9582427740029952E-3</v>
      </c>
      <c r="W1261" s="69">
        <f>(K1262-Assets[[#This Row],[WFC]])/Assets[[#This Row],[WFC]]</f>
        <v>3.2108595116745E-3</v>
      </c>
      <c r="X1261" s="69">
        <f>(L1262-Assets[[#This Row],[DJI]])/Assets[[#This Row],[DJI]]</f>
        <v>1.3161911710845718E-3</v>
      </c>
    </row>
    <row r="1262" spans="1:24" x14ac:dyDescent="0.25">
      <c r="A1262" s="66">
        <v>42185</v>
      </c>
      <c r="B1262" s="60">
        <v>122.913224</v>
      </c>
      <c r="C1262" s="62">
        <v>80.306462999999994</v>
      </c>
      <c r="D1262" s="62">
        <v>34.455607000000001</v>
      </c>
      <c r="E1262" s="62">
        <v>268.26001000000002</v>
      </c>
      <c r="F1262" s="62">
        <v>520.51000999999997</v>
      </c>
      <c r="G1262" s="62">
        <v>111.944018</v>
      </c>
      <c r="H1262" s="62">
        <v>58.6357</v>
      </c>
      <c r="I1262" s="62">
        <v>199.08000200000001</v>
      </c>
      <c r="J1262" s="62">
        <v>42.956085000000002</v>
      </c>
      <c r="K1262" s="62">
        <v>54.649107999999998</v>
      </c>
      <c r="L1262" s="62">
        <v>17619.509770000001</v>
      </c>
      <c r="N1262" s="69">
        <f>(B1263-Assets[[#This Row],[AAPL]])/Assets[[#This Row],[AAPL]]</f>
        <v>9.3278978671977927E-3</v>
      </c>
      <c r="O1262" s="69">
        <f>(C1263-Assets[[#This Row],[XOM]])/Assets[[#This Row],[XOM]]</f>
        <v>-9.9758969586294568E-3</v>
      </c>
      <c r="P1262" s="69">
        <f>(D1263-Assets[[#This Row],[TTM]])/Assets[[#This Row],[TTM]]</f>
        <v>2.6109538572343209E-3</v>
      </c>
      <c r="Q1262" s="69">
        <f>(E1263-Assets[[#This Row],[TSLA]])/Assets[[#This Row],[TSLA]]</f>
        <v>3.317617113337056E-3</v>
      </c>
      <c r="R1262" s="69">
        <f>(F1263-Assets[[#This Row],[GOOG]])/Assets[[#This Row],[GOOG]]</f>
        <v>2.5552188708147959E-3</v>
      </c>
      <c r="S1262" s="69">
        <f>(G1263-Assets[[#This Row],[DIS]])/Assets[[#This Row],[DIS]]</f>
        <v>1.4539990872937876E-2</v>
      </c>
      <c r="T1262" s="69">
        <f>(H1263-Assets[[#This Row],[COP]])/Assets[[#This Row],[COP]]</f>
        <v>-2.2471941155303026E-2</v>
      </c>
      <c r="U1262" s="69">
        <f>(I1263-Assets[[#This Row],[BIDU]])/Assets[[#This Row],[BIDU]]</f>
        <v>-1.8585241927012697E-3</v>
      </c>
      <c r="V1262" s="69">
        <f>(J1263-Assets[[#This Row],[MSFT]])/Assets[[#This Row],[MSFT]]</f>
        <v>6.7950093682884634E-3</v>
      </c>
      <c r="W1262" s="69">
        <f>(K1263-Assets[[#This Row],[WFC]])/Assets[[#This Row],[WFC]]</f>
        <v>1.1913186213396263E-2</v>
      </c>
      <c r="X1262" s="69">
        <f>(L1263-Assets[[#This Row],[DJI]])/Assets[[#This Row],[DJI]]</f>
        <v>7.8549512334132824E-3</v>
      </c>
    </row>
    <row r="1263" spans="1:24" x14ac:dyDescent="0.25">
      <c r="A1263" s="66">
        <v>42186</v>
      </c>
      <c r="B1263" s="60">
        <v>124.059746</v>
      </c>
      <c r="C1263" s="62">
        <v>79.505334000000005</v>
      </c>
      <c r="D1263" s="62">
        <v>34.545569</v>
      </c>
      <c r="E1263" s="62">
        <v>269.14999399999999</v>
      </c>
      <c r="F1263" s="62">
        <v>521.84002699999996</v>
      </c>
      <c r="G1263" s="62">
        <v>113.57168299999999</v>
      </c>
      <c r="H1263" s="62">
        <v>57.318041999999998</v>
      </c>
      <c r="I1263" s="62">
        <v>198.71000699999999</v>
      </c>
      <c r="J1263" s="62">
        <v>43.247971999999997</v>
      </c>
      <c r="K1263" s="62">
        <v>55.300153000000002</v>
      </c>
      <c r="L1263" s="62">
        <v>17757.910159999999</v>
      </c>
      <c r="N1263" s="69">
        <f>(B1264-Assets[[#This Row],[AAPL]])/Assets[[#This Row],[AAPL]]</f>
        <v>-1.2637943011749432E-3</v>
      </c>
      <c r="O1263" s="69">
        <f>(C1264-Assets[[#This Row],[XOM]])/Assets[[#This Row],[XOM]]</f>
        <v>9.3480268883594491E-3</v>
      </c>
      <c r="P1263" s="69">
        <f>(D1264-Assets[[#This Row],[TTM]])/Assets[[#This Row],[TTM]]</f>
        <v>-6.0764667098116782E-3</v>
      </c>
      <c r="Q1263" s="69">
        <f>(E1264-Assets[[#This Row],[TSLA]])/Assets[[#This Row],[TSLA]]</f>
        <v>4.0386383958084048E-2</v>
      </c>
      <c r="R1263" s="69">
        <f>(F1264-Assets[[#This Row],[GOOG]])/Assets[[#This Row],[GOOG]]</f>
        <v>2.9894161415104838E-3</v>
      </c>
      <c r="S1263" s="69">
        <f>(G1264-Assets[[#This Row],[DIS]])/Assets[[#This Row],[DIS]]</f>
        <v>-1.3897038049527487E-3</v>
      </c>
      <c r="T1263" s="69">
        <f>(H1264-Assets[[#This Row],[COP]])/Assets[[#This Row],[COP]]</f>
        <v>8.1626130913544353E-3</v>
      </c>
      <c r="U1263" s="69">
        <f>(I1264-Assets[[#This Row],[BIDU]])/Assets[[#This Row],[BIDU]]</f>
        <v>-8.4545716915000995E-3</v>
      </c>
      <c r="V1263" s="69">
        <f>(J1264-Assets[[#This Row],[MSFT]])/Assets[[#This Row],[MSFT]]</f>
        <v>-1.1248388710572473E-3</v>
      </c>
      <c r="W1263" s="69">
        <f>(K1264-Assets[[#This Row],[WFC]])/Assets[[#This Row],[WFC]]</f>
        <v>-2.9871345925571876E-3</v>
      </c>
      <c r="X1263" s="69">
        <f>(L1264-Assets[[#This Row],[DJI]])/Assets[[#This Row],[DJI]]</f>
        <v>-1.5655434535658086E-3</v>
      </c>
    </row>
    <row r="1264" spans="1:24" x14ac:dyDescent="0.25">
      <c r="A1264" s="66">
        <v>42187</v>
      </c>
      <c r="B1264" s="60">
        <v>123.90295999999999</v>
      </c>
      <c r="C1264" s="62">
        <v>80.248552000000004</v>
      </c>
      <c r="D1264" s="62">
        <v>34.335653999999998</v>
      </c>
      <c r="E1264" s="62">
        <v>280.01998900000001</v>
      </c>
      <c r="F1264" s="62">
        <v>523.40002400000003</v>
      </c>
      <c r="G1264" s="62">
        <v>113.41385200000001</v>
      </c>
      <c r="H1264" s="62">
        <v>57.785907000000002</v>
      </c>
      <c r="I1264" s="62">
        <v>197.029999</v>
      </c>
      <c r="J1264" s="62">
        <v>43.199325000000002</v>
      </c>
      <c r="K1264" s="62">
        <v>55.134963999999997</v>
      </c>
      <c r="L1264" s="62">
        <v>17730.109380000002</v>
      </c>
      <c r="N1264" s="69">
        <f>(B1265-Assets[[#This Row],[AAPL]])/Assets[[#This Row],[AAPL]]</f>
        <v>-3.4799330056360126E-3</v>
      </c>
      <c r="O1264" s="69">
        <f>(C1265-Assets[[#This Row],[XOM]])/Assets[[#This Row],[XOM]]</f>
        <v>-7.337029582789218E-3</v>
      </c>
      <c r="P1264" s="69">
        <f>(D1265-Assets[[#This Row],[TTM]])/Assets[[#This Row],[TTM]]</f>
        <v>-1.5720422858408193E-2</v>
      </c>
      <c r="Q1264" s="69">
        <f>(E1265-Assets[[#This Row],[TSLA]])/Assets[[#This Row],[TSLA]]</f>
        <v>-1.0713092342846454E-3</v>
      </c>
      <c r="R1264" s="69">
        <f>(F1265-Assets[[#This Row],[GOOG]])/Assets[[#This Row],[GOOG]]</f>
        <v>-1.0317901704948696E-3</v>
      </c>
      <c r="S1264" s="69">
        <f>(G1265-Assets[[#This Row],[DIS]])/Assets[[#This Row],[DIS]]</f>
        <v>6.3494448632252848E-3</v>
      </c>
      <c r="T1264" s="69">
        <f>(H1265-Assets[[#This Row],[COP]])/Assets[[#This Row],[COP]]</f>
        <v>-2.4124238458349392E-2</v>
      </c>
      <c r="U1264" s="69">
        <f>(I1265-Assets[[#This Row],[BIDU]])/Assets[[#This Row],[BIDU]]</f>
        <v>-4.0602954070968651E-2</v>
      </c>
      <c r="V1264" s="69">
        <f>(J1265-Assets[[#This Row],[MSFT]])/Assets[[#This Row],[MSFT]]</f>
        <v>-2.2528129779804729E-4</v>
      </c>
      <c r="W1264" s="69">
        <f>(K1265-Assets[[#This Row],[WFC]])/Assets[[#This Row],[WFC]]</f>
        <v>-5.2873345487266287E-3</v>
      </c>
      <c r="X1264" s="69">
        <f>(L1265-Assets[[#This Row],[DJI]])/Assets[[#This Row],[DJI]]</f>
        <v>-2.6243098112236217E-3</v>
      </c>
    </row>
    <row r="1265" spans="1:24" x14ac:dyDescent="0.25">
      <c r="A1265" s="66">
        <v>42191</v>
      </c>
      <c r="B1265" s="60">
        <v>123.47178599999999</v>
      </c>
      <c r="C1265" s="62">
        <v>79.659766000000005</v>
      </c>
      <c r="D1265" s="62">
        <v>33.795883000000003</v>
      </c>
      <c r="E1265" s="62">
        <v>279.72000100000002</v>
      </c>
      <c r="F1265" s="62">
        <v>522.85998500000005</v>
      </c>
      <c r="G1265" s="62">
        <v>114.133967</v>
      </c>
      <c r="H1265" s="62">
        <v>56.391866</v>
      </c>
      <c r="I1265" s="62">
        <v>189.029999</v>
      </c>
      <c r="J1265" s="62">
        <v>43.189593000000002</v>
      </c>
      <c r="K1265" s="62">
        <v>54.843446999999998</v>
      </c>
      <c r="L1265" s="62">
        <v>17683.58008</v>
      </c>
      <c r="N1265" s="69">
        <f>(B1266-Assets[[#This Row],[AAPL]])/Assets[[#This Row],[AAPL]]</f>
        <v>-2.4602948563487745E-3</v>
      </c>
      <c r="O1265" s="69">
        <f>(C1266-Assets[[#This Row],[XOM]])/Assets[[#This Row],[XOM]]</f>
        <v>4.1197585240206648E-3</v>
      </c>
      <c r="P1265" s="69">
        <f>(D1266-Assets[[#This Row],[TTM]])/Assets[[#This Row],[TTM]]</f>
        <v>-2.2182790726314253E-2</v>
      </c>
      <c r="Q1265" s="69">
        <f>(E1266-Assets[[#This Row],[TSLA]])/Assets[[#This Row],[TSLA]]</f>
        <v>-4.2328027876705324E-2</v>
      </c>
      <c r="R1265" s="69">
        <f>(F1266-Assets[[#This Row],[GOOG]])/Assets[[#This Row],[GOOG]]</f>
        <v>4.1311920245723013E-3</v>
      </c>
      <c r="S1265" s="69">
        <f>(G1266-Assets[[#This Row],[DIS]])/Assets[[#This Row],[DIS]]</f>
        <v>1.2100271604508384E-2</v>
      </c>
      <c r="T1265" s="69">
        <f>(H1266-Assets[[#This Row],[COP]])/Assets[[#This Row],[COP]]</f>
        <v>9.9898449893465625E-3</v>
      </c>
      <c r="U1265" s="69">
        <f>(I1266-Assets[[#This Row],[BIDU]])/Assets[[#This Row],[BIDU]]</f>
        <v>-7.8823785001448047E-3</v>
      </c>
      <c r="V1265" s="69">
        <f>(J1266-Assets[[#This Row],[MSFT]])/Assets[[#This Row],[MSFT]]</f>
        <v>-2.0274791661037991E-3</v>
      </c>
      <c r="W1265" s="69">
        <f>(K1266-Assets[[#This Row],[WFC]])/Assets[[#This Row],[WFC]]</f>
        <v>-3.3663821313054858E-3</v>
      </c>
      <c r="X1265" s="69">
        <f>(L1266-Assets[[#This Row],[DJI]])/Assets[[#This Row],[DJI]]</f>
        <v>5.2777819637074147E-3</v>
      </c>
    </row>
    <row r="1266" spans="1:24" x14ac:dyDescent="0.25">
      <c r="A1266" s="66">
        <v>42192</v>
      </c>
      <c r="B1266" s="60">
        <v>123.168009</v>
      </c>
      <c r="C1266" s="62">
        <v>79.987944999999996</v>
      </c>
      <c r="D1266" s="62">
        <v>33.046196000000002</v>
      </c>
      <c r="E1266" s="62">
        <v>267.88000499999998</v>
      </c>
      <c r="F1266" s="62">
        <v>525.02002000000005</v>
      </c>
      <c r="G1266" s="62">
        <v>115.515019</v>
      </c>
      <c r="H1266" s="62">
        <v>56.955212000000003</v>
      </c>
      <c r="I1266" s="62">
        <v>187.53999300000001</v>
      </c>
      <c r="J1266" s="62">
        <v>43.102027</v>
      </c>
      <c r="K1266" s="62">
        <v>54.658822999999998</v>
      </c>
      <c r="L1266" s="62">
        <v>17776.910159999999</v>
      </c>
      <c r="N1266" s="69">
        <f>(B1267-Assets[[#This Row],[AAPL]])/Assets[[#This Row],[AAPL]]</f>
        <v>-2.4822996042746813E-2</v>
      </c>
      <c r="O1266" s="69">
        <f>(C1267-Assets[[#This Row],[XOM]])/Assets[[#This Row],[XOM]]</f>
        <v>-1.0860399026378307E-2</v>
      </c>
      <c r="P1266" s="69">
        <f>(D1267-Assets[[#This Row],[TTM]])/Assets[[#This Row],[TTM]]</f>
        <v>-6.7755635172048273E-2</v>
      </c>
      <c r="Q1266" s="69">
        <f>(E1267-Assets[[#This Row],[TSLA]])/Assets[[#This Row],[TSLA]]</f>
        <v>-4.82305426267257E-2</v>
      </c>
      <c r="R1266" s="69">
        <f>(F1267-Assets[[#This Row],[GOOG]])/Assets[[#This Row],[GOOG]]</f>
        <v>-1.5599410856751799E-2</v>
      </c>
      <c r="S1266" s="69">
        <f>(G1267-Assets[[#This Row],[DIS]])/Assets[[#This Row],[DIS]]</f>
        <v>-1.6310805437343128E-2</v>
      </c>
      <c r="T1266" s="69">
        <f>(H1267-Assets[[#This Row],[COP]])/Assets[[#This Row],[COP]]</f>
        <v>-2.1626168295186089E-2</v>
      </c>
      <c r="U1266" s="69">
        <f>(I1267-Assets[[#This Row],[BIDU]])/Assets[[#This Row],[BIDU]]</f>
        <v>-1.5783252162113508E-2</v>
      </c>
      <c r="V1266" s="69">
        <f>(J1267-Assets[[#This Row],[MSFT]])/Assets[[#This Row],[MSFT]]</f>
        <v>-1.3543446576189577E-3</v>
      </c>
      <c r="W1266" s="69">
        <f>(K1267-Assets[[#This Row],[WFC]])/Assets[[#This Row],[WFC]]</f>
        <v>-1.7777770297029569E-2</v>
      </c>
      <c r="X1266" s="69">
        <f>(L1267-Assets[[#This Row],[DJI]])/Assets[[#This Row],[DJI]]</f>
        <v>-1.4709543877224566E-2</v>
      </c>
    </row>
    <row r="1267" spans="1:24" x14ac:dyDescent="0.25">
      <c r="A1267" s="66">
        <v>42193</v>
      </c>
      <c r="B1267" s="60">
        <v>120.11060999999999</v>
      </c>
      <c r="C1267" s="62">
        <v>79.119243999999995</v>
      </c>
      <c r="D1267" s="62">
        <v>30.807130000000001</v>
      </c>
      <c r="E1267" s="62">
        <v>254.96000699999999</v>
      </c>
      <c r="F1267" s="62">
        <v>516.830017</v>
      </c>
      <c r="G1267" s="62">
        <v>113.630876</v>
      </c>
      <c r="H1267" s="62">
        <v>55.723489000000001</v>
      </c>
      <c r="I1267" s="62">
        <v>184.58000200000001</v>
      </c>
      <c r="J1267" s="62">
        <v>43.043652000000002</v>
      </c>
      <c r="K1267" s="62">
        <v>53.687111000000002</v>
      </c>
      <c r="L1267" s="62">
        <v>17515.41992</v>
      </c>
      <c r="N1267" s="69">
        <f>(B1268-Assets[[#This Row],[AAPL]])/Assets[[#This Row],[AAPL]]</f>
        <v>-2.0396507852220452E-2</v>
      </c>
      <c r="O1267" s="69">
        <f>(C1268-Assets[[#This Row],[XOM]])/Assets[[#This Row],[XOM]]</f>
        <v>-4.5138828677382149E-3</v>
      </c>
      <c r="P1267" s="69">
        <f>(D1268-Assets[[#This Row],[TTM]])/Assets[[#This Row],[TTM]]</f>
        <v>1.038285617647595E-2</v>
      </c>
      <c r="Q1267" s="69">
        <f>(E1268-Assets[[#This Row],[TSLA]])/Assets[[#This Row],[TSLA]]</f>
        <v>1.160968747541646E-2</v>
      </c>
      <c r="R1267" s="69">
        <f>(F1268-Assets[[#This Row],[GOOG]])/Assets[[#This Row],[GOOG]]</f>
        <v>7.4492112945521308E-3</v>
      </c>
      <c r="S1267" s="69">
        <f>(G1268-Assets[[#This Row],[DIS]])/Assets[[#This Row],[DIS]]</f>
        <v>3.5592966827079024E-3</v>
      </c>
      <c r="T1267" s="69">
        <f>(H1268-Assets[[#This Row],[COP]])/Assets[[#This Row],[COP]]</f>
        <v>5.3118174276560971E-3</v>
      </c>
      <c r="U1267" s="69">
        <f>(I1268-Assets[[#This Row],[BIDU]])/Assets[[#This Row],[BIDU]]</f>
        <v>1.6198965042811063E-2</v>
      </c>
      <c r="V1267" s="69">
        <f>(J1268-Assets[[#This Row],[MSFT]])/Assets[[#This Row],[MSFT]]</f>
        <v>6.3290865747172289E-3</v>
      </c>
      <c r="W1267" s="69">
        <f>(K1268-Assets[[#This Row],[WFC]])/Assets[[#This Row],[WFC]]</f>
        <v>4.5248849393292765E-3</v>
      </c>
      <c r="X1267" s="69">
        <f>(L1268-Assets[[#This Row],[DJI]])/Assets[[#This Row],[DJI]]</f>
        <v>1.8954281514021848E-3</v>
      </c>
    </row>
    <row r="1268" spans="1:24" x14ac:dyDescent="0.25">
      <c r="A1268" s="66">
        <v>42194</v>
      </c>
      <c r="B1268" s="60">
        <v>117.66077300000001</v>
      </c>
      <c r="C1268" s="62">
        <v>78.762108999999995</v>
      </c>
      <c r="D1268" s="62">
        <v>31.126995999999998</v>
      </c>
      <c r="E1268" s="62">
        <v>257.92001299999998</v>
      </c>
      <c r="F1268" s="62">
        <v>520.67999299999997</v>
      </c>
      <c r="G1268" s="62">
        <v>114.03532199999999</v>
      </c>
      <c r="H1268" s="62">
        <v>56.019482000000004</v>
      </c>
      <c r="I1268" s="62">
        <v>187.570007</v>
      </c>
      <c r="J1268" s="62">
        <v>43.316079000000002</v>
      </c>
      <c r="K1268" s="62">
        <v>53.930039000000001</v>
      </c>
      <c r="L1268" s="62">
        <v>17548.619139999999</v>
      </c>
      <c r="N1268" s="69">
        <f>(B1269-Assets[[#This Row],[AAPL]])/Assets[[#This Row],[AAPL]]</f>
        <v>2.6734390058783541E-2</v>
      </c>
      <c r="O1268" s="69">
        <f>(C1269-Assets[[#This Row],[XOM]])/Assets[[#This Row],[XOM]]</f>
        <v>7.5980697774358829E-3</v>
      </c>
      <c r="P1268" s="69">
        <f>(D1269-Assets[[#This Row],[TTM]])/Assets[[#This Row],[TTM]]</f>
        <v>1.1881840444866655E-2</v>
      </c>
      <c r="Q1268" s="69">
        <f>(E1269-Assets[[#This Row],[TSLA]])/Assets[[#This Row],[TSLA]]</f>
        <v>4.7688466889151768E-3</v>
      </c>
      <c r="R1268" s="69">
        <f>(F1269-Assets[[#This Row],[GOOG]])/Assets[[#This Row],[GOOG]]</f>
        <v>1.8149366457412577E-2</v>
      </c>
      <c r="S1268" s="69">
        <f>(G1269-Assets[[#This Row],[DIS]])/Assets[[#This Row],[DIS]]</f>
        <v>7.2664766097648732E-3</v>
      </c>
      <c r="T1268" s="69">
        <f>(H1269-Assets[[#This Row],[COP]])/Assets[[#This Row],[COP]]</f>
        <v>7.8405223382821305E-3</v>
      </c>
      <c r="U1268" s="69">
        <f>(I1269-Assets[[#This Row],[BIDU]])/Assets[[#This Row],[BIDU]]</f>
        <v>9.5960437854009399E-4</v>
      </c>
      <c r="V1268" s="69">
        <f>(J1269-Assets[[#This Row],[MSFT]])/Assets[[#This Row],[MSFT]]</f>
        <v>2.021558784210255E-3</v>
      </c>
      <c r="W1268" s="69">
        <f>(K1269-Assets[[#This Row],[WFC]])/Assets[[#This Row],[WFC]]</f>
        <v>1.04504838203436E-2</v>
      </c>
      <c r="X1268" s="69">
        <f>(L1269-Assets[[#This Row],[DJI]])/Assets[[#This Row],[DJI]]</f>
        <v>1.2068813979628062E-2</v>
      </c>
    </row>
    <row r="1269" spans="1:24" x14ac:dyDescent="0.25">
      <c r="A1269" s="66">
        <v>42195</v>
      </c>
      <c r="B1269" s="60">
        <v>120.80636199999999</v>
      </c>
      <c r="C1269" s="62">
        <v>79.360549000000006</v>
      </c>
      <c r="D1269" s="62">
        <v>31.496842000000001</v>
      </c>
      <c r="E1269" s="62">
        <v>259.14999399999999</v>
      </c>
      <c r="F1269" s="62">
        <v>530.13000499999998</v>
      </c>
      <c r="G1269" s="62">
        <v>114.863957</v>
      </c>
      <c r="H1269" s="62">
        <v>56.458703999999997</v>
      </c>
      <c r="I1269" s="62">
        <v>187.75</v>
      </c>
      <c r="J1269" s="62">
        <v>43.403644999999997</v>
      </c>
      <c r="K1269" s="62">
        <v>54.493634</v>
      </c>
      <c r="L1269" s="62">
        <v>17760.410159999999</v>
      </c>
      <c r="N1269" s="69">
        <f>(B1270-Assets[[#This Row],[AAPL]])/Assets[[#This Row],[AAPL]]</f>
        <v>1.9305688553058174E-2</v>
      </c>
      <c r="O1269" s="69">
        <f>(C1270-Assets[[#This Row],[XOM]])/Assets[[#This Row],[XOM]]</f>
        <v>2.4324680516006922E-3</v>
      </c>
      <c r="P1269" s="69">
        <f>(D1270-Assets[[#This Row],[TTM]])/Assets[[#This Row],[TTM]]</f>
        <v>4.7603820090915067E-3</v>
      </c>
      <c r="Q1269" s="69">
        <f>(E1270-Assets[[#This Row],[TSLA]])/Assets[[#This Row],[TSLA]]</f>
        <v>1.1614933705150009E-2</v>
      </c>
      <c r="R1269" s="69">
        <f>(F1270-Assets[[#This Row],[GOOG]])/Assets[[#This Row],[GOOG]]</f>
        <v>3.0973502433615321E-2</v>
      </c>
      <c r="S1269" s="69">
        <f>(G1270-Assets[[#This Row],[DIS]])/Assets[[#This Row],[DIS]]</f>
        <v>1.3826861284258163E-2</v>
      </c>
      <c r="T1269" s="69">
        <f>(H1270-Assets[[#This Row],[COP]])/Assets[[#This Row],[COP]]</f>
        <v>-3.3824014097099358E-3</v>
      </c>
      <c r="U1269" s="69">
        <f>(I1270-Assets[[#This Row],[BIDU]])/Assets[[#This Row],[BIDU]]</f>
        <v>2.9400820239680426E-2</v>
      </c>
      <c r="V1269" s="69">
        <f>(J1270-Assets[[#This Row],[MSFT]])/Assets[[#This Row],[MSFT]]</f>
        <v>2.0847350493259281E-2</v>
      </c>
      <c r="W1269" s="69">
        <f>(K1270-Assets[[#This Row],[WFC]])/Assets[[#This Row],[WFC]]</f>
        <v>1.1768897629400095E-2</v>
      </c>
      <c r="X1269" s="69">
        <f>(L1270-Assets[[#This Row],[DJI]])/Assets[[#This Row],[DJI]]</f>
        <v>1.2233362182667148E-2</v>
      </c>
    </row>
    <row r="1270" spans="1:24" x14ac:dyDescent="0.25">
      <c r="A1270" s="66">
        <v>42198</v>
      </c>
      <c r="B1270" s="60">
        <v>123.13861199999999</v>
      </c>
      <c r="C1270" s="62">
        <v>79.553590999999997</v>
      </c>
      <c r="D1270" s="62">
        <v>31.646778999999999</v>
      </c>
      <c r="E1270" s="62">
        <v>262.16000400000001</v>
      </c>
      <c r="F1270" s="62">
        <v>546.54998799999998</v>
      </c>
      <c r="G1270" s="62">
        <v>116.45216499999999</v>
      </c>
      <c r="H1270" s="62">
        <v>56.267738000000001</v>
      </c>
      <c r="I1270" s="62">
        <v>193.270004</v>
      </c>
      <c r="J1270" s="62">
        <v>44.308495999999998</v>
      </c>
      <c r="K1270" s="62">
        <v>55.134963999999997</v>
      </c>
      <c r="L1270" s="62">
        <v>17977.679690000001</v>
      </c>
      <c r="N1270" s="69">
        <f>(B1271-Assets[[#This Row],[AAPL]])/Assets[[#This Row],[AAPL]]</f>
        <v>-3.9792555076057206E-4</v>
      </c>
      <c r="O1270" s="69">
        <f>(C1271-Assets[[#This Row],[XOM]])/Assets[[#This Row],[XOM]]</f>
        <v>8.371777962857747E-3</v>
      </c>
      <c r="P1270" s="69">
        <f>(D1271-Assets[[#This Row],[TTM]])/Assets[[#This Row],[TTM]]</f>
        <v>-2.9058755078992329E-2</v>
      </c>
      <c r="Q1270" s="69">
        <f>(E1271-Assets[[#This Row],[TSLA]])/Assets[[#This Row],[TSLA]]</f>
        <v>1.3312442579913819E-2</v>
      </c>
      <c r="R1270" s="69">
        <f>(F1271-Assets[[#This Row],[GOOG]])/Assets[[#This Row],[GOOG]]</f>
        <v>2.6621513712301068E-2</v>
      </c>
      <c r="S1270" s="69">
        <f>(G1271-Assets[[#This Row],[DIS]])/Assets[[#This Row],[DIS]]</f>
        <v>-1.6942321338550628E-3</v>
      </c>
      <c r="T1270" s="69">
        <f>(H1271-Assets[[#This Row],[COP]])/Assets[[#This Row],[COP]]</f>
        <v>1.0181553770652741E-2</v>
      </c>
      <c r="U1270" s="69">
        <f>(I1271-Assets[[#This Row],[BIDU]])/Assets[[#This Row],[BIDU]]</f>
        <v>-1.0296502089377494E-2</v>
      </c>
      <c r="V1270" s="69">
        <f>(J1271-Assets[[#This Row],[MSFT]])/Assets[[#This Row],[MSFT]]</f>
        <v>1.7566608444574677E-3</v>
      </c>
      <c r="W1270" s="69">
        <f>(K1271-Assets[[#This Row],[WFC]])/Assets[[#This Row],[WFC]]</f>
        <v>8.9883254480769281E-3</v>
      </c>
      <c r="X1270" s="69">
        <f>(L1271-Assets[[#This Row],[DJI]])/Assets[[#This Row],[DJI]]</f>
        <v>4.2219235912973859E-3</v>
      </c>
    </row>
    <row r="1271" spans="1:24" x14ac:dyDescent="0.25">
      <c r="A1271" s="66">
        <v>42199</v>
      </c>
      <c r="B1271" s="60">
        <v>123.089612</v>
      </c>
      <c r="C1271" s="62">
        <v>80.219595999999996</v>
      </c>
      <c r="D1271" s="62">
        <v>30.727163000000001</v>
      </c>
      <c r="E1271" s="62">
        <v>265.64999399999999</v>
      </c>
      <c r="F1271" s="62">
        <v>561.09997599999997</v>
      </c>
      <c r="G1271" s="62">
        <v>116.254868</v>
      </c>
      <c r="H1271" s="62">
        <v>56.840631000000002</v>
      </c>
      <c r="I1271" s="62">
        <v>191.279999</v>
      </c>
      <c r="J1271" s="62">
        <v>44.386330999999998</v>
      </c>
      <c r="K1271" s="62">
        <v>55.630535000000002</v>
      </c>
      <c r="L1271" s="62">
        <v>18053.58008</v>
      </c>
      <c r="N1271" s="69">
        <f>(B1272-Assets[[#This Row],[AAPL]])/Assets[[#This Row],[AAPL]]</f>
        <v>9.6329899878147378E-3</v>
      </c>
      <c r="O1271" s="69">
        <f>(C1272-Assets[[#This Row],[XOM]])/Assets[[#This Row],[XOM]]</f>
        <v>-4.2112652873493982E-3</v>
      </c>
      <c r="P1271" s="69">
        <f>(D1272-Assets[[#This Row],[TTM]])/Assets[[#This Row],[TTM]]</f>
        <v>3.2531151671893158E-3</v>
      </c>
      <c r="Q1271" s="69">
        <f>(E1272-Assets[[#This Row],[TSLA]])/Assets[[#This Row],[TSLA]]</f>
        <v>-9.4484436540208886E-3</v>
      </c>
      <c r="R1271" s="69">
        <f>(F1272-Assets[[#This Row],[GOOG]])/Assets[[#This Row],[GOOG]]</f>
        <v>-1.56835686622803E-3</v>
      </c>
      <c r="S1271" s="69">
        <f>(G1272-Assets[[#This Row],[DIS]])/Assets[[#This Row],[DIS]]</f>
        <v>3.8184551549272959E-3</v>
      </c>
      <c r="T1271" s="69">
        <f>(H1272-Assets[[#This Row],[COP]])/Assets[[#This Row],[COP]]</f>
        <v>-1.8646080829046372E-2</v>
      </c>
      <c r="U1271" s="69">
        <f>(I1272-Assets[[#This Row],[BIDU]])/Assets[[#This Row],[BIDU]]</f>
        <v>-2.4571293520343422E-2</v>
      </c>
      <c r="V1271" s="69">
        <f>(J1272-Assets[[#This Row],[MSFT]])/Assets[[#This Row],[MSFT]]</f>
        <v>3.0688051238117659E-3</v>
      </c>
      <c r="W1271" s="69">
        <f>(K1272-Assets[[#This Row],[WFC]])/Assets[[#This Row],[WFC]]</f>
        <v>9.2576316226330932E-3</v>
      </c>
      <c r="X1271" s="69">
        <f>(L1272-Assets[[#This Row],[DJI]])/Assets[[#This Row],[DJI]]</f>
        <v>-1.888910667517559E-4</v>
      </c>
    </row>
    <row r="1272" spans="1:24" x14ac:dyDescent="0.25">
      <c r="A1272" s="66">
        <v>42200</v>
      </c>
      <c r="B1272" s="60">
        <v>124.275333</v>
      </c>
      <c r="C1272" s="62">
        <v>79.881770000000003</v>
      </c>
      <c r="D1272" s="62">
        <v>30.827121999999999</v>
      </c>
      <c r="E1272" s="62">
        <v>263.14001500000001</v>
      </c>
      <c r="F1272" s="62">
        <v>560.21997099999999</v>
      </c>
      <c r="G1272" s="62">
        <v>116.69878199999999</v>
      </c>
      <c r="H1272" s="62">
        <v>55.780776000000003</v>
      </c>
      <c r="I1272" s="62">
        <v>186.58000200000001</v>
      </c>
      <c r="J1272" s="62">
        <v>44.522544000000003</v>
      </c>
      <c r="K1272" s="62">
        <v>56.145541999999999</v>
      </c>
      <c r="L1272" s="62">
        <v>18050.16992</v>
      </c>
      <c r="N1272" s="69">
        <f>(B1273-Assets[[#This Row],[AAPL]])/Assets[[#This Row],[AAPL]]</f>
        <v>1.332592687560928E-2</v>
      </c>
      <c r="O1272" s="69">
        <f>(C1273-Assets[[#This Row],[XOM]])/Assets[[#This Row],[XOM]]</f>
        <v>1.8124911353366209E-3</v>
      </c>
      <c r="P1272" s="69">
        <f>(D1273-Assets[[#This Row],[TTM]])/Assets[[#This Row],[TTM]]</f>
        <v>9.0791154620272901E-3</v>
      </c>
      <c r="Q1272" s="69">
        <f>(E1273-Assets[[#This Row],[TSLA]])/Assets[[#This Row],[TSLA]]</f>
        <v>1.3452830425657683E-2</v>
      </c>
      <c r="R1272" s="69">
        <f>(F1273-Assets[[#This Row],[GOOG]])/Assets[[#This Row],[GOOG]]</f>
        <v>3.503981652949674E-2</v>
      </c>
      <c r="S1272" s="69">
        <f>(G1273-Assets[[#This Row],[DIS]])/Assets[[#This Row],[DIS]]</f>
        <v>6.5088425687253593E-3</v>
      </c>
      <c r="T1272" s="69">
        <f>(H1273-Assets[[#This Row],[COP]])/Assets[[#This Row],[COP]]</f>
        <v>-8.0451372709480443E-3</v>
      </c>
      <c r="U1272" s="69">
        <f>(I1273-Assets[[#This Row],[BIDU]])/Assets[[#This Row],[BIDU]]</f>
        <v>1.886592326223686E-2</v>
      </c>
      <c r="V1272" s="69">
        <f>(J1273-Assets[[#This Row],[MSFT]])/Assets[[#This Row],[MSFT]]</f>
        <v>1.9667878816628116E-2</v>
      </c>
      <c r="W1272" s="69">
        <f>(K1273-Assets[[#This Row],[WFC]])/Assets[[#This Row],[WFC]]</f>
        <v>6.7497255614702755E-3</v>
      </c>
      <c r="X1272" s="69">
        <f>(L1273-Assets[[#This Row],[DJI]])/Assets[[#This Row],[DJI]]</f>
        <v>3.8825163591590015E-3</v>
      </c>
    </row>
    <row r="1273" spans="1:24" x14ac:dyDescent="0.25">
      <c r="A1273" s="66">
        <v>42201</v>
      </c>
      <c r="B1273" s="60">
        <v>125.931417</v>
      </c>
      <c r="C1273" s="62">
        <v>80.026555000000002</v>
      </c>
      <c r="D1273" s="62">
        <v>31.107005000000001</v>
      </c>
      <c r="E1273" s="62">
        <v>266.67999300000002</v>
      </c>
      <c r="F1273" s="62">
        <v>579.84997599999997</v>
      </c>
      <c r="G1273" s="62">
        <v>117.45835599999999</v>
      </c>
      <c r="H1273" s="62">
        <v>55.332011999999999</v>
      </c>
      <c r="I1273" s="62">
        <v>190.10000600000001</v>
      </c>
      <c r="J1273" s="62">
        <v>45.398207999999997</v>
      </c>
      <c r="K1273" s="62">
        <v>56.524509000000002</v>
      </c>
      <c r="L1273" s="62">
        <v>18120.25</v>
      </c>
      <c r="N1273" s="69">
        <f>(B1274-Assets[[#This Row],[AAPL]])/Assets[[#This Row],[AAPL]]</f>
        <v>8.6374633583293867E-3</v>
      </c>
      <c r="O1273" s="69">
        <f>(C1274-Assets[[#This Row],[XOM]])/Assets[[#This Row],[XOM]]</f>
        <v>-3.6184239094135397E-3</v>
      </c>
      <c r="P1273" s="69">
        <f>(D1274-Assets[[#This Row],[TTM]])/Assets[[#This Row],[TTM]]</f>
        <v>-6.4268482292017528E-4</v>
      </c>
      <c r="Q1273" s="69">
        <f>(E1274-Assets[[#This Row],[TSLA]])/Assets[[#This Row],[TSLA]]</f>
        <v>2.9923545858200132E-2</v>
      </c>
      <c r="R1273" s="69">
        <f>(F1274-Assets[[#This Row],[GOOG]])/Assets[[#This Row],[GOOG]]</f>
        <v>0.16052430948104413</v>
      </c>
      <c r="S1273" s="69">
        <f>(G1274-Assets[[#This Row],[DIS]])/Assets[[#This Row],[DIS]]</f>
        <v>-1.7636633701904967E-3</v>
      </c>
      <c r="T1273" s="69">
        <f>(H1274-Assets[[#This Row],[COP]])/Assets[[#This Row],[COP]]</f>
        <v>-1.2942200619778684E-2</v>
      </c>
      <c r="U1273" s="69">
        <f>(I1274-Assets[[#This Row],[BIDU]])/Assets[[#This Row],[BIDU]]</f>
        <v>4.3871624075593058E-2</v>
      </c>
      <c r="V1273" s="69">
        <f>(J1274-Assets[[#This Row],[MSFT]])/Assets[[#This Row],[MSFT]]</f>
        <v>-8.5730256136976599E-4</v>
      </c>
      <c r="W1273" s="69">
        <f>(K1274-Assets[[#This Row],[WFC]])/Assets[[#This Row],[WFC]]</f>
        <v>-3.953913160041865E-3</v>
      </c>
      <c r="X1273" s="69">
        <f>(L1274-Assets[[#This Row],[DJI]])/Assets[[#This Row],[DJI]]</f>
        <v>-1.8653594735172747E-3</v>
      </c>
    </row>
    <row r="1274" spans="1:24" x14ac:dyDescent="0.25">
      <c r="A1274" s="66">
        <v>42202</v>
      </c>
      <c r="B1274" s="60">
        <v>127.01914499999999</v>
      </c>
      <c r="C1274" s="62">
        <v>79.736985000000004</v>
      </c>
      <c r="D1274" s="62">
        <v>31.087012999999999</v>
      </c>
      <c r="E1274" s="62">
        <v>274.66000400000001</v>
      </c>
      <c r="F1274" s="62">
        <v>672.92999299999997</v>
      </c>
      <c r="G1274" s="62">
        <v>117.251199</v>
      </c>
      <c r="H1274" s="62">
        <v>54.615893999999997</v>
      </c>
      <c r="I1274" s="62">
        <v>198.44000199999999</v>
      </c>
      <c r="J1274" s="62">
        <v>45.359287999999999</v>
      </c>
      <c r="K1274" s="62">
        <v>56.301015999999997</v>
      </c>
      <c r="L1274" s="62">
        <v>18086.449219999999</v>
      </c>
      <c r="N1274" s="69">
        <f>(B1275-Assets[[#This Row],[AAPL]])/Assets[[#This Row],[AAPL]]</f>
        <v>1.89015049660427E-2</v>
      </c>
      <c r="O1274" s="69">
        <f>(C1275-Assets[[#This Row],[XOM]])/Assets[[#This Row],[XOM]]</f>
        <v>-1.0289290471667548E-2</v>
      </c>
      <c r="P1274" s="69">
        <f>(D1275-Assets[[#This Row],[TTM]])/Assets[[#This Row],[TTM]]</f>
        <v>-1.9292590124371203E-2</v>
      </c>
      <c r="Q1274" s="69">
        <f>(E1275-Assets[[#This Row],[TSLA]])/Assets[[#This Row],[TSLA]]</f>
        <v>2.7670595970718793E-2</v>
      </c>
      <c r="R1274" s="69">
        <f>(F1275-Assets[[#This Row],[GOOG]])/Assets[[#This Row],[GOOG]]</f>
        <v>-1.472660321740173E-2</v>
      </c>
      <c r="S1274" s="69">
        <f>(G1275-Assets[[#This Row],[DIS]])/Assets[[#This Row],[DIS]]</f>
        <v>6.0575585244121988E-3</v>
      </c>
      <c r="T1274" s="69">
        <f>(H1275-Assets[[#This Row],[COP]])/Assets[[#This Row],[COP]]</f>
        <v>-1.1013991641334214E-2</v>
      </c>
      <c r="U1274" s="69">
        <f>(I1275-Assets[[#This Row],[BIDU]])/Assets[[#This Row],[BIDU]]</f>
        <v>5.8959836132233987E-3</v>
      </c>
      <c r="V1274" s="69">
        <f>(J1275-Assets[[#This Row],[MSFT]])/Assets[[#This Row],[MSFT]]</f>
        <v>6.4349995969954967E-3</v>
      </c>
      <c r="W1274" s="69">
        <f>(K1275-Assets[[#This Row],[WFC]])/Assets[[#This Row],[WFC]]</f>
        <v>1.8985270177007544E-3</v>
      </c>
      <c r="X1274" s="69">
        <f>(L1275-Assets[[#This Row],[DJI]])/Assets[[#This Row],[DJI]]</f>
        <v>7.7190054444533187E-4</v>
      </c>
    </row>
    <row r="1275" spans="1:24" x14ac:dyDescent="0.25">
      <c r="A1275" s="66">
        <v>42205</v>
      </c>
      <c r="B1275" s="60">
        <v>129.41999799999999</v>
      </c>
      <c r="C1275" s="62">
        <v>78.916548000000006</v>
      </c>
      <c r="D1275" s="62">
        <v>30.487264</v>
      </c>
      <c r="E1275" s="62">
        <v>282.26001000000002</v>
      </c>
      <c r="F1275" s="62">
        <v>663.02002000000005</v>
      </c>
      <c r="G1275" s="62">
        <v>117.961455</v>
      </c>
      <c r="H1275" s="62">
        <v>54.014355000000002</v>
      </c>
      <c r="I1275" s="62">
        <v>199.61000100000001</v>
      </c>
      <c r="J1275" s="62">
        <v>45.651175000000002</v>
      </c>
      <c r="K1275" s="62">
        <v>56.407905</v>
      </c>
      <c r="L1275" s="62">
        <v>18100.410159999999</v>
      </c>
      <c r="N1275" s="69">
        <f>(B1276-Assets[[#This Row],[AAPL]])/Assets[[#This Row],[AAPL]]</f>
        <v>-9.9947536701398988E-3</v>
      </c>
      <c r="O1275" s="69">
        <f>(C1276-Assets[[#This Row],[XOM]])/Assets[[#This Row],[XOM]]</f>
        <v>-1.2230768127365359E-3</v>
      </c>
      <c r="P1275" s="69">
        <f>(D1276-Assets[[#This Row],[TTM]])/Assets[[#This Row],[TTM]]</f>
        <v>5.2458954663822501E-3</v>
      </c>
      <c r="Q1275" s="69">
        <f>(E1276-Assets[[#This Row],[TSLA]])/Assets[[#This Row],[TSLA]]</f>
        <v>-5.4878553288508748E-2</v>
      </c>
      <c r="R1275" s="69">
        <f>(F1276-Assets[[#This Row],[GOOG]])/Assets[[#This Row],[GOOG]]</f>
        <v>-1.0859883235502603E-3</v>
      </c>
      <c r="S1275" s="69">
        <f>(G1276-Assets[[#This Row],[DIS]])/Assets[[#This Row],[DIS]]</f>
        <v>-2.2579324746376285E-3</v>
      </c>
      <c r="T1275" s="69">
        <f>(H1276-Assets[[#This Row],[COP]])/Assets[[#This Row],[COP]]</f>
        <v>-1.4141425922794865E-3</v>
      </c>
      <c r="U1275" s="69">
        <f>(I1276-Assets[[#This Row],[BIDU]])/Assets[[#This Row],[BIDU]]</f>
        <v>1.3977220510108515E-2</v>
      </c>
      <c r="V1275" s="69">
        <f>(J1276-Assets[[#This Row],[MSFT]])/Assets[[#This Row],[MSFT]]</f>
        <v>7.672639313226883E-3</v>
      </c>
      <c r="W1275" s="69">
        <f>(K1276-Assets[[#This Row],[WFC]])/Assets[[#This Row],[WFC]]</f>
        <v>-1.7226308972119852E-3</v>
      </c>
      <c r="X1275" s="69">
        <f>(L1276-Assets[[#This Row],[DJI]])/Assets[[#This Row],[DJI]]</f>
        <v>-1.0006463853524097E-2</v>
      </c>
    </row>
    <row r="1276" spans="1:24" x14ac:dyDescent="0.25">
      <c r="A1276" s="66">
        <v>42206</v>
      </c>
      <c r="B1276" s="60">
        <v>128.12647699999999</v>
      </c>
      <c r="C1276" s="62">
        <v>78.820026999999996</v>
      </c>
      <c r="D1276" s="62">
        <v>30.647196999999998</v>
      </c>
      <c r="E1276" s="62">
        <v>266.76998900000001</v>
      </c>
      <c r="F1276" s="62">
        <v>662.29998799999998</v>
      </c>
      <c r="G1276" s="62">
        <v>117.695106</v>
      </c>
      <c r="H1276" s="62">
        <v>53.937970999999997</v>
      </c>
      <c r="I1276" s="62">
        <v>202.39999399999999</v>
      </c>
      <c r="J1276" s="62">
        <v>46.001440000000002</v>
      </c>
      <c r="K1276" s="62">
        <v>56.310735000000001</v>
      </c>
      <c r="L1276" s="62">
        <v>17919.289059999999</v>
      </c>
      <c r="N1276" s="69">
        <f>(B1277-Assets[[#This Row],[AAPL]])/Assets[[#This Row],[AAPL]]</f>
        <v>-4.2294450974407094E-2</v>
      </c>
      <c r="O1276" s="69">
        <f>(C1277-Assets[[#This Row],[XOM]])/Assets[[#This Row],[XOM]]</f>
        <v>1.5919304366643536E-3</v>
      </c>
      <c r="P1276" s="69">
        <f>(D1277-Assets[[#This Row],[TTM]])/Assets[[#This Row],[TTM]]</f>
        <v>-1.5329428006091387E-2</v>
      </c>
      <c r="Q1276" s="69">
        <f>(E1277-Assets[[#This Row],[TSLA]])/Assets[[#This Row],[TSLA]]</f>
        <v>4.1234248429646543E-3</v>
      </c>
      <c r="R1276" s="69">
        <f>(F1277-Assets[[#This Row],[GOOG]])/Assets[[#This Row],[GOOG]]</f>
        <v>-3.0199607975836952E-4</v>
      </c>
      <c r="S1276" s="69">
        <f>(G1277-Assets[[#This Row],[DIS]])/Assets[[#This Row],[DIS]]</f>
        <v>1.6766202666066864E-4</v>
      </c>
      <c r="T1276" s="69">
        <f>(H1277-Assets[[#This Row],[COP]])/Assets[[#This Row],[COP]]</f>
        <v>-1.1683494731383201E-2</v>
      </c>
      <c r="U1276" s="69">
        <f>(I1277-Assets[[#This Row],[BIDU]])/Assets[[#This Row],[BIDU]]</f>
        <v>1.6502031121601732E-2</v>
      </c>
      <c r="V1276" s="69">
        <f>(J1277-Assets[[#This Row],[MSFT]])/Assets[[#This Row],[MSFT]]</f>
        <v>-3.6801978372851027E-2</v>
      </c>
      <c r="W1276" s="69">
        <f>(K1277-Assets[[#This Row],[WFC]])/Assets[[#This Row],[WFC]]</f>
        <v>9.8360641181471937E-3</v>
      </c>
      <c r="X1276" s="69">
        <f>(L1277-Assets[[#This Row],[DJI]])/Assets[[#This Row],[DJI]]</f>
        <v>-3.8087448543005983E-3</v>
      </c>
    </row>
    <row r="1277" spans="1:24" x14ac:dyDescent="0.25">
      <c r="A1277" s="66">
        <v>42207</v>
      </c>
      <c r="B1277" s="60">
        <v>122.707438</v>
      </c>
      <c r="C1277" s="62">
        <v>78.945503000000002</v>
      </c>
      <c r="D1277" s="62">
        <v>30.177392999999999</v>
      </c>
      <c r="E1277" s="62">
        <v>267.86999500000002</v>
      </c>
      <c r="F1277" s="62">
        <v>662.09997599999997</v>
      </c>
      <c r="G1277" s="62">
        <v>117.714839</v>
      </c>
      <c r="H1277" s="62">
        <v>53.307786999999998</v>
      </c>
      <c r="I1277" s="62">
        <v>205.740005</v>
      </c>
      <c r="J1277" s="62">
        <v>44.308495999999998</v>
      </c>
      <c r="K1277" s="62">
        <v>56.864610999999996</v>
      </c>
      <c r="L1277" s="62">
        <v>17851.039059999999</v>
      </c>
      <c r="N1277" s="69">
        <f>(B1278-Assets[[#This Row],[AAPL]])/Assets[[#This Row],[AAPL]]</f>
        <v>-4.7913150953403757E-4</v>
      </c>
      <c r="O1277" s="69">
        <f>(C1278-Assets[[#This Row],[XOM]])/Assets[[#This Row],[XOM]]</f>
        <v>-7.947191114863212E-3</v>
      </c>
      <c r="P1277" s="69">
        <f>(D1278-Assets[[#This Row],[TTM]])/Assets[[#This Row],[TTM]]</f>
        <v>9.9370412812002235E-3</v>
      </c>
      <c r="Q1277" s="69">
        <f>(E1278-Assets[[#This Row],[TSLA]])/Assets[[#This Row],[TSLA]]</f>
        <v>-2.5011498581616128E-3</v>
      </c>
      <c r="R1277" s="69">
        <f>(F1278-Assets[[#This Row],[GOOG]])/Assets[[#This Row],[GOOG]]</f>
        <v>-2.6914284316482073E-2</v>
      </c>
      <c r="S1277" s="69">
        <f>(G1278-Assets[[#This Row],[DIS]])/Assets[[#This Row],[DIS]]</f>
        <v>-4.441453638652961E-3</v>
      </c>
      <c r="T1277" s="69">
        <f>(H1278-Assets[[#This Row],[COP]])/Assets[[#This Row],[COP]]</f>
        <v>-1.9059729491302944E-2</v>
      </c>
      <c r="U1277" s="69">
        <f>(I1278-Assets[[#This Row],[BIDU]])/Assets[[#This Row],[BIDU]]</f>
        <v>9.186351482785347E-3</v>
      </c>
      <c r="V1277" s="69">
        <f>(J1278-Assets[[#This Row],[MSFT]])/Assets[[#This Row],[MSFT]]</f>
        <v>1.2516470881792072E-2</v>
      </c>
      <c r="W1277" s="69">
        <f>(K1278-Assets[[#This Row],[WFC]])/Assets[[#This Row],[WFC]]</f>
        <v>-5.2973544477425312E-3</v>
      </c>
      <c r="X1277" s="69">
        <f>(L1278-Assets[[#This Row],[DJI]])/Assets[[#This Row],[DJI]]</f>
        <v>-6.6729527395924526E-3</v>
      </c>
    </row>
    <row r="1278" spans="1:24" x14ac:dyDescent="0.25">
      <c r="A1278" s="66">
        <v>42208</v>
      </c>
      <c r="B1278" s="60">
        <v>122.648645</v>
      </c>
      <c r="C1278" s="62">
        <v>78.318107999999995</v>
      </c>
      <c r="D1278" s="62">
        <v>30.477267000000001</v>
      </c>
      <c r="E1278" s="62">
        <v>267.20001200000002</v>
      </c>
      <c r="F1278" s="62">
        <v>644.28002900000001</v>
      </c>
      <c r="G1278" s="62">
        <v>117.192014</v>
      </c>
      <c r="H1278" s="62">
        <v>52.291755000000002</v>
      </c>
      <c r="I1278" s="62">
        <v>207.63000500000001</v>
      </c>
      <c r="J1278" s="62">
        <v>44.863081999999999</v>
      </c>
      <c r="K1278" s="62">
        <v>56.563378999999998</v>
      </c>
      <c r="L1278" s="62">
        <v>17731.91992</v>
      </c>
      <c r="N1278" s="69">
        <f>(B1279-Assets[[#This Row],[AAPL]])/Assets[[#This Row],[AAPL]]</f>
        <v>-5.2732828805405708E-3</v>
      </c>
      <c r="O1278" s="69">
        <f>(C1279-Assets[[#This Row],[XOM]])/Assets[[#This Row],[XOM]]</f>
        <v>-1.4789223457747325E-2</v>
      </c>
      <c r="P1278" s="69">
        <f>(D1279-Assets[[#This Row],[TTM]])/Assets[[#This Row],[TTM]]</f>
        <v>-2.4926185146456916E-2</v>
      </c>
      <c r="Q1278" s="69">
        <f>(E1279-Assets[[#This Row],[TSLA]])/Assets[[#This Row],[TSLA]]</f>
        <v>-6.6991314356677507E-3</v>
      </c>
      <c r="R1278" s="69">
        <f>(F1279-Assets[[#This Row],[GOOG]])/Assets[[#This Row],[GOOG]]</f>
        <v>-3.2159977133173041E-2</v>
      </c>
      <c r="S1278" s="69">
        <f>(G1279-Assets[[#This Row],[DIS]])/Assets[[#This Row],[DIS]]</f>
        <v>9.2593340020596113E-4</v>
      </c>
      <c r="T1278" s="69">
        <f>(H1279-Assets[[#This Row],[COP]])/Assets[[#This Row],[COP]]</f>
        <v>-3.6084388447088826E-2</v>
      </c>
      <c r="U1278" s="69">
        <f>(I1279-Assets[[#This Row],[BIDU]])/Assets[[#This Row],[BIDU]]</f>
        <v>-6.6464622972003066E-3</v>
      </c>
      <c r="V1278" s="69">
        <f>(J1279-Assets[[#This Row],[MSFT]])/Assets[[#This Row],[MSFT]]</f>
        <v>-3.6868844632653593E-3</v>
      </c>
      <c r="W1278" s="69">
        <f>(K1279-Assets[[#This Row],[WFC]])/Assets[[#This Row],[WFC]]</f>
        <v>-7.3870586833222731E-3</v>
      </c>
      <c r="X1278" s="69">
        <f>(L1279-Assets[[#This Row],[DJI]])/Assets[[#This Row],[DJI]]</f>
        <v>-9.2144911965067085E-3</v>
      </c>
    </row>
    <row r="1279" spans="1:24" x14ac:dyDescent="0.25">
      <c r="A1279" s="66">
        <v>42209</v>
      </c>
      <c r="B1279" s="60">
        <v>122.001884</v>
      </c>
      <c r="C1279" s="62">
        <v>77.159844000000007</v>
      </c>
      <c r="D1279" s="62">
        <v>29.717585</v>
      </c>
      <c r="E1279" s="62">
        <v>265.41000400000001</v>
      </c>
      <c r="F1279" s="62">
        <v>623.55999799999995</v>
      </c>
      <c r="G1279" s="62">
        <v>117.300526</v>
      </c>
      <c r="H1279" s="62">
        <v>50.404839000000003</v>
      </c>
      <c r="I1279" s="62">
        <v>206.25</v>
      </c>
      <c r="J1279" s="62">
        <v>44.697676999999999</v>
      </c>
      <c r="K1279" s="62">
        <v>56.145541999999999</v>
      </c>
      <c r="L1279" s="62">
        <v>17568.529299999998</v>
      </c>
      <c r="N1279" s="69">
        <f>(B1280-Assets[[#This Row],[AAPL]])/Assets[[#This Row],[AAPL]]</f>
        <v>-1.3895605087541106E-2</v>
      </c>
      <c r="O1279" s="69">
        <f>(C1280-Assets[[#This Row],[XOM]])/Assets[[#This Row],[XOM]]</f>
        <v>-8.5063805986958802E-3</v>
      </c>
      <c r="P1279" s="69">
        <f>(D1280-Assets[[#This Row],[TTM]])/Assets[[#This Row],[TTM]]</f>
        <v>-3.3972444261537359E-2</v>
      </c>
      <c r="Q1279" s="69">
        <f>(E1280-Assets[[#This Row],[TSLA]])/Assets[[#This Row],[TSLA]]</f>
        <v>-4.6720202001127323E-2</v>
      </c>
      <c r="R1279" s="69">
        <f>(F1280-Assets[[#This Row],[GOOG]])/Assets[[#This Row],[GOOG]]</f>
        <v>5.9336904417656624E-3</v>
      </c>
      <c r="S1279" s="69">
        <f>(G1280-Assets[[#This Row],[DIS]])/Assets[[#This Row],[DIS]]</f>
        <v>-5.5504525188574318E-3</v>
      </c>
      <c r="T1279" s="69">
        <f>(H1280-Assets[[#This Row],[COP]])/Assets[[#This Row],[COP]]</f>
        <v>-2.7644448978400661E-2</v>
      </c>
      <c r="U1279" s="69">
        <f>(I1280-Assets[[#This Row],[BIDU]])/Assets[[#This Row],[BIDU]]</f>
        <v>-4.1551549090909107E-2</v>
      </c>
      <c r="V1279" s="69">
        <f>(J1280-Assets[[#This Row],[MSFT]])/Assets[[#This Row],[MSFT]]</f>
        <v>-1.2842837447682083E-2</v>
      </c>
      <c r="W1279" s="69">
        <f>(K1280-Assets[[#This Row],[WFC]])/Assets[[#This Row],[WFC]]</f>
        <v>-3.2883109401633252E-3</v>
      </c>
      <c r="X1279" s="69">
        <f>(L1280-Assets[[#This Row],[DJI]])/Assets[[#This Row],[DJI]]</f>
        <v>-7.2823090547481277E-3</v>
      </c>
    </row>
    <row r="1280" spans="1:24" x14ac:dyDescent="0.25">
      <c r="A1280" s="66">
        <v>42212</v>
      </c>
      <c r="B1280" s="60">
        <v>120.306594</v>
      </c>
      <c r="C1280" s="62">
        <v>76.503493000000006</v>
      </c>
      <c r="D1280" s="62">
        <v>28.708006000000001</v>
      </c>
      <c r="E1280" s="62">
        <v>253.009995</v>
      </c>
      <c r="F1280" s="62">
        <v>627.26000999999997</v>
      </c>
      <c r="G1280" s="62">
        <v>116.649455</v>
      </c>
      <c r="H1280" s="62">
        <v>49.011425000000003</v>
      </c>
      <c r="I1280" s="62">
        <v>197.679993</v>
      </c>
      <c r="J1280" s="62">
        <v>44.123632000000001</v>
      </c>
      <c r="K1280" s="62">
        <v>55.960917999999999</v>
      </c>
      <c r="L1280" s="62">
        <v>17440.589840000001</v>
      </c>
      <c r="N1280" s="69">
        <f>(B1281-Assets[[#This Row],[AAPL]])/Assets[[#This Row],[AAPL]]</f>
        <v>4.9686387098615212E-3</v>
      </c>
      <c r="O1280" s="69">
        <f>(C1281-Assets[[#This Row],[XOM]])/Assets[[#This Row],[XOM]]</f>
        <v>4.0625805151145084E-2</v>
      </c>
      <c r="P1280" s="69">
        <f>(D1281-Assets[[#This Row],[TTM]])/Assets[[#This Row],[TTM]]</f>
        <v>4.5265073443274953E-3</v>
      </c>
      <c r="Q1280" s="69">
        <f>(E1281-Assets[[#This Row],[TSLA]])/Assets[[#This Row],[TSLA]]</f>
        <v>4.6678045268527722E-2</v>
      </c>
      <c r="R1280" s="69">
        <f>(F1281-Assets[[#This Row],[GOOG]])/Assets[[#This Row],[GOOG]]</f>
        <v>1.1797181204011944E-3</v>
      </c>
      <c r="S1280" s="69">
        <f>(G1281-Assets[[#This Row],[DIS]])/Assets[[#This Row],[DIS]]</f>
        <v>1.7758934235911788E-3</v>
      </c>
      <c r="T1280" s="69">
        <f>(H1281-Assets[[#This Row],[COP]])/Assets[[#This Row],[COP]]</f>
        <v>3.1391925454115982E-2</v>
      </c>
      <c r="U1280" s="69">
        <f>(I1281-Assets[[#This Row],[BIDU]])/Assets[[#This Row],[BIDU]]</f>
        <v>-0.14998985759777922</v>
      </c>
      <c r="V1280" s="69">
        <f>(J1281-Assets[[#This Row],[MSFT]])/Assets[[#This Row],[MSFT]]</f>
        <v>-2.2047142447391055E-4</v>
      </c>
      <c r="W1280" s="69">
        <f>(K1281-Assets[[#This Row],[WFC]])/Assets[[#This Row],[WFC]]</f>
        <v>-3.2991596027784867E-3</v>
      </c>
      <c r="X1280" s="69">
        <f>(L1281-Assets[[#This Row],[DJI]])/Assets[[#This Row],[DJI]]</f>
        <v>1.0875761183544974E-2</v>
      </c>
    </row>
    <row r="1281" spans="1:24" x14ac:dyDescent="0.25">
      <c r="A1281" s="66">
        <v>42213</v>
      </c>
      <c r="B1281" s="60">
        <v>120.904354</v>
      </c>
      <c r="C1281" s="62">
        <v>79.611508999999998</v>
      </c>
      <c r="D1281" s="62">
        <v>28.837952999999999</v>
      </c>
      <c r="E1281" s="62">
        <v>264.82000699999998</v>
      </c>
      <c r="F1281" s="62">
        <v>628</v>
      </c>
      <c r="G1281" s="62">
        <v>116.856612</v>
      </c>
      <c r="H1281" s="62">
        <v>50.549987999999999</v>
      </c>
      <c r="I1281" s="62">
        <v>168.029999</v>
      </c>
      <c r="J1281" s="62">
        <v>44.113903999999998</v>
      </c>
      <c r="K1281" s="62">
        <v>55.776294</v>
      </c>
      <c r="L1281" s="62">
        <v>17630.269530000001</v>
      </c>
      <c r="N1281" s="69">
        <f>(B1282-Assets[[#This Row],[AAPL]])/Assets[[#This Row],[AAPL]]</f>
        <v>-3.1609614323731636E-3</v>
      </c>
      <c r="O1281" s="69">
        <f>(C1282-Assets[[#This Row],[XOM]])/Assets[[#This Row],[XOM]]</f>
        <v>8.0018958062961169E-3</v>
      </c>
      <c r="P1281" s="69">
        <f>(D1282-Assets[[#This Row],[TTM]])/Assets[[#This Row],[TTM]]</f>
        <v>1.2478278191243308E-2</v>
      </c>
      <c r="Q1281" s="69">
        <f>(E1282-Assets[[#This Row],[TSLA]])/Assets[[#This Row],[TSLA]]</f>
        <v>-3.7761497378104069E-3</v>
      </c>
      <c r="R1281" s="69">
        <f>(F1282-Assets[[#This Row],[GOOG]])/Assets[[#This Row],[GOOG]]</f>
        <v>6.2579506369426236E-3</v>
      </c>
      <c r="S1281" s="69">
        <f>(G1282-Assets[[#This Row],[DIS]])/Assets[[#This Row],[DIS]]</f>
        <v>1.1649482016473272E-2</v>
      </c>
      <c r="T1281" s="69">
        <f>(H1282-Assets[[#This Row],[COP]])/Assets[[#This Row],[COP]]</f>
        <v>1.2633989151491064E-2</v>
      </c>
      <c r="U1281" s="69">
        <f>(I1282-Assets[[#This Row],[BIDU]])/Assets[[#This Row],[BIDU]]</f>
        <v>1.1783586334485426E-2</v>
      </c>
      <c r="V1281" s="69">
        <f>(J1282-Assets[[#This Row],[MSFT]])/Assets[[#This Row],[MSFT]]</f>
        <v>2.0952804358462709E-2</v>
      </c>
      <c r="W1281" s="69">
        <f>(K1282-Assets[[#This Row],[WFC]])/Assets[[#This Row],[WFC]]</f>
        <v>9.7560443868859592E-3</v>
      </c>
      <c r="X1281" s="69">
        <f>(L1282-Assets[[#This Row],[DJI]])/Assets[[#This Row],[DJI]]</f>
        <v>6.870065133939009E-3</v>
      </c>
    </row>
    <row r="1282" spans="1:24" x14ac:dyDescent="0.25">
      <c r="A1282" s="66">
        <v>42214</v>
      </c>
      <c r="B1282" s="60">
        <v>120.52218000000001</v>
      </c>
      <c r="C1282" s="62">
        <v>80.248552000000004</v>
      </c>
      <c r="D1282" s="62">
        <v>29.197800999999998</v>
      </c>
      <c r="E1282" s="62">
        <v>263.82000699999998</v>
      </c>
      <c r="F1282" s="62">
        <v>631.92999299999997</v>
      </c>
      <c r="G1282" s="62">
        <v>118.21793099999999</v>
      </c>
      <c r="H1282" s="62">
        <v>51.188636000000002</v>
      </c>
      <c r="I1282" s="62">
        <v>170.009995</v>
      </c>
      <c r="J1282" s="62">
        <v>45.038214000000004</v>
      </c>
      <c r="K1282" s="62">
        <v>56.320450000000001</v>
      </c>
      <c r="L1282" s="62">
        <v>17751.390630000002</v>
      </c>
      <c r="N1282" s="69">
        <f>(B1283-Assets[[#This Row],[AAPL]])/Assets[[#This Row],[AAPL]]</f>
        <v>-5.0410140274595719E-3</v>
      </c>
      <c r="O1282" s="69">
        <f>(C1283-Assets[[#This Row],[XOM]])/Assets[[#This Row],[XOM]]</f>
        <v>-1.5636045370638414E-3</v>
      </c>
      <c r="P1282" s="69">
        <f>(D1283-Assets[[#This Row],[TTM]])/Assets[[#This Row],[TTM]]</f>
        <v>7.8740861340894572E-3</v>
      </c>
      <c r="Q1282" s="69">
        <f>(E1283-Assets[[#This Row],[TSLA]])/Assets[[#This Row],[TSLA]]</f>
        <v>1.1257682970192714E-2</v>
      </c>
      <c r="R1282" s="69">
        <f>(F1283-Assets[[#This Row],[GOOG]])/Assets[[#This Row],[GOOG]]</f>
        <v>1.0444732918381927E-3</v>
      </c>
      <c r="S1282" s="69">
        <f>(G1283-Assets[[#This Row],[DIS]])/Assets[[#This Row],[DIS]]</f>
        <v>1.5854616843193289E-3</v>
      </c>
      <c r="T1282" s="69">
        <f>(H1283-Assets[[#This Row],[COP]])/Assets[[#This Row],[COP]]</f>
        <v>-1.5690025418923052E-2</v>
      </c>
      <c r="U1282" s="69">
        <f>(I1283-Assets[[#This Row],[BIDU]])/Assets[[#This Row],[BIDU]]</f>
        <v>2.6233787019404316E-2</v>
      </c>
      <c r="V1282" s="69">
        <f>(J1283-Assets[[#This Row],[MSFT]])/Assets[[#This Row],[MSFT]]</f>
        <v>1.2745731880042981E-2</v>
      </c>
      <c r="W1282" s="69">
        <f>(K1283-Assets[[#This Row],[WFC]])/Assets[[#This Row],[WFC]]</f>
        <v>3.2781698299640086E-3</v>
      </c>
      <c r="X1282" s="69">
        <f>(L1283-Assets[[#This Row],[DJI]])/Assets[[#This Row],[DJI]]</f>
        <v>-3.047738688629764E-4</v>
      </c>
    </row>
    <row r="1283" spans="1:24" x14ac:dyDescent="0.25">
      <c r="A1283" s="66">
        <v>42215</v>
      </c>
      <c r="B1283" s="60">
        <v>119.914626</v>
      </c>
      <c r="C1283" s="62">
        <v>80.123075</v>
      </c>
      <c r="D1283" s="62">
        <v>29.427707000000002</v>
      </c>
      <c r="E1283" s="62">
        <v>266.790009</v>
      </c>
      <c r="F1283" s="62">
        <v>632.59002699999996</v>
      </c>
      <c r="G1283" s="62">
        <v>118.405361</v>
      </c>
      <c r="H1283" s="62">
        <v>50.385485000000003</v>
      </c>
      <c r="I1283" s="62">
        <v>174.470001</v>
      </c>
      <c r="J1283" s="62">
        <v>45.612259000000002</v>
      </c>
      <c r="K1283" s="62">
        <v>56.505077999999997</v>
      </c>
      <c r="L1283" s="62">
        <v>17745.980469999999</v>
      </c>
      <c r="N1283" s="69">
        <f>(B1284-Assets[[#This Row],[AAPL]])/Assets[[#This Row],[AAPL]]</f>
        <v>-8.7439708980954454E-3</v>
      </c>
      <c r="O1283" s="69">
        <f>(C1284-Assets[[#This Row],[XOM]])/Assets[[#This Row],[XOM]]</f>
        <v>-4.5777648948196227E-2</v>
      </c>
      <c r="P1283" s="69">
        <f>(D1284-Assets[[#This Row],[TTM]])/Assets[[#This Row],[TTM]]</f>
        <v>7.4727874652278951E-3</v>
      </c>
      <c r="Q1283" s="69">
        <f>(E1284-Assets[[#This Row],[TSLA]])/Assets[[#This Row],[TSLA]]</f>
        <v>-2.3989466562070747E-3</v>
      </c>
      <c r="R1283" s="69">
        <f>(F1284-Assets[[#This Row],[GOOG]])/Assets[[#This Row],[GOOG]]</f>
        <v>-1.1034068989519356E-2</v>
      </c>
      <c r="S1283" s="69">
        <f>(G1284-Assets[[#This Row],[DIS]])/Assets[[#This Row],[DIS]]</f>
        <v>-2.4992111632507794E-4</v>
      </c>
      <c r="T1283" s="69">
        <f>(H1284-Assets[[#This Row],[COP]])/Assets[[#This Row],[COP]]</f>
        <v>-3.3224489155954419E-2</v>
      </c>
      <c r="U1283" s="69">
        <f>(I1284-Assets[[#This Row],[BIDU]])/Assets[[#This Row],[BIDU]]</f>
        <v>-1.0374259125498657E-2</v>
      </c>
      <c r="V1283" s="69">
        <f>(J1284-Assets[[#This Row],[MSFT]])/Assets[[#This Row],[MSFT]]</f>
        <v>-3.8395818106707878E-3</v>
      </c>
      <c r="W1283" s="69">
        <f>(K1284-Assets[[#This Row],[WFC]])/Assets[[#This Row],[WFC]]</f>
        <v>-4.8151778500331865E-3</v>
      </c>
      <c r="X1283" s="69">
        <f>(L1284-Assets[[#This Row],[DJI]])/Assets[[#This Row],[DJI]]</f>
        <v>-3.1624676976778456E-3</v>
      </c>
    </row>
    <row r="1284" spans="1:24" x14ac:dyDescent="0.25">
      <c r="A1284" s="66">
        <v>42216</v>
      </c>
      <c r="B1284" s="60">
        <v>118.866096</v>
      </c>
      <c r="C1284" s="62">
        <v>76.455229000000003</v>
      </c>
      <c r="D1284" s="62">
        <v>29.647614000000001</v>
      </c>
      <c r="E1284" s="62">
        <v>266.14999399999999</v>
      </c>
      <c r="F1284" s="62">
        <v>625.60998500000005</v>
      </c>
      <c r="G1284" s="62">
        <v>118.37576900000001</v>
      </c>
      <c r="H1284" s="62">
        <v>48.711452999999999</v>
      </c>
      <c r="I1284" s="62">
        <v>172.66000399999999</v>
      </c>
      <c r="J1284" s="62">
        <v>45.437126999999997</v>
      </c>
      <c r="K1284" s="62">
        <v>56.232996</v>
      </c>
      <c r="L1284" s="62">
        <v>17689.859380000002</v>
      </c>
      <c r="N1284" s="69">
        <f>(B1285-Assets[[#This Row],[AAPL]])/Assets[[#This Row],[AAPL]]</f>
        <v>-2.3577917457640762E-2</v>
      </c>
      <c r="O1284" s="69">
        <f>(C1285-Assets[[#This Row],[XOM]])/Assets[[#This Row],[XOM]]</f>
        <v>-1.4518392195254505E-2</v>
      </c>
      <c r="P1284" s="69">
        <f>(D1285-Assets[[#This Row],[TTM]])/Assets[[#This Row],[TTM]]</f>
        <v>6.7432070587530098E-4</v>
      </c>
      <c r="Q1284" s="69">
        <f>(E1285-Assets[[#This Row],[TSLA]])/Assets[[#This Row],[TSLA]]</f>
        <v>-2.314485868446052E-2</v>
      </c>
      <c r="R1284" s="69">
        <f>(F1285-Assets[[#This Row],[GOOG]])/Assets[[#This Row],[GOOG]]</f>
        <v>8.9513229236581459E-3</v>
      </c>
      <c r="S1284" s="69">
        <f>(G1285-Assets[[#This Row],[DIS]])/Assets[[#This Row],[DIS]]</f>
        <v>9.3333543624116878E-3</v>
      </c>
      <c r="T1284" s="69">
        <f>(H1285-Assets[[#This Row],[COP]])/Assets[[#This Row],[COP]]</f>
        <v>-1.2514921285554747E-2</v>
      </c>
      <c r="U1284" s="69">
        <f>(I1285-Assets[[#This Row],[BIDU]])/Assets[[#This Row],[BIDU]]</f>
        <v>-2.0386916010959887E-2</v>
      </c>
      <c r="V1284" s="69">
        <f>(J1285-Assets[[#This Row],[MSFT]])/Assets[[#This Row],[MSFT]]</f>
        <v>2.3554746320119391E-3</v>
      </c>
      <c r="W1284" s="69">
        <f>(K1285-Assets[[#This Row],[WFC]])/Assets[[#This Row],[WFC]]</f>
        <v>6.9123117679881132E-4</v>
      </c>
      <c r="X1284" s="69">
        <f>(L1285-Assets[[#This Row],[DJI]])/Assets[[#This Row],[DJI]]</f>
        <v>-5.1815086842144859E-3</v>
      </c>
    </row>
    <row r="1285" spans="1:24" x14ac:dyDescent="0.25">
      <c r="A1285" s="66">
        <v>42219</v>
      </c>
      <c r="B1285" s="60">
        <v>116.063481</v>
      </c>
      <c r="C1285" s="62">
        <v>75.345222000000007</v>
      </c>
      <c r="D1285" s="62">
        <v>29.667605999999999</v>
      </c>
      <c r="E1285" s="62">
        <v>259.98998999999998</v>
      </c>
      <c r="F1285" s="62">
        <v>631.21002199999998</v>
      </c>
      <c r="G1285" s="62">
        <v>119.48061199999999</v>
      </c>
      <c r="H1285" s="62">
        <v>48.101832999999999</v>
      </c>
      <c r="I1285" s="62">
        <v>169.13999899999999</v>
      </c>
      <c r="J1285" s="62">
        <v>45.544153000000001</v>
      </c>
      <c r="K1285" s="62">
        <v>56.271866000000003</v>
      </c>
      <c r="L1285" s="62">
        <v>17598.199219999999</v>
      </c>
      <c r="N1285" s="69">
        <f>(B1286-Assets[[#This Row],[AAPL]])/Assets[[#This Row],[AAPL]]</f>
        <v>-3.2083778359189463E-2</v>
      </c>
      <c r="O1285" s="69">
        <f>(C1286-Assets[[#This Row],[XOM]])/Assets[[#This Row],[XOM]]</f>
        <v>-1.1401479446168514E-2</v>
      </c>
      <c r="P1285" s="69">
        <f>(D1286-Assets[[#This Row],[TTM]])/Assets[[#This Row],[TTM]]</f>
        <v>-2.6280347662699884E-2</v>
      </c>
      <c r="Q1285" s="69">
        <f>(E1286-Assets[[#This Row],[TSLA]])/Assets[[#This Row],[TSLA]]</f>
        <v>2.4193273748731627E-2</v>
      </c>
      <c r="R1285" s="69">
        <f>(F1286-Assets[[#This Row],[GOOG]])/Assets[[#This Row],[GOOG]]</f>
        <v>-3.1051820023224866E-3</v>
      </c>
      <c r="S1285" s="69">
        <f>(G1286-Assets[[#This Row],[DIS]])/Assets[[#This Row],[DIS]]</f>
        <v>4.7060689645614245E-3</v>
      </c>
      <c r="T1285" s="69">
        <f>(H1286-Assets[[#This Row],[COP]])/Assets[[#This Row],[COP]]</f>
        <v>3.2186715213118355E-3</v>
      </c>
      <c r="U1285" s="69">
        <f>(I1286-Assets[[#This Row],[BIDU]])/Assets[[#This Row],[BIDU]]</f>
        <v>6.9765165364581508E-3</v>
      </c>
      <c r="V1285" s="69">
        <f>(J1286-Assets[[#This Row],[MSFT]])/Assets[[#This Row],[MSFT]]</f>
        <v>1.5594932679942386E-2</v>
      </c>
      <c r="W1285" s="69">
        <f>(K1286-Assets[[#This Row],[WFC]])/Assets[[#This Row],[WFC]]</f>
        <v>-1.5541514120041018E-3</v>
      </c>
      <c r="X1285" s="69">
        <f>(L1286-Assets[[#This Row],[DJI]])/Assets[[#This Row],[DJI]]</f>
        <v>-2.6996949748132773E-3</v>
      </c>
    </row>
    <row r="1286" spans="1:24" x14ac:dyDescent="0.25">
      <c r="A1286" s="66">
        <v>42220</v>
      </c>
      <c r="B1286" s="60">
        <v>112.339726</v>
      </c>
      <c r="C1286" s="62">
        <v>74.486175000000003</v>
      </c>
      <c r="D1286" s="62">
        <v>28.887930999999998</v>
      </c>
      <c r="E1286" s="62">
        <v>266.27999899999998</v>
      </c>
      <c r="F1286" s="62">
        <v>629.25</v>
      </c>
      <c r="G1286" s="62">
        <v>120.042896</v>
      </c>
      <c r="H1286" s="62">
        <v>48.256656999999997</v>
      </c>
      <c r="I1286" s="62">
        <v>170.320007</v>
      </c>
      <c r="J1286" s="62">
        <v>46.254410999999998</v>
      </c>
      <c r="K1286" s="62">
        <v>56.184410999999997</v>
      </c>
      <c r="L1286" s="62">
        <v>17550.689450000002</v>
      </c>
      <c r="N1286" s="69">
        <f>(B1287-Assets[[#This Row],[AAPL]])/Assets[[#This Row],[AAPL]]</f>
        <v>6.6294713946516383E-3</v>
      </c>
      <c r="O1286" s="69">
        <f>(C1287-Assets[[#This Row],[XOM]])/Assets[[#This Row],[XOM]]</f>
        <v>0</v>
      </c>
      <c r="P1286" s="69">
        <f>(D1287-Assets[[#This Row],[TTM]])/Assets[[#This Row],[TTM]]</f>
        <v>1.2456793807767078E-2</v>
      </c>
      <c r="Q1286" s="69">
        <f>(E1287-Assets[[#This Row],[TSLA]])/Assets[[#This Row],[TSLA]]</f>
        <v>1.4458487360892652E-2</v>
      </c>
      <c r="R1286" s="69">
        <f>(F1287-Assets[[#This Row],[GOOG]])/Assets[[#This Row],[GOOG]]</f>
        <v>2.3091027413587626E-2</v>
      </c>
      <c r="S1286" s="69">
        <f>(G1287-Assets[[#This Row],[DIS]])/Assets[[#This Row],[DIS]]</f>
        <v>-9.170846727989633E-2</v>
      </c>
      <c r="T1286" s="69">
        <f>(H1287-Assets[[#This Row],[COP]])/Assets[[#This Row],[COP]]</f>
        <v>-1.5039106418001463E-2</v>
      </c>
      <c r="U1286" s="69">
        <f>(I1287-Assets[[#This Row],[BIDU]])/Assets[[#This Row],[BIDU]]</f>
        <v>1.4208536287812578E-2</v>
      </c>
      <c r="V1286" s="69">
        <f>(J1287-Assets[[#This Row],[MSFT]])/Assets[[#This Row],[MSFT]]</f>
        <v>8.4143326352171058E-4</v>
      </c>
      <c r="W1286" s="69">
        <f>(K1287-Assets[[#This Row],[WFC]])/Assets[[#This Row],[WFC]]</f>
        <v>3.5686411307221892E-3</v>
      </c>
      <c r="X1286" s="69">
        <f>(L1287-Assets[[#This Row],[DJI]])/Assets[[#This Row],[DJI]]</f>
        <v>-5.8224208394274789E-4</v>
      </c>
    </row>
    <row r="1287" spans="1:24" x14ac:dyDescent="0.25">
      <c r="A1287" s="66">
        <v>42221</v>
      </c>
      <c r="B1287" s="60">
        <v>113.084479</v>
      </c>
      <c r="C1287" s="62">
        <v>74.486175000000003</v>
      </c>
      <c r="D1287" s="62">
        <v>29.247782000000001</v>
      </c>
      <c r="E1287" s="62">
        <v>270.13000499999998</v>
      </c>
      <c r="F1287" s="62">
        <v>643.78002900000001</v>
      </c>
      <c r="G1287" s="62">
        <v>109.033946</v>
      </c>
      <c r="H1287" s="62">
        <v>47.530920000000002</v>
      </c>
      <c r="I1287" s="62">
        <v>172.740005</v>
      </c>
      <c r="J1287" s="62">
        <v>46.293331000000002</v>
      </c>
      <c r="K1287" s="62">
        <v>56.384912999999997</v>
      </c>
      <c r="L1287" s="62">
        <v>17540.470700000002</v>
      </c>
      <c r="N1287" s="69">
        <f>(B1288-Assets[[#This Row],[AAPL]])/Assets[[#This Row],[AAPL]]</f>
        <v>2.1761076513426409E-3</v>
      </c>
      <c r="O1287" s="69">
        <f>(C1288-Assets[[#This Row],[XOM]])/Assets[[#This Row],[XOM]]</f>
        <v>1.1921715674083112E-2</v>
      </c>
      <c r="P1287" s="69">
        <f>(D1288-Assets[[#This Row],[TTM]])/Assets[[#This Row],[TTM]]</f>
        <v>1.4695815224552733E-2</v>
      </c>
      <c r="Q1287" s="69">
        <f>(E1288-Assets[[#This Row],[TSLA]])/Assets[[#This Row],[TSLA]]</f>
        <v>-8.8846109487170713E-2</v>
      </c>
      <c r="R1287" s="69">
        <f>(F1288-Assets[[#This Row],[GOOG]])/Assets[[#This Row],[GOOG]]</f>
        <v>-1.7087140800387355E-3</v>
      </c>
      <c r="S1287" s="69">
        <f>(G1288-Assets[[#This Row],[DIS]])/Assets[[#This Row],[DIS]]</f>
        <v>-1.791365048826175E-2</v>
      </c>
      <c r="T1287" s="69">
        <f>(H1288-Assets[[#This Row],[COP]])/Assets[[#This Row],[COP]]</f>
        <v>2.3615637988913307E-2</v>
      </c>
      <c r="U1287" s="69">
        <f>(I1288-Assets[[#This Row],[BIDU]])/Assets[[#This Row],[BIDU]]</f>
        <v>9.9571723411724673E-3</v>
      </c>
      <c r="V1287" s="69">
        <f>(J1288-Assets[[#This Row],[MSFT]])/Assets[[#This Row],[MSFT]]</f>
        <v>-2.0176621120653482E-2</v>
      </c>
      <c r="W1287" s="69">
        <f>(K1288-Assets[[#This Row],[WFC]])/Assets[[#This Row],[WFC]]</f>
        <v>-2.0815674575927166E-3</v>
      </c>
      <c r="X1287" s="69">
        <f>(L1288-Assets[[#This Row],[DJI]])/Assets[[#This Row],[DJI]]</f>
        <v>-6.8824093757074408E-3</v>
      </c>
    </row>
    <row r="1288" spans="1:24" x14ac:dyDescent="0.25">
      <c r="A1288" s="66">
        <v>42222</v>
      </c>
      <c r="B1288" s="60">
        <v>113.330563</v>
      </c>
      <c r="C1288" s="62">
        <v>75.374178000000001</v>
      </c>
      <c r="D1288" s="62">
        <v>29.677602</v>
      </c>
      <c r="E1288" s="62">
        <v>246.13000500000001</v>
      </c>
      <c r="F1288" s="62">
        <v>642.67999299999997</v>
      </c>
      <c r="G1288" s="62">
        <v>107.08074999999999</v>
      </c>
      <c r="H1288" s="62">
        <v>48.653393000000001</v>
      </c>
      <c r="I1288" s="62">
        <v>174.46000699999999</v>
      </c>
      <c r="J1288" s="62">
        <v>45.359287999999999</v>
      </c>
      <c r="K1288" s="62">
        <v>56.267544000000001</v>
      </c>
      <c r="L1288" s="62">
        <v>17419.75</v>
      </c>
      <c r="N1288" s="69">
        <f>(B1289-Assets[[#This Row],[AAPL]])/Assets[[#This Row],[AAPL]]</f>
        <v>3.387471039034732E-3</v>
      </c>
      <c r="O1288" s="69">
        <f>(C1289-Assets[[#This Row],[XOM]])/Assets[[#This Row],[XOM]]</f>
        <v>-1.613515440261246E-2</v>
      </c>
      <c r="P1288" s="69">
        <f>(D1289-Assets[[#This Row],[TTM]])/Assets[[#This Row],[TTM]]</f>
        <v>9.093928815407647E-3</v>
      </c>
      <c r="Q1288" s="69">
        <f>(E1289-Assets[[#This Row],[TSLA]])/Assets[[#This Row],[TSLA]]</f>
        <v>-1.4707715136153382E-2</v>
      </c>
      <c r="R1288" s="69">
        <f>(F1289-Assets[[#This Row],[GOOG]])/Assets[[#This Row],[GOOG]]</f>
        <v>-1.1483172154699366E-2</v>
      </c>
      <c r="S1288" s="69">
        <f>(G1289-Assets[[#This Row],[DIS]])/Assets[[#This Row],[DIS]]</f>
        <v>7.3698400506160416E-3</v>
      </c>
      <c r="T1288" s="69">
        <f>(H1289-Assets[[#This Row],[COP]])/Assets[[#This Row],[COP]]</f>
        <v>-2.8639605874969498E-2</v>
      </c>
      <c r="U1288" s="69">
        <f>(I1289-Assets[[#This Row],[BIDU]])/Assets[[#This Row],[BIDU]]</f>
        <v>9.2857671385970838E-3</v>
      </c>
      <c r="V1288" s="69">
        <f>(J1289-Assets[[#This Row],[MSFT]])/Assets[[#This Row],[MSFT]]</f>
        <v>2.5740703866426926E-3</v>
      </c>
      <c r="W1288" s="69">
        <f>(K1289-Assets[[#This Row],[WFC]])/Assets[[#This Row],[WFC]]</f>
        <v>-1.0428925065575989E-3</v>
      </c>
      <c r="X1288" s="69">
        <f>(L1289-Assets[[#This Row],[DJI]])/Assets[[#This Row],[DJI]]</f>
        <v>-2.661871726058002E-3</v>
      </c>
    </row>
    <row r="1289" spans="1:24" x14ac:dyDescent="0.25">
      <c r="A1289" s="66">
        <v>42223</v>
      </c>
      <c r="B1289" s="60">
        <v>113.714467</v>
      </c>
      <c r="C1289" s="62">
        <v>74.158004000000005</v>
      </c>
      <c r="D1289" s="62">
        <v>29.947488</v>
      </c>
      <c r="E1289" s="62">
        <v>242.509995</v>
      </c>
      <c r="F1289" s="62">
        <v>635.29998799999998</v>
      </c>
      <c r="G1289" s="62">
        <v>107.869918</v>
      </c>
      <c r="H1289" s="62">
        <v>47.259979000000001</v>
      </c>
      <c r="I1289" s="62">
        <v>176.08000200000001</v>
      </c>
      <c r="J1289" s="62">
        <v>45.476045999999997</v>
      </c>
      <c r="K1289" s="62">
        <v>56.208863000000001</v>
      </c>
      <c r="L1289" s="62">
        <v>17373.380860000001</v>
      </c>
      <c r="N1289" s="69">
        <f>(B1290-Assets[[#This Row],[AAPL]])/Assets[[#This Row],[AAPL]]</f>
        <v>3.6357379224228353E-2</v>
      </c>
      <c r="O1289" s="69">
        <f>(C1290-Assets[[#This Row],[XOM]])/Assets[[#This Row],[XOM]]</f>
        <v>2.4990208744021712E-2</v>
      </c>
      <c r="P1289" s="69">
        <f>(D1290-Assets[[#This Row],[TTM]])/Assets[[#This Row],[TTM]]</f>
        <v>1.1682248607963398E-2</v>
      </c>
      <c r="Q1289" s="69">
        <f>(E1290-Assets[[#This Row],[TSLA]])/Assets[[#This Row],[TSLA]]</f>
        <v>-5.6492351995636909E-3</v>
      </c>
      <c r="R1289" s="69">
        <f>(F1290-Assets[[#This Row],[GOOG]])/Assets[[#This Row],[GOOG]]</f>
        <v>-2.4712860532905122E-3</v>
      </c>
      <c r="S1289" s="69">
        <f>(G1290-Assets[[#This Row],[DIS]])/Assets[[#This Row],[DIS]]</f>
        <v>1.5089174351648251E-2</v>
      </c>
      <c r="T1289" s="69">
        <f>(H1290-Assets[[#This Row],[COP]])/Assets[[#This Row],[COP]]</f>
        <v>2.784605553887359E-2</v>
      </c>
      <c r="U1289" s="69">
        <f>(I1290-Assets[[#This Row],[BIDU]])/Assets[[#This Row],[BIDU]]</f>
        <v>4.3730349344271368E-3</v>
      </c>
      <c r="V1289" s="69">
        <f>(J1290-Assets[[#This Row],[MSFT]])/Assets[[#This Row],[MSFT]]</f>
        <v>1.2623019160460989E-2</v>
      </c>
      <c r="W1289" s="69">
        <f>(K1290-Assets[[#This Row],[WFC]])/Assets[[#This Row],[WFC]]</f>
        <v>8.1781408743314341E-3</v>
      </c>
      <c r="X1289" s="69">
        <f>(L1290-Assets[[#This Row],[DJI]])/Assets[[#This Row],[DJI]]</f>
        <v>1.3917214038442437E-2</v>
      </c>
    </row>
    <row r="1290" spans="1:24" x14ac:dyDescent="0.25">
      <c r="A1290" s="66">
        <v>42226</v>
      </c>
      <c r="B1290" s="60">
        <v>117.848827</v>
      </c>
      <c r="C1290" s="62">
        <v>76.011228000000003</v>
      </c>
      <c r="D1290" s="62">
        <v>30.297342</v>
      </c>
      <c r="E1290" s="62">
        <v>241.13999899999999</v>
      </c>
      <c r="F1290" s="62">
        <v>633.72997999999995</v>
      </c>
      <c r="G1290" s="62">
        <v>109.497586</v>
      </c>
      <c r="H1290" s="62">
        <v>48.575983000000001</v>
      </c>
      <c r="I1290" s="62">
        <v>176.85000600000001</v>
      </c>
      <c r="J1290" s="62">
        <v>46.050091000000002</v>
      </c>
      <c r="K1290" s="62">
        <v>56.668546999999997</v>
      </c>
      <c r="L1290" s="62">
        <v>17615.16992</v>
      </c>
      <c r="N1290" s="69">
        <f>(B1291-Assets[[#This Row],[AAPL]])/Assets[[#This Row],[AAPL]]</f>
        <v>-5.2038116594915314E-2</v>
      </c>
      <c r="O1290" s="69">
        <f>(C1291-Assets[[#This Row],[XOM]])/Assets[[#This Row],[XOM]]</f>
        <v>-6.7931542955733037E-3</v>
      </c>
      <c r="P1290" s="69">
        <f>(D1291-Assets[[#This Row],[TTM]])/Assets[[#This Row],[TTM]]</f>
        <v>-6.1035981308195292E-2</v>
      </c>
      <c r="Q1290" s="69">
        <f>(E1291-Assets[[#This Row],[TSLA]])/Assets[[#This Row],[TSLA]]</f>
        <v>-1.5634088146446415E-2</v>
      </c>
      <c r="R1290" s="69">
        <f>(F1291-Assets[[#This Row],[GOOG]])/Assets[[#This Row],[GOOG]]</f>
        <v>4.2683871449477676E-2</v>
      </c>
      <c r="S1290" s="69">
        <f>(G1291-Assets[[#This Row],[DIS]])/Assets[[#This Row],[DIS]]</f>
        <v>-2.7027025052406208E-2</v>
      </c>
      <c r="T1290" s="69">
        <f>(H1291-Assets[[#This Row],[COP]])/Assets[[#This Row],[COP]]</f>
        <v>3.9840675998260838E-3</v>
      </c>
      <c r="U1290" s="69">
        <f>(I1291-Assets[[#This Row],[BIDU]])/Assets[[#This Row],[BIDU]]</f>
        <v>-5.0381700298048136E-2</v>
      </c>
      <c r="V1290" s="69">
        <f>(J1291-Assets[[#This Row],[MSFT]])/Assets[[#This Row],[MSFT]]</f>
        <v>-1.9438028906392502E-2</v>
      </c>
      <c r="W1290" s="69">
        <f>(K1291-Assets[[#This Row],[WFC]])/Assets[[#This Row],[WFC]]</f>
        <v>-1.2599228986760493E-2</v>
      </c>
      <c r="X1290" s="69">
        <f>(L1291-Assets[[#This Row],[DJI]])/Assets[[#This Row],[DJI]]</f>
        <v>-1.2053819575076783E-2</v>
      </c>
    </row>
    <row r="1291" spans="1:24" x14ac:dyDescent="0.25">
      <c r="A1291" s="66">
        <v>42227</v>
      </c>
      <c r="B1291" s="60">
        <v>111.716196</v>
      </c>
      <c r="C1291" s="62">
        <v>75.494872000000001</v>
      </c>
      <c r="D1291" s="62">
        <v>28.448114</v>
      </c>
      <c r="E1291" s="62">
        <v>237.36999499999999</v>
      </c>
      <c r="F1291" s="62">
        <v>660.78002900000001</v>
      </c>
      <c r="G1291" s="62">
        <v>106.538192</v>
      </c>
      <c r="H1291" s="62">
        <v>48.769513000000003</v>
      </c>
      <c r="I1291" s="62">
        <v>167.94000199999999</v>
      </c>
      <c r="J1291" s="62">
        <v>45.154967999999997</v>
      </c>
      <c r="K1291" s="62">
        <v>55.954566999999997</v>
      </c>
      <c r="L1291" s="62">
        <v>17402.839840000001</v>
      </c>
      <c r="N1291" s="69">
        <f>(B1292-Assets[[#This Row],[AAPL]])/Assets[[#This Row],[AAPL]]</f>
        <v>1.5419859086501717E-2</v>
      </c>
      <c r="O1291" s="69">
        <f>(C1292-Assets[[#This Row],[XOM]])/Assets[[#This Row],[XOM]]</f>
        <v>1.6776397739968325E-2</v>
      </c>
      <c r="P1291" s="69">
        <f>(D1292-Assets[[#This Row],[TTM]])/Assets[[#This Row],[TTM]]</f>
        <v>-3.5488327978438192E-2</v>
      </c>
      <c r="Q1291" s="69">
        <f>(E1292-Assets[[#This Row],[TSLA]])/Assets[[#This Row],[TSLA]]</f>
        <v>3.3702785392062877E-3</v>
      </c>
      <c r="R1291" s="69">
        <f>(F1292-Assets[[#This Row],[GOOG]])/Assets[[#This Row],[GOOG]]</f>
        <v>-1.846349687423835E-3</v>
      </c>
      <c r="S1291" s="69">
        <f>(G1292-Assets[[#This Row],[DIS]])/Assets[[#This Row],[DIS]]</f>
        <v>-9.3518763674907811E-3</v>
      </c>
      <c r="T1291" s="69">
        <f>(H1292-Assets[[#This Row],[COP]])/Assets[[#This Row],[COP]]</f>
        <v>2.2619048912791009E-2</v>
      </c>
      <c r="U1291" s="69">
        <f>(I1292-Assets[[#This Row],[BIDU]])/Assets[[#This Row],[BIDU]]</f>
        <v>-4.2396063565605942E-2</v>
      </c>
      <c r="V1291" s="69">
        <f>(J1292-Assets[[#This Row],[MSFT]])/Assets[[#This Row],[MSFT]]</f>
        <v>7.1105797262440758E-3</v>
      </c>
      <c r="W1291" s="69">
        <f>(K1292-Assets[[#This Row],[WFC]])/Assets[[#This Row],[WFC]]</f>
        <v>-8.5649130302446318E-3</v>
      </c>
      <c r="X1291" s="69">
        <f>(L1292-Assets[[#This Row],[DJI]])/Assets[[#This Row],[DJI]]</f>
        <v>-1.8966444731699483E-5</v>
      </c>
    </row>
    <row r="1292" spans="1:24" x14ac:dyDescent="0.25">
      <c r="A1292" s="66">
        <v>42228</v>
      </c>
      <c r="B1292" s="60">
        <v>113.438844</v>
      </c>
      <c r="C1292" s="62">
        <v>76.761403999999999</v>
      </c>
      <c r="D1292" s="62">
        <v>27.438538000000001</v>
      </c>
      <c r="E1292" s="62">
        <v>238.16999799999999</v>
      </c>
      <c r="F1292" s="62">
        <v>659.55999799999995</v>
      </c>
      <c r="G1292" s="62">
        <v>105.54186</v>
      </c>
      <c r="H1292" s="62">
        <v>49.872633</v>
      </c>
      <c r="I1292" s="62">
        <v>160.820007</v>
      </c>
      <c r="J1292" s="62">
        <v>45.476045999999997</v>
      </c>
      <c r="K1292" s="62">
        <v>55.475321000000001</v>
      </c>
      <c r="L1292" s="62">
        <v>17402.509770000001</v>
      </c>
      <c r="N1292" s="69">
        <f>(B1293-Assets[[#This Row],[AAPL]])/Assets[[#This Row],[AAPL]]</f>
        <v>-7.8094942504876362E-4</v>
      </c>
      <c r="O1292" s="69">
        <f>(C1293-Assets[[#This Row],[XOM]])/Assets[[#This Row],[XOM]]</f>
        <v>-1.7768695319850215E-3</v>
      </c>
      <c r="P1292" s="69">
        <f>(D1293-Assets[[#This Row],[TTM]])/Assets[[#This Row],[TTM]]</f>
        <v>-2.2950858387571511E-2</v>
      </c>
      <c r="Q1292" s="69">
        <f>(E1293-Assets[[#This Row],[TSLA]])/Assets[[#This Row],[TSLA]]</f>
        <v>1.822226576161793E-2</v>
      </c>
      <c r="R1292" s="69">
        <f>(F1293-Assets[[#This Row],[GOOG]])/Assets[[#This Row],[GOOG]]</f>
        <v>-4.7152435099618271E-3</v>
      </c>
      <c r="S1292" s="69">
        <f>(G1293-Assets[[#This Row],[DIS]])/Assets[[#This Row],[DIS]]</f>
        <v>4.953721679720231E-3</v>
      </c>
      <c r="T1292" s="69">
        <f>(H1293-Assets[[#This Row],[COP]])/Assets[[#This Row],[COP]]</f>
        <v>-2.7939511435058972E-2</v>
      </c>
      <c r="U1292" s="69">
        <f>(I1293-Assets[[#This Row],[BIDU]])/Assets[[#This Row],[BIDU]]</f>
        <v>4.3521948111832225E-4</v>
      </c>
      <c r="V1292" s="69">
        <f>(J1293-Assets[[#This Row],[MSFT]])/Assets[[#This Row],[MSFT]]</f>
        <v>-2.1400277411979992E-4</v>
      </c>
      <c r="W1292" s="69">
        <f>(K1293-Assets[[#This Row],[WFC]])/Assets[[#This Row],[WFC]]</f>
        <v>2.9971525536553866E-3</v>
      </c>
      <c r="X1292" s="69">
        <f>(L1293-Assets[[#This Row],[DJI]])/Assets[[#This Row],[DJI]]</f>
        <v>3.2985069831105332E-4</v>
      </c>
    </row>
    <row r="1293" spans="1:24" x14ac:dyDescent="0.25">
      <c r="A1293" s="66">
        <v>42229</v>
      </c>
      <c r="B1293" s="60">
        <v>113.35025400000001</v>
      </c>
      <c r="C1293" s="62">
        <v>76.625009000000006</v>
      </c>
      <c r="D1293" s="62">
        <v>26.808800000000002</v>
      </c>
      <c r="E1293" s="62">
        <v>242.509995</v>
      </c>
      <c r="F1293" s="62">
        <v>656.45001200000002</v>
      </c>
      <c r="G1293" s="62">
        <v>106.064685</v>
      </c>
      <c r="H1293" s="62">
        <v>48.479216000000001</v>
      </c>
      <c r="I1293" s="62">
        <v>160.88999899999999</v>
      </c>
      <c r="J1293" s="62">
        <v>45.466313999999997</v>
      </c>
      <c r="K1293" s="62">
        <v>55.641589000000003</v>
      </c>
      <c r="L1293" s="62">
        <v>17408.25</v>
      </c>
      <c r="N1293" s="69">
        <f>(B1294-Assets[[#This Row],[AAPL]])/Assets[[#This Row],[AAPL]]</f>
        <v>7.0342850753558634E-3</v>
      </c>
      <c r="O1293" s="69">
        <f>(C1294-Assets[[#This Row],[XOM]])/Assets[[#This Row],[XOM]]</f>
        <v>-3.6872295832293144E-3</v>
      </c>
      <c r="P1293" s="69">
        <f>(D1294-Assets[[#This Row],[TTM]])/Assets[[#This Row],[TTM]]</f>
        <v>2.6099638924531447E-3</v>
      </c>
      <c r="Q1293" s="69">
        <f>(E1294-Assets[[#This Row],[TSLA]])/Assets[[#This Row],[TSLA]]</f>
        <v>2.639062361120369E-3</v>
      </c>
      <c r="R1293" s="69">
        <f>(F1294-Assets[[#This Row],[GOOG]])/Assets[[#This Row],[GOOG]]</f>
        <v>1.0206154128305537E-3</v>
      </c>
      <c r="S1293" s="69">
        <f>(G1294-Assets[[#This Row],[DIS]])/Assets[[#This Row],[DIS]]</f>
        <v>-3.3481455208206148E-3</v>
      </c>
      <c r="T1293" s="69">
        <f>(H1294-Assets[[#This Row],[COP]])/Assets[[#This Row],[COP]]</f>
        <v>-6.5868020637958385E-3</v>
      </c>
      <c r="U1293" s="69">
        <f>(I1294-Assets[[#This Row],[BIDU]])/Assets[[#This Row],[BIDU]]</f>
        <v>2.0821716830267418E-2</v>
      </c>
      <c r="V1293" s="69">
        <f>(J1294-Assets[[#This Row],[MSFT]])/Assets[[#This Row],[MSFT]]</f>
        <v>5.7778820601116889E-3</v>
      </c>
      <c r="W1293" s="69">
        <f>(K1294-Assets[[#This Row],[WFC]])/Assets[[#This Row],[WFC]]</f>
        <v>7.7342686960287484E-3</v>
      </c>
      <c r="X1293" s="69">
        <f>(L1294-Assets[[#This Row],[DJI]])/Assets[[#This Row],[DJI]]</f>
        <v>3.9722769376588042E-3</v>
      </c>
    </row>
    <row r="1294" spans="1:24" x14ac:dyDescent="0.25">
      <c r="A1294" s="66">
        <v>42230</v>
      </c>
      <c r="B1294" s="60">
        <v>114.147592</v>
      </c>
      <c r="C1294" s="62">
        <v>76.342474999999993</v>
      </c>
      <c r="D1294" s="62">
        <v>26.878769999999999</v>
      </c>
      <c r="E1294" s="62">
        <v>243.14999399999999</v>
      </c>
      <c r="F1294" s="62">
        <v>657.11999500000002</v>
      </c>
      <c r="G1294" s="62">
        <v>105.709565</v>
      </c>
      <c r="H1294" s="62">
        <v>48.159892999999997</v>
      </c>
      <c r="I1294" s="62">
        <v>164.240005</v>
      </c>
      <c r="J1294" s="62">
        <v>45.729013000000002</v>
      </c>
      <c r="K1294" s="62">
        <v>56.071936000000001</v>
      </c>
      <c r="L1294" s="62">
        <v>17477.400389999999</v>
      </c>
      <c r="N1294" s="69">
        <f>(B1295-Assets[[#This Row],[AAPL]])/Assets[[#This Row],[AAPL]]</f>
        <v>1.0348435558763202E-2</v>
      </c>
      <c r="O1294" s="69">
        <f>(C1295-Assets[[#This Row],[XOM]])/Assets[[#This Row],[XOM]]</f>
        <v>5.2322118191742237E-3</v>
      </c>
      <c r="P1294" s="69">
        <f>(D1295-Assets[[#This Row],[TTM]])/Assets[[#This Row],[TTM]]</f>
        <v>4.4626670044797569E-3</v>
      </c>
      <c r="Q1294" s="69">
        <f>(E1295-Assets[[#This Row],[TSLA]])/Assets[[#This Row],[TSLA]]</f>
        <v>4.8694268115013831E-2</v>
      </c>
      <c r="R1294" s="69">
        <f>(F1295-Assets[[#This Row],[GOOG]])/Assets[[#This Row],[GOOG]]</f>
        <v>5.706720277169469E-3</v>
      </c>
      <c r="S1294" s="69">
        <f>(G1295-Assets[[#This Row],[DIS]])/Assets[[#This Row],[DIS]]</f>
        <v>1.7637174081645314E-2</v>
      </c>
      <c r="T1294" s="69">
        <f>(H1295-Assets[[#This Row],[COP]])/Assets[[#This Row],[COP]]</f>
        <v>-4.2193822980461562E-3</v>
      </c>
      <c r="U1294" s="69">
        <f>(I1295-Assets[[#This Row],[BIDU]])/Assets[[#This Row],[BIDU]]</f>
        <v>1.9422722253326769E-2</v>
      </c>
      <c r="V1294" s="69">
        <f>(J1295-Assets[[#This Row],[MSFT]])/Assets[[#This Row],[MSFT]]</f>
        <v>6.8085221957446974E-3</v>
      </c>
      <c r="W1294" s="69">
        <f>(K1295-Assets[[#This Row],[WFC]])/Assets[[#This Row],[WFC]]</f>
        <v>3.4880193899487278E-4</v>
      </c>
      <c r="X1294" s="69">
        <f>(L1295-Assets[[#This Row],[DJI]])/Assets[[#This Row],[DJI]]</f>
        <v>3.8781110741608394E-3</v>
      </c>
    </row>
    <row r="1295" spans="1:24" x14ac:dyDescent="0.25">
      <c r="A1295" s="66">
        <v>42233</v>
      </c>
      <c r="B1295" s="60">
        <v>115.328841</v>
      </c>
      <c r="C1295" s="62">
        <v>76.741915000000006</v>
      </c>
      <c r="D1295" s="62">
        <v>26.998721</v>
      </c>
      <c r="E1295" s="62">
        <v>254.990005</v>
      </c>
      <c r="F1295" s="62">
        <v>660.86999500000002</v>
      </c>
      <c r="G1295" s="62">
        <v>107.573983</v>
      </c>
      <c r="H1295" s="62">
        <v>47.956688</v>
      </c>
      <c r="I1295" s="62">
        <v>167.429993</v>
      </c>
      <c r="J1295" s="62">
        <v>46.04036</v>
      </c>
      <c r="K1295" s="62">
        <v>56.091493999999997</v>
      </c>
      <c r="L1295" s="62">
        <v>17545.179690000001</v>
      </c>
      <c r="N1295" s="69">
        <f>(B1296-Assets[[#This Row],[AAPL]])/Assets[[#This Row],[AAPL]]</f>
        <v>-5.6333523719361541E-3</v>
      </c>
      <c r="O1295" s="69">
        <f>(C1296-Assets[[#This Row],[XOM]])/Assets[[#This Row],[XOM]]</f>
        <v>-1.1044759568483662E-2</v>
      </c>
      <c r="P1295" s="69">
        <f>(D1296-Assets[[#This Row],[TTM]])/Assets[[#This Row],[TTM]]</f>
        <v>-8.8855690608455554E-3</v>
      </c>
      <c r="Q1295" s="69">
        <f>(E1296-Assets[[#This Row],[TSLA]])/Assets[[#This Row],[TSLA]]</f>
        <v>2.2471453341867374E-2</v>
      </c>
      <c r="R1295" s="69">
        <f>(F1296-Assets[[#This Row],[GOOG]])/Assets[[#This Row],[GOOG]]</f>
        <v>-7.1723486250878047E-3</v>
      </c>
      <c r="S1295" s="69">
        <f>(G1296-Assets[[#This Row],[DIS]])/Assets[[#This Row],[DIS]]</f>
        <v>-1.9348925659840987E-2</v>
      </c>
      <c r="T1295" s="69">
        <f>(H1296-Assets[[#This Row],[COP]])/Assets[[#This Row],[COP]]</f>
        <v>-1.0089520777581786E-3</v>
      </c>
      <c r="U1295" s="69">
        <f>(I1296-Assets[[#This Row],[BIDU]])/Assets[[#This Row],[BIDU]]</f>
        <v>-7.8838443241169166E-3</v>
      </c>
      <c r="V1295" s="69">
        <f>(J1296-Assets[[#This Row],[MSFT]])/Assets[[#This Row],[MSFT]]</f>
        <v>5.5307560583800807E-3</v>
      </c>
      <c r="W1295" s="69">
        <f>(K1296-Assets[[#This Row],[WFC]])/Assets[[#This Row],[WFC]]</f>
        <v>3.3130335234073526E-3</v>
      </c>
      <c r="X1295" s="69">
        <f>(L1296-Assets[[#This Row],[DJI]])/Assets[[#This Row],[DJI]]</f>
        <v>-1.9287263281371554E-3</v>
      </c>
    </row>
    <row r="1296" spans="1:24" x14ac:dyDescent="0.25">
      <c r="A1296" s="66">
        <v>42234</v>
      </c>
      <c r="B1296" s="60">
        <v>114.679153</v>
      </c>
      <c r="C1296" s="62">
        <v>75.894318999999996</v>
      </c>
      <c r="D1296" s="62">
        <v>26.758821999999999</v>
      </c>
      <c r="E1296" s="62">
        <v>260.72000100000002</v>
      </c>
      <c r="F1296" s="62">
        <v>656.13000499999998</v>
      </c>
      <c r="G1296" s="62">
        <v>105.492542</v>
      </c>
      <c r="H1296" s="62">
        <v>47.908301999999999</v>
      </c>
      <c r="I1296" s="62">
        <v>166.11000100000001</v>
      </c>
      <c r="J1296" s="62">
        <v>46.294998</v>
      </c>
      <c r="K1296" s="62">
        <v>56.277327</v>
      </c>
      <c r="L1296" s="62">
        <v>17511.339840000001</v>
      </c>
      <c r="N1296" s="69">
        <f>(B1297-Assets[[#This Row],[AAPL]])/Assets[[#This Row],[AAPL]]</f>
        <v>-1.2789682881595805E-2</v>
      </c>
      <c r="O1296" s="69">
        <f>(C1297-Assets[[#This Row],[XOM]])/Assets[[#This Row],[XOM]]</f>
        <v>-2.1437717887685281E-2</v>
      </c>
      <c r="P1296" s="69">
        <f>(D1297-Assets[[#This Row],[TTM]])/Assets[[#This Row],[TTM]]</f>
        <v>-9.7123856947064838E-3</v>
      </c>
      <c r="Q1296" s="69">
        <f>(E1297-Assets[[#This Row],[TSLA]])/Assets[[#This Row],[TSLA]]</f>
        <v>-2.0980365829317501E-2</v>
      </c>
      <c r="R1296" s="69">
        <f>(F1297-Assets[[#This Row],[GOOG]])/Assets[[#This Row],[GOOG]]</f>
        <v>7.269929684133326E-3</v>
      </c>
      <c r="S1296" s="69">
        <f>(G1297-Assets[[#This Row],[DIS]])/Assets[[#This Row],[DIS]]</f>
        <v>-4.5820679911191993E-3</v>
      </c>
      <c r="T1296" s="69">
        <f>(H1297-Assets[[#This Row],[COP]])/Assets[[#This Row],[COP]]</f>
        <v>-3.6962174113371826E-2</v>
      </c>
      <c r="U1296" s="69">
        <f>(I1297-Assets[[#This Row],[BIDU]])/Assets[[#This Row],[BIDU]]</f>
        <v>-1.9384756971977998E-2</v>
      </c>
      <c r="V1296" s="69">
        <f>(J1297-Assets[[#This Row],[MSFT]])/Assets[[#This Row],[MSFT]]</f>
        <v>-1.3962350748994464E-2</v>
      </c>
      <c r="W1296" s="69">
        <f>(K1297-Assets[[#This Row],[WFC]])/Assets[[#This Row],[WFC]]</f>
        <v>-8.3420273318951625E-3</v>
      </c>
      <c r="X1296" s="69">
        <f>(L1297-Assets[[#This Row],[DJI]])/Assets[[#This Row],[DJI]]</f>
        <v>-9.2859467913793819E-3</v>
      </c>
    </row>
    <row r="1297" spans="1:24" x14ac:dyDescent="0.25">
      <c r="A1297" s="66">
        <v>42235</v>
      </c>
      <c r="B1297" s="60">
        <v>113.21244299999999</v>
      </c>
      <c r="C1297" s="62">
        <v>74.267318000000003</v>
      </c>
      <c r="D1297" s="62">
        <v>26.498930000000001</v>
      </c>
      <c r="E1297" s="62">
        <v>255.25</v>
      </c>
      <c r="F1297" s="62">
        <v>660.90002400000003</v>
      </c>
      <c r="G1297" s="62">
        <v>105.009168</v>
      </c>
      <c r="H1297" s="62">
        <v>46.137506999999999</v>
      </c>
      <c r="I1297" s="62">
        <v>162.88999899999999</v>
      </c>
      <c r="J1297" s="62">
        <v>45.648611000000002</v>
      </c>
      <c r="K1297" s="62">
        <v>55.807859999999998</v>
      </c>
      <c r="L1297" s="62">
        <v>17348.730469999999</v>
      </c>
      <c r="N1297" s="69">
        <f>(B1298-Assets[[#This Row],[AAPL]])/Assets[[#This Row],[AAPL]]</f>
        <v>-2.0519961750140727E-2</v>
      </c>
      <c r="O1297" s="69">
        <f>(C1298-Assets[[#This Row],[XOM]])/Assets[[#This Row],[XOM]]</f>
        <v>-2.1776240795446634E-2</v>
      </c>
      <c r="P1297" s="69">
        <f>(D1298-Assets[[#This Row],[TTM]])/Assets[[#This Row],[TTM]]</f>
        <v>-3.1686147327458176E-2</v>
      </c>
      <c r="Q1297" s="69">
        <f>(E1298-Assets[[#This Row],[TSLA]])/Assets[[#This Row],[TSLA]]</f>
        <v>-5.1204728697355546E-2</v>
      </c>
      <c r="R1297" s="69">
        <f>(F1298-Assets[[#This Row],[GOOG]])/Assets[[#This Row],[GOOG]]</f>
        <v>-2.1289160976032936E-2</v>
      </c>
      <c r="S1297" s="69">
        <f>(G1298-Assets[[#This Row],[DIS]])/Assets[[#This Row],[DIS]]</f>
        <v>-6.0403944920313993E-2</v>
      </c>
      <c r="T1297" s="69">
        <f>(H1298-Assets[[#This Row],[COP]])/Assets[[#This Row],[COP]]</f>
        <v>-1.4261758876568607E-2</v>
      </c>
      <c r="U1297" s="69">
        <f>(I1298-Assets[[#This Row],[BIDU]])/Assets[[#This Row],[BIDU]]</f>
        <v>-3.3703757343629161E-2</v>
      </c>
      <c r="V1297" s="69">
        <f>(J1298-Assets[[#This Row],[MSFT]])/Assets[[#This Row],[MSFT]]</f>
        <v>-2.0381912606278533E-2</v>
      </c>
      <c r="W1297" s="69">
        <f>(K1298-Assets[[#This Row],[WFC]])/Assets[[#This Row],[WFC]]</f>
        <v>-1.6473916039783602E-2</v>
      </c>
      <c r="X1297" s="69">
        <f>(L1298-Assets[[#This Row],[DJI]])/Assets[[#This Row],[DJI]]</f>
        <v>-2.0637880138787871E-2</v>
      </c>
    </row>
    <row r="1298" spans="1:24" x14ac:dyDescent="0.25">
      <c r="A1298" s="66">
        <v>42236</v>
      </c>
      <c r="B1298" s="60">
        <v>110.88932800000001</v>
      </c>
      <c r="C1298" s="62">
        <v>72.650054999999995</v>
      </c>
      <c r="D1298" s="62">
        <v>25.659281</v>
      </c>
      <c r="E1298" s="62">
        <v>242.179993</v>
      </c>
      <c r="F1298" s="62">
        <v>646.830017</v>
      </c>
      <c r="G1298" s="62">
        <v>98.666200000000003</v>
      </c>
      <c r="H1298" s="62">
        <v>45.479505000000003</v>
      </c>
      <c r="I1298" s="62">
        <v>157.39999399999999</v>
      </c>
      <c r="J1298" s="62">
        <v>44.718204999999998</v>
      </c>
      <c r="K1298" s="62">
        <v>54.888486</v>
      </c>
      <c r="L1298" s="62">
        <v>16990.689450000002</v>
      </c>
      <c r="N1298" s="69">
        <f>(B1299-Assets[[#This Row],[AAPL]])/Assets[[#This Row],[AAPL]]</f>
        <v>-6.1162883050387022E-2</v>
      </c>
      <c r="O1298" s="69">
        <f>(C1299-Assets[[#This Row],[XOM]])/Assets[[#This Row],[XOM]]</f>
        <v>-3.2720966281443227E-2</v>
      </c>
      <c r="P1298" s="69">
        <f>(D1299-Assets[[#This Row],[TTM]])/Assets[[#This Row],[TTM]]</f>
        <v>-4.7136784542014309E-2</v>
      </c>
      <c r="Q1298" s="69">
        <f>(E1299-Assets[[#This Row],[TSLA]])/Assets[[#This Row],[TSLA]]</f>
        <v>-4.7113673010965841E-2</v>
      </c>
      <c r="R1298" s="69">
        <f>(F1299-Assets[[#This Row],[GOOG]])/Assets[[#This Row],[GOOG]]</f>
        <v>-5.3105199352552687E-2</v>
      </c>
      <c r="S1298" s="69">
        <f>(G1299-Assets[[#This Row],[DIS]])/Assets[[#This Row],[DIS]]</f>
        <v>-1.1797647015898041E-2</v>
      </c>
      <c r="T1298" s="69">
        <f>(H1299-Assets[[#This Row],[COP]])/Assets[[#This Row],[COP]]</f>
        <v>-3.425534204912753E-2</v>
      </c>
      <c r="U1298" s="69">
        <f>(I1299-Assets[[#This Row],[BIDU]])/Assets[[#This Row],[BIDU]]</f>
        <v>-2.8525985839618306E-2</v>
      </c>
      <c r="V1298" s="69">
        <f>(J1299-Assets[[#This Row],[MSFT]])/Assets[[#This Row],[MSFT]]</f>
        <v>-5.672360954559779E-2</v>
      </c>
      <c r="W1298" s="69">
        <f>(K1299-Assets[[#This Row],[WFC]])/Assets[[#This Row],[WFC]]</f>
        <v>-3.8310730596577199E-2</v>
      </c>
      <c r="X1298" s="69">
        <f>(L1299-Assets[[#This Row],[DJI]])/Assets[[#This Row],[DJI]]</f>
        <v>-3.1248846702921853E-2</v>
      </c>
    </row>
    <row r="1299" spans="1:24" x14ac:dyDescent="0.25">
      <c r="A1299" s="66">
        <v>42237</v>
      </c>
      <c r="B1299" s="60">
        <v>104.107017</v>
      </c>
      <c r="C1299" s="62">
        <v>70.272874999999999</v>
      </c>
      <c r="D1299" s="62">
        <v>24.449784999999999</v>
      </c>
      <c r="E1299" s="62">
        <v>230.770004</v>
      </c>
      <c r="F1299" s="62">
        <v>612.47997999999995</v>
      </c>
      <c r="G1299" s="62">
        <v>97.502171000000004</v>
      </c>
      <c r="H1299" s="62">
        <v>43.921588999999997</v>
      </c>
      <c r="I1299" s="62">
        <v>152.91000399999999</v>
      </c>
      <c r="J1299" s="62">
        <v>42.181626999999999</v>
      </c>
      <c r="K1299" s="62">
        <v>52.785668000000001</v>
      </c>
      <c r="L1299" s="62">
        <v>16459.75</v>
      </c>
      <c r="N1299" s="69">
        <f>(B1300-Assets[[#This Row],[AAPL]])/Assets[[#This Row],[AAPL]]</f>
        <v>-2.496217906233926E-2</v>
      </c>
      <c r="O1299" s="69">
        <f>(C1300-Assets[[#This Row],[XOM]])/Assets[[#This Row],[XOM]]</f>
        <v>-4.7275709155203842E-2</v>
      </c>
      <c r="P1299" s="69">
        <f>(D1300-Assets[[#This Row],[TTM]])/Assets[[#This Row],[TTM]]</f>
        <v>-8.0539644827142598E-2</v>
      </c>
      <c r="Q1299" s="69">
        <f>(E1300-Assets[[#This Row],[TSLA]])/Assets[[#This Row],[TSLA]]</f>
        <v>-5.1566532884403868E-2</v>
      </c>
      <c r="R1299" s="69">
        <f>(F1300-Assets[[#This Row],[GOOG]])/Assets[[#This Row],[GOOG]]</f>
        <v>-3.7339987831112302E-2</v>
      </c>
      <c r="S1299" s="69">
        <f>(G1300-Assets[[#This Row],[DIS]])/Assets[[#This Row],[DIS]]</f>
        <v>-3.5208375001209019E-2</v>
      </c>
      <c r="T1299" s="69">
        <f>(H1300-Assets[[#This Row],[COP]])/Assets[[#This Row],[COP]]</f>
        <v>-5.4196923522051979E-2</v>
      </c>
      <c r="U1299" s="69">
        <f>(I1300-Assets[[#This Row],[BIDU]])/Assets[[#This Row],[BIDU]]</f>
        <v>-7.7365781770563427E-2</v>
      </c>
      <c r="V1299" s="69">
        <f>(J1300-Assets[[#This Row],[MSFT]])/Assets[[#This Row],[MSFT]]</f>
        <v>-3.227303204781546E-2</v>
      </c>
      <c r="W1299" s="69">
        <f>(K1300-Assets[[#This Row],[WFC]])/Assets[[#This Row],[WFC]]</f>
        <v>-5.0398396019161906E-2</v>
      </c>
      <c r="X1299" s="69">
        <f>(L1300-Assets[[#This Row],[DJI]])/Assets[[#This Row],[DJI]]</f>
        <v>-3.5747832743510725E-2</v>
      </c>
    </row>
    <row r="1300" spans="1:24" x14ac:dyDescent="0.25">
      <c r="A1300" s="66">
        <v>42240</v>
      </c>
      <c r="B1300" s="60">
        <v>101.508279</v>
      </c>
      <c r="C1300" s="62">
        <v>66.950675000000004</v>
      </c>
      <c r="D1300" s="62">
        <v>22.480608</v>
      </c>
      <c r="E1300" s="62">
        <v>218.86999499999999</v>
      </c>
      <c r="F1300" s="62">
        <v>589.60998500000005</v>
      </c>
      <c r="G1300" s="62">
        <v>94.069277999999997</v>
      </c>
      <c r="H1300" s="62">
        <v>41.541173999999998</v>
      </c>
      <c r="I1300" s="62">
        <v>141.08000200000001</v>
      </c>
      <c r="J1300" s="62">
        <v>40.820298000000001</v>
      </c>
      <c r="K1300" s="62">
        <v>50.125354999999999</v>
      </c>
      <c r="L1300" s="62">
        <v>15871.349609999999</v>
      </c>
      <c r="N1300" s="69">
        <f>(B1301-Assets[[#This Row],[AAPL]])/Assets[[#This Row],[AAPL]]</f>
        <v>6.0123667351310011E-3</v>
      </c>
      <c r="O1300" s="69">
        <f>(C1301-Assets[[#This Row],[XOM]])/Assets[[#This Row],[XOM]]</f>
        <v>-1.4553998148633681E-4</v>
      </c>
      <c r="P1300" s="69">
        <f>(D1301-Assets[[#This Row],[TTM]])/Assets[[#This Row],[TTM]]</f>
        <v>4.4908883247285779E-2</v>
      </c>
      <c r="Q1300" s="69">
        <f>(E1301-Assets[[#This Row],[TSLA]])/Assets[[#This Row],[TSLA]]</f>
        <v>5.2999681386204402E-3</v>
      </c>
      <c r="R1300" s="69">
        <f>(F1301-Assets[[#This Row],[GOOG]])/Assets[[#This Row],[GOOG]]</f>
        <v>-1.2805052818093134E-2</v>
      </c>
      <c r="S1300" s="69">
        <f>(G1301-Assets[[#This Row],[DIS]])/Assets[[#This Row],[DIS]]</f>
        <v>5.5578719334913726E-3</v>
      </c>
      <c r="T1300" s="69">
        <f>(H1301-Assets[[#This Row],[COP]])/Assets[[#This Row],[COP]]</f>
        <v>-1.7237404027146679E-2</v>
      </c>
      <c r="U1300" s="69">
        <f>(I1301-Assets[[#This Row],[BIDU]])/Assets[[#This Row],[BIDU]]</f>
        <v>-2.8990621930952417E-2</v>
      </c>
      <c r="V1300" s="69">
        <f>(J1301-Assets[[#This Row],[MSFT]])/Assets[[#This Row],[MSFT]]</f>
        <v>-2.9030679785826116E-2</v>
      </c>
      <c r="W1300" s="69">
        <f>(K1301-Assets[[#This Row],[WFC]])/Assets[[#This Row],[WFC]]</f>
        <v>-2.3999989626008574E-2</v>
      </c>
      <c r="X1300" s="69">
        <f>(L1301-Assets[[#This Row],[DJI]])/Assets[[#This Row],[DJI]]</f>
        <v>-1.291063362821347E-2</v>
      </c>
    </row>
    <row r="1301" spans="1:24" x14ac:dyDescent="0.25">
      <c r="A1301" s="66">
        <v>42241</v>
      </c>
      <c r="B1301" s="60">
        <v>102.118584</v>
      </c>
      <c r="C1301" s="62">
        <v>66.940931000000006</v>
      </c>
      <c r="D1301" s="62">
        <v>23.490186999999999</v>
      </c>
      <c r="E1301" s="62">
        <v>220.029999</v>
      </c>
      <c r="F1301" s="62">
        <v>582.05999799999995</v>
      </c>
      <c r="G1301" s="62">
        <v>94.592102999999994</v>
      </c>
      <c r="H1301" s="62">
        <v>40.825111999999997</v>
      </c>
      <c r="I1301" s="62">
        <v>136.990005</v>
      </c>
      <c r="J1301" s="62">
        <v>39.635257000000003</v>
      </c>
      <c r="K1301" s="62">
        <v>48.922347000000002</v>
      </c>
      <c r="L1301" s="62">
        <v>15666.440430000001</v>
      </c>
      <c r="N1301" s="69">
        <f>(B1302-Assets[[#This Row],[AAPL]])/Assets[[#This Row],[AAPL]]</f>
        <v>5.7354976641665979E-2</v>
      </c>
      <c r="O1301" s="69">
        <f>(C1302-Assets[[#This Row],[XOM]])/Assets[[#This Row],[XOM]]</f>
        <v>5.5159376256658246E-2</v>
      </c>
      <c r="P1301" s="69">
        <f>(D1302-Assets[[#This Row],[TTM]])/Assets[[#This Row],[TTM]]</f>
        <v>4.6808524768236291E-2</v>
      </c>
      <c r="Q1301" s="69">
        <f>(E1302-Assets[[#This Row],[TSLA]])/Assets[[#This Row],[TSLA]]</f>
        <v>2.1860641830026142E-2</v>
      </c>
      <c r="R1301" s="69">
        <f>(F1302-Assets[[#This Row],[GOOG]])/Assets[[#This Row],[GOOG]]</f>
        <v>7.9991748548231392E-2</v>
      </c>
      <c r="S1301" s="69">
        <f>(G1302-Assets[[#This Row],[DIS]])/Assets[[#This Row],[DIS]]</f>
        <v>3.4831618026295551E-2</v>
      </c>
      <c r="T1301" s="69">
        <f>(H1302-Assets[[#This Row],[COP]])/Assets[[#This Row],[COP]]</f>
        <v>2.8916834324912669E-2</v>
      </c>
      <c r="U1301" s="69">
        <f>(I1302-Assets[[#This Row],[BIDU]])/Assets[[#This Row],[BIDU]]</f>
        <v>3.9491851978543956E-2</v>
      </c>
      <c r="V1301" s="69">
        <f>(J1302-Assets[[#This Row],[MSFT]])/Assets[[#This Row],[MSFT]]</f>
        <v>5.5349584335986371E-2</v>
      </c>
      <c r="W1301" s="69">
        <f>(K1302-Assets[[#This Row],[WFC]])/Assets[[#This Row],[WFC]]</f>
        <v>4.5581746108787409E-2</v>
      </c>
      <c r="X1301" s="69">
        <f>(L1302-Assets[[#This Row],[DJI]])/Assets[[#This Row],[DJI]]</f>
        <v>3.9515634886309652E-2</v>
      </c>
    </row>
    <row r="1302" spans="1:24" x14ac:dyDescent="0.25">
      <c r="A1302" s="66">
        <v>42242</v>
      </c>
      <c r="B1302" s="60">
        <v>107.975593</v>
      </c>
      <c r="C1302" s="62">
        <v>70.633351000000005</v>
      </c>
      <c r="D1302" s="62">
        <v>24.589728000000001</v>
      </c>
      <c r="E1302" s="62">
        <v>224.83999600000001</v>
      </c>
      <c r="F1302" s="62">
        <v>628.61999500000002</v>
      </c>
      <c r="G1302" s="62">
        <v>97.886899</v>
      </c>
      <c r="H1302" s="62">
        <v>42.005645000000001</v>
      </c>
      <c r="I1302" s="62">
        <v>142.39999399999999</v>
      </c>
      <c r="J1302" s="62">
        <v>41.829051999999997</v>
      </c>
      <c r="K1302" s="62">
        <v>51.152312999999999</v>
      </c>
      <c r="L1302" s="62">
        <v>16285.509770000001</v>
      </c>
      <c r="N1302" s="69">
        <f>(B1303-Assets[[#This Row],[AAPL]])/Assets[[#This Row],[AAPL]]</f>
        <v>2.9446580580483613E-2</v>
      </c>
      <c r="O1302" s="69">
        <f>(C1303-Assets[[#This Row],[XOM]])/Assets[[#This Row],[XOM]]</f>
        <v>3.2413767258472462E-2</v>
      </c>
      <c r="P1302" s="69">
        <f>(D1303-Assets[[#This Row],[TTM]])/Assets[[#This Row],[TTM]]</f>
        <v>3.2926797726270024E-2</v>
      </c>
      <c r="Q1302" s="69">
        <f>(E1303-Assets[[#This Row],[TSLA]])/Assets[[#This Row],[TSLA]]</f>
        <v>8.0724111914679014E-2</v>
      </c>
      <c r="R1302" s="69">
        <f>(F1303-Assets[[#This Row],[GOOG]])/Assets[[#This Row],[GOOG]]</f>
        <v>1.4301151842934991E-2</v>
      </c>
      <c r="S1302" s="69">
        <f>(G1303-Assets[[#This Row],[DIS]])/Assets[[#This Row],[DIS]]</f>
        <v>2.9628091497719295E-2</v>
      </c>
      <c r="T1302" s="69">
        <f>(H1303-Assets[[#This Row],[COP]])/Assets[[#This Row],[COP]]</f>
        <v>5.6668954851187184E-2</v>
      </c>
      <c r="U1302" s="69">
        <f>(I1303-Assets[[#This Row],[BIDU]])/Assets[[#This Row],[BIDU]]</f>
        <v>6.783710959987832E-2</v>
      </c>
      <c r="V1302" s="69">
        <f>(J1303-Assets[[#This Row],[MSFT]])/Assets[[#This Row],[MSFT]]</f>
        <v>2.7862381389853242E-2</v>
      </c>
      <c r="W1302" s="69">
        <f>(K1303-Assets[[#This Row],[WFC]])/Assets[[#This Row],[WFC]]</f>
        <v>3.3078386895231925E-2</v>
      </c>
      <c r="X1302" s="69">
        <f>(L1303-Assets[[#This Row],[DJI]])/Assets[[#This Row],[DJI]]</f>
        <v>2.2674129653603148E-2</v>
      </c>
    </row>
    <row r="1303" spans="1:24" x14ac:dyDescent="0.25">
      <c r="A1303" s="66">
        <v>42243</v>
      </c>
      <c r="B1303" s="60">
        <v>111.15510500000001</v>
      </c>
      <c r="C1303" s="62">
        <v>72.922843999999998</v>
      </c>
      <c r="D1303" s="62">
        <v>25.399388999999999</v>
      </c>
      <c r="E1303" s="62">
        <v>242.990005</v>
      </c>
      <c r="F1303" s="62">
        <v>637.60998500000005</v>
      </c>
      <c r="G1303" s="62">
        <v>100.78710100000001</v>
      </c>
      <c r="H1303" s="62">
        <v>44.386060999999998</v>
      </c>
      <c r="I1303" s="62">
        <v>152.05999800000001</v>
      </c>
      <c r="J1303" s="62">
        <v>42.994509000000001</v>
      </c>
      <c r="K1303" s="62">
        <v>52.844349000000001</v>
      </c>
      <c r="L1303" s="62">
        <v>16654.769530000001</v>
      </c>
      <c r="N1303" s="69">
        <f>(B1304-Assets[[#This Row],[AAPL]])/Assets[[#This Row],[AAPL]]</f>
        <v>3.2766826139023382E-3</v>
      </c>
      <c r="O1303" s="69">
        <f>(C1304-Assets[[#This Row],[XOM]])/Assets[[#This Row],[XOM]]</f>
        <v>2.9392298523080156E-3</v>
      </c>
      <c r="P1303" s="69">
        <f>(D1304-Assets[[#This Row],[TTM]])/Assets[[#This Row],[TTM]]</f>
        <v>9.4450697219528069E-3</v>
      </c>
      <c r="Q1303" s="69">
        <f>(E1304-Assets[[#This Row],[TSLA]])/Assets[[#This Row],[TSLA]]</f>
        <v>2.2593484863708709E-2</v>
      </c>
      <c r="R1303" s="69">
        <f>(F1304-Assets[[#This Row],[GOOG]])/Assets[[#This Row],[GOOG]]</f>
        <v>-1.133918879893336E-2</v>
      </c>
      <c r="S1303" s="69">
        <f>(G1304-Assets[[#This Row],[DIS]])/Assets[[#This Row],[DIS]]</f>
        <v>3.034207720688349E-3</v>
      </c>
      <c r="T1303" s="69">
        <f>(H1304-Assets[[#This Row],[COP]])/Assets[[#This Row],[COP]]</f>
        <v>2.071071366301247E-2</v>
      </c>
      <c r="U1303" s="69">
        <f>(I1304-Assets[[#This Row],[BIDU]])/Assets[[#This Row],[BIDU]]</f>
        <v>4.6039064133095625E-4</v>
      </c>
      <c r="V1303" s="69">
        <f>(J1304-Assets[[#This Row],[MSFT]])/Assets[[#This Row],[MSFT]]</f>
        <v>6.8334307527494231E-4</v>
      </c>
      <c r="W1303" s="69">
        <f>(K1304-Assets[[#This Row],[WFC]])/Assets[[#This Row],[WFC]]</f>
        <v>-9.0689924101439653E-3</v>
      </c>
      <c r="X1303" s="69">
        <f>(L1304-Assets[[#This Row],[DJI]])/Assets[[#This Row],[DJI]]</f>
        <v>-7.0608962668730624E-4</v>
      </c>
    </row>
    <row r="1304" spans="1:24" x14ac:dyDescent="0.25">
      <c r="A1304" s="66">
        <v>42244</v>
      </c>
      <c r="B1304" s="60">
        <v>111.51932499999999</v>
      </c>
      <c r="C1304" s="62">
        <v>73.137180999999998</v>
      </c>
      <c r="D1304" s="62">
        <v>25.639288000000001</v>
      </c>
      <c r="E1304" s="62">
        <v>248.479996</v>
      </c>
      <c r="F1304" s="62">
        <v>630.38000499999998</v>
      </c>
      <c r="G1304" s="62">
        <v>101.09291</v>
      </c>
      <c r="H1304" s="62">
        <v>45.305328000000003</v>
      </c>
      <c r="I1304" s="62">
        <v>152.13000500000001</v>
      </c>
      <c r="J1304" s="62">
        <v>43.023888999999997</v>
      </c>
      <c r="K1304" s="62">
        <v>52.365104000000002</v>
      </c>
      <c r="L1304" s="62">
        <v>16643.009770000001</v>
      </c>
      <c r="N1304" s="69">
        <f>(B1305-Assets[[#This Row],[AAPL]])/Assets[[#This Row],[AAPL]]</f>
        <v>-4.6782474696650143E-3</v>
      </c>
      <c r="O1304" s="69">
        <f>(C1305-Assets[[#This Row],[XOM]])/Assets[[#This Row],[XOM]]</f>
        <v>2.2645390174390102E-3</v>
      </c>
      <c r="P1304" s="69">
        <f>(D1305-Assets[[#This Row],[TTM]])/Assets[[#This Row],[TTM]]</f>
        <v>-1.2865489868517491E-2</v>
      </c>
      <c r="Q1304" s="69">
        <f>(E1305-Assets[[#This Row],[TSLA]])/Assets[[#This Row],[TSLA]]</f>
        <v>2.3341999731841894E-3</v>
      </c>
      <c r="R1304" s="69">
        <f>(F1305-Assets[[#This Row],[GOOG]])/Assets[[#This Row],[GOOG]]</f>
        <v>-1.924236952915406E-2</v>
      </c>
      <c r="S1304" s="69">
        <f>(G1305-Assets[[#This Row],[DIS]])/Assets[[#This Row],[DIS]]</f>
        <v>-5.8548616317405924E-3</v>
      </c>
      <c r="T1304" s="69">
        <f>(H1305-Assets[[#This Row],[COP]])/Assets[[#This Row],[COP]]</f>
        <v>4.9765096061107857E-2</v>
      </c>
      <c r="U1304" s="69">
        <f>(I1305-Assets[[#This Row],[BIDU]])/Assets[[#This Row],[BIDU]]</f>
        <v>-3.2077859985609088E-2</v>
      </c>
      <c r="V1304" s="69">
        <f>(J1305-Assets[[#This Row],[MSFT]])/Assets[[#This Row],[MSFT]]</f>
        <v>-9.3330242647287568E-3</v>
      </c>
      <c r="W1304" s="69">
        <f>(K1305-Assets[[#This Row],[WFC]])/Assets[[#This Row],[WFC]]</f>
        <v>-3.9222876364381661E-3</v>
      </c>
      <c r="X1304" s="69">
        <f>(L1305-Assets[[#This Row],[DJI]])/Assets[[#This Row],[DJI]]</f>
        <v>-6.9086344110222946E-3</v>
      </c>
    </row>
    <row r="1305" spans="1:24" x14ac:dyDescent="0.25">
      <c r="A1305" s="66">
        <v>42247</v>
      </c>
      <c r="B1305" s="60">
        <v>110.99760999999999</v>
      </c>
      <c r="C1305" s="62">
        <v>73.302802999999997</v>
      </c>
      <c r="D1305" s="62">
        <v>25.309425999999998</v>
      </c>
      <c r="E1305" s="62">
        <v>249.05999800000001</v>
      </c>
      <c r="F1305" s="62">
        <v>618.25</v>
      </c>
      <c r="G1305" s="62">
        <v>100.501025</v>
      </c>
      <c r="H1305" s="62">
        <v>47.559952000000003</v>
      </c>
      <c r="I1305" s="62">
        <v>147.25</v>
      </c>
      <c r="J1305" s="62">
        <v>42.622346</v>
      </c>
      <c r="K1305" s="62">
        <v>52.159713000000004</v>
      </c>
      <c r="L1305" s="62">
        <v>16528.029299999998</v>
      </c>
      <c r="N1305" s="69">
        <f>(B1306-Assets[[#This Row],[AAPL]])/Assets[[#This Row],[AAPL]]</f>
        <v>-4.4696710136371332E-2</v>
      </c>
      <c r="O1305" s="69">
        <f>(C1306-Assets[[#This Row],[XOM]])/Assets[[#This Row],[XOM]]</f>
        <v>-4.1998885090383284E-2</v>
      </c>
      <c r="P1305" s="69">
        <f>(D1306-Assets[[#This Row],[TTM]])/Assets[[#This Row],[TTM]]</f>
        <v>-4.2654029372297897E-2</v>
      </c>
      <c r="Q1305" s="69">
        <f>(E1306-Assets[[#This Row],[TSLA]])/Assets[[#This Row],[TSLA]]</f>
        <v>-4.1877431477374362E-2</v>
      </c>
      <c r="R1305" s="69">
        <f>(F1306-Assets[[#This Row],[GOOG]])/Assets[[#This Row],[GOOG]]</f>
        <v>-3.3093444399514726E-2</v>
      </c>
      <c r="S1305" s="69">
        <f>(G1306-Assets[[#This Row],[DIS]])/Assets[[#This Row],[DIS]]</f>
        <v>-2.3262618465831612E-2</v>
      </c>
      <c r="T1305" s="69">
        <f>(H1306-Assets[[#This Row],[COP]])/Assets[[#This Row],[COP]]</f>
        <v>-2.8484259193533337E-2</v>
      </c>
      <c r="U1305" s="69">
        <f>(I1306-Assets[[#This Row],[BIDU]])/Assets[[#This Row],[BIDU]]</f>
        <v>-2.4991463497453285E-2</v>
      </c>
      <c r="V1305" s="69">
        <f>(J1306-Assets[[#This Row],[MSFT]])/Assets[[#This Row],[MSFT]]</f>
        <v>-3.9062514297077813E-2</v>
      </c>
      <c r="W1305" s="69">
        <f>(K1306-Assets[[#This Row],[WFC]])/Assets[[#This Row],[WFC]]</f>
        <v>-4.3877733759769805E-2</v>
      </c>
      <c r="X1305" s="69">
        <f>(L1306-Assets[[#This Row],[DJI]])/Assets[[#This Row],[DJI]]</f>
        <v>-2.8417162232402326E-2</v>
      </c>
    </row>
    <row r="1306" spans="1:24" x14ac:dyDescent="0.25">
      <c r="A1306" s="66">
        <v>42248</v>
      </c>
      <c r="B1306" s="60">
        <v>106.036382</v>
      </c>
      <c r="C1306" s="62">
        <v>70.224166999999994</v>
      </c>
      <c r="D1306" s="62">
        <v>24.229876999999998</v>
      </c>
      <c r="E1306" s="62">
        <v>238.63000500000001</v>
      </c>
      <c r="F1306" s="62">
        <v>597.78997800000002</v>
      </c>
      <c r="G1306" s="62">
        <v>98.163107999999994</v>
      </c>
      <c r="H1306" s="62">
        <v>46.205241999999998</v>
      </c>
      <c r="I1306" s="62">
        <v>143.570007</v>
      </c>
      <c r="J1306" s="62">
        <v>40.957410000000003</v>
      </c>
      <c r="K1306" s="62">
        <v>49.871062999999999</v>
      </c>
      <c r="L1306" s="62">
        <v>16058.349609999999</v>
      </c>
      <c r="N1306" s="69">
        <f>(B1307-Assets[[#This Row],[AAPL]])/Assets[[#This Row],[AAPL]]</f>
        <v>4.2888920898866596E-2</v>
      </c>
      <c r="O1306" s="69">
        <f>(C1307-Assets[[#This Row],[XOM]])/Assets[[#This Row],[XOM]]</f>
        <v>1.5954507513061846E-2</v>
      </c>
      <c r="P1306" s="69">
        <f>(D1307-Assets[[#This Row],[TTM]])/Assets[[#This Row],[TTM]]</f>
        <v>7.0132010987923434E-3</v>
      </c>
      <c r="Q1306" s="69">
        <f>(E1307-Assets[[#This Row],[TSLA]])/Assets[[#This Row],[TSLA]]</f>
        <v>3.7966713364482312E-2</v>
      </c>
      <c r="R1306" s="69">
        <f>(F1307-Assets[[#This Row],[GOOG]])/Assets[[#This Row],[GOOG]]</f>
        <v>2.7685390536941964E-2</v>
      </c>
      <c r="S1306" s="69">
        <f>(G1307-Assets[[#This Row],[DIS]])/Assets[[#This Row],[DIS]]</f>
        <v>2.3917172630679179E-2</v>
      </c>
      <c r="T1306" s="69">
        <f>(H1307-Assets[[#This Row],[COP]])/Assets[[#This Row],[COP]]</f>
        <v>9.2146254747459376E-3</v>
      </c>
      <c r="U1306" s="69">
        <f>(I1307-Assets[[#This Row],[BIDU]])/Assets[[#This Row],[BIDU]]</f>
        <v>3.1900722829943086E-2</v>
      </c>
      <c r="V1306" s="69">
        <f>(J1307-Assets[[#This Row],[MSFT]])/Assets[[#This Row],[MSFT]]</f>
        <v>3.682452088645239E-2</v>
      </c>
      <c r="W1306" s="69">
        <f>(K1307-Assets[[#This Row],[WFC]])/Assets[[#This Row],[WFC]]</f>
        <v>1.9611673406680699E-2</v>
      </c>
      <c r="X1306" s="69">
        <f>(L1307-Assets[[#This Row],[DJI]])/Assets[[#This Row],[DJI]]</f>
        <v>1.8247844711110454E-2</v>
      </c>
    </row>
    <row r="1307" spans="1:24" x14ac:dyDescent="0.25">
      <c r="A1307" s="66">
        <v>42249</v>
      </c>
      <c r="B1307" s="60">
        <v>110.58416800000001</v>
      </c>
      <c r="C1307" s="62">
        <v>71.344559000000004</v>
      </c>
      <c r="D1307" s="62">
        <v>24.399806000000002</v>
      </c>
      <c r="E1307" s="62">
        <v>247.69000199999999</v>
      </c>
      <c r="F1307" s="62">
        <v>614.34002699999996</v>
      </c>
      <c r="G1307" s="62">
        <v>100.510892</v>
      </c>
      <c r="H1307" s="62">
        <v>46.631005999999999</v>
      </c>
      <c r="I1307" s="62">
        <v>148.14999399999999</v>
      </c>
      <c r="J1307" s="62">
        <v>42.465646999999997</v>
      </c>
      <c r="K1307" s="62">
        <v>50.849117999999997</v>
      </c>
      <c r="L1307" s="62">
        <v>16351.37988</v>
      </c>
      <c r="N1307" s="69">
        <f>(B1308-Assets[[#This Row],[AAPL]])/Assets[[#This Row],[AAPL]]</f>
        <v>-1.7535991227966792E-2</v>
      </c>
      <c r="O1307" s="69">
        <f>(C1308-Assets[[#This Row],[XOM]])/Assets[[#This Row],[XOM]]</f>
        <v>7.6471003205723E-3</v>
      </c>
      <c r="P1307" s="69">
        <f>(D1308-Assets[[#This Row],[TTM]])/Assets[[#This Row],[TTM]]</f>
        <v>2.6628449422917422E-2</v>
      </c>
      <c r="Q1307" s="69">
        <f>(E1308-Assets[[#This Row],[TSLA]])/Assets[[#This Row],[TSLA]]</f>
        <v>-8.5590656985823303E-3</v>
      </c>
      <c r="R1307" s="69">
        <f>(F1308-Assets[[#This Row],[GOOG]])/Assets[[#This Row],[GOOG]]</f>
        <v>-1.3168647075636444E-2</v>
      </c>
      <c r="S1307" s="69">
        <f>(G1308-Assets[[#This Row],[DIS]])/Assets[[#This Row],[DIS]]</f>
        <v>9.8143592238744389E-4</v>
      </c>
      <c r="T1307" s="69">
        <f>(H1308-Assets[[#This Row],[COP]])/Assets[[#This Row],[COP]]</f>
        <v>-2.0747997587702553E-4</v>
      </c>
      <c r="U1307" s="69">
        <f>(I1308-Assets[[#This Row],[BIDU]])/Assets[[#This Row],[BIDU]]</f>
        <v>6.2774757857905492E-3</v>
      </c>
      <c r="V1307" s="69">
        <f>(J1308-Assets[[#This Row],[MSFT]])/Assets[[#This Row],[MSFT]]</f>
        <v>3.2287509948925172E-3</v>
      </c>
      <c r="W1307" s="69">
        <f>(K1308-Assets[[#This Row],[WFC]])/Assets[[#This Row],[WFC]]</f>
        <v>8.4631359780911169E-3</v>
      </c>
      <c r="X1307" s="69">
        <f>(L1308-Assets[[#This Row],[DJI]])/Assets[[#This Row],[DJI]]</f>
        <v>1.42984201771234E-3</v>
      </c>
    </row>
    <row r="1308" spans="1:24" x14ac:dyDescent="0.25">
      <c r="A1308" s="66">
        <v>42250</v>
      </c>
      <c r="B1308" s="60">
        <v>108.644965</v>
      </c>
      <c r="C1308" s="62">
        <v>71.890137999999993</v>
      </c>
      <c r="D1308" s="62">
        <v>25.049534999999999</v>
      </c>
      <c r="E1308" s="62">
        <v>245.570007</v>
      </c>
      <c r="F1308" s="62">
        <v>606.25</v>
      </c>
      <c r="G1308" s="62">
        <v>100.609537</v>
      </c>
      <c r="H1308" s="62">
        <v>46.621330999999998</v>
      </c>
      <c r="I1308" s="62">
        <v>149.08000200000001</v>
      </c>
      <c r="J1308" s="62">
        <v>42.602758000000001</v>
      </c>
      <c r="K1308" s="62">
        <v>51.279460999999998</v>
      </c>
      <c r="L1308" s="62">
        <v>16374.759770000001</v>
      </c>
      <c r="N1308" s="69">
        <f>(B1309-Assets[[#This Row],[AAPL]])/Assets[[#This Row],[AAPL]]</f>
        <v>-9.9665364151941983E-3</v>
      </c>
      <c r="O1308" s="69">
        <f>(C1309-Assets[[#This Row],[XOM]])/Assets[[#This Row],[XOM]]</f>
        <v>-1.8024141225045254E-2</v>
      </c>
      <c r="P1308" s="69">
        <f>(D1309-Assets[[#This Row],[TTM]])/Assets[[#This Row],[TTM]]</f>
        <v>-3.6312849719565665E-2</v>
      </c>
      <c r="Q1308" s="69">
        <f>(E1309-Assets[[#This Row],[TSLA]])/Assets[[#This Row],[TSLA]]</f>
        <v>-1.4822714078433885E-2</v>
      </c>
      <c r="R1308" s="69">
        <f>(F1309-Assets[[#This Row],[GOOG]])/Assets[[#This Row],[GOOG]]</f>
        <v>-9.1546193814432738E-3</v>
      </c>
      <c r="S1308" s="69">
        <f>(G1309-Assets[[#This Row],[DIS]])/Assets[[#This Row],[DIS]]</f>
        <v>-1.0000950506312349E-2</v>
      </c>
      <c r="T1308" s="69">
        <f>(H1309-Assets[[#This Row],[COP]])/Assets[[#This Row],[COP]]</f>
        <v>-2.0340367373895753E-2</v>
      </c>
      <c r="U1308" s="69">
        <f>(I1309-Assets[[#This Row],[BIDU]])/Assets[[#This Row],[BIDU]]</f>
        <v>-2.0660061434665176E-2</v>
      </c>
      <c r="V1308" s="69">
        <f>(J1309-Assets[[#This Row],[MSFT]])/Assets[[#This Row],[MSFT]]</f>
        <v>-2.0459755211153261E-2</v>
      </c>
      <c r="W1308" s="69">
        <f>(K1309-Assets[[#This Row],[WFC]])/Assets[[#This Row],[WFC]]</f>
        <v>-2.1743247262290797E-2</v>
      </c>
      <c r="X1308" s="69">
        <f>(L1309-Assets[[#This Row],[DJI]])/Assets[[#This Row],[DJI]]</f>
        <v>-1.6634130443795827E-2</v>
      </c>
    </row>
    <row r="1309" spans="1:24" x14ac:dyDescent="0.25">
      <c r="A1309" s="66">
        <v>42251</v>
      </c>
      <c r="B1309" s="60">
        <v>107.562151</v>
      </c>
      <c r="C1309" s="62">
        <v>70.594380000000001</v>
      </c>
      <c r="D1309" s="62">
        <v>24.139914999999998</v>
      </c>
      <c r="E1309" s="62">
        <v>241.929993</v>
      </c>
      <c r="F1309" s="62">
        <v>600.70001200000002</v>
      </c>
      <c r="G1309" s="62">
        <v>99.603346000000002</v>
      </c>
      <c r="H1309" s="62">
        <v>45.673036000000003</v>
      </c>
      <c r="I1309" s="62">
        <v>146</v>
      </c>
      <c r="J1309" s="62">
        <v>41.731116</v>
      </c>
      <c r="K1309" s="62">
        <v>50.164479</v>
      </c>
      <c r="L1309" s="62">
        <v>16102.37988</v>
      </c>
      <c r="N1309" s="69">
        <f>(B1310-Assets[[#This Row],[AAPL]])/Assets[[#This Row],[AAPL]]</f>
        <v>2.7821003691158957E-2</v>
      </c>
      <c r="O1309" s="69">
        <f>(C1310-Assets[[#This Row],[XOM]])/Assets[[#This Row],[XOM]]</f>
        <v>1.4352757259147171E-2</v>
      </c>
      <c r="P1309" s="69">
        <f>(D1310-Assets[[#This Row],[TTM]])/Assets[[#This Row],[TTM]]</f>
        <v>2.8157348524218195E-2</v>
      </c>
      <c r="Q1309" s="69">
        <f>(E1310-Assets[[#This Row],[TSLA]])/Assets[[#This Row],[TSLA]]</f>
        <v>2.5792606045336414E-2</v>
      </c>
      <c r="R1309" s="69">
        <f>(F1310-Assets[[#This Row],[GOOG]])/Assets[[#This Row],[GOOG]]</f>
        <v>2.3239488465334041E-2</v>
      </c>
      <c r="S1309" s="69">
        <f>(G1310-Assets[[#This Row],[DIS]])/Assets[[#This Row],[DIS]]</f>
        <v>3.0107964445290767E-2</v>
      </c>
      <c r="T1309" s="69">
        <f>(H1310-Assets[[#This Row],[COP]])/Assets[[#This Row],[COP]]</f>
        <v>2.6694875287029202E-2</v>
      </c>
      <c r="U1309" s="69">
        <f>(I1310-Assets[[#This Row],[BIDU]])/Assets[[#This Row],[BIDU]]</f>
        <v>1.4931458904109561E-2</v>
      </c>
      <c r="V1309" s="69">
        <f>(J1310-Assets[[#This Row],[MSFT]])/Assets[[#This Row],[MSFT]]</f>
        <v>3.0039862820826532E-2</v>
      </c>
      <c r="W1309" s="69">
        <f>(K1310-Assets[[#This Row],[WFC]])/Assets[[#This Row],[WFC]]</f>
        <v>3.1975015628090193E-2</v>
      </c>
      <c r="X1309" s="69">
        <f>(L1310-Assets[[#This Row],[DJI]])/Assets[[#This Row],[DJI]]</f>
        <v>2.4238641300766556E-2</v>
      </c>
    </row>
    <row r="1310" spans="1:24" x14ac:dyDescent="0.25">
      <c r="A1310" s="66">
        <v>42255</v>
      </c>
      <c r="B1310" s="60">
        <v>110.554638</v>
      </c>
      <c r="C1310" s="62">
        <v>71.607603999999995</v>
      </c>
      <c r="D1310" s="62">
        <v>24.819631000000001</v>
      </c>
      <c r="E1310" s="62">
        <v>248.16999799999999</v>
      </c>
      <c r="F1310" s="62">
        <v>614.65997300000004</v>
      </c>
      <c r="G1310" s="62">
        <v>102.6022</v>
      </c>
      <c r="H1310" s="62">
        <v>46.892271999999998</v>
      </c>
      <c r="I1310" s="62">
        <v>148.179993</v>
      </c>
      <c r="J1310" s="62">
        <v>42.984712999999999</v>
      </c>
      <c r="K1310" s="62">
        <v>51.768489000000002</v>
      </c>
      <c r="L1310" s="62">
        <v>16492.679690000001</v>
      </c>
      <c r="N1310" s="69">
        <f>(B1311-Assets[[#This Row],[AAPL]])/Assets[[#This Row],[AAPL]]</f>
        <v>-1.9232445046764947E-2</v>
      </c>
      <c r="O1310" s="69">
        <f>(C1311-Assets[[#This Row],[XOM]])/Assets[[#This Row],[XOM]]</f>
        <v>-2.0408167825305135E-2</v>
      </c>
      <c r="P1310" s="69">
        <f>(D1311-Assets[[#This Row],[TTM]])/Assets[[#This Row],[TTM]]</f>
        <v>1.9734177353402122E-2</v>
      </c>
      <c r="Q1310" s="69">
        <f>(E1311-Assets[[#This Row],[TSLA]])/Assets[[#This Row],[TSLA]]</f>
        <v>2.9818511744517722E-3</v>
      </c>
      <c r="R1310" s="69">
        <f>(F1311-Assets[[#This Row],[GOOG]])/Assets[[#This Row],[GOOG]]</f>
        <v>-3.156219837337691E-3</v>
      </c>
      <c r="S1310" s="69">
        <f>(G1311-Assets[[#This Row],[DIS]])/Assets[[#This Row],[DIS]]</f>
        <v>-2.0190356542062408E-2</v>
      </c>
      <c r="T1310" s="69">
        <f>(H1311-Assets[[#This Row],[COP]])/Assets[[#This Row],[COP]]</f>
        <v>-1.258772447622067E-2</v>
      </c>
      <c r="U1310" s="69">
        <f>(I1311-Assets[[#This Row],[BIDU]])/Assets[[#This Row],[BIDU]]</f>
        <v>1.3024754293246694E-2</v>
      </c>
      <c r="V1310" s="69">
        <f>(J1311-Assets[[#This Row],[MSFT]])/Assets[[#This Row],[MSFT]]</f>
        <v>-1.8683060649957124E-2</v>
      </c>
      <c r="W1310" s="69">
        <f>(K1311-Assets[[#This Row],[WFC]])/Assets[[#This Row],[WFC]]</f>
        <v>-1.3980763471771509E-2</v>
      </c>
      <c r="X1310" s="69">
        <f>(L1311-Assets[[#This Row],[DJI]])/Assets[[#This Row],[DJI]]</f>
        <v>-1.449790964805924E-2</v>
      </c>
    </row>
    <row r="1311" spans="1:24" x14ac:dyDescent="0.25">
      <c r="A1311" s="66">
        <v>42256</v>
      </c>
      <c r="B1311" s="60">
        <v>108.42840200000001</v>
      </c>
      <c r="C1311" s="62">
        <v>70.146224000000004</v>
      </c>
      <c r="D1311" s="62">
        <v>25.309425999999998</v>
      </c>
      <c r="E1311" s="62">
        <v>248.91000399999999</v>
      </c>
      <c r="F1311" s="62">
        <v>612.71997099999999</v>
      </c>
      <c r="G1311" s="62">
        <v>100.530625</v>
      </c>
      <c r="H1311" s="62">
        <v>46.302005000000001</v>
      </c>
      <c r="I1311" s="62">
        <v>150.11000100000001</v>
      </c>
      <c r="J1311" s="62">
        <v>42.181626999999999</v>
      </c>
      <c r="K1311" s="62">
        <v>51.044725999999997</v>
      </c>
      <c r="L1311" s="62">
        <v>16253.570309999999</v>
      </c>
      <c r="N1311" s="69">
        <f>(B1312-Assets[[#This Row],[AAPL]])/Assets[[#This Row],[AAPL]]</f>
        <v>2.1970027742362092E-2</v>
      </c>
      <c r="O1311" s="69">
        <f>(C1312-Assets[[#This Row],[XOM]])/Assets[[#This Row],[XOM]]</f>
        <v>7.2221849033527082E-3</v>
      </c>
      <c r="P1311" s="69">
        <f>(D1312-Assets[[#This Row],[TTM]])/Assets[[#This Row],[TTM]]</f>
        <v>2.6461327096078856E-2</v>
      </c>
      <c r="Q1311" s="69">
        <f>(E1312-Assets[[#This Row],[TSLA]])/Assets[[#This Row],[TSLA]]</f>
        <v>-1.7275641520619102E-3</v>
      </c>
      <c r="R1311" s="69">
        <f>(F1312-Assets[[#This Row],[GOOG]])/Assets[[#This Row],[GOOG]]</f>
        <v>1.4084745737788238E-2</v>
      </c>
      <c r="S1311" s="69">
        <f>(G1312-Assets[[#This Row],[DIS]])/Assets[[#This Row],[DIS]]</f>
        <v>6.7706333269090787E-3</v>
      </c>
      <c r="T1311" s="69">
        <f>(H1312-Assets[[#This Row],[COP]])/Assets[[#This Row],[COP]]</f>
        <v>1.212124615337923E-2</v>
      </c>
      <c r="U1311" s="69">
        <f>(I1312-Assets[[#This Row],[BIDU]])/Assets[[#This Row],[BIDU]]</f>
        <v>-2.238359188339497E-2</v>
      </c>
      <c r="V1311" s="69">
        <f>(J1312-Assets[[#This Row],[MSFT]])/Assets[[#This Row],[MSFT]]</f>
        <v>5.1080059097768872E-3</v>
      </c>
      <c r="W1311" s="69">
        <f>(K1312-Assets[[#This Row],[WFC]])/Assets[[#This Row],[WFC]]</f>
        <v>7.0895473119006154E-3</v>
      </c>
      <c r="X1311" s="69">
        <f>(L1312-Assets[[#This Row],[DJI]])/Assets[[#This Row],[DJI]]</f>
        <v>4.7269663547541852E-3</v>
      </c>
    </row>
    <row r="1312" spans="1:24" x14ac:dyDescent="0.25">
      <c r="A1312" s="66">
        <v>42257</v>
      </c>
      <c r="B1312" s="60">
        <v>110.81057699999999</v>
      </c>
      <c r="C1312" s="62">
        <v>70.652833000000001</v>
      </c>
      <c r="D1312" s="62">
        <v>25.979147000000001</v>
      </c>
      <c r="E1312" s="62">
        <v>248.479996</v>
      </c>
      <c r="F1312" s="62">
        <v>621.34997599999997</v>
      </c>
      <c r="G1312" s="62">
        <v>101.211281</v>
      </c>
      <c r="H1312" s="62">
        <v>46.863242999999997</v>
      </c>
      <c r="I1312" s="62">
        <v>146.75</v>
      </c>
      <c r="J1312" s="62">
        <v>42.397091000000003</v>
      </c>
      <c r="K1312" s="62">
        <v>51.406610000000001</v>
      </c>
      <c r="L1312" s="62">
        <v>16330.400390000001</v>
      </c>
      <c r="N1312" s="69">
        <f>(B1313-Assets[[#This Row],[AAPL]])/Assets[[#This Row],[AAPL]]</f>
        <v>1.4568708544853093E-2</v>
      </c>
      <c r="O1312" s="69">
        <f>(C1313-Assets[[#This Row],[XOM]])/Assets[[#This Row],[XOM]]</f>
        <v>2.3442655158639652E-3</v>
      </c>
      <c r="P1312" s="69">
        <f>(D1313-Assets[[#This Row],[TTM]])/Assets[[#This Row],[TTM]]</f>
        <v>-1.1158103073977049E-2</v>
      </c>
      <c r="Q1312" s="69">
        <f>(E1313-Assets[[#This Row],[TSLA]])/Assets[[#This Row],[TSLA]]</f>
        <v>7.083101369657124E-3</v>
      </c>
      <c r="R1312" s="69">
        <f>(F1313-Assets[[#This Row],[GOOG]])/Assets[[#This Row],[GOOG]]</f>
        <v>7.1136141799739531E-3</v>
      </c>
      <c r="S1312" s="69">
        <f>(G1313-Assets[[#This Row],[DIS]])/Assets[[#This Row],[DIS]]</f>
        <v>1.8323629359063218E-2</v>
      </c>
      <c r="T1312" s="69">
        <f>(H1313-Assets[[#This Row],[COP]])/Assets[[#This Row],[COP]]</f>
        <v>-2.2093733461851981E-2</v>
      </c>
      <c r="U1312" s="69">
        <f>(I1313-Assets[[#This Row],[BIDU]])/Assets[[#This Row],[BIDU]]</f>
        <v>-1.853493015332195E-2</v>
      </c>
      <c r="V1312" s="69">
        <f>(J1313-Assets[[#This Row],[MSFT]])/Assets[[#This Row],[MSFT]]</f>
        <v>4.3889567800771854E-3</v>
      </c>
      <c r="W1312" s="69">
        <f>(K1313-Assets[[#This Row],[WFC]])/Assets[[#This Row],[WFC]]</f>
        <v>1.1415068995990979E-3</v>
      </c>
      <c r="X1312" s="69">
        <f>(L1313-Assets[[#This Row],[DJI]])/Assets[[#This Row],[DJI]]</f>
        <v>6.288238349800794E-3</v>
      </c>
    </row>
    <row r="1313" spans="1:24" x14ac:dyDescent="0.25">
      <c r="A1313" s="66">
        <v>42258</v>
      </c>
      <c r="B1313" s="60">
        <v>112.424944</v>
      </c>
      <c r="C1313" s="62">
        <v>70.818461999999997</v>
      </c>
      <c r="D1313" s="62">
        <v>25.689268999999999</v>
      </c>
      <c r="E1313" s="62">
        <v>250.240005</v>
      </c>
      <c r="F1313" s="62">
        <v>625.77002000000005</v>
      </c>
      <c r="G1313" s="62">
        <v>103.065839</v>
      </c>
      <c r="H1313" s="62">
        <v>45.827858999999997</v>
      </c>
      <c r="I1313" s="62">
        <v>144.029999</v>
      </c>
      <c r="J1313" s="62">
        <v>42.583170000000003</v>
      </c>
      <c r="K1313" s="62">
        <v>51.465291000000001</v>
      </c>
      <c r="L1313" s="62">
        <v>16433.089840000001</v>
      </c>
      <c r="N1313" s="69">
        <f>(B1314-Assets[[#This Row],[AAPL]])/Assets[[#This Row],[AAPL]]</f>
        <v>9.6313679284554948E-3</v>
      </c>
      <c r="O1313" s="69">
        <f>(C1314-Assets[[#This Row],[XOM]])/Assets[[#This Row],[XOM]]</f>
        <v>-2.75148590490431E-3</v>
      </c>
      <c r="P1313" s="69">
        <f>(D1314-Assets[[#This Row],[TTM]])/Assets[[#This Row],[TTM]]</f>
        <v>7.7814592544458744E-4</v>
      </c>
      <c r="Q1313" s="69">
        <f>(E1314-Assets[[#This Row],[TSLA]])/Assets[[#This Row],[TSLA]]</f>
        <v>1.1788670640411777E-2</v>
      </c>
      <c r="R1313" s="69">
        <f>(F1314-Assets[[#This Row],[GOOG]])/Assets[[#This Row],[GOOG]]</f>
        <v>-4.0430668123091137E-3</v>
      </c>
      <c r="S1313" s="69">
        <f>(G1314-Assets[[#This Row],[DIS]])/Assets[[#This Row],[DIS]]</f>
        <v>-6.3170300297074192E-3</v>
      </c>
      <c r="T1313" s="69">
        <f>(H1314-Assets[[#This Row],[COP]])/Assets[[#This Row],[COP]]</f>
        <v>-1.24577715926026E-2</v>
      </c>
      <c r="U1313" s="69">
        <f>(I1314-Assets[[#This Row],[BIDU]])/Assets[[#This Row],[BIDU]]</f>
        <v>-1.9162639860880674E-2</v>
      </c>
      <c r="V1313" s="69">
        <f>(J1314-Assets[[#This Row],[MSFT]])/Assets[[#This Row],[MSFT]]</f>
        <v>-1.0119561319648113E-2</v>
      </c>
      <c r="W1313" s="69">
        <f>(K1314-Assets[[#This Row],[WFC]])/Assets[[#This Row],[WFC]]</f>
        <v>2.8506590976042239E-3</v>
      </c>
      <c r="X1313" s="69">
        <f>(L1314-Assets[[#This Row],[DJI]])/Assets[[#This Row],[DJI]]</f>
        <v>-3.7807789408397957E-3</v>
      </c>
    </row>
    <row r="1314" spans="1:24" x14ac:dyDescent="0.25">
      <c r="A1314" s="66">
        <v>42261</v>
      </c>
      <c r="B1314" s="60">
        <v>113.50775</v>
      </c>
      <c r="C1314" s="62">
        <v>70.623605999999995</v>
      </c>
      <c r="D1314" s="62">
        <v>25.709258999999999</v>
      </c>
      <c r="E1314" s="62">
        <v>253.19000199999999</v>
      </c>
      <c r="F1314" s="62">
        <v>623.23999000000003</v>
      </c>
      <c r="G1314" s="62">
        <v>102.41476900000001</v>
      </c>
      <c r="H1314" s="62">
        <v>45.256945999999999</v>
      </c>
      <c r="I1314" s="62">
        <v>141.270004</v>
      </c>
      <c r="J1314" s="62">
        <v>42.152247000000003</v>
      </c>
      <c r="K1314" s="62">
        <v>51.612000999999999</v>
      </c>
      <c r="L1314" s="62">
        <v>16370.95996</v>
      </c>
      <c r="N1314" s="69">
        <f>(B1315-Assets[[#This Row],[AAPL]])/Assets[[#This Row],[AAPL]]</f>
        <v>8.4121128293002407E-3</v>
      </c>
      <c r="O1314" s="69">
        <f>(C1315-Assets[[#This Row],[XOM]])/Assets[[#This Row],[XOM]]</f>
        <v>5.1041998620121867E-3</v>
      </c>
      <c r="P1314" s="69">
        <f>(D1315-Assets[[#This Row],[TTM]])/Assets[[#This Row],[TTM]]</f>
        <v>-1.438567327047419E-2</v>
      </c>
      <c r="Q1314" s="69">
        <f>(E1315-Assets[[#This Row],[TSLA]])/Assets[[#This Row],[TSLA]]</f>
        <v>1.5008689008186478E-3</v>
      </c>
      <c r="R1314" s="69">
        <f>(F1315-Assets[[#This Row],[GOOG]])/Assets[[#This Row],[GOOG]]</f>
        <v>1.9093808470152747E-2</v>
      </c>
      <c r="S1314" s="69">
        <f>(G1315-Assets[[#This Row],[DIS]])/Assets[[#This Row],[DIS]]</f>
        <v>-3.7564992213184913E-3</v>
      </c>
      <c r="T1314" s="69">
        <f>(H1315-Assets[[#This Row],[COP]])/Assets[[#This Row],[COP]]</f>
        <v>1.0904403492007556E-2</v>
      </c>
      <c r="U1314" s="69">
        <f>(I1315-Assets[[#This Row],[BIDU]])/Assets[[#This Row],[BIDU]]</f>
        <v>9.2015287265081612E-4</v>
      </c>
      <c r="V1314" s="69">
        <f>(J1315-Assets[[#This Row],[MSFT]])/Assets[[#This Row],[MSFT]]</f>
        <v>2.1840116850710148E-2</v>
      </c>
      <c r="W1314" s="69">
        <f>(K1315-Assets[[#This Row],[WFC]])/Assets[[#This Row],[WFC]]</f>
        <v>1.326511250745727E-2</v>
      </c>
      <c r="X1314" s="69">
        <f>(L1315-Assets[[#This Row],[DJI]])/Assets[[#This Row],[DJI]]</f>
        <v>1.3981443394844207E-2</v>
      </c>
    </row>
    <row r="1315" spans="1:24" x14ac:dyDescent="0.25">
      <c r="A1315" s="66">
        <v>42262</v>
      </c>
      <c r="B1315" s="60">
        <v>114.46259000000001</v>
      </c>
      <c r="C1315" s="62">
        <v>70.984082999999998</v>
      </c>
      <c r="D1315" s="62">
        <v>25.339414000000001</v>
      </c>
      <c r="E1315" s="62">
        <v>253.570007</v>
      </c>
      <c r="F1315" s="62">
        <v>635.14001499999995</v>
      </c>
      <c r="G1315" s="62">
        <v>102.03004799999999</v>
      </c>
      <c r="H1315" s="62">
        <v>45.750445999999997</v>
      </c>
      <c r="I1315" s="62">
        <v>141.39999399999999</v>
      </c>
      <c r="J1315" s="62">
        <v>43.072856999999999</v>
      </c>
      <c r="K1315" s="62">
        <v>52.296639999999996</v>
      </c>
      <c r="L1315" s="62">
        <v>16599.849610000001</v>
      </c>
      <c r="N1315" s="69">
        <f>(B1316-Assets[[#This Row],[AAPL]])/Assets[[#This Row],[AAPL]]</f>
        <v>1.1180334116150719E-3</v>
      </c>
      <c r="O1315" s="69">
        <f>(C1316-Assets[[#This Row],[XOM]])/Assets[[#This Row],[XOM]]</f>
        <v>1.9763965958396693E-2</v>
      </c>
      <c r="P1315" s="69">
        <f>(D1316-Assets[[#This Row],[TTM]])/Assets[[#This Row],[TTM]]</f>
        <v>1.9329413063774809E-2</v>
      </c>
      <c r="Q1315" s="69">
        <f>(E1316-Assets[[#This Row],[TSLA]])/Assets[[#This Row],[TSLA]]</f>
        <v>3.4231150216437058E-2</v>
      </c>
      <c r="R1315" s="69">
        <f>(F1316-Assets[[#This Row],[GOOG]])/Assets[[#This Row],[GOOG]]</f>
        <v>1.3224879241784295E-3</v>
      </c>
      <c r="S1315" s="69">
        <f>(G1316-Assets[[#This Row],[DIS]])/Assets[[#This Row],[DIS]]</f>
        <v>5.1242257574946127E-3</v>
      </c>
      <c r="T1315" s="69">
        <f>(H1316-Assets[[#This Row],[COP]])/Assets[[#This Row],[COP]]</f>
        <v>4.6319832597916194E-2</v>
      </c>
      <c r="U1315" s="69">
        <f>(I1316-Assets[[#This Row],[BIDU]])/Assets[[#This Row],[BIDU]]</f>
        <v>6.3295702827257661E-2</v>
      </c>
      <c r="V1315" s="69">
        <f>(J1316-Assets[[#This Row],[MSFT]])/Assets[[#This Row],[MSFT]]</f>
        <v>7.2760439364400985E-3</v>
      </c>
      <c r="W1315" s="69">
        <f>(K1316-Assets[[#This Row],[WFC]])/Assets[[#This Row],[WFC]]</f>
        <v>4.6755202628697059E-3</v>
      </c>
      <c r="X1315" s="69">
        <f>(L1316-Assets[[#This Row],[DJI]])/Assets[[#This Row],[DJI]]</f>
        <v>8.4398120038147433E-3</v>
      </c>
    </row>
    <row r="1316" spans="1:24" x14ac:dyDescent="0.25">
      <c r="A1316" s="66">
        <v>42263</v>
      </c>
      <c r="B1316" s="60">
        <v>114.590563</v>
      </c>
      <c r="C1316" s="62">
        <v>72.387010000000004</v>
      </c>
      <c r="D1316" s="62">
        <v>25.82921</v>
      </c>
      <c r="E1316" s="62">
        <v>262.25</v>
      </c>
      <c r="F1316" s="62">
        <v>635.97997999999995</v>
      </c>
      <c r="G1316" s="62">
        <v>102.55287300000001</v>
      </c>
      <c r="H1316" s="62">
        <v>47.869599000000001</v>
      </c>
      <c r="I1316" s="62">
        <v>150.35000600000001</v>
      </c>
      <c r="J1316" s="62">
        <v>43.386257000000001</v>
      </c>
      <c r="K1316" s="62">
        <v>52.541153999999999</v>
      </c>
      <c r="L1316" s="62">
        <v>16739.949219999999</v>
      </c>
      <c r="N1316" s="69">
        <f>(B1317-Assets[[#This Row],[AAPL]])/Assets[[#This Row],[AAPL]]</f>
        <v>-2.1389963848942765E-2</v>
      </c>
      <c r="O1316" s="69">
        <f>(C1317-Assets[[#This Row],[XOM]])/Assets[[#This Row],[XOM]]</f>
        <v>2.1533697827827414E-3</v>
      </c>
      <c r="P1316" s="69">
        <f>(D1317-Assets[[#This Row],[TTM]])/Assets[[#This Row],[TTM]]</f>
        <v>-1.9349798154879858E-3</v>
      </c>
      <c r="Q1316" s="69">
        <f>(E1317-Assets[[#This Row],[TSLA]])/Assets[[#This Row],[TSLA]]</f>
        <v>-6.8634127740714774E-4</v>
      </c>
      <c r="R1316" s="69">
        <f>(F1317-Assets[[#This Row],[GOOG]])/Assets[[#This Row],[GOOG]]</f>
        <v>1.0880914836344496E-2</v>
      </c>
      <c r="S1316" s="69">
        <f>(G1317-Assets[[#This Row],[DIS]])/Assets[[#This Row],[DIS]]</f>
        <v>2.308565260770419E-3</v>
      </c>
      <c r="T1316" s="69">
        <f>(H1317-Assets[[#This Row],[COP]])/Assets[[#This Row],[COP]]</f>
        <v>1.3341432001550732E-2</v>
      </c>
      <c r="U1316" s="69">
        <f>(I1317-Assets[[#This Row],[BIDU]])/Assets[[#This Row],[BIDU]]</f>
        <v>-2.1882327028307537E-2</v>
      </c>
      <c r="V1316" s="69">
        <f>(J1317-Assets[[#This Row],[MSFT]])/Assets[[#This Row],[MSFT]]</f>
        <v>-1.1286523287777999E-3</v>
      </c>
      <c r="W1316" s="69">
        <f>(K1317-Assets[[#This Row],[WFC]])/Assets[[#This Row],[WFC]]</f>
        <v>-2.810874690723392E-2</v>
      </c>
      <c r="X1316" s="69">
        <f>(L1317-Assets[[#This Row],[DJI]])/Assets[[#This Row],[DJI]]</f>
        <v>-3.8954114581238367E-3</v>
      </c>
    </row>
    <row r="1317" spans="1:24" x14ac:dyDescent="0.25">
      <c r="A1317" s="66">
        <v>42264</v>
      </c>
      <c r="B1317" s="60">
        <v>112.139475</v>
      </c>
      <c r="C1317" s="62">
        <v>72.542885999999996</v>
      </c>
      <c r="D1317" s="62">
        <v>25.779230999999999</v>
      </c>
      <c r="E1317" s="62">
        <v>262.07000699999998</v>
      </c>
      <c r="F1317" s="62">
        <v>642.90002400000003</v>
      </c>
      <c r="G1317" s="62">
        <v>102.78962300000001</v>
      </c>
      <c r="H1317" s="62">
        <v>48.508248000000002</v>
      </c>
      <c r="I1317" s="62">
        <v>147.05999800000001</v>
      </c>
      <c r="J1317" s="62">
        <v>43.337288999999998</v>
      </c>
      <c r="K1317" s="62">
        <v>51.064287999999998</v>
      </c>
      <c r="L1317" s="62">
        <v>16674.740229999999</v>
      </c>
      <c r="N1317" s="69">
        <f>(B1318-Assets[[#This Row],[AAPL]])/Assets[[#This Row],[AAPL]]</f>
        <v>-4.1257104155338524E-3</v>
      </c>
      <c r="O1317" s="69">
        <f>(C1318-Assets[[#This Row],[XOM]])/Assets[[#This Row],[XOM]]</f>
        <v>-2.3905431609103536E-2</v>
      </c>
      <c r="P1317" s="69">
        <f>(D1318-Assets[[#This Row],[TTM]])/Assets[[#This Row],[TTM]]</f>
        <v>-3.0632061910613177E-2</v>
      </c>
      <c r="Q1317" s="69">
        <f>(E1318-Assets[[#This Row],[TSLA]])/Assets[[#This Row],[TSLA]]</f>
        <v>-5.5329185380605514E-3</v>
      </c>
      <c r="R1317" s="69">
        <f>(F1318-Assets[[#This Row],[GOOG]])/Assets[[#This Row],[GOOG]]</f>
        <v>-2.1231954410379724E-2</v>
      </c>
      <c r="S1317" s="69">
        <f>(G1318-Assets[[#This Row],[DIS]])/Assets[[#This Row],[DIS]]</f>
        <v>-1.3051833062954253E-2</v>
      </c>
      <c r="T1317" s="69">
        <f>(H1318-Assets[[#This Row],[COP]])/Assets[[#This Row],[COP]]</f>
        <v>-3.5308222222332243E-2</v>
      </c>
      <c r="U1317" s="69">
        <f>(I1318-Assets[[#This Row],[BIDU]])/Assets[[#This Row],[BIDU]]</f>
        <v>-3.053169496167138E-2</v>
      </c>
      <c r="V1317" s="69">
        <f>(J1318-Assets[[#This Row],[MSFT]])/Assets[[#This Row],[MSFT]]</f>
        <v>-1.7401157695858545E-2</v>
      </c>
      <c r="W1317" s="69">
        <f>(K1318-Assets[[#This Row],[WFC]])/Assets[[#This Row],[WFC]]</f>
        <v>-2.2409457662466575E-2</v>
      </c>
      <c r="X1317" s="69">
        <f>(L1318-Assets[[#This Row],[DJI]])/Assets[[#This Row],[DJI]]</f>
        <v>-1.7401179628451682E-2</v>
      </c>
    </row>
    <row r="1318" spans="1:24" x14ac:dyDescent="0.25">
      <c r="A1318" s="66">
        <v>42265</v>
      </c>
      <c r="B1318" s="60">
        <v>111.67682000000001</v>
      </c>
      <c r="C1318" s="62">
        <v>70.808717000000001</v>
      </c>
      <c r="D1318" s="62">
        <v>24.989560000000001</v>
      </c>
      <c r="E1318" s="62">
        <v>260.61999500000002</v>
      </c>
      <c r="F1318" s="62">
        <v>629.25</v>
      </c>
      <c r="G1318" s="62">
        <v>101.44803</v>
      </c>
      <c r="H1318" s="62">
        <v>46.795507999999998</v>
      </c>
      <c r="I1318" s="62">
        <v>142.570007</v>
      </c>
      <c r="J1318" s="62">
        <v>42.583170000000003</v>
      </c>
      <c r="K1318" s="62">
        <v>49.919964999999998</v>
      </c>
      <c r="L1318" s="62">
        <v>16384.58008</v>
      </c>
      <c r="N1318" s="69">
        <f>(B1319-Assets[[#This Row],[AAPL]])/Assets[[#This Row],[AAPL]]</f>
        <v>1.5513461074554131E-2</v>
      </c>
      <c r="O1318" s="69">
        <f>(C1319-Assets[[#This Row],[XOM]])/Assets[[#This Row],[XOM]]</f>
        <v>9.7688396189976427E-3</v>
      </c>
      <c r="P1318" s="69">
        <f>(D1319-Assets[[#This Row],[TTM]])/Assets[[#This Row],[TTM]]</f>
        <v>2.4000022409357302E-3</v>
      </c>
      <c r="Q1318" s="69">
        <f>(E1319-Assets[[#This Row],[TSLA]])/Assets[[#This Row],[TSLA]]</f>
        <v>1.3736540053267968E-2</v>
      </c>
      <c r="R1318" s="69">
        <f>(F1319-Assets[[#This Row],[GOOG]])/Assets[[#This Row],[GOOG]]</f>
        <v>9.8371108462456096E-3</v>
      </c>
      <c r="S1318" s="69">
        <f>(G1319-Assets[[#This Row],[DIS]])/Assets[[#This Row],[DIS]]</f>
        <v>5.542660611546615E-3</v>
      </c>
      <c r="T1318" s="69">
        <f>(H1319-Assets[[#This Row],[COP]])/Assets[[#This Row],[COP]]</f>
        <v>8.0645133716681066E-3</v>
      </c>
      <c r="U1318" s="69">
        <f>(I1319-Assets[[#This Row],[BIDU]])/Assets[[#This Row],[BIDU]]</f>
        <v>-1.2134466683444789E-2</v>
      </c>
      <c r="V1318" s="69">
        <f>(J1319-Assets[[#This Row],[MSFT]])/Assets[[#This Row],[MSFT]]</f>
        <v>1.4489456750166647E-2</v>
      </c>
      <c r="W1318" s="69">
        <f>(K1319-Assets[[#This Row],[WFC]])/Assets[[#This Row],[WFC]]</f>
        <v>9.9921143774840768E-3</v>
      </c>
      <c r="X1318" s="69">
        <f>(L1319-Assets[[#This Row],[DJI]])/Assets[[#This Row],[DJI]]</f>
        <v>7.6663160963965299E-3</v>
      </c>
    </row>
    <row r="1319" spans="1:24" x14ac:dyDescent="0.25">
      <c r="A1319" s="66">
        <v>42268</v>
      </c>
      <c r="B1319" s="60">
        <v>113.40931399999999</v>
      </c>
      <c r="C1319" s="62">
        <v>71.500435999999993</v>
      </c>
      <c r="D1319" s="62">
        <v>25.049534999999999</v>
      </c>
      <c r="E1319" s="62">
        <v>264.20001200000002</v>
      </c>
      <c r="F1319" s="62">
        <v>635.44000200000005</v>
      </c>
      <c r="G1319" s="62">
        <v>102.010322</v>
      </c>
      <c r="H1319" s="62">
        <v>47.172891</v>
      </c>
      <c r="I1319" s="62">
        <v>140.83999600000001</v>
      </c>
      <c r="J1319" s="62">
        <v>43.200176999999996</v>
      </c>
      <c r="K1319" s="62">
        <v>50.418771</v>
      </c>
      <c r="L1319" s="62">
        <v>16510.189450000002</v>
      </c>
      <c r="N1319" s="69">
        <f>(B1320-Assets[[#This Row],[AAPL]])/Assets[[#This Row],[AAPL]]</f>
        <v>-1.5710420398098827E-2</v>
      </c>
      <c r="O1319" s="69">
        <f>(C1320-Assets[[#This Row],[XOM]])/Assets[[#This Row],[XOM]]</f>
        <v>-8.8568131248876851E-3</v>
      </c>
      <c r="P1319" s="69">
        <f>(D1320-Assets[[#This Row],[TTM]])/Assets[[#This Row],[TTM]]</f>
        <v>-5.8260163312412752E-2</v>
      </c>
      <c r="Q1319" s="69">
        <f>(E1320-Assets[[#This Row],[TSLA]])/Assets[[#This Row],[TSLA]]</f>
        <v>-1.2339174307077708E-2</v>
      </c>
      <c r="R1319" s="69">
        <f>(F1320-Assets[[#This Row],[GOOG]])/Assets[[#This Row],[GOOG]]</f>
        <v>-2.0064836900211391E-2</v>
      </c>
      <c r="S1319" s="69">
        <f>(G1320-Assets[[#This Row],[DIS]])/Assets[[#This Row],[DIS]]</f>
        <v>-8.8966781224355616E-3</v>
      </c>
      <c r="T1319" s="69">
        <f>(H1320-Assets[[#This Row],[COP]])/Assets[[#This Row],[COP]]</f>
        <v>-2.6667010932190085E-3</v>
      </c>
      <c r="U1319" s="69">
        <f>(I1320-Assets[[#This Row],[BIDU]])/Assets[[#This Row],[BIDU]]</f>
        <v>-3.3513214527498454E-2</v>
      </c>
      <c r="V1319" s="69">
        <f>(J1320-Assets[[#This Row],[MSFT]])/Assets[[#This Row],[MSFT]]</f>
        <v>-4.7608138272210261E-3</v>
      </c>
      <c r="W1319" s="69">
        <f>(K1320-Assets[[#This Row],[WFC]])/Assets[[#This Row],[WFC]]</f>
        <v>-1.6682834256312944E-2</v>
      </c>
      <c r="X1319" s="69">
        <f>(L1320-Assets[[#This Row],[DJI]])/Assets[[#This Row],[DJI]]</f>
        <v>-1.0885382057199891E-2</v>
      </c>
    </row>
    <row r="1320" spans="1:24" x14ac:dyDescent="0.25">
      <c r="A1320" s="66">
        <v>42269</v>
      </c>
      <c r="B1320" s="60">
        <v>111.627606</v>
      </c>
      <c r="C1320" s="62">
        <v>70.867170000000002</v>
      </c>
      <c r="D1320" s="62">
        <v>23.590145</v>
      </c>
      <c r="E1320" s="62">
        <v>260.94000199999999</v>
      </c>
      <c r="F1320" s="62">
        <v>622.69000200000005</v>
      </c>
      <c r="G1320" s="62">
        <v>101.102769</v>
      </c>
      <c r="H1320" s="62">
        <v>47.047094999999999</v>
      </c>
      <c r="I1320" s="62">
        <v>136.11999499999999</v>
      </c>
      <c r="J1320" s="62">
        <v>42.994509000000001</v>
      </c>
      <c r="K1320" s="62">
        <v>49.577643000000002</v>
      </c>
      <c r="L1320" s="62">
        <v>16330.469730000001</v>
      </c>
      <c r="N1320" s="69">
        <f>(B1321-Assets[[#This Row],[AAPL]])/Assets[[#This Row],[AAPL]]</f>
        <v>8.1128587492954162E-3</v>
      </c>
      <c r="O1320" s="69">
        <f>(C1321-Assets[[#This Row],[XOM]])/Assets[[#This Row],[XOM]]</f>
        <v>-6.0488798974194166E-3</v>
      </c>
      <c r="P1320" s="69">
        <f>(D1321-Assets[[#This Row],[TTM]])/Assets[[#This Row],[TTM]]</f>
        <v>-1.6525460102089284E-2</v>
      </c>
      <c r="Q1320" s="69">
        <f>(E1321-Assets[[#This Row],[TSLA]])/Assets[[#This Row],[TSLA]]</f>
        <v>4.5986050080590806E-4</v>
      </c>
      <c r="R1320" s="69">
        <f>(F1321-Assets[[#This Row],[GOOG]])/Assets[[#This Row],[GOOG]]</f>
        <v>-5.2998602665857159E-4</v>
      </c>
      <c r="S1320" s="69">
        <f>(G1321-Assets[[#This Row],[DIS]])/Assets[[#This Row],[DIS]]</f>
        <v>-8.9764702685838048E-3</v>
      </c>
      <c r="T1320" s="69">
        <f>(H1321-Assets[[#This Row],[COP]])/Assets[[#This Row],[COP]]</f>
        <v>-1.5631379578271501E-2</v>
      </c>
      <c r="U1320" s="69">
        <f>(I1321-Assets[[#This Row],[BIDU]])/Assets[[#This Row],[BIDU]]</f>
        <v>-2.7549222287291446E-2</v>
      </c>
      <c r="V1320" s="69">
        <f>(J1321-Assets[[#This Row],[MSFT]])/Assets[[#This Row],[MSFT]]</f>
        <v>-6.8341285162723509E-4</v>
      </c>
      <c r="W1320" s="69">
        <f>(K1321-Assets[[#This Row],[WFC]])/Assets[[#This Row],[WFC]]</f>
        <v>1.7754978791548175E-3</v>
      </c>
      <c r="X1320" s="69">
        <f>(L1321-Assets[[#This Row],[DJI]])/Assets[[#This Row],[DJI]]</f>
        <v>-3.0972826156422839E-3</v>
      </c>
    </row>
    <row r="1321" spans="1:24" x14ac:dyDescent="0.25">
      <c r="A1321" s="66">
        <v>42270</v>
      </c>
      <c r="B1321" s="60">
        <v>112.533225</v>
      </c>
      <c r="C1321" s="62">
        <v>70.438502999999997</v>
      </c>
      <c r="D1321" s="62">
        <v>23.200306999999999</v>
      </c>
      <c r="E1321" s="62">
        <v>261.05999800000001</v>
      </c>
      <c r="F1321" s="62">
        <v>622.35998500000005</v>
      </c>
      <c r="G1321" s="62">
        <v>100.195223</v>
      </c>
      <c r="H1321" s="62">
        <v>46.311684</v>
      </c>
      <c r="I1321" s="62">
        <v>132.36999499999999</v>
      </c>
      <c r="J1321" s="62">
        <v>42.965125999999998</v>
      </c>
      <c r="K1321" s="62">
        <v>49.665667999999997</v>
      </c>
      <c r="L1321" s="62">
        <v>16279.889649999999</v>
      </c>
      <c r="N1321" s="69">
        <f>(B1322-Assets[[#This Row],[AAPL]])/Assets[[#This Row],[AAPL]]</f>
        <v>5.9482166266895458E-3</v>
      </c>
      <c r="O1321" s="69">
        <f>(C1322-Assets[[#This Row],[XOM]])/Assets[[#This Row],[XOM]]</f>
        <v>5.9474574580326211E-3</v>
      </c>
      <c r="P1321" s="69">
        <f>(D1322-Assets[[#This Row],[TTM]])/Assets[[#This Row],[TTM]]</f>
        <v>-1.2063719674054188E-2</v>
      </c>
      <c r="Q1321" s="69">
        <f>(E1322-Assets[[#This Row],[TSLA]])/Assets[[#This Row],[TSLA]]</f>
        <v>7.8908948739056135E-3</v>
      </c>
      <c r="R1321" s="69">
        <f>(F1322-Assets[[#This Row],[GOOG]])/Assets[[#This Row],[GOOG]]</f>
        <v>5.5273524694874673E-3</v>
      </c>
      <c r="S1321" s="69">
        <f>(G1322-Assets[[#This Row],[DIS]])/Assets[[#This Row],[DIS]]</f>
        <v>-9.3531205574541657E-3</v>
      </c>
      <c r="T1321" s="69">
        <f>(H1322-Assets[[#This Row],[COP]])/Assets[[#This Row],[COP]]</f>
        <v>-2.089472712760776E-3</v>
      </c>
      <c r="U1321" s="69">
        <f>(I1322-Assets[[#This Row],[BIDU]])/Assets[[#This Row],[BIDU]]</f>
        <v>1.6620156252179716E-3</v>
      </c>
      <c r="V1321" s="69">
        <f>(J1322-Assets[[#This Row],[MSFT]])/Assets[[#This Row],[MSFT]]</f>
        <v>9.1178599127115752E-4</v>
      </c>
      <c r="W1321" s="69">
        <f>(K1322-Assets[[#This Row],[WFC]])/Assets[[#This Row],[WFC]]</f>
        <v>-4.5293259722187715E-3</v>
      </c>
      <c r="X1321" s="69">
        <f>(L1322-Assets[[#This Row],[DJI]])/Assets[[#This Row],[DJI]]</f>
        <v>-4.8261592485671434E-3</v>
      </c>
    </row>
    <row r="1322" spans="1:24" x14ac:dyDescent="0.25">
      <c r="A1322" s="66">
        <v>42271</v>
      </c>
      <c r="B1322" s="60">
        <v>113.202597</v>
      </c>
      <c r="C1322" s="62">
        <v>70.857433</v>
      </c>
      <c r="D1322" s="62">
        <v>22.920425000000002</v>
      </c>
      <c r="E1322" s="62">
        <v>263.11999500000002</v>
      </c>
      <c r="F1322" s="62">
        <v>625.79998799999998</v>
      </c>
      <c r="G1322" s="62">
        <v>99.258084999999994</v>
      </c>
      <c r="H1322" s="62">
        <v>46.214917</v>
      </c>
      <c r="I1322" s="62">
        <v>132.58999600000001</v>
      </c>
      <c r="J1322" s="62">
        <v>43.004300999999998</v>
      </c>
      <c r="K1322" s="62">
        <v>49.440716000000002</v>
      </c>
      <c r="L1322" s="62">
        <v>16201.320309999999</v>
      </c>
      <c r="N1322" s="69">
        <f>(B1323-Assets[[#This Row],[AAPL]])/Assets[[#This Row],[AAPL]]</f>
        <v>-2.5217442670506449E-3</v>
      </c>
      <c r="O1322" s="69">
        <f>(C1323-Assets[[#This Row],[XOM]])/Assets[[#This Row],[XOM]]</f>
        <v>6.8747339464019742E-3</v>
      </c>
      <c r="P1322" s="69">
        <f>(D1323-Assets[[#This Row],[TTM]])/Assets[[#This Row],[TTM]]</f>
        <v>-2.1805878381400633E-3</v>
      </c>
      <c r="Q1322" s="69">
        <f>(E1323-Assets[[#This Row],[TSLA]])/Assets[[#This Row],[TSLA]]</f>
        <v>-2.3601364844963613E-2</v>
      </c>
      <c r="R1322" s="69">
        <f>(F1323-Assets[[#This Row],[GOOG]])/Assets[[#This Row],[GOOG]]</f>
        <v>-2.2099739957169826E-2</v>
      </c>
      <c r="S1322" s="69">
        <f>(G1323-Assets[[#This Row],[DIS]])/Assets[[#This Row],[DIS]]</f>
        <v>-3.1802850115433901E-3</v>
      </c>
      <c r="T1322" s="69">
        <f>(H1323-Assets[[#This Row],[COP]])/Assets[[#This Row],[COP]]</f>
        <v>-1.1934674685232087E-2</v>
      </c>
      <c r="U1322" s="69">
        <f>(I1323-Assets[[#This Row],[BIDU]])/Assets[[#This Row],[BIDU]]</f>
        <v>1.3198582493357943E-2</v>
      </c>
      <c r="V1322" s="69">
        <f>(J1323-Assets[[#This Row],[MSFT]])/Assets[[#This Row],[MSFT]]</f>
        <v>6.8318747931755226E-4</v>
      </c>
      <c r="W1322" s="69">
        <f>(K1323-Assets[[#This Row],[WFC]])/Assets[[#This Row],[WFC]]</f>
        <v>1.8397630001960253E-2</v>
      </c>
      <c r="X1322" s="69">
        <f>(L1323-Assets[[#This Row],[DJI]])/Assets[[#This Row],[DJI]]</f>
        <v>6.9963193018310939E-3</v>
      </c>
    </row>
    <row r="1323" spans="1:24" x14ac:dyDescent="0.25">
      <c r="A1323" s="66">
        <v>42272</v>
      </c>
      <c r="B1323" s="60">
        <v>112.917129</v>
      </c>
      <c r="C1323" s="62">
        <v>71.344559000000004</v>
      </c>
      <c r="D1323" s="62">
        <v>22.870445</v>
      </c>
      <c r="E1323" s="62">
        <v>256.91000400000001</v>
      </c>
      <c r="F1323" s="62">
        <v>611.96997099999999</v>
      </c>
      <c r="G1323" s="62">
        <v>98.942415999999994</v>
      </c>
      <c r="H1323" s="62">
        <v>45.663356999999998</v>
      </c>
      <c r="I1323" s="62">
        <v>134.33999600000001</v>
      </c>
      <c r="J1323" s="62">
        <v>43.033681000000001</v>
      </c>
      <c r="K1323" s="62">
        <v>50.350307999999998</v>
      </c>
      <c r="L1323" s="62">
        <v>16314.66992</v>
      </c>
      <c r="N1323" s="69">
        <f>(B1324-Assets[[#This Row],[AAPL]])/Assets[[#This Row],[AAPL]]</f>
        <v>-1.9789008273492399E-2</v>
      </c>
      <c r="O1323" s="69">
        <f>(C1324-Assets[[#This Row],[XOM]])/Assets[[#This Row],[XOM]]</f>
        <v>-8.6030947363485641E-3</v>
      </c>
      <c r="P1323" s="69">
        <f>(D1324-Assets[[#This Row],[TTM]])/Assets[[#This Row],[TTM]]</f>
        <v>-5.0262248941811104E-2</v>
      </c>
      <c r="Q1323" s="69">
        <f>(E1324-Assets[[#This Row],[TSLA]])/Assets[[#This Row],[TSLA]]</f>
        <v>-3.300771035759284E-2</v>
      </c>
      <c r="R1323" s="69">
        <f>(F1324-Assets[[#This Row],[GOOG]])/Assets[[#This Row],[GOOG]]</f>
        <v>-2.7909794286295198E-2</v>
      </c>
      <c r="S1323" s="69">
        <f>(G1324-Assets[[#This Row],[DIS]])/Assets[[#This Row],[DIS]]</f>
        <v>-1.8045910663834996E-2</v>
      </c>
      <c r="T1323" s="69">
        <f>(H1324-Assets[[#This Row],[COP]])/Assets[[#This Row],[COP]]</f>
        <v>-2.8395853594382028E-2</v>
      </c>
      <c r="U1323" s="69">
        <f>(I1324-Assets[[#This Row],[BIDU]])/Assets[[#This Row],[BIDU]]</f>
        <v>-9.5280485195191316E-3</v>
      </c>
      <c r="V1323" s="69">
        <f>(J1324-Assets[[#This Row],[MSFT]])/Assets[[#This Row],[MSFT]]</f>
        <v>-1.4792831689206374E-2</v>
      </c>
      <c r="W1323" s="69">
        <f>(K1324-Assets[[#This Row],[WFC]])/Assets[[#This Row],[WFC]]</f>
        <v>-2.1561794617025929E-2</v>
      </c>
      <c r="X1323" s="69">
        <f>(L1324-Assets[[#This Row],[DJI]])/Assets[[#This Row],[DJI]]</f>
        <v>-1.9171719166476468E-2</v>
      </c>
    </row>
    <row r="1324" spans="1:24" x14ac:dyDescent="0.25">
      <c r="A1324" s="66">
        <v>42275</v>
      </c>
      <c r="B1324" s="60">
        <v>110.68261099999999</v>
      </c>
      <c r="C1324" s="62">
        <v>70.730774999999994</v>
      </c>
      <c r="D1324" s="62">
        <v>21.720925000000001</v>
      </c>
      <c r="E1324" s="62">
        <v>248.429993</v>
      </c>
      <c r="F1324" s="62">
        <v>594.89001499999995</v>
      </c>
      <c r="G1324" s="62">
        <v>97.156909999999996</v>
      </c>
      <c r="H1324" s="62">
        <v>44.366706999999998</v>
      </c>
      <c r="I1324" s="62">
        <v>133.05999800000001</v>
      </c>
      <c r="J1324" s="62">
        <v>42.397091000000003</v>
      </c>
      <c r="K1324" s="62">
        <v>49.264665000000001</v>
      </c>
      <c r="L1324" s="62">
        <v>16001.889649999999</v>
      </c>
      <c r="N1324" s="69">
        <f>(B1325-Assets[[#This Row],[AAPL]])/Assets[[#This Row],[AAPL]]</f>
        <v>-3.0060512396116085E-2</v>
      </c>
      <c r="O1324" s="69">
        <f>(C1325-Assets[[#This Row],[XOM]])/Assets[[#This Row],[XOM]]</f>
        <v>5.0964520040958916E-3</v>
      </c>
      <c r="P1324" s="69">
        <f>(D1325-Assets[[#This Row],[TTM]])/Assets[[#This Row],[TTM]]</f>
        <v>3.681565126715363E-3</v>
      </c>
      <c r="Q1324" s="69">
        <f>(E1325-Assets[[#This Row],[TSLA]])/Assets[[#This Row],[TSLA]]</f>
        <v>-7.1649923525940913E-3</v>
      </c>
      <c r="R1324" s="69">
        <f>(F1325-Assets[[#This Row],[GOOG]])/Assets[[#This Row],[GOOG]]</f>
        <v>1.3440467646786496E-4</v>
      </c>
      <c r="S1324" s="69">
        <f>(G1325-Assets[[#This Row],[DIS]])/Assets[[#This Row],[DIS]]</f>
        <v>9.4425913710101585E-3</v>
      </c>
      <c r="T1324" s="69">
        <f>(H1325-Assets[[#This Row],[COP]])/Assets[[#This Row],[COP]]</f>
        <v>1.5703419232804421E-2</v>
      </c>
      <c r="U1324" s="69">
        <f>(I1325-Assets[[#This Row],[BIDU]])/Assets[[#This Row],[BIDU]]</f>
        <v>2.7205734664147437E-2</v>
      </c>
      <c r="V1324" s="69">
        <f>(J1325-Assets[[#This Row],[MSFT]])/Assets[[#This Row],[MSFT]]</f>
        <v>3.4649311199203424E-3</v>
      </c>
      <c r="W1324" s="69">
        <f>(K1325-Assets[[#This Row],[WFC]])/Assets[[#This Row],[WFC]]</f>
        <v>1.0323626477516858E-2</v>
      </c>
      <c r="X1324" s="69">
        <f>(L1325-Assets[[#This Row],[DJI]])/Assets[[#This Row],[DJI]]</f>
        <v>2.9521657150036185E-3</v>
      </c>
    </row>
    <row r="1325" spans="1:24" x14ac:dyDescent="0.25">
      <c r="A1325" s="66">
        <v>42276</v>
      </c>
      <c r="B1325" s="60">
        <v>107.355435</v>
      </c>
      <c r="C1325" s="62">
        <v>71.091251</v>
      </c>
      <c r="D1325" s="62">
        <v>21.800892000000001</v>
      </c>
      <c r="E1325" s="62">
        <v>246.64999399999999</v>
      </c>
      <c r="F1325" s="62">
        <v>594.96997099999999</v>
      </c>
      <c r="G1325" s="62">
        <v>98.074323000000007</v>
      </c>
      <c r="H1325" s="62">
        <v>45.063415999999997</v>
      </c>
      <c r="I1325" s="62">
        <v>136.679993</v>
      </c>
      <c r="J1325" s="62">
        <v>42.543993999999998</v>
      </c>
      <c r="K1325" s="62">
        <v>49.773254999999999</v>
      </c>
      <c r="L1325" s="62">
        <v>16049.12988</v>
      </c>
      <c r="N1325" s="69">
        <f>(B1326-Assets[[#This Row],[AAPL]])/Assets[[#This Row],[AAPL]]</f>
        <v>1.1369932039304771E-2</v>
      </c>
      <c r="O1325" s="69">
        <f>(C1326-Assets[[#This Row],[XOM]])/Assets[[#This Row],[XOM]]</f>
        <v>1.8911848941861983E-2</v>
      </c>
      <c r="P1325" s="69">
        <f>(D1326-Assets[[#This Row],[TTM]])/Assets[[#This Row],[TTM]]</f>
        <v>3.1636870638137193E-2</v>
      </c>
      <c r="Q1325" s="69">
        <f>(E1326-Assets[[#This Row],[TSLA]])/Assets[[#This Row],[TSLA]]</f>
        <v>7.0950741640804582E-3</v>
      </c>
      <c r="R1325" s="69">
        <f>(F1326-Assets[[#This Row],[GOOG]])/Assets[[#This Row],[GOOG]]</f>
        <v>2.2606203095248342E-2</v>
      </c>
      <c r="S1325" s="69">
        <f>(G1326-Assets[[#This Row],[DIS]])/Assets[[#This Row],[DIS]]</f>
        <v>2.7962160901176893E-2</v>
      </c>
      <c r="T1325" s="69">
        <f>(H1326-Assets[[#This Row],[COP]])/Assets[[#This Row],[COP]]</f>
        <v>2.9847515332614951E-2</v>
      </c>
      <c r="U1325" s="69">
        <f>(I1326-Assets[[#This Row],[BIDU]])/Assets[[#This Row],[BIDU]]</f>
        <v>5.3410231005791052E-3</v>
      </c>
      <c r="V1325" s="69">
        <f>(J1326-Assets[[#This Row],[MSFT]])/Assets[[#This Row],[MSFT]]</f>
        <v>1.8876624512498875E-2</v>
      </c>
      <c r="W1325" s="69">
        <f>(K1326-Assets[[#This Row],[WFC]])/Assets[[#This Row],[WFC]]</f>
        <v>9.0390913754786802E-3</v>
      </c>
      <c r="X1325" s="69">
        <f>(L1326-Assets[[#This Row],[DJI]])/Assets[[#This Row],[DJI]]</f>
        <v>1.4678074248346658E-2</v>
      </c>
    </row>
    <row r="1326" spans="1:24" x14ac:dyDescent="0.25">
      <c r="A1326" s="66">
        <v>42277</v>
      </c>
      <c r="B1326" s="60">
        <v>108.576059</v>
      </c>
      <c r="C1326" s="62">
        <v>72.435717999999994</v>
      </c>
      <c r="D1326" s="62">
        <v>22.490604000000001</v>
      </c>
      <c r="E1326" s="62">
        <v>248.39999399999999</v>
      </c>
      <c r="F1326" s="62">
        <v>608.419983</v>
      </c>
      <c r="G1326" s="62">
        <v>100.816693</v>
      </c>
      <c r="H1326" s="62">
        <v>46.408447000000002</v>
      </c>
      <c r="I1326" s="62">
        <v>137.41000399999999</v>
      </c>
      <c r="J1326" s="62">
        <v>43.347081000000003</v>
      </c>
      <c r="K1326" s="62">
        <v>50.22316</v>
      </c>
      <c r="L1326" s="62">
        <v>16284.700199999999</v>
      </c>
      <c r="N1326" s="69">
        <f>(B1327-Assets[[#This Row],[AAPL]])/Assets[[#This Row],[AAPL]]</f>
        <v>-6.5276637089949994E-3</v>
      </c>
      <c r="O1326" s="69">
        <f>(C1327-Assets[[#This Row],[XOM]])/Assets[[#This Row],[XOM]]</f>
        <v>-3.9004790426733714E-3</v>
      </c>
      <c r="P1326" s="69">
        <f>(D1327-Assets[[#This Row],[TTM]])/Assets[[#This Row],[TTM]]</f>
        <v>-7.5555551998514473E-3</v>
      </c>
      <c r="Q1326" s="69">
        <f>(E1327-Assets[[#This Row],[TSLA]])/Assets[[#This Row],[TSLA]]</f>
        <v>-3.4299473453288334E-2</v>
      </c>
      <c r="R1326" s="69">
        <f>(F1327-Assets[[#This Row],[GOOG]])/Assets[[#This Row],[GOOG]]</f>
        <v>4.7171281026120032E-3</v>
      </c>
      <c r="S1326" s="69">
        <f>(G1327-Assets[[#This Row],[DIS]])/Assets[[#This Row],[DIS]]</f>
        <v>4.5988415827128756E-3</v>
      </c>
      <c r="T1326" s="69">
        <f>(H1327-Assets[[#This Row],[COP]])/Assets[[#This Row],[COP]]</f>
        <v>4.1701675559192948E-3</v>
      </c>
      <c r="U1326" s="69">
        <f>(I1327-Assets[[#This Row],[BIDU]])/Assets[[#This Row],[BIDU]]</f>
        <v>8.7326247366980051E-4</v>
      </c>
      <c r="V1326" s="69">
        <f>(J1327-Assets[[#This Row],[MSFT]])/Assets[[#This Row],[MSFT]]</f>
        <v>7.9078681215004332E-3</v>
      </c>
      <c r="W1326" s="69">
        <f>(K1327-Assets[[#This Row],[WFC]])/Assets[[#This Row],[WFC]]</f>
        <v>1.7526774500051729E-3</v>
      </c>
      <c r="X1326" s="69">
        <f>(L1327-Assets[[#This Row],[DJI]])/Assets[[#This Row],[DJI]]</f>
        <v>-7.7928545469929753E-4</v>
      </c>
    </row>
    <row r="1327" spans="1:24" x14ac:dyDescent="0.25">
      <c r="A1327" s="66">
        <v>42278</v>
      </c>
      <c r="B1327" s="60">
        <v>107.867311</v>
      </c>
      <c r="C1327" s="62">
        <v>72.153183999999996</v>
      </c>
      <c r="D1327" s="62">
        <v>22.320675000000001</v>
      </c>
      <c r="E1327" s="62">
        <v>239.88000500000001</v>
      </c>
      <c r="F1327" s="62">
        <v>611.28997800000002</v>
      </c>
      <c r="G1327" s="62">
        <v>101.280333</v>
      </c>
      <c r="H1327" s="62">
        <v>46.601978000000003</v>
      </c>
      <c r="I1327" s="62">
        <v>137.529999</v>
      </c>
      <c r="J1327" s="62">
        <v>43.689864</v>
      </c>
      <c r="K1327" s="62">
        <v>50.311185000000002</v>
      </c>
      <c r="L1327" s="62">
        <v>16272.009770000001</v>
      </c>
      <c r="N1327" s="69">
        <f>(B1328-Assets[[#This Row],[AAPL]])/Assets[[#This Row],[AAPL]]</f>
        <v>7.3005620766795629E-3</v>
      </c>
      <c r="O1327" s="69">
        <f>(C1328-Assets[[#This Row],[XOM]])/Assets[[#This Row],[XOM]]</f>
        <v>2.4574660488995165E-2</v>
      </c>
      <c r="P1327" s="69">
        <f>(D1328-Assets[[#This Row],[TTM]])/Assets[[#This Row],[TTM]]</f>
        <v>4.6126338025171597E-2</v>
      </c>
      <c r="Q1327" s="69">
        <f>(E1328-Assets[[#This Row],[TSLA]])/Assets[[#This Row],[TSLA]]</f>
        <v>3.2057703183723016E-2</v>
      </c>
      <c r="R1327" s="69">
        <f>(F1328-Assets[[#This Row],[GOOG]])/Assets[[#This Row],[GOOG]]</f>
        <v>2.5552512820682979E-2</v>
      </c>
      <c r="S1327" s="69">
        <f>(G1328-Assets[[#This Row],[DIS]])/Assets[[#This Row],[DIS]]</f>
        <v>3.2141975678535942E-3</v>
      </c>
      <c r="T1327" s="69">
        <f>(H1328-Assets[[#This Row],[COP]])/Assets[[#This Row],[COP]]</f>
        <v>6.2915247932179924E-2</v>
      </c>
      <c r="U1327" s="69">
        <f>(I1328-Assets[[#This Row],[BIDU]])/Assets[[#This Row],[BIDU]]</f>
        <v>7.9837097941082652E-2</v>
      </c>
      <c r="V1327" s="69">
        <f>(J1328-Assets[[#This Row],[MSFT]])/Assets[[#This Row],[MSFT]]</f>
        <v>2.1519819791611213E-2</v>
      </c>
      <c r="W1327" s="69">
        <f>(K1328-Assets[[#This Row],[WFC]])/Assets[[#This Row],[WFC]]</f>
        <v>-3.4992417690022817E-3</v>
      </c>
      <c r="X1327" s="69">
        <f>(L1328-Assets[[#This Row],[DJI]])/Assets[[#This Row],[DJI]]</f>
        <v>1.2313129898028467E-2</v>
      </c>
    </row>
    <row r="1328" spans="1:24" x14ac:dyDescent="0.25">
      <c r="A1328" s="66">
        <v>42279</v>
      </c>
      <c r="B1328" s="60">
        <v>108.654803</v>
      </c>
      <c r="C1328" s="62">
        <v>73.926323999999994</v>
      </c>
      <c r="D1328" s="62">
        <v>23.350245999999999</v>
      </c>
      <c r="E1328" s="62">
        <v>247.570007</v>
      </c>
      <c r="F1328" s="62">
        <v>626.90997300000004</v>
      </c>
      <c r="G1328" s="62">
        <v>101.605868</v>
      </c>
      <c r="H1328" s="62">
        <v>49.533952999999997</v>
      </c>
      <c r="I1328" s="62">
        <v>148.509995</v>
      </c>
      <c r="J1328" s="62">
        <v>44.630062000000002</v>
      </c>
      <c r="K1328" s="62">
        <v>50.135134000000001</v>
      </c>
      <c r="L1328" s="62">
        <v>16472.369139999999</v>
      </c>
      <c r="N1328" s="69">
        <f>(B1329-Assets[[#This Row],[AAPL]])/Assets[[#This Row],[AAPL]]</f>
        <v>3.6238618922349634E-3</v>
      </c>
      <c r="O1328" s="69">
        <f>(C1329-Assets[[#This Row],[XOM]])/Assets[[#This Row],[XOM]]</f>
        <v>1.2256202540248135E-2</v>
      </c>
      <c r="P1328" s="69">
        <f>(D1329-Assets[[#This Row],[TTM]])/Assets[[#This Row],[TTM]]</f>
        <v>5.5650634258842625E-2</v>
      </c>
      <c r="Q1328" s="69">
        <f>(E1329-Assets[[#This Row],[TSLA]])/Assets[[#This Row],[TSLA]]</f>
        <v>-5.7358038528472132E-3</v>
      </c>
      <c r="R1328" s="69">
        <f>(F1329-Assets[[#This Row],[GOOG]])/Assets[[#This Row],[GOOG]]</f>
        <v>2.3225022135674254E-2</v>
      </c>
      <c r="S1328" s="69">
        <f>(G1329-Assets[[#This Row],[DIS]])/Assets[[#This Row],[DIS]]</f>
        <v>8.2524170749665483E-3</v>
      </c>
      <c r="T1328" s="69">
        <f>(H1329-Assets[[#This Row],[COP]])/Assets[[#This Row],[COP]]</f>
        <v>3.4967792697667519E-2</v>
      </c>
      <c r="U1328" s="69">
        <f>(I1329-Assets[[#This Row],[BIDU]])/Assets[[#This Row],[BIDU]]</f>
        <v>7.4742444102835317E-3</v>
      </c>
      <c r="V1328" s="69">
        <f>(J1329-Assets[[#This Row],[MSFT]])/Assets[[#This Row],[MSFT]]</f>
        <v>2.326093564467822E-2</v>
      </c>
      <c r="W1328" s="69">
        <f>(K1329-Assets[[#This Row],[WFC]])/Assets[[#This Row],[WFC]]</f>
        <v>2.2434686222240895E-2</v>
      </c>
      <c r="X1328" s="69">
        <f>(L1329-Assets[[#This Row],[DJI]])/Assets[[#This Row],[DJI]]</f>
        <v>1.8458823221830858E-2</v>
      </c>
    </row>
    <row r="1329" spans="1:24" x14ac:dyDescent="0.25">
      <c r="A1329" s="66">
        <v>42282</v>
      </c>
      <c r="B1329" s="60">
        <v>109.048553</v>
      </c>
      <c r="C1329" s="62">
        <v>74.832380000000001</v>
      </c>
      <c r="D1329" s="62">
        <v>24.649702000000001</v>
      </c>
      <c r="E1329" s="62">
        <v>246.14999399999999</v>
      </c>
      <c r="F1329" s="62">
        <v>641.46997099999999</v>
      </c>
      <c r="G1329" s="62">
        <v>102.444362</v>
      </c>
      <c r="H1329" s="62">
        <v>51.266046000000003</v>
      </c>
      <c r="I1329" s="62">
        <v>149.61999499999999</v>
      </c>
      <c r="J1329" s="62">
        <v>45.668199000000001</v>
      </c>
      <c r="K1329" s="62">
        <v>51.259900000000002</v>
      </c>
      <c r="L1329" s="62">
        <v>16776.429690000001</v>
      </c>
      <c r="N1329" s="69">
        <f>(B1330-Assets[[#This Row],[AAPL]])/Assets[[#This Row],[AAPL]]</f>
        <v>4.7842450509178276E-3</v>
      </c>
      <c r="O1329" s="69">
        <f>(C1330-Assets[[#This Row],[XOM]])/Assets[[#This Row],[XOM]]</f>
        <v>1.4060691374509236E-2</v>
      </c>
      <c r="P1329" s="69">
        <f>(D1330-Assets[[#This Row],[TTM]])/Assets[[#This Row],[TTM]]</f>
        <v>2.4330922945843329E-2</v>
      </c>
      <c r="Q1329" s="69">
        <f>(E1330-Assets[[#This Row],[TSLA]])/Assets[[#This Row],[TSLA]]</f>
        <v>-1.9053370360837801E-2</v>
      </c>
      <c r="R1329" s="69">
        <f>(F1330-Assets[[#This Row],[GOOG]])/Assets[[#This Row],[GOOG]]</f>
        <v>6.1889584539882737E-3</v>
      </c>
      <c r="S1329" s="69">
        <f>(G1330-Assets[[#This Row],[DIS]])/Assets[[#This Row],[DIS]]</f>
        <v>-7.7035962213322263E-4</v>
      </c>
      <c r="T1329" s="69">
        <f>(H1330-Assets[[#This Row],[COP]])/Assets[[#This Row],[COP]]</f>
        <v>4.0770103471603675E-2</v>
      </c>
      <c r="U1329" s="69">
        <f>(I1330-Assets[[#This Row],[BIDU]])/Assets[[#This Row],[BIDU]]</f>
        <v>1.2031012298858521E-3</v>
      </c>
      <c r="V1329" s="69">
        <f>(J1330-Assets[[#This Row],[MSFT]])/Assets[[#This Row],[MSFT]]</f>
        <v>2.5734318973252256E-3</v>
      </c>
      <c r="W1329" s="69">
        <f>(K1330-Assets[[#This Row],[WFC]])/Assets[[#This Row],[WFC]]</f>
        <v>-7.2505408711292961E-3</v>
      </c>
      <c r="X1329" s="69">
        <f>(L1330-Assets[[#This Row],[DJI]])/Assets[[#This Row],[DJI]]</f>
        <v>8.2018404715770152E-4</v>
      </c>
    </row>
    <row r="1330" spans="1:24" x14ac:dyDescent="0.25">
      <c r="A1330" s="66">
        <v>42283</v>
      </c>
      <c r="B1330" s="60">
        <v>109.570268</v>
      </c>
      <c r="C1330" s="62">
        <v>75.884574999999998</v>
      </c>
      <c r="D1330" s="62">
        <v>25.249452000000002</v>
      </c>
      <c r="E1330" s="62">
        <v>241.46000699999999</v>
      </c>
      <c r="F1330" s="62">
        <v>645.44000200000005</v>
      </c>
      <c r="G1330" s="62">
        <v>102.365443</v>
      </c>
      <c r="H1330" s="62">
        <v>53.356167999999997</v>
      </c>
      <c r="I1330" s="62">
        <v>149.800003</v>
      </c>
      <c r="J1330" s="62">
        <v>45.785722999999997</v>
      </c>
      <c r="K1330" s="62">
        <v>50.888238000000001</v>
      </c>
      <c r="L1330" s="62">
        <v>16790.189450000002</v>
      </c>
      <c r="N1330" s="69">
        <f>(B1331-Assets[[#This Row],[AAPL]])/Assets[[#This Row],[AAPL]]</f>
        <v>-4.7614650353871579E-3</v>
      </c>
      <c r="O1330" s="69">
        <f>(C1331-Assets[[#This Row],[XOM]])/Assets[[#This Row],[XOM]]</f>
        <v>1.6818556340336611E-2</v>
      </c>
      <c r="P1330" s="69">
        <f>(D1331-Assets[[#This Row],[TTM]])/Assets[[#This Row],[TTM]]</f>
        <v>4.8297681866521176E-2</v>
      </c>
      <c r="Q1330" s="69">
        <f>(E1331-Assets[[#This Row],[TSLA]])/Assets[[#This Row],[TSLA]]</f>
        <v>-3.9343989582506726E-2</v>
      </c>
      <c r="R1330" s="69">
        <f>(F1331-Assets[[#This Row],[GOOG]])/Assets[[#This Row],[GOOG]]</f>
        <v>-4.7719648463932637E-3</v>
      </c>
      <c r="S1330" s="69">
        <f>(G1331-Assets[[#This Row],[DIS]])/Assets[[#This Row],[DIS]]</f>
        <v>-3.6619193842593848E-3</v>
      </c>
      <c r="T1330" s="69">
        <f>(H1331-Assets[[#This Row],[COP]])/Assets[[#This Row],[COP]]</f>
        <v>2.3576468235125816E-3</v>
      </c>
      <c r="U1330" s="69">
        <f>(I1331-Assets[[#This Row],[BIDU]])/Assets[[#This Row],[BIDU]]</f>
        <v>-3.3578096790825858E-2</v>
      </c>
      <c r="V1330" s="69">
        <f>(J1331-Assets[[#This Row],[MSFT]])/Assets[[#This Row],[MSFT]]</f>
        <v>1.0695036965999668E-3</v>
      </c>
      <c r="W1330" s="69">
        <f>(K1331-Assets[[#This Row],[WFC]])/Assets[[#This Row],[WFC]]</f>
        <v>3.0751310351911959E-3</v>
      </c>
      <c r="X1330" s="69">
        <f>(L1331-Assets[[#This Row],[DJI]])/Assets[[#This Row],[DJI]]</f>
        <v>7.2720805422476914E-3</v>
      </c>
    </row>
    <row r="1331" spans="1:24" x14ac:dyDescent="0.25">
      <c r="A1331" s="66">
        <v>42284</v>
      </c>
      <c r="B1331" s="60">
        <v>109.048553</v>
      </c>
      <c r="C1331" s="62">
        <v>77.160843999999997</v>
      </c>
      <c r="D1331" s="62">
        <v>26.468941999999998</v>
      </c>
      <c r="E1331" s="62">
        <v>231.96000699999999</v>
      </c>
      <c r="F1331" s="62">
        <v>642.35998500000005</v>
      </c>
      <c r="G1331" s="62">
        <v>101.990589</v>
      </c>
      <c r="H1331" s="62">
        <v>53.481963</v>
      </c>
      <c r="I1331" s="62">
        <v>144.770004</v>
      </c>
      <c r="J1331" s="62">
        <v>45.834690999999999</v>
      </c>
      <c r="K1331" s="62">
        <v>51.044725999999997</v>
      </c>
      <c r="L1331" s="62">
        <v>16912.289059999999</v>
      </c>
      <c r="N1331" s="69">
        <f>(B1332-Assets[[#This Row],[AAPL]])/Assets[[#This Row],[AAPL]]</f>
        <v>-1.1554422001362957E-2</v>
      </c>
      <c r="O1331" s="69">
        <f>(C1332-Assets[[#This Row],[XOM]])/Assets[[#This Row],[XOM]]</f>
        <v>1.0479823160047381E-2</v>
      </c>
      <c r="P1331" s="69">
        <f>(D1332-Assets[[#This Row],[TTM]])/Assets[[#This Row],[TTM]]</f>
        <v>7.1752395694547142E-3</v>
      </c>
      <c r="Q1331" s="69">
        <f>(E1332-Assets[[#This Row],[TSLA]])/Assets[[#This Row],[TSLA]]</f>
        <v>-2.2590126926492093E-2</v>
      </c>
      <c r="R1331" s="69">
        <f>(F1332-Assets[[#This Row],[GOOG]])/Assets[[#This Row],[GOOG]]</f>
        <v>-4.9816490359374035E-3</v>
      </c>
      <c r="S1331" s="69">
        <f>(G1332-Assets[[#This Row],[DIS]])/Assets[[#This Row],[DIS]]</f>
        <v>1.1799990683454069E-2</v>
      </c>
      <c r="T1331" s="69">
        <f>(H1332-Assets[[#This Row],[COP]])/Assets[[#This Row],[COP]]</f>
        <v>1.8273899183543486E-2</v>
      </c>
      <c r="U1331" s="69">
        <f>(I1332-Assets[[#This Row],[BIDU]])/Assets[[#This Row],[BIDU]]</f>
        <v>-2.424541619823397E-2</v>
      </c>
      <c r="V1331" s="69">
        <f>(J1332-Assets[[#This Row],[MSFT]])/Assets[[#This Row],[MSFT]]</f>
        <v>1.3888912221531118E-2</v>
      </c>
      <c r="W1331" s="69">
        <f>(K1332-Assets[[#This Row],[WFC]])/Assets[[#This Row],[WFC]]</f>
        <v>6.7063147718728656E-3</v>
      </c>
      <c r="X1331" s="69">
        <f>(L1332-Assets[[#This Row],[DJI]])/Assets[[#This Row],[DJI]]</f>
        <v>8.1870017422704128E-3</v>
      </c>
    </row>
    <row r="1332" spans="1:24" x14ac:dyDescent="0.25">
      <c r="A1332" s="66">
        <v>42285</v>
      </c>
      <c r="B1332" s="60">
        <v>107.78856</v>
      </c>
      <c r="C1332" s="62">
        <v>77.969476</v>
      </c>
      <c r="D1332" s="62">
        <v>26.658863</v>
      </c>
      <c r="E1332" s="62">
        <v>226.720001</v>
      </c>
      <c r="F1332" s="62">
        <v>639.15997300000004</v>
      </c>
      <c r="G1332" s="62">
        <v>103.19407699999999</v>
      </c>
      <c r="H1332" s="62">
        <v>54.459287000000003</v>
      </c>
      <c r="I1332" s="62">
        <v>141.259995</v>
      </c>
      <c r="J1332" s="62">
        <v>46.471285000000002</v>
      </c>
      <c r="K1332" s="62">
        <v>51.387048</v>
      </c>
      <c r="L1332" s="62">
        <v>17050.75</v>
      </c>
      <c r="N1332" s="69">
        <f>(B1333-Assets[[#This Row],[AAPL]])/Assets[[#This Row],[AAPL]]</f>
        <v>2.3926964048874962E-2</v>
      </c>
      <c r="O1332" s="69">
        <f>(C1333-Assets[[#This Row],[XOM]])/Assets[[#This Row],[XOM]]</f>
        <v>-9.6213549004742095E-3</v>
      </c>
      <c r="P1332" s="69">
        <f>(D1333-Assets[[#This Row],[TTM]])/Assets[[#This Row],[TTM]]</f>
        <v>2.8496451630363944E-2</v>
      </c>
      <c r="Q1332" s="69">
        <f>(E1333-Assets[[#This Row],[TSLA]])/Assets[[#This Row],[TSLA]]</f>
        <v>-2.6596678605342823E-2</v>
      </c>
      <c r="R1332" s="69">
        <f>(F1333-Assets[[#This Row],[GOOG]])/Assets[[#This Row],[GOOG]]</f>
        <v>6.9622820388973499E-3</v>
      </c>
      <c r="S1332" s="69">
        <f>(G1333-Assets[[#This Row],[DIS]])/Assets[[#This Row],[DIS]]</f>
        <v>9.0813157813311764E-3</v>
      </c>
      <c r="T1332" s="69">
        <f>(H1333-Assets[[#This Row],[COP]])/Assets[[#This Row],[COP]]</f>
        <v>-3.1982974731196946E-3</v>
      </c>
      <c r="U1332" s="69">
        <f>(I1333-Assets[[#This Row],[BIDU]])/Assets[[#This Row],[BIDU]]</f>
        <v>2.0954311940900132E-2</v>
      </c>
      <c r="V1332" s="69">
        <f>(J1333-Assets[[#This Row],[MSFT]])/Assets[[#This Row],[MSFT]]</f>
        <v>-7.1654356017915753E-3</v>
      </c>
      <c r="W1332" s="69">
        <f>(K1333-Assets[[#This Row],[WFC]])/Assets[[#This Row],[WFC]]</f>
        <v>-7.6132802958442198E-3</v>
      </c>
      <c r="X1332" s="69">
        <f>(L1333-Assets[[#This Row],[DJI]])/Assets[[#This Row],[DJI]]</f>
        <v>1.9788120757151108E-3</v>
      </c>
    </row>
    <row r="1333" spans="1:24" x14ac:dyDescent="0.25">
      <c r="A1333" s="66">
        <v>42286</v>
      </c>
      <c r="B1333" s="60">
        <v>110.36761300000001</v>
      </c>
      <c r="C1333" s="62">
        <v>77.219303999999994</v>
      </c>
      <c r="D1333" s="62">
        <v>27.418545999999999</v>
      </c>
      <c r="E1333" s="62">
        <v>220.69000199999999</v>
      </c>
      <c r="F1333" s="62">
        <v>643.60998500000005</v>
      </c>
      <c r="G1333" s="62">
        <v>104.131215</v>
      </c>
      <c r="H1333" s="62">
        <v>54.285110000000003</v>
      </c>
      <c r="I1333" s="62">
        <v>144.220001</v>
      </c>
      <c r="J1333" s="62">
        <v>46.138297999999999</v>
      </c>
      <c r="K1333" s="62">
        <v>50.995823999999999</v>
      </c>
      <c r="L1333" s="62">
        <v>17084.490229999999</v>
      </c>
      <c r="N1333" s="69">
        <f>(B1334-Assets[[#This Row],[AAPL]])/Assets[[#This Row],[AAPL]]</f>
        <v>-4.6379276137829724E-3</v>
      </c>
      <c r="O1333" s="69">
        <f>(C1334-Assets[[#This Row],[XOM]])/Assets[[#This Row],[XOM]]</f>
        <v>5.0467950345685125E-4</v>
      </c>
      <c r="P1333" s="69">
        <f>(D1334-Assets[[#This Row],[TTM]])/Assets[[#This Row],[TTM]]</f>
        <v>-3.6457075440825531E-4</v>
      </c>
      <c r="Q1333" s="69">
        <f>(E1334-Assets[[#This Row],[TSLA]])/Assets[[#This Row],[TSLA]]</f>
        <v>-2.3154651111018547E-2</v>
      </c>
      <c r="R1333" s="69">
        <f>(F1334-Assets[[#This Row],[GOOG]])/Assets[[#This Row],[GOOG]]</f>
        <v>4.754429035155429E-3</v>
      </c>
      <c r="S1333" s="69">
        <f>(G1334-Assets[[#This Row],[DIS]])/Assets[[#This Row],[DIS]]</f>
        <v>7.4839038418979395E-3</v>
      </c>
      <c r="T1333" s="69">
        <f>(H1334-Assets[[#This Row],[COP]])/Assets[[#This Row],[COP]]</f>
        <v>-1.479497784935874E-2</v>
      </c>
      <c r="U1333" s="69">
        <f>(I1334-Assets[[#This Row],[BIDU]])/Assets[[#This Row],[BIDU]]</f>
        <v>-1.0400360488140089E-3</v>
      </c>
      <c r="V1333" s="69">
        <f>(J1334-Assets[[#This Row],[MSFT]])/Assets[[#This Row],[MSFT]]</f>
        <v>-2.3349799335900647E-3</v>
      </c>
      <c r="W1333" s="69">
        <f>(K1334-Assets[[#This Row],[WFC]])/Assets[[#This Row],[WFC]]</f>
        <v>7.6720007504930304E-4</v>
      </c>
      <c r="X1333" s="69">
        <f>(L1334-Assets[[#This Row],[DJI]])/Assets[[#This Row],[DJI]]</f>
        <v>2.7726405273025383E-3</v>
      </c>
    </row>
    <row r="1334" spans="1:24" x14ac:dyDescent="0.25">
      <c r="A1334" s="66">
        <v>42289</v>
      </c>
      <c r="B1334" s="60">
        <v>109.85573599999999</v>
      </c>
      <c r="C1334" s="62">
        <v>77.258274999999998</v>
      </c>
      <c r="D1334" s="62">
        <v>27.408550000000002</v>
      </c>
      <c r="E1334" s="62">
        <v>215.58000200000001</v>
      </c>
      <c r="F1334" s="62">
        <v>646.669983</v>
      </c>
      <c r="G1334" s="62">
        <v>104.910523</v>
      </c>
      <c r="H1334" s="62">
        <v>53.481963</v>
      </c>
      <c r="I1334" s="62">
        <v>144.070007</v>
      </c>
      <c r="J1334" s="62">
        <v>46.030566</v>
      </c>
      <c r="K1334" s="62">
        <v>51.034948</v>
      </c>
      <c r="L1334" s="62">
        <v>17131.859380000002</v>
      </c>
      <c r="N1334" s="69">
        <f>(B1335-Assets[[#This Row],[AAPL]])/Assets[[#This Row],[AAPL]]</f>
        <v>1.7025328563636749E-3</v>
      </c>
      <c r="O1334" s="69">
        <f>(C1335-Assets[[#This Row],[XOM]])/Assets[[#This Row],[XOM]]</f>
        <v>-1.7654419542760069E-3</v>
      </c>
      <c r="P1334" s="69">
        <f>(D1335-Assets[[#This Row],[TTM]])/Assets[[#This Row],[TTM]]</f>
        <v>-1.4588148588670492E-3</v>
      </c>
      <c r="Q1334" s="69">
        <f>(E1335-Assets[[#This Row],[TSLA]])/Assets[[#This Row],[TSLA]]</f>
        <v>1.702383322178461E-2</v>
      </c>
      <c r="R1334" s="69">
        <f>(F1335-Assets[[#This Row],[GOOG]])/Assets[[#This Row],[GOOG]]</f>
        <v>8.7061486507871242E-3</v>
      </c>
      <c r="S1334" s="69">
        <f>(G1335-Assets[[#This Row],[DIS]])/Assets[[#This Row],[DIS]]</f>
        <v>2.2566849657207474E-3</v>
      </c>
      <c r="T1334" s="69">
        <f>(H1335-Assets[[#This Row],[COP]])/Assets[[#This Row],[COP]]</f>
        <v>-4.1613842782845653E-3</v>
      </c>
      <c r="U1334" s="69">
        <f>(I1335-Assets[[#This Row],[BIDU]])/Assets[[#This Row],[BIDU]]</f>
        <v>1.6866751453687344E-2</v>
      </c>
      <c r="V1334" s="69">
        <f>(J1335-Assets[[#This Row],[MSFT]])/Assets[[#This Row],[MSFT]]</f>
        <v>-2.3404231005980055E-3</v>
      </c>
      <c r="W1334" s="69">
        <f>(K1335-Assets[[#This Row],[WFC]])/Assets[[#This Row],[WFC]]</f>
        <v>-6.1326211207269393E-3</v>
      </c>
      <c r="X1334" s="69">
        <f>(L1335-Assets[[#This Row],[DJI]])/Assets[[#This Row],[DJI]]</f>
        <v>-2.9167149281142416E-3</v>
      </c>
    </row>
    <row r="1335" spans="1:24" x14ac:dyDescent="0.25">
      <c r="A1335" s="66">
        <v>42290</v>
      </c>
      <c r="B1335" s="60">
        <v>110.04276900000001</v>
      </c>
      <c r="C1335" s="62">
        <v>77.121880000000004</v>
      </c>
      <c r="D1335" s="62">
        <v>27.368566000000001</v>
      </c>
      <c r="E1335" s="62">
        <v>219.25</v>
      </c>
      <c r="F1335" s="62">
        <v>652.29998799999998</v>
      </c>
      <c r="G1335" s="62">
        <v>105.147273</v>
      </c>
      <c r="H1335" s="62">
        <v>53.259404000000004</v>
      </c>
      <c r="I1335" s="62">
        <v>146.5</v>
      </c>
      <c r="J1335" s="62">
        <v>45.922834999999999</v>
      </c>
      <c r="K1335" s="62">
        <v>50.721969999999999</v>
      </c>
      <c r="L1335" s="62">
        <v>17081.890630000002</v>
      </c>
      <c r="N1335" s="69">
        <f>(B1336-Assets[[#This Row],[AAPL]])/Assets[[#This Row],[AAPL]]</f>
        <v>-1.4133659250250357E-2</v>
      </c>
      <c r="O1335" s="69">
        <f>(C1336-Assets[[#This Row],[XOM]])/Assets[[#This Row],[XOM]]</f>
        <v>1.2632653664563181E-2</v>
      </c>
      <c r="P1335" s="69">
        <f>(D1336-Assets[[#This Row],[TTM]])/Assets[[#This Row],[TTM]]</f>
        <v>-7.3043651611125627E-4</v>
      </c>
      <c r="Q1335" s="69">
        <f>(E1336-Assets[[#This Row],[TSLA]])/Assets[[#This Row],[TSLA]]</f>
        <v>-1.0809555302166426E-2</v>
      </c>
      <c r="R1335" s="69">
        <f>(F1336-Assets[[#This Row],[GOOG]])/Assets[[#This Row],[GOOG]]</f>
        <v>-1.7476851463623644E-3</v>
      </c>
      <c r="S1335" s="69">
        <f>(G1336-Assets[[#This Row],[DIS]])/Assets[[#This Row],[DIS]]</f>
        <v>-8.0682358733164955E-3</v>
      </c>
      <c r="T1335" s="69">
        <f>(H1336-Assets[[#This Row],[COP]])/Assets[[#This Row],[COP]]</f>
        <v>7.6307838518057487E-3</v>
      </c>
      <c r="U1335" s="69">
        <f>(I1336-Assets[[#This Row],[BIDU]])/Assets[[#This Row],[BIDU]]</f>
        <v>-1.0102361774744027E-2</v>
      </c>
      <c r="V1335" s="69">
        <f>(J1336-Assets[[#This Row],[MSFT]])/Assets[[#This Row],[MSFT]]</f>
        <v>-4.4785562563808556E-3</v>
      </c>
      <c r="W1335" s="69">
        <f>(K1336-Assets[[#This Row],[WFC]])/Assets[[#This Row],[WFC]]</f>
        <v>-6.9417847926647475E-3</v>
      </c>
      <c r="X1335" s="69">
        <f>(L1336-Assets[[#This Row],[DJI]])/Assets[[#This Row],[DJI]]</f>
        <v>-9.1992527878631946E-3</v>
      </c>
    </row>
    <row r="1336" spans="1:24" x14ac:dyDescent="0.25">
      <c r="A1336" s="66">
        <v>42291</v>
      </c>
      <c r="B1336" s="60">
        <v>108.48746199999999</v>
      </c>
      <c r="C1336" s="62">
        <v>78.096134000000006</v>
      </c>
      <c r="D1336" s="62">
        <v>27.348575</v>
      </c>
      <c r="E1336" s="62">
        <v>216.88000500000001</v>
      </c>
      <c r="F1336" s="62">
        <v>651.15997300000004</v>
      </c>
      <c r="G1336" s="62">
        <v>104.29892</v>
      </c>
      <c r="H1336" s="62">
        <v>53.665815000000002</v>
      </c>
      <c r="I1336" s="62">
        <v>145.020004</v>
      </c>
      <c r="J1336" s="62">
        <v>45.717167000000003</v>
      </c>
      <c r="K1336" s="62">
        <v>50.369869000000001</v>
      </c>
      <c r="L1336" s="62">
        <v>16924.75</v>
      </c>
      <c r="N1336" s="69">
        <f>(B1337-Assets[[#This Row],[AAPL]])/Assets[[#This Row],[AAPL]]</f>
        <v>1.497143513229217E-2</v>
      </c>
      <c r="O1336" s="69">
        <f>(C1337-Assets[[#This Row],[XOM]])/Assets[[#This Row],[XOM]]</f>
        <v>1.6467050724943654E-2</v>
      </c>
      <c r="P1336" s="69">
        <f>(D1337-Assets[[#This Row],[TTM]])/Assets[[#This Row],[TTM]]</f>
        <v>7.5292405545809946E-2</v>
      </c>
      <c r="Q1336" s="69">
        <f>(E1337-Assets[[#This Row],[TSLA]])/Assets[[#This Row],[TSLA]]</f>
        <v>2.0426009304084974E-2</v>
      </c>
      <c r="R1336" s="69">
        <f>(F1337-Assets[[#This Row],[GOOG]])/Assets[[#This Row],[GOOG]]</f>
        <v>1.6247953557796461E-2</v>
      </c>
      <c r="S1336" s="69">
        <f>(G1337-Assets[[#This Row],[DIS]])/Assets[[#This Row],[DIS]]</f>
        <v>2.0429358233047951E-2</v>
      </c>
      <c r="T1336" s="69">
        <f>(H1337-Assets[[#This Row],[COP]])/Assets[[#This Row],[COP]]</f>
        <v>9.320197596924526E-3</v>
      </c>
      <c r="U1336" s="69">
        <f>(I1337-Assets[[#This Row],[BIDU]])/Assets[[#This Row],[BIDU]]</f>
        <v>3.5995041070333966E-2</v>
      </c>
      <c r="V1336" s="69">
        <f>(J1337-Assets[[#This Row],[MSFT]])/Assets[[#This Row],[MSFT]]</f>
        <v>7.0693575566481235E-3</v>
      </c>
      <c r="W1336" s="69">
        <f>(K1337-Assets[[#This Row],[WFC]])/Assets[[#This Row],[WFC]]</f>
        <v>2.3106770438493705E-2</v>
      </c>
      <c r="X1336" s="69">
        <f>(L1337-Assets[[#This Row],[DJI]])/Assets[[#This Row],[DJI]]</f>
        <v>1.2821459696598177E-2</v>
      </c>
    </row>
    <row r="1337" spans="1:24" x14ac:dyDescent="0.25">
      <c r="A1337" s="66">
        <v>42292</v>
      </c>
      <c r="B1337" s="60">
        <v>110.11167500000001</v>
      </c>
      <c r="C1337" s="62">
        <v>79.382147000000003</v>
      </c>
      <c r="D1337" s="62">
        <v>29.407715</v>
      </c>
      <c r="E1337" s="62">
        <v>221.30999800000001</v>
      </c>
      <c r="F1337" s="62">
        <v>661.73999000000003</v>
      </c>
      <c r="G1337" s="62">
        <v>106.42968</v>
      </c>
      <c r="H1337" s="62">
        <v>54.165990999999998</v>
      </c>
      <c r="I1337" s="62">
        <v>150.240005</v>
      </c>
      <c r="J1337" s="62">
        <v>46.040357999999998</v>
      </c>
      <c r="K1337" s="62">
        <v>51.533754000000002</v>
      </c>
      <c r="L1337" s="62">
        <v>17141.75</v>
      </c>
      <c r="N1337" s="69">
        <f>(B1338-Assets[[#This Row],[AAPL]])/Assets[[#This Row],[AAPL]]</f>
        <v>-7.3305941445355955E-3</v>
      </c>
      <c r="O1337" s="69">
        <f>(C1338-Assets[[#This Row],[XOM]])/Assets[[#This Row],[XOM]]</f>
        <v>1.2272948475429748E-2</v>
      </c>
      <c r="P1337" s="69">
        <f>(D1338-Assets[[#This Row],[TTM]])/Assets[[#This Row],[TTM]]</f>
        <v>-6.4582372346848188E-3</v>
      </c>
      <c r="Q1337" s="69">
        <f>(E1338-Assets[[#This Row],[TSLA]])/Assets[[#This Row],[TSLA]]</f>
        <v>2.5755713937514906E-2</v>
      </c>
      <c r="R1337" s="69">
        <f>(F1338-Assets[[#This Row],[GOOG]])/Assets[[#This Row],[GOOG]]</f>
        <v>6.9517031908556835E-4</v>
      </c>
      <c r="S1337" s="69">
        <f>(G1338-Assets[[#This Row],[DIS]])/Assets[[#This Row],[DIS]]</f>
        <v>3.2440292970907511E-3</v>
      </c>
      <c r="T1337" s="69">
        <f>(H1338-Assets[[#This Row],[COP]])/Assets[[#This Row],[COP]]</f>
        <v>0</v>
      </c>
      <c r="U1337" s="69">
        <f>(I1338-Assets[[#This Row],[BIDU]])/Assets[[#This Row],[BIDU]]</f>
        <v>5.0585395015129526E-3</v>
      </c>
      <c r="V1337" s="69">
        <f>(J1338-Assets[[#This Row],[MSFT]])/Assets[[#This Row],[MSFT]]</f>
        <v>1.0636038060347046E-2</v>
      </c>
      <c r="W1337" s="69">
        <f>(K1338-Assets[[#This Row],[WFC]])/Assets[[#This Row],[WFC]]</f>
        <v>3.606044302536067E-3</v>
      </c>
      <c r="X1337" s="69">
        <f>(L1338-Assets[[#This Row],[DJI]])/Assets[[#This Row],[DJI]]</f>
        <v>4.3298204675719619E-3</v>
      </c>
    </row>
    <row r="1338" spans="1:24" x14ac:dyDescent="0.25">
      <c r="A1338" s="66">
        <v>42293</v>
      </c>
      <c r="B1338" s="60">
        <v>109.304491</v>
      </c>
      <c r="C1338" s="62">
        <v>80.356399999999994</v>
      </c>
      <c r="D1338" s="62">
        <v>29.217793</v>
      </c>
      <c r="E1338" s="62">
        <v>227.009995</v>
      </c>
      <c r="F1338" s="62">
        <v>662.20001200000002</v>
      </c>
      <c r="G1338" s="62">
        <v>106.774941</v>
      </c>
      <c r="H1338" s="62">
        <v>54.165990999999998</v>
      </c>
      <c r="I1338" s="62">
        <v>151</v>
      </c>
      <c r="J1338" s="62">
        <v>46.530045000000001</v>
      </c>
      <c r="K1338" s="62">
        <v>51.719586999999997</v>
      </c>
      <c r="L1338" s="62">
        <v>17215.970700000002</v>
      </c>
      <c r="N1338" s="69">
        <f>(B1339-Assets[[#This Row],[AAPL]])/Assets[[#This Row],[AAPL]]</f>
        <v>6.2139990204062691E-3</v>
      </c>
      <c r="O1338" s="69">
        <f>(C1339-Assets[[#This Row],[XOM]])/Assets[[#This Row],[XOM]]</f>
        <v>-1.8065045223529086E-2</v>
      </c>
      <c r="P1338" s="69">
        <f>(D1339-Assets[[#This Row],[TTM]])/Assets[[#This Row],[TTM]]</f>
        <v>-2.0526533266903633E-3</v>
      </c>
      <c r="Q1338" s="69">
        <f>(E1339-Assets[[#This Row],[TSLA]])/Assets[[#This Row],[TSLA]]</f>
        <v>4.801599154257521E-3</v>
      </c>
      <c r="R1338" s="69">
        <f>(F1339-Assets[[#This Row],[GOOG]])/Assets[[#This Row],[GOOG]]</f>
        <v>5.8894049068666495E-3</v>
      </c>
      <c r="S1338" s="69">
        <f>(G1339-Assets[[#This Row],[DIS]])/Assets[[#This Row],[DIS]]</f>
        <v>1.1363668185028611E-2</v>
      </c>
      <c r="T1338" s="69">
        <f>(H1339-Assets[[#This Row],[COP]])/Assets[[#This Row],[COP]]</f>
        <v>-2.7883418582704336E-2</v>
      </c>
      <c r="U1338" s="69">
        <f>(I1339-Assets[[#This Row],[BIDU]])/Assets[[#This Row],[BIDU]]</f>
        <v>2.4370814569536398E-2</v>
      </c>
      <c r="V1338" s="69">
        <f>(J1339-Assets[[#This Row],[MSFT]])/Assets[[#This Row],[MSFT]]</f>
        <v>2.3153212080495216E-3</v>
      </c>
      <c r="W1338" s="69">
        <f>(K1339-Assets[[#This Row],[WFC]])/Assets[[#This Row],[WFC]]</f>
        <v>-6.0514210989348486E-3</v>
      </c>
      <c r="X1338" s="69">
        <f>(L1339-Assets[[#This Row],[DJI]])/Assets[[#This Row],[DJI]]</f>
        <v>8.4621194203109802E-4</v>
      </c>
    </row>
    <row r="1339" spans="1:24" x14ac:dyDescent="0.25">
      <c r="A1339" s="66">
        <v>42296</v>
      </c>
      <c r="B1339" s="60">
        <v>109.983709</v>
      </c>
      <c r="C1339" s="62">
        <v>78.904758000000001</v>
      </c>
      <c r="D1339" s="62">
        <v>29.157819</v>
      </c>
      <c r="E1339" s="62">
        <v>228.10000600000001</v>
      </c>
      <c r="F1339" s="62">
        <v>666.09997599999997</v>
      </c>
      <c r="G1339" s="62">
        <v>107.98829600000001</v>
      </c>
      <c r="H1339" s="62">
        <v>52.655658000000003</v>
      </c>
      <c r="I1339" s="62">
        <v>154.679993</v>
      </c>
      <c r="J1339" s="62">
        <v>46.637777</v>
      </c>
      <c r="K1339" s="62">
        <v>51.406610000000001</v>
      </c>
      <c r="L1339" s="62">
        <v>17230.539059999999</v>
      </c>
      <c r="N1339" s="69">
        <f>(B1340-Assets[[#This Row],[AAPL]])/Assets[[#This Row],[AAPL]]</f>
        <v>1.8258240409040855E-2</v>
      </c>
      <c r="O1339" s="69">
        <f>(C1340-Assets[[#This Row],[XOM]])/Assets[[#This Row],[XOM]]</f>
        <v>-1.9755082450161475E-3</v>
      </c>
      <c r="P1339" s="69">
        <f>(D1340-Assets[[#This Row],[TTM]])/Assets[[#This Row],[TTM]]</f>
        <v>-9.2561106850962242E-3</v>
      </c>
      <c r="Q1339" s="69">
        <f>(E1340-Assets[[#This Row],[TSLA]])/Assets[[#This Row],[TSLA]]</f>
        <v>-6.6067543198574066E-2</v>
      </c>
      <c r="R1339" s="69">
        <f>(F1340-Assets[[#This Row],[GOOG]])/Assets[[#This Row],[GOOG]]</f>
        <v>-2.3750108947609327E-2</v>
      </c>
      <c r="S1339" s="69">
        <f>(G1340-Assets[[#This Row],[DIS]])/Assets[[#This Row],[DIS]]</f>
        <v>3.3798755376230703E-3</v>
      </c>
      <c r="T1339" s="69">
        <f>(H1340-Assets[[#This Row],[COP]])/Assets[[#This Row],[COP]]</f>
        <v>-2.7937738428793898E-3</v>
      </c>
      <c r="U1339" s="69">
        <f>(I1340-Assets[[#This Row],[BIDU]])/Assets[[#This Row],[BIDU]]</f>
        <v>-9.5034009989902555E-3</v>
      </c>
      <c r="V1339" s="69">
        <f>(J1340-Assets[[#This Row],[MSFT]])/Assets[[#This Row],[MSFT]]</f>
        <v>3.1499786106872841E-3</v>
      </c>
      <c r="W1339" s="69">
        <f>(K1340-Assets[[#This Row],[WFC]])/Assets[[#This Row],[WFC]]</f>
        <v>9.8934553358021593E-3</v>
      </c>
      <c r="X1339" s="69">
        <f>(L1340-Assets[[#This Row],[DJI]])/Assets[[#This Row],[DJI]]</f>
        <v>-7.7941148290443924E-4</v>
      </c>
    </row>
    <row r="1340" spans="1:24" x14ac:dyDescent="0.25">
      <c r="A1340" s="66">
        <v>42297</v>
      </c>
      <c r="B1340" s="60">
        <v>111.99181799999999</v>
      </c>
      <c r="C1340" s="62">
        <v>78.748880999999997</v>
      </c>
      <c r="D1340" s="62">
        <v>28.887930999999998</v>
      </c>
      <c r="E1340" s="62">
        <v>213.029999</v>
      </c>
      <c r="F1340" s="62">
        <v>650.28002900000001</v>
      </c>
      <c r="G1340" s="62">
        <v>108.353283</v>
      </c>
      <c r="H1340" s="62">
        <v>52.50855</v>
      </c>
      <c r="I1340" s="62">
        <v>153.21000699999999</v>
      </c>
      <c r="J1340" s="62">
        <v>46.784685000000003</v>
      </c>
      <c r="K1340" s="62">
        <v>51.915199000000001</v>
      </c>
      <c r="L1340" s="62">
        <v>17217.109380000002</v>
      </c>
      <c r="N1340" s="69">
        <f>(B1341-Assets[[#This Row],[AAPL]])/Assets[[#This Row],[AAPL]]</f>
        <v>-8.7845703156653925E-5</v>
      </c>
      <c r="O1340" s="69">
        <f>(C1341-Assets[[#This Row],[XOM]])/Assets[[#This Row],[XOM]]</f>
        <v>-7.6704455013144913E-3</v>
      </c>
      <c r="P1340" s="69">
        <f>(D1341-Assets[[#This Row],[TTM]])/Assets[[#This Row],[TTM]]</f>
        <v>-4.1522184472123783E-3</v>
      </c>
      <c r="Q1340" s="69">
        <f>(E1341-Assets[[#This Row],[TSLA]])/Assets[[#This Row],[TSLA]]</f>
        <v>-1.3800887263769785E-2</v>
      </c>
      <c r="R1340" s="69">
        <f>(F1341-Assets[[#This Row],[GOOG]])/Assets[[#This Row],[GOOG]]</f>
        <v>-1.1794986248916405E-2</v>
      </c>
      <c r="S1340" s="69">
        <f>(G1341-Assets[[#This Row],[DIS]])/Assets[[#This Row],[DIS]]</f>
        <v>2.2760362507889017E-3</v>
      </c>
      <c r="T1340" s="69">
        <f>(H1341-Assets[[#This Row],[COP]])/Assets[[#This Row],[COP]]</f>
        <v>-1.0646247134990383E-2</v>
      </c>
      <c r="U1340" s="69">
        <f>(I1341-Assets[[#This Row],[BIDU]])/Assets[[#This Row],[BIDU]]</f>
        <v>-2.3366632964124719E-2</v>
      </c>
      <c r="V1340" s="69">
        <f>(J1341-Assets[[#This Row],[MSFT]])/Assets[[#This Row],[MSFT]]</f>
        <v>-1.1932173958208855E-2</v>
      </c>
      <c r="W1340" s="69">
        <f>(K1341-Assets[[#This Row],[WFC]])/Assets[[#This Row],[WFC]]</f>
        <v>7.5353655102038488E-4</v>
      </c>
      <c r="X1340" s="69">
        <f>(L1341-Assets[[#This Row],[DJI]])/Assets[[#This Row],[DJI]]</f>
        <v>-2.8169653180190224E-3</v>
      </c>
    </row>
    <row r="1341" spans="1:24" x14ac:dyDescent="0.25">
      <c r="A1341" s="66">
        <v>42298</v>
      </c>
      <c r="B1341" s="60">
        <v>111.98197999999999</v>
      </c>
      <c r="C1341" s="62">
        <v>78.144841999999997</v>
      </c>
      <c r="D1341" s="62">
        <v>28.767982</v>
      </c>
      <c r="E1341" s="62">
        <v>210.08999600000001</v>
      </c>
      <c r="F1341" s="62">
        <v>642.60998500000005</v>
      </c>
      <c r="G1341" s="62">
        <v>108.59989899999999</v>
      </c>
      <c r="H1341" s="62">
        <v>51.949531</v>
      </c>
      <c r="I1341" s="62">
        <v>149.63000500000001</v>
      </c>
      <c r="J1341" s="62">
        <v>46.226441999999999</v>
      </c>
      <c r="K1341" s="62">
        <v>51.954318999999998</v>
      </c>
      <c r="L1341" s="62">
        <v>17168.609380000002</v>
      </c>
      <c r="N1341" s="69">
        <f>(B1342-Assets[[#This Row],[AAPL]])/Assets[[#This Row],[AAPL]]</f>
        <v>1.5295335910295662E-2</v>
      </c>
      <c r="O1341" s="69">
        <f>(C1342-Assets[[#This Row],[XOM]])/Assets[[#This Row],[XOM]]</f>
        <v>3.3412288427174877E-2</v>
      </c>
      <c r="P1341" s="69">
        <f>(D1342-Assets[[#This Row],[TTM]])/Assets[[#This Row],[TTM]]</f>
        <v>1.1118854287380971E-2</v>
      </c>
      <c r="Q1341" s="69">
        <f>(E1342-Assets[[#This Row],[TSLA]])/Assets[[#This Row],[TSLA]]</f>
        <v>7.7586036033813945E-3</v>
      </c>
      <c r="R1341" s="69">
        <f>(F1342-Assets[[#This Row],[GOOG]])/Assets[[#This Row],[GOOG]]</f>
        <v>1.4285481418406481E-2</v>
      </c>
      <c r="S1341" s="69">
        <f>(G1342-Assets[[#This Row],[DIS]])/Assets[[#This Row],[DIS]]</f>
        <v>2.8703829641683307E-2</v>
      </c>
      <c r="T1341" s="69">
        <f>(H1342-Assets[[#This Row],[COP]])/Assets[[#This Row],[COP]]</f>
        <v>3.0394576613213282E-2</v>
      </c>
      <c r="U1341" s="69">
        <f>(I1342-Assets[[#This Row],[BIDU]])/Assets[[#This Row],[BIDU]]</f>
        <v>2.5863763086821982E-2</v>
      </c>
      <c r="V1341" s="69">
        <f>(J1342-Assets[[#This Row],[MSFT]])/Assets[[#This Row],[MSFT]]</f>
        <v>1.7584697520090294E-2</v>
      </c>
      <c r="W1341" s="69">
        <f>(K1342-Assets[[#This Row],[WFC]])/Assets[[#This Row],[WFC]]</f>
        <v>1.7695814663647211E-2</v>
      </c>
      <c r="X1341" s="69">
        <f>(L1342-Assets[[#This Row],[DJI]])/Assets[[#This Row],[DJI]]</f>
        <v>1.8670748044009474E-2</v>
      </c>
    </row>
    <row r="1342" spans="1:24" x14ac:dyDescent="0.25">
      <c r="A1342" s="66">
        <v>42299</v>
      </c>
      <c r="B1342" s="60">
        <v>113.694782</v>
      </c>
      <c r="C1342" s="62">
        <v>80.755840000000006</v>
      </c>
      <c r="D1342" s="62">
        <v>29.087848999999999</v>
      </c>
      <c r="E1342" s="62">
        <v>211.720001</v>
      </c>
      <c r="F1342" s="62">
        <v>651.78997800000002</v>
      </c>
      <c r="G1342" s="62">
        <v>111.71713200000001</v>
      </c>
      <c r="H1342" s="62">
        <v>53.528514999999999</v>
      </c>
      <c r="I1342" s="62">
        <v>153.5</v>
      </c>
      <c r="J1342" s="62">
        <v>47.039319999999996</v>
      </c>
      <c r="K1342" s="62">
        <v>52.873693000000003</v>
      </c>
      <c r="L1342" s="62">
        <v>17489.160159999999</v>
      </c>
      <c r="N1342" s="69">
        <f>(B1343-Assets[[#This Row],[AAPL]])/Assets[[#This Row],[AAPL]]</f>
        <v>3.0995688087075035E-2</v>
      </c>
      <c r="O1342" s="69">
        <f>(C1343-Assets[[#This Row],[XOM]])/Assets[[#This Row],[XOM]]</f>
        <v>1.0858285914676672E-3</v>
      </c>
      <c r="P1342" s="69">
        <f>(D1343-Assets[[#This Row],[TTM]])/Assets[[#This Row],[TTM]]</f>
        <v>2.0618540752188406E-2</v>
      </c>
      <c r="Q1342" s="69">
        <f>(E1343-Assets[[#This Row],[TSLA]])/Assets[[#This Row],[TSLA]]</f>
        <v>-1.2422090438210336E-2</v>
      </c>
      <c r="R1342" s="69">
        <f>(F1343-Assets[[#This Row],[GOOG]])/Assets[[#This Row],[GOOG]]</f>
        <v>7.7034050376270105E-2</v>
      </c>
      <c r="S1342" s="69">
        <f>(G1343-Assets[[#This Row],[DIS]])/Assets[[#This Row],[DIS]]</f>
        <v>-1.4128361261548708E-3</v>
      </c>
      <c r="T1342" s="69">
        <f>(H1343-Assets[[#This Row],[COP]])/Assets[[#This Row],[COP]]</f>
        <v>5.4963228477381172E-4</v>
      </c>
      <c r="U1342" s="69">
        <f>(I1343-Assets[[#This Row],[BIDU]])/Assets[[#This Row],[BIDU]]</f>
        <v>2.6710136807817638E-2</v>
      </c>
      <c r="V1342" s="69">
        <f>(J1343-Assets[[#This Row],[MSFT]])/Assets[[#This Row],[MSFT]]</f>
        <v>0.1007703555238469</v>
      </c>
      <c r="W1342" s="69">
        <f>(K1343-Assets[[#This Row],[WFC]])/Assets[[#This Row],[WFC]]</f>
        <v>1.276356845359744E-2</v>
      </c>
      <c r="X1342" s="69">
        <f>(L1343-Assets[[#This Row],[DJI]])/Assets[[#This Row],[DJI]]</f>
        <v>9.0078116135222791E-3</v>
      </c>
    </row>
    <row r="1343" spans="1:24" x14ac:dyDescent="0.25">
      <c r="A1343" s="66">
        <v>42300</v>
      </c>
      <c r="B1343" s="60">
        <v>117.21883</v>
      </c>
      <c r="C1343" s="62">
        <v>80.843526999999995</v>
      </c>
      <c r="D1343" s="62">
        <v>29.687598000000001</v>
      </c>
      <c r="E1343" s="62">
        <v>209.08999600000001</v>
      </c>
      <c r="F1343" s="62">
        <v>702</v>
      </c>
      <c r="G1343" s="62">
        <v>111.55929399999999</v>
      </c>
      <c r="H1343" s="62">
        <v>53.557935999999998</v>
      </c>
      <c r="I1343" s="62">
        <v>157.60000600000001</v>
      </c>
      <c r="J1343" s="62">
        <v>51.779488999999998</v>
      </c>
      <c r="K1343" s="62">
        <v>53.548549999999999</v>
      </c>
      <c r="L1343" s="62">
        <v>17646.699219999999</v>
      </c>
      <c r="N1343" s="69">
        <f>(B1344-Assets[[#This Row],[AAPL]])/Assets[[#This Row],[AAPL]]</f>
        <v>-3.1911340524385066E-2</v>
      </c>
      <c r="O1343" s="69">
        <f>(C1344-Assets[[#This Row],[XOM]])/Assets[[#This Row],[XOM]]</f>
        <v>-2.1209960322488099E-2</v>
      </c>
      <c r="P1343" s="69">
        <f>(D1344-Assets[[#This Row],[TTM]])/Assets[[#This Row],[TTM]]</f>
        <v>-7.4074366002935378E-3</v>
      </c>
      <c r="Q1343" s="69">
        <f>(E1344-Assets[[#This Row],[TSLA]])/Assets[[#This Row],[TSLA]]</f>
        <v>2.9508819733297952E-2</v>
      </c>
      <c r="R1343" s="69">
        <f>(F1344-Assets[[#This Row],[GOOG]])/Assets[[#This Row],[GOOG]]</f>
        <v>1.5356166666666685E-2</v>
      </c>
      <c r="S1343" s="69">
        <f>(G1344-Assets[[#This Row],[DIS]])/Assets[[#This Row],[DIS]]</f>
        <v>3.8022829366418085E-3</v>
      </c>
      <c r="T1343" s="69">
        <f>(H1344-Assets[[#This Row],[COP]])/Assets[[#This Row],[COP]]</f>
        <v>-3.0397362586937617E-2</v>
      </c>
      <c r="U1343" s="69">
        <f>(I1344-Assets[[#This Row],[BIDU]])/Assets[[#This Row],[BIDU]]</f>
        <v>5.4822326593058558E-2</v>
      </c>
      <c r="V1343" s="69">
        <f>(J1344-Assets[[#This Row],[MSFT]])/Assets[[#This Row],[MSFT]]</f>
        <v>2.6101783275613254E-2</v>
      </c>
      <c r="W1343" s="69">
        <f>(K1344-Assets[[#This Row],[WFC]])/Assets[[#This Row],[WFC]]</f>
        <v>-8.4017961270659337E-3</v>
      </c>
      <c r="X1343" s="69">
        <f>(L1344-Assets[[#This Row],[DJI]])/Assets[[#This Row],[DJI]]</f>
        <v>-1.3401055747125274E-3</v>
      </c>
    </row>
    <row r="1344" spans="1:24" x14ac:dyDescent="0.25">
      <c r="A1344" s="66">
        <v>42303</v>
      </c>
      <c r="B1344" s="60">
        <v>113.47821999999999</v>
      </c>
      <c r="C1344" s="62">
        <v>79.128838999999999</v>
      </c>
      <c r="D1344" s="62">
        <v>29.467689</v>
      </c>
      <c r="E1344" s="62">
        <v>215.259995</v>
      </c>
      <c r="F1344" s="62">
        <v>712.78002900000001</v>
      </c>
      <c r="G1344" s="62">
        <v>111.983474</v>
      </c>
      <c r="H1344" s="62">
        <v>51.929915999999999</v>
      </c>
      <c r="I1344" s="62">
        <v>166.240005</v>
      </c>
      <c r="J1344" s="62">
        <v>53.131025999999999</v>
      </c>
      <c r="K1344" s="62">
        <v>53.098646000000002</v>
      </c>
      <c r="L1344" s="62">
        <v>17623.050780000001</v>
      </c>
      <c r="N1344" s="69">
        <f>(B1345-Assets[[#This Row],[AAPL]])/Assets[[#This Row],[AAPL]]</f>
        <v>-6.3323693304317584E-3</v>
      </c>
      <c r="O1344" s="69">
        <f>(C1345-Assets[[#This Row],[XOM]])/Assets[[#This Row],[XOM]]</f>
        <v>-1.6006427188953759E-3</v>
      </c>
      <c r="P1344" s="69">
        <f>(D1345-Assets[[#This Row],[TTM]])/Assets[[#This Row],[TTM]]</f>
        <v>-1.1533242393049538E-2</v>
      </c>
      <c r="Q1344" s="69">
        <f>(E1345-Assets[[#This Row],[TSLA]])/Assets[[#This Row],[TSLA]]</f>
        <v>-2.2809574997899613E-2</v>
      </c>
      <c r="R1344" s="69">
        <f>(F1345-Assets[[#This Row],[GOOG]])/Assets[[#This Row],[GOOG]]</f>
        <v>-6.0187418634872819E-3</v>
      </c>
      <c r="S1344" s="69">
        <f>(G1345-Assets[[#This Row],[DIS]])/Assets[[#This Row],[DIS]]</f>
        <v>2.2022535218009314E-3</v>
      </c>
      <c r="T1344" s="69">
        <f>(H1345-Assets[[#This Row],[COP]])/Assets[[#This Row],[COP]]</f>
        <v>-2.3796071613133397E-2</v>
      </c>
      <c r="U1344" s="69">
        <f>(I1345-Assets[[#This Row],[BIDU]])/Assets[[#This Row],[BIDU]]</f>
        <v>4.5837318159368527E-2</v>
      </c>
      <c r="V1344" s="69">
        <f>(J1345-Assets[[#This Row],[MSFT]])/Assets[[#This Row],[MSFT]]</f>
        <v>-1.032261262938909E-2</v>
      </c>
      <c r="W1344" s="69">
        <f>(K1345-Assets[[#This Row],[WFC]])/Assets[[#This Row],[WFC]]</f>
        <v>-3.1313792822513647E-3</v>
      </c>
      <c r="X1344" s="69">
        <f>(L1345-Assets[[#This Row],[DJI]])/Assets[[#This Row],[DJI]]</f>
        <v>-2.3617414782255166E-3</v>
      </c>
    </row>
    <row r="1345" spans="1:24" x14ac:dyDescent="0.25">
      <c r="A1345" s="66">
        <v>42304</v>
      </c>
      <c r="B1345" s="60">
        <v>112.75963400000001</v>
      </c>
      <c r="C1345" s="62">
        <v>79.002182000000005</v>
      </c>
      <c r="D1345" s="62">
        <v>29.127831</v>
      </c>
      <c r="E1345" s="62">
        <v>210.35000600000001</v>
      </c>
      <c r="F1345" s="62">
        <v>708.48999000000003</v>
      </c>
      <c r="G1345" s="62">
        <v>112.23009</v>
      </c>
      <c r="H1345" s="62">
        <v>50.694187999999997</v>
      </c>
      <c r="I1345" s="62">
        <v>173.86000100000001</v>
      </c>
      <c r="J1345" s="62">
        <v>52.582574999999999</v>
      </c>
      <c r="K1345" s="62">
        <v>52.932374000000003</v>
      </c>
      <c r="L1345" s="62">
        <v>17581.429690000001</v>
      </c>
      <c r="N1345" s="69">
        <f>(B1346-Assets[[#This Row],[AAPL]])/Assets[[#This Row],[AAPL]]</f>
        <v>4.1204656623841068E-2</v>
      </c>
      <c r="O1345" s="69">
        <f>(C1346-Assets[[#This Row],[XOM]])/Assets[[#This Row],[XOM]]</f>
        <v>1.4675075683352631E-2</v>
      </c>
      <c r="P1345" s="69">
        <f>(D1346-Assets[[#This Row],[TTM]])/Assets[[#This Row],[TTM]]</f>
        <v>1.6472252945988267E-2</v>
      </c>
      <c r="Q1345" s="69">
        <f>(E1346-Assets[[#This Row],[TSLA]])/Assets[[#This Row],[TSLA]]</f>
        <v>1.2407896009282656E-2</v>
      </c>
      <c r="R1345" s="69">
        <f>(F1346-Assets[[#This Row],[GOOG]])/Assets[[#This Row],[GOOG]]</f>
        <v>6.2951094058505764E-3</v>
      </c>
      <c r="S1345" s="69">
        <f>(G1346-Assets[[#This Row],[DIS]])/Assets[[#This Row],[DIS]]</f>
        <v>5.0101091427441858E-3</v>
      </c>
      <c r="T1345" s="69">
        <f>(H1346-Assets[[#This Row],[COP]])/Assets[[#This Row],[COP]]</f>
        <v>3.1921095175644239E-2</v>
      </c>
      <c r="U1345" s="69">
        <f>(I1346-Assets[[#This Row],[BIDU]])/Assets[[#This Row],[BIDU]]</f>
        <v>-7.5923616266400538E-3</v>
      </c>
      <c r="V1345" s="69">
        <f>(J1346-Assets[[#This Row],[MSFT]])/Assets[[#This Row],[MSFT]]</f>
        <v>5.4014091169935705E-3</v>
      </c>
      <c r="W1345" s="69">
        <f>(K1346-Assets[[#This Row],[WFC]])/Assets[[#This Row],[WFC]]</f>
        <v>2.4575054955970753E-2</v>
      </c>
      <c r="X1345" s="69">
        <f>(L1346-Assets[[#This Row],[DJI]])/Assets[[#This Row],[DJI]]</f>
        <v>1.1266992701547501E-2</v>
      </c>
    </row>
    <row r="1346" spans="1:24" x14ac:dyDescent="0.25">
      <c r="A1346" s="66">
        <v>42305</v>
      </c>
      <c r="B1346" s="60">
        <v>117.405856</v>
      </c>
      <c r="C1346" s="62">
        <v>80.161545000000004</v>
      </c>
      <c r="D1346" s="62">
        <v>29.607631999999999</v>
      </c>
      <c r="E1346" s="62">
        <v>212.96000699999999</v>
      </c>
      <c r="F1346" s="62">
        <v>712.95001200000002</v>
      </c>
      <c r="G1346" s="62">
        <v>112.79237500000001</v>
      </c>
      <c r="H1346" s="62">
        <v>52.312401999999999</v>
      </c>
      <c r="I1346" s="62">
        <v>172.53999300000001</v>
      </c>
      <c r="J1346" s="62">
        <v>52.866594999999997</v>
      </c>
      <c r="K1346" s="62">
        <v>54.23319</v>
      </c>
      <c r="L1346" s="62">
        <v>17779.519530000001</v>
      </c>
      <c r="N1346" s="69">
        <f>(B1347-Assets[[#This Row],[AAPL]])/Assets[[#This Row],[AAPL]]</f>
        <v>1.0564277134523842E-2</v>
      </c>
      <c r="O1346" s="69">
        <f>(C1347-Assets[[#This Row],[XOM]])/Assets[[#This Row],[XOM]]</f>
        <v>-6.0762301924201755E-4</v>
      </c>
      <c r="P1346" s="69">
        <f>(D1347-Assets[[#This Row],[TTM]])/Assets[[#This Row],[TTM]]</f>
        <v>-1.350462610451267E-3</v>
      </c>
      <c r="Q1346" s="69">
        <f>(E1347-Assets[[#This Row],[TSLA]])/Assets[[#This Row],[TSLA]]</f>
        <v>-6.2453134686456836E-3</v>
      </c>
      <c r="R1346" s="69">
        <f>(F1347-Assets[[#This Row],[GOOG]])/Assets[[#This Row],[GOOG]]</f>
        <v>5.5683721623950074E-3</v>
      </c>
      <c r="S1346" s="69">
        <f>(G1347-Assets[[#This Row],[DIS]])/Assets[[#This Row],[DIS]]</f>
        <v>6.1221248333497534E-3</v>
      </c>
      <c r="T1346" s="69">
        <f>(H1347-Assets[[#This Row],[COP]])/Assets[[#This Row],[COP]]</f>
        <v>5.2493288302838991E-3</v>
      </c>
      <c r="U1346" s="69">
        <f>(I1347-Assets[[#This Row],[BIDU]])/Assets[[#This Row],[BIDU]]</f>
        <v>-2.0574870430184921E-2</v>
      </c>
      <c r="V1346" s="69">
        <f>(J1347-Assets[[#This Row],[MSFT]])/Assets[[#This Row],[MSFT]]</f>
        <v>-1.1485721749244482E-2</v>
      </c>
      <c r="W1346" s="69">
        <f>(K1347-Assets[[#This Row],[WFC]])/Assets[[#This Row],[WFC]]</f>
        <v>-6.4923343067225083E-3</v>
      </c>
      <c r="X1346" s="69">
        <f>(L1347-Assets[[#This Row],[DJI]])/Assets[[#This Row],[DJI]]</f>
        <v>-1.3340489859682951E-3</v>
      </c>
    </row>
    <row r="1347" spans="1:24" x14ac:dyDescent="0.25">
      <c r="A1347" s="66">
        <v>42306</v>
      </c>
      <c r="B1347" s="60">
        <v>118.646164</v>
      </c>
      <c r="C1347" s="62">
        <v>80.112836999999999</v>
      </c>
      <c r="D1347" s="62">
        <v>29.567647999999998</v>
      </c>
      <c r="E1347" s="62">
        <v>211.63000500000001</v>
      </c>
      <c r="F1347" s="62">
        <v>716.919983</v>
      </c>
      <c r="G1347" s="62">
        <v>113.482904</v>
      </c>
      <c r="H1347" s="62">
        <v>52.587007</v>
      </c>
      <c r="I1347" s="62">
        <v>168.990005</v>
      </c>
      <c r="J1347" s="62">
        <v>52.259383999999997</v>
      </c>
      <c r="K1347" s="62">
        <v>53.88109</v>
      </c>
      <c r="L1347" s="62">
        <v>17755.800780000001</v>
      </c>
      <c r="N1347" s="69">
        <f>(B1348-Assets[[#This Row],[AAPL]])/Assets[[#This Row],[AAPL]]</f>
        <v>-8.5455775881636796E-3</v>
      </c>
      <c r="O1347" s="69">
        <f>(C1348-Assets[[#This Row],[XOM]])/Assets[[#This Row],[XOM]]</f>
        <v>6.2020522378954347E-3</v>
      </c>
      <c r="P1347" s="69">
        <f>(D1348-Assets[[#This Row],[TTM]])/Assets[[#This Row],[TTM]]</f>
        <v>-3.3807220648722047E-4</v>
      </c>
      <c r="Q1347" s="69">
        <f>(E1348-Assets[[#This Row],[TSLA]])/Assets[[#This Row],[TSLA]]</f>
        <v>-2.2208627741609772E-2</v>
      </c>
      <c r="R1347" s="69">
        <f>(F1348-Assets[[#This Row],[GOOG]])/Assets[[#This Row],[GOOG]]</f>
        <v>-8.5225480456443785E-3</v>
      </c>
      <c r="S1347" s="69">
        <f>(G1348-Assets[[#This Row],[DIS]])/Assets[[#This Row],[DIS]]</f>
        <v>-1.1300442223438397E-2</v>
      </c>
      <c r="T1347" s="69">
        <f>(H1348-Assets[[#This Row],[COP]])/Assets[[#This Row],[COP]]</f>
        <v>-5.035445352499268E-3</v>
      </c>
      <c r="U1347" s="69">
        <f>(I1348-Assets[[#This Row],[BIDU]])/Assets[[#This Row],[BIDU]]</f>
        <v>0.10935555626499922</v>
      </c>
      <c r="V1347" s="69">
        <f>(J1348-Assets[[#This Row],[MSFT]])/Assets[[#This Row],[MSFT]]</f>
        <v>-1.3493270414362254E-2</v>
      </c>
      <c r="W1347" s="69">
        <f>(K1348-Assets[[#This Row],[WFC]])/Assets[[#This Row],[WFC]]</f>
        <v>-1.7244528646320943E-2</v>
      </c>
      <c r="X1347" s="69">
        <f>(L1348-Assets[[#This Row],[DJI]])/Assets[[#This Row],[DJI]]</f>
        <v>-5.1961452565927151E-3</v>
      </c>
    </row>
    <row r="1348" spans="1:24" x14ac:dyDescent="0.25">
      <c r="A1348" s="66">
        <v>42307</v>
      </c>
      <c r="B1348" s="60">
        <v>117.63226400000001</v>
      </c>
      <c r="C1348" s="62">
        <v>80.609701000000001</v>
      </c>
      <c r="D1348" s="62">
        <v>29.557652000000001</v>
      </c>
      <c r="E1348" s="62">
        <v>206.929993</v>
      </c>
      <c r="F1348" s="62">
        <v>710.80999799999995</v>
      </c>
      <c r="G1348" s="62">
        <v>112.200497</v>
      </c>
      <c r="H1348" s="62">
        <v>52.322208000000003</v>
      </c>
      <c r="I1348" s="62">
        <v>187.470001</v>
      </c>
      <c r="J1348" s="62">
        <v>51.554234000000001</v>
      </c>
      <c r="K1348" s="62">
        <v>52.951936000000003</v>
      </c>
      <c r="L1348" s="62">
        <v>17663.539059999999</v>
      </c>
      <c r="N1348" s="69">
        <f>(B1349-Assets[[#This Row],[AAPL]])/Assets[[#This Row],[AAPL]]</f>
        <v>1.4058583451220418E-2</v>
      </c>
      <c r="O1348" s="69">
        <f>(C1349-Assets[[#This Row],[XOM]])/Assets[[#This Row],[XOM]]</f>
        <v>3.0698588002453939E-2</v>
      </c>
      <c r="P1348" s="69">
        <f>(D1349-Assets[[#This Row],[TTM]])/Assets[[#This Row],[TTM]]</f>
        <v>3.3818653795631164E-4</v>
      </c>
      <c r="Q1348" s="69">
        <f>(E1349-Assets[[#This Row],[TSLA]])/Assets[[#This Row],[TSLA]]</f>
        <v>3.3151308326773168E-2</v>
      </c>
      <c r="R1348" s="69">
        <f>(F1349-Assets[[#This Row],[GOOG]])/Assets[[#This Row],[GOOG]]</f>
        <v>1.4490492577455419E-2</v>
      </c>
      <c r="S1348" s="69">
        <f>(G1349-Assets[[#This Row],[DIS]])/Assets[[#This Row],[DIS]]</f>
        <v>1.1429601777967225E-2</v>
      </c>
      <c r="T1348" s="69">
        <f>(H1349-Assets[[#This Row],[COP]])/Assets[[#This Row],[COP]]</f>
        <v>2.9803176502031396E-2</v>
      </c>
      <c r="U1348" s="69">
        <f>(I1349-Assets[[#This Row],[BIDU]])/Assets[[#This Row],[BIDU]]</f>
        <v>4.1179927235398033E-2</v>
      </c>
      <c r="V1348" s="69">
        <f>(J1349-Assets[[#This Row],[MSFT]])/Assets[[#This Row],[MSFT]]</f>
        <v>1.139821028084716E-2</v>
      </c>
      <c r="W1348" s="69">
        <f>(K1349-Assets[[#This Row],[WFC]])/Assets[[#This Row],[WFC]]</f>
        <v>1.3114138074196122E-2</v>
      </c>
      <c r="X1348" s="69">
        <f>(L1349-Assets[[#This Row],[DJI]])/Assets[[#This Row],[DJI]]</f>
        <v>9.3537715991554773E-3</v>
      </c>
    </row>
    <row r="1349" spans="1:24" x14ac:dyDescent="0.25">
      <c r="A1349" s="66">
        <v>42310</v>
      </c>
      <c r="B1349" s="60">
        <v>119.286007</v>
      </c>
      <c r="C1349" s="62">
        <v>83.084305000000001</v>
      </c>
      <c r="D1349" s="62">
        <v>29.567647999999998</v>
      </c>
      <c r="E1349" s="62">
        <v>213.78999300000001</v>
      </c>
      <c r="F1349" s="62">
        <v>721.10998500000005</v>
      </c>
      <c r="G1349" s="62">
        <v>113.482904</v>
      </c>
      <c r="H1349" s="62">
        <v>53.881576000000003</v>
      </c>
      <c r="I1349" s="62">
        <v>195.19000199999999</v>
      </c>
      <c r="J1349" s="62">
        <v>52.141860000000001</v>
      </c>
      <c r="K1349" s="62">
        <v>53.646355</v>
      </c>
      <c r="L1349" s="62">
        <v>17828.759770000001</v>
      </c>
      <c r="N1349" s="69">
        <f>(B1350-Assets[[#This Row],[AAPL]])/Assets[[#This Row],[AAPL]]</f>
        <v>1.1470532331591916E-2</v>
      </c>
      <c r="O1349" s="69">
        <f>(C1350-Assets[[#This Row],[XOM]])/Assets[[#This Row],[XOM]]</f>
        <v>1.8409939157582208E-2</v>
      </c>
      <c r="P1349" s="69">
        <f>(D1350-Assets[[#This Row],[TTM]])/Assets[[#This Row],[TTM]]</f>
        <v>1.0141963270125599E-2</v>
      </c>
      <c r="Q1349" s="69">
        <f>(E1350-Assets[[#This Row],[TSLA]])/Assets[[#This Row],[TSLA]]</f>
        <v>-2.5445470686740711E-2</v>
      </c>
      <c r="R1349" s="69">
        <f>(F1350-Assets[[#This Row],[GOOG]])/Assets[[#This Row],[GOOG]]</f>
        <v>1.4560719194589779E-3</v>
      </c>
      <c r="S1349" s="69">
        <f>(G1350-Assets[[#This Row],[DIS]])/Assets[[#This Row],[DIS]]</f>
        <v>4.3463198650608142E-3</v>
      </c>
      <c r="T1349" s="69">
        <f>(H1350-Assets[[#This Row],[COP]])/Assets[[#This Row],[COP]]</f>
        <v>3.2581025469633582E-2</v>
      </c>
      <c r="U1349" s="69">
        <f>(I1350-Assets[[#This Row],[BIDU]])/Assets[[#This Row],[BIDU]]</f>
        <v>-1.3781453826717993E-2</v>
      </c>
      <c r="V1349" s="69">
        <f>(J1350-Assets[[#This Row],[MSFT]])/Assets[[#This Row],[MSFT]]</f>
        <v>1.7092409054836177E-2</v>
      </c>
      <c r="W1349" s="69">
        <f>(K1350-Assets[[#This Row],[WFC]])/Assets[[#This Row],[WFC]]</f>
        <v>1.4585520302357921E-3</v>
      </c>
      <c r="X1349" s="69">
        <f>(L1350-Assets[[#This Row],[DJI]])/Assets[[#This Row],[DJI]]</f>
        <v>5.0138439887677227E-3</v>
      </c>
    </row>
    <row r="1350" spans="1:24" x14ac:dyDescent="0.25">
      <c r="A1350" s="66">
        <v>42311</v>
      </c>
      <c r="B1350" s="60">
        <v>120.654281</v>
      </c>
      <c r="C1350" s="62">
        <v>84.613882000000004</v>
      </c>
      <c r="D1350" s="62">
        <v>29.867522000000001</v>
      </c>
      <c r="E1350" s="62">
        <v>208.35000600000001</v>
      </c>
      <c r="F1350" s="62">
        <v>722.15997300000004</v>
      </c>
      <c r="G1350" s="62">
        <v>113.97613699999999</v>
      </c>
      <c r="H1350" s="62">
        <v>55.637093</v>
      </c>
      <c r="I1350" s="62">
        <v>192.5</v>
      </c>
      <c r="J1350" s="62">
        <v>53.033090000000001</v>
      </c>
      <c r="K1350" s="62">
        <v>53.724601</v>
      </c>
      <c r="L1350" s="62">
        <v>17918.150389999999</v>
      </c>
      <c r="N1350" s="69">
        <f>(B1351-Assets[[#This Row],[AAPL]])/Assets[[#This Row],[AAPL]]</f>
        <v>-4.650402748659954E-3</v>
      </c>
      <c r="O1350" s="69">
        <f>(C1351-Assets[[#This Row],[XOM]])/Assets[[#This Row],[XOM]]</f>
        <v>-1.0017221524004891E-2</v>
      </c>
      <c r="P1350" s="69">
        <f>(D1351-Assets[[#This Row],[TTM]])/Assets[[#This Row],[TTM]]</f>
        <v>1.6064305569106079E-2</v>
      </c>
      <c r="Q1350" s="69">
        <f>(E1351-Assets[[#This Row],[TSLA]])/Assets[[#This Row],[TSLA]]</f>
        <v>0.11173505317777627</v>
      </c>
      <c r="R1350" s="69">
        <f>(F1351-Assets[[#This Row],[GOOG]])/Assets[[#This Row],[GOOG]]</f>
        <v>8.2391882996262593E-3</v>
      </c>
      <c r="S1350" s="69">
        <f>(G1351-Assets[[#This Row],[DIS]])/Assets[[#This Row],[DIS]]</f>
        <v>-1.9819982142402211E-2</v>
      </c>
      <c r="T1350" s="69">
        <f>(H1351-Assets[[#This Row],[COP]])/Assets[[#This Row],[COP]]</f>
        <v>-6.8746582428381026E-3</v>
      </c>
      <c r="U1350" s="69">
        <f>(I1351-Assets[[#This Row],[BIDU]])/Assets[[#This Row],[BIDU]]</f>
        <v>2.8155833766233727E-2</v>
      </c>
      <c r="V1350" s="69">
        <f>(J1351-Assets[[#This Row],[MSFT]])/Assets[[#This Row],[MSFT]]</f>
        <v>4.616815652265416E-3</v>
      </c>
      <c r="W1350" s="69">
        <f>(K1351-Assets[[#This Row],[WFC]])/Assets[[#This Row],[WFC]]</f>
        <v>4.5824444559395199E-4</v>
      </c>
      <c r="X1350" s="69">
        <f>(L1351-Assets[[#This Row],[DJI]])/Assets[[#This Row],[DJI]]</f>
        <v>-2.8222952090089671E-3</v>
      </c>
    </row>
    <row r="1351" spans="1:24" x14ac:dyDescent="0.25">
      <c r="A1351" s="66">
        <v>42312</v>
      </c>
      <c r="B1351" s="60">
        <v>120.09319000000001</v>
      </c>
      <c r="C1351" s="62">
        <v>83.766285999999994</v>
      </c>
      <c r="D1351" s="62">
        <v>30.347322999999999</v>
      </c>
      <c r="E1351" s="62">
        <v>231.63000500000001</v>
      </c>
      <c r="F1351" s="62">
        <v>728.10998500000005</v>
      </c>
      <c r="G1351" s="62">
        <v>111.71713200000001</v>
      </c>
      <c r="H1351" s="62">
        <v>55.254607</v>
      </c>
      <c r="I1351" s="62">
        <v>197.91999799999999</v>
      </c>
      <c r="J1351" s="62">
        <v>53.277934000000002</v>
      </c>
      <c r="K1351" s="62">
        <v>53.749220000000001</v>
      </c>
      <c r="L1351" s="62">
        <v>17867.58008</v>
      </c>
      <c r="N1351" s="69">
        <f>(B1352-Assets[[#This Row],[AAPL]])/Assets[[#This Row],[AAPL]]</f>
        <v>-4.6097701293471519E-3</v>
      </c>
      <c r="O1351" s="69">
        <f>(C1352-Assets[[#This Row],[XOM]])/Assets[[#This Row],[XOM]]</f>
        <v>-1.3607873220020623E-2</v>
      </c>
      <c r="P1351" s="69">
        <f>(D1352-Assets[[#This Row],[TTM]])/Assets[[#This Row],[TTM]]</f>
        <v>-7.5758247276044655E-3</v>
      </c>
      <c r="Q1351" s="69">
        <f>(E1352-Assets[[#This Row],[TSLA]])/Assets[[#This Row],[TSLA]]</f>
        <v>6.044078788496718E-4</v>
      </c>
      <c r="R1351" s="69">
        <f>(F1352-Assets[[#This Row],[GOOG]])/Assets[[#This Row],[GOOG]]</f>
        <v>4.3125558839849564E-3</v>
      </c>
      <c r="S1351" s="69">
        <f>(G1352-Assets[[#This Row],[DIS]])/Assets[[#This Row],[DIS]]</f>
        <v>-2.2075128101211954E-3</v>
      </c>
      <c r="T1351" s="69">
        <f>(H1352-Assets[[#This Row],[COP]])/Assets[[#This Row],[COP]]</f>
        <v>-1.0649971684714473E-3</v>
      </c>
      <c r="U1351" s="69">
        <f>(I1352-Assets[[#This Row],[BIDU]])/Assets[[#This Row],[BIDU]]</f>
        <v>5.0020513844184359E-3</v>
      </c>
      <c r="V1351" s="69">
        <f>(J1352-Assets[[#This Row],[MSFT]])/Assets[[#This Row],[MSFT]]</f>
        <v>-3.6765689900811145E-4</v>
      </c>
      <c r="W1351" s="69">
        <f>(K1352-Assets[[#This Row],[WFC]])/Assets[[#This Row],[WFC]]</f>
        <v>5.130065143270906E-3</v>
      </c>
      <c r="X1351" s="69">
        <f>(L1352-Assets[[#This Row],[DJI]])/Assets[[#This Row],[DJI]]</f>
        <v>-2.3228607239570177E-4</v>
      </c>
    </row>
    <row r="1352" spans="1:24" x14ac:dyDescent="0.25">
      <c r="A1352" s="66">
        <v>42313</v>
      </c>
      <c r="B1352" s="60">
        <v>119.53958799999999</v>
      </c>
      <c r="C1352" s="62">
        <v>82.626405000000005</v>
      </c>
      <c r="D1352" s="62">
        <v>30.117417</v>
      </c>
      <c r="E1352" s="62">
        <v>231.770004</v>
      </c>
      <c r="F1352" s="62">
        <v>731.25</v>
      </c>
      <c r="G1352" s="62">
        <v>111.47051500000001</v>
      </c>
      <c r="H1352" s="62">
        <v>55.195760999999997</v>
      </c>
      <c r="I1352" s="62">
        <v>198.91000399999999</v>
      </c>
      <c r="J1352" s="62">
        <v>53.258346000000003</v>
      </c>
      <c r="K1352" s="62">
        <v>54.024957000000001</v>
      </c>
      <c r="L1352" s="62">
        <v>17863.429690000001</v>
      </c>
      <c r="N1352" s="69">
        <f>(B1353-Assets[[#This Row],[AAPL]])/Assets[[#This Row],[AAPL]]</f>
        <v>1.1577838130076355E-3</v>
      </c>
      <c r="O1352" s="69">
        <f>(C1353-Assets[[#This Row],[XOM]])/Assets[[#This Row],[XOM]]</f>
        <v>-4.008924265796153E-3</v>
      </c>
      <c r="P1352" s="69">
        <f>(D1353-Assets[[#This Row],[TTM]])/Assets[[#This Row],[TTM]]</f>
        <v>-4.3146130360382272E-3</v>
      </c>
      <c r="Q1352" s="69">
        <f>(E1353-Assets[[#This Row],[TSLA]])/Assets[[#This Row],[TSLA]]</f>
        <v>2.5456141425445676E-3</v>
      </c>
      <c r="R1352" s="69">
        <f>(F1353-Assets[[#This Row],[GOOG]])/Assets[[#This Row],[GOOG]]</f>
        <v>3.4324923076922607E-3</v>
      </c>
      <c r="S1352" s="69">
        <f>(G1353-Assets[[#This Row],[DIS]])/Assets[[#This Row],[DIS]]</f>
        <v>2.3628311038125179E-2</v>
      </c>
      <c r="T1352" s="69">
        <f>(H1353-Assets[[#This Row],[COP]])/Assets[[#This Row],[COP]]</f>
        <v>-9.0618009596787098E-3</v>
      </c>
      <c r="U1352" s="69">
        <f>(I1353-Assets[[#This Row],[BIDU]])/Assets[[#This Row],[BIDU]]</f>
        <v>6.9880798956698902E-3</v>
      </c>
      <c r="V1352" s="69">
        <f>(J1353-Assets[[#This Row],[MSFT]])/Assets[[#This Row],[MSFT]]</f>
        <v>9.9300680498038193E-3</v>
      </c>
      <c r="W1352" s="69">
        <f>(K1353-Assets[[#This Row],[WFC]])/Assets[[#This Row],[WFC]]</f>
        <v>1.8045900527047083E-2</v>
      </c>
      <c r="X1352" s="69">
        <f>(L1353-Assets[[#This Row],[DJI]])/Assets[[#This Row],[DJI]]</f>
        <v>2.6254975004186263E-3</v>
      </c>
    </row>
    <row r="1353" spans="1:24" x14ac:dyDescent="0.25">
      <c r="A1353" s="66">
        <v>42314</v>
      </c>
      <c r="B1353" s="60">
        <v>119.677989</v>
      </c>
      <c r="C1353" s="62">
        <v>82.295162000000005</v>
      </c>
      <c r="D1353" s="62">
        <v>29.987472</v>
      </c>
      <c r="E1353" s="62">
        <v>232.36000100000001</v>
      </c>
      <c r="F1353" s="62">
        <v>733.76000999999997</v>
      </c>
      <c r="G1353" s="62">
        <v>114.104375</v>
      </c>
      <c r="H1353" s="62">
        <v>54.695588000000001</v>
      </c>
      <c r="I1353" s="62">
        <v>200.300003</v>
      </c>
      <c r="J1353" s="62">
        <v>53.787205</v>
      </c>
      <c r="K1353" s="62">
        <v>54.999885999999996</v>
      </c>
      <c r="L1353" s="62">
        <v>17910.33008</v>
      </c>
      <c r="N1353" s="69">
        <f>(B1354-Assets[[#This Row],[AAPL]])/Assets[[#This Row],[AAPL]]</f>
        <v>-4.0475613272545705E-3</v>
      </c>
      <c r="O1353" s="69">
        <f>(C1354-Assets[[#This Row],[XOM]])/Assets[[#This Row],[XOM]]</f>
        <v>-2.1375740168055199E-2</v>
      </c>
      <c r="P1353" s="69">
        <f>(D1354-Assets[[#This Row],[TTM]])/Assets[[#This Row],[TTM]]</f>
        <v>1.5000030679478381E-2</v>
      </c>
      <c r="Q1353" s="69">
        <f>(E1354-Assets[[#This Row],[TSLA]])/Assets[[#This Row],[TSLA]]</f>
        <v>-3.0254772636190527E-2</v>
      </c>
      <c r="R1353" s="69">
        <f>(F1354-Assets[[#This Row],[GOOG]])/Assets[[#This Row],[GOOG]]</f>
        <v>-1.2088414303199785E-2</v>
      </c>
      <c r="S1353" s="69">
        <f>(G1354-Assets[[#This Row],[DIS]])/Assets[[#This Row],[DIS]]</f>
        <v>6.4839582180787978E-3</v>
      </c>
      <c r="T1353" s="69">
        <f>(H1354-Assets[[#This Row],[COP]])/Assets[[#This Row],[COP]]</f>
        <v>-2.0261798812730627E-2</v>
      </c>
      <c r="U1353" s="69">
        <f>(I1354-Assets[[#This Row],[BIDU]])/Assets[[#This Row],[BIDU]]</f>
        <v>-3.1402935126266573E-2</v>
      </c>
      <c r="V1353" s="69">
        <f>(J1354-Assets[[#This Row],[MSFT]])/Assets[[#This Row],[MSFT]]</f>
        <v>-1.3838291095438058E-2</v>
      </c>
      <c r="W1353" s="69">
        <f>(K1354-Assets[[#This Row],[WFC]])/Assets[[#This Row],[WFC]]</f>
        <v>-6.8038868298744741E-3</v>
      </c>
      <c r="X1353" s="69">
        <f>(L1354-Assets[[#This Row],[DJI]])/Assets[[#This Row],[DJI]]</f>
        <v>-1.0041669204122292E-2</v>
      </c>
    </row>
    <row r="1354" spans="1:24" x14ac:dyDescent="0.25">
      <c r="A1354" s="66">
        <v>42317</v>
      </c>
      <c r="B1354" s="60">
        <v>119.193585</v>
      </c>
      <c r="C1354" s="62">
        <v>80.536041999999995</v>
      </c>
      <c r="D1354" s="62">
        <v>30.437284999999999</v>
      </c>
      <c r="E1354" s="62">
        <v>225.33000200000001</v>
      </c>
      <c r="F1354" s="62">
        <v>724.89001499999995</v>
      </c>
      <c r="G1354" s="62">
        <v>114.844223</v>
      </c>
      <c r="H1354" s="62">
        <v>53.587356999999997</v>
      </c>
      <c r="I1354" s="62">
        <v>194.009995</v>
      </c>
      <c r="J1354" s="62">
        <v>53.042881999999999</v>
      </c>
      <c r="K1354" s="62">
        <v>54.625672999999999</v>
      </c>
      <c r="L1354" s="62">
        <v>17730.480469999999</v>
      </c>
      <c r="N1354" s="69">
        <f>(B1355-Assets[[#This Row],[AAPL]])/Assets[[#This Row],[AAPL]]</f>
        <v>-3.1516989777595872E-2</v>
      </c>
      <c r="O1354" s="69">
        <f>(C1355-Assets[[#This Row],[XOM]])/Assets[[#This Row],[XOM]]</f>
        <v>4.8810444397056913E-3</v>
      </c>
      <c r="P1354" s="69">
        <f>(D1355-Assets[[#This Row],[TTM]])/Assets[[#This Row],[TTM]]</f>
        <v>5.2545093953025816E-3</v>
      </c>
      <c r="Q1354" s="69">
        <f>(E1355-Assets[[#This Row],[TSLA]])/Assets[[#This Row],[TSLA]]</f>
        <v>-3.9186978749505393E-2</v>
      </c>
      <c r="R1354" s="69">
        <f>(F1355-Assets[[#This Row],[GOOG]])/Assets[[#This Row],[GOOG]]</f>
        <v>4.731741269742947E-3</v>
      </c>
      <c r="S1354" s="69">
        <f>(G1355-Assets[[#This Row],[DIS]])/Assets[[#This Row],[DIS]]</f>
        <v>8.5895918334524795E-3</v>
      </c>
      <c r="T1354" s="69">
        <f>(H1355-Assets[[#This Row],[COP]])/Assets[[#This Row],[COP]]</f>
        <v>1.8304690787426177E-4</v>
      </c>
      <c r="U1354" s="69">
        <f>(I1355-Assets[[#This Row],[BIDU]])/Assets[[#This Row],[BIDU]]</f>
        <v>1.5360084927583204E-2</v>
      </c>
      <c r="V1354" s="69">
        <f>(J1355-Assets[[#This Row],[MSFT]])/Assets[[#This Row],[MSFT]]</f>
        <v>-1.2001497203715199E-2</v>
      </c>
      <c r="W1354" s="69">
        <f>(K1355-Assets[[#This Row],[WFC]])/Assets[[#This Row],[WFC]]</f>
        <v>7.9321860254243492E-3</v>
      </c>
      <c r="X1354" s="69">
        <f>(L1355-Assets[[#This Row],[DJI]])/Assets[[#This Row],[DJI]]</f>
        <v>1.5639999179335405E-3</v>
      </c>
    </row>
    <row r="1355" spans="1:24" x14ac:dyDescent="0.25">
      <c r="A1355" s="66">
        <v>42318</v>
      </c>
      <c r="B1355" s="60">
        <v>115.43696199999999</v>
      </c>
      <c r="C1355" s="62">
        <v>80.929141999999999</v>
      </c>
      <c r="D1355" s="62">
        <v>30.597218000000002</v>
      </c>
      <c r="E1355" s="62">
        <v>216.5</v>
      </c>
      <c r="F1355" s="62">
        <v>728.32000700000003</v>
      </c>
      <c r="G1355" s="62">
        <v>115.83068799999999</v>
      </c>
      <c r="H1355" s="62">
        <v>53.597166000000001</v>
      </c>
      <c r="I1355" s="62">
        <v>196.990005</v>
      </c>
      <c r="J1355" s="62">
        <v>52.406288000000004</v>
      </c>
      <c r="K1355" s="62">
        <v>55.058973999999999</v>
      </c>
      <c r="L1355" s="62">
        <v>17758.210940000001</v>
      </c>
      <c r="N1355" s="69">
        <f>(B1356-Assets[[#This Row],[AAPL]])/Assets[[#This Row],[AAPL]]</f>
        <v>-5.6520978090188155E-3</v>
      </c>
      <c r="O1355" s="69">
        <f>(C1356-Assets[[#This Row],[XOM]])/Assets[[#This Row],[XOM]]</f>
        <v>-8.8645570961322605E-3</v>
      </c>
      <c r="P1355" s="69">
        <f>(D1356-Assets[[#This Row],[TTM]])/Assets[[#This Row],[TTM]]</f>
        <v>1.4701042428105614E-2</v>
      </c>
      <c r="Q1355" s="69">
        <f>(E1356-Assets[[#This Row],[TSLA]])/Assets[[#This Row],[TSLA]]</f>
        <v>1.1916868360277172E-2</v>
      </c>
      <c r="R1355" s="69">
        <f>(F1356-Assets[[#This Row],[GOOG]])/Assets[[#This Row],[GOOG]]</f>
        <v>9.721025005427316E-3</v>
      </c>
      <c r="S1355" s="69">
        <f>(G1356-Assets[[#This Row],[DIS]])/Assets[[#This Row],[DIS]]</f>
        <v>-7.6648081378916681E-3</v>
      </c>
      <c r="T1355" s="69">
        <f>(H1356-Assets[[#This Row],[COP]])/Assets[[#This Row],[COP]]</f>
        <v>-2.2140946780656288E-2</v>
      </c>
      <c r="U1355" s="69">
        <f>(I1356-Assets[[#This Row],[BIDU]])/Assets[[#This Row],[BIDU]]</f>
        <v>1.2690999221001087E-2</v>
      </c>
      <c r="V1355" s="69">
        <f>(J1356-Assets[[#This Row],[MSFT]])/Assets[[#This Row],[MSFT]]</f>
        <v>2.6163845071414775E-3</v>
      </c>
      <c r="W1355" s="69">
        <f>(K1356-Assets[[#This Row],[WFC]])/Assets[[#This Row],[WFC]]</f>
        <v>-1.9674540248424926E-3</v>
      </c>
      <c r="X1355" s="69">
        <f>(L1356-Assets[[#This Row],[DJI]])/Assets[[#This Row],[DJI]]</f>
        <v>-3.152921214258263E-3</v>
      </c>
    </row>
    <row r="1356" spans="1:24" x14ac:dyDescent="0.25">
      <c r="A1356" s="66">
        <v>42319</v>
      </c>
      <c r="B1356" s="60">
        <v>114.78450100000001</v>
      </c>
      <c r="C1356" s="62">
        <v>80.211741000000004</v>
      </c>
      <c r="D1356" s="62">
        <v>31.047028999999998</v>
      </c>
      <c r="E1356" s="62">
        <v>219.08000200000001</v>
      </c>
      <c r="F1356" s="62">
        <v>735.40002400000003</v>
      </c>
      <c r="G1356" s="62">
        <v>114.942868</v>
      </c>
      <c r="H1356" s="62">
        <v>52.410474000000001</v>
      </c>
      <c r="I1356" s="62">
        <v>199.490005</v>
      </c>
      <c r="J1356" s="62">
        <v>52.543402999999998</v>
      </c>
      <c r="K1356" s="62">
        <v>54.950648000000001</v>
      </c>
      <c r="L1356" s="62">
        <v>17702.220700000002</v>
      </c>
      <c r="N1356" s="69">
        <f>(B1357-Assets[[#This Row],[AAPL]])/Assets[[#This Row],[AAPL]]</f>
        <v>-3.3588855345548785E-3</v>
      </c>
      <c r="O1356" s="69">
        <f>(C1357-Assets[[#This Row],[XOM]])/Assets[[#This Row],[XOM]]</f>
        <v>-2.7076684446981438E-2</v>
      </c>
      <c r="P1356" s="69">
        <f>(D1357-Assets[[#This Row],[TTM]])/Assets[[#This Row],[TTM]]</f>
        <v>-2.3180929808130711E-2</v>
      </c>
      <c r="Q1356" s="69">
        <f>(E1357-Assets[[#This Row],[TSLA]])/Assets[[#This Row],[TSLA]]</f>
        <v>-2.8026291509710751E-2</v>
      </c>
      <c r="R1356" s="69">
        <f>(F1357-Assets[[#This Row],[GOOG]])/Assets[[#This Row],[GOOG]]</f>
        <v>-5.6704431111088398E-3</v>
      </c>
      <c r="S1356" s="69">
        <f>(G1357-Assets[[#This Row],[DIS]])/Assets[[#This Row],[DIS]]</f>
        <v>-2.6604695473580833E-3</v>
      </c>
      <c r="T1356" s="69">
        <f>(H1357-Assets[[#This Row],[COP]])/Assets[[#This Row],[COP]]</f>
        <v>-2.750744059288613E-2</v>
      </c>
      <c r="U1356" s="69">
        <f>(I1357-Assets[[#This Row],[BIDU]])/Assets[[#This Row],[BIDU]]</f>
        <v>-6.7672864111663518E-3</v>
      </c>
      <c r="V1356" s="69">
        <f>(J1357-Assets[[#This Row],[MSFT]])/Assets[[#This Row],[MSFT]]</f>
        <v>-6.1510100516329012E-3</v>
      </c>
      <c r="W1356" s="69">
        <f>(K1357-Assets[[#This Row],[WFC]])/Assets[[#This Row],[WFC]]</f>
        <v>-1.1290349114718387E-2</v>
      </c>
      <c r="X1356" s="69">
        <f>(L1357-Assets[[#This Row],[DJI]])/Assets[[#This Row],[DJI]]</f>
        <v>-1.4356977822562256E-2</v>
      </c>
    </row>
    <row r="1357" spans="1:24" x14ac:dyDescent="0.25">
      <c r="A1357" s="66">
        <v>42320</v>
      </c>
      <c r="B1357" s="60">
        <v>114.39895300000001</v>
      </c>
      <c r="C1357" s="62">
        <v>78.039873</v>
      </c>
      <c r="D1357" s="62">
        <v>30.32733</v>
      </c>
      <c r="E1357" s="62">
        <v>212.94000199999999</v>
      </c>
      <c r="F1357" s="62">
        <v>731.22997999999995</v>
      </c>
      <c r="G1357" s="62">
        <v>114.637066</v>
      </c>
      <c r="H1357" s="62">
        <v>50.968795999999998</v>
      </c>
      <c r="I1357" s="62">
        <v>198.13999899999999</v>
      </c>
      <c r="J1357" s="62">
        <v>52.220208</v>
      </c>
      <c r="K1357" s="62">
        <v>54.330235999999999</v>
      </c>
      <c r="L1357" s="62">
        <v>17448.070309999999</v>
      </c>
      <c r="N1357" s="69">
        <f>(B1358-Assets[[#This Row],[AAPL]])/Assets[[#This Row],[AAPL]]</f>
        <v>-2.9208475360784129E-2</v>
      </c>
      <c r="O1357" s="69">
        <f>(C1358-Assets[[#This Row],[XOM]])/Assets[[#This Row],[XOM]]</f>
        <v>-1.6496720849353511E-2</v>
      </c>
      <c r="P1357" s="69">
        <f>(D1358-Assets[[#This Row],[TTM]])/Assets[[#This Row],[TTM]]</f>
        <v>-1.0876724063740479E-2</v>
      </c>
      <c r="Q1357" s="69">
        <f>(E1358-Assets[[#This Row],[TSLA]])/Assets[[#This Row],[TSLA]]</f>
        <v>-2.7002911364676328E-2</v>
      </c>
      <c r="R1357" s="69">
        <f>(F1358-Assets[[#This Row],[GOOG]])/Assets[[#This Row],[GOOG]]</f>
        <v>-1.9460334490114802E-2</v>
      </c>
      <c r="S1357" s="69">
        <f>(G1358-Assets[[#This Row],[DIS]])/Assets[[#This Row],[DIS]]</f>
        <v>-1.1789022932600224E-2</v>
      </c>
      <c r="T1357" s="69">
        <f>(H1358-Assets[[#This Row],[COP]])/Assets[[#This Row],[COP]]</f>
        <v>-2.6938442885721349E-3</v>
      </c>
      <c r="U1357" s="69">
        <f>(I1358-Assets[[#This Row],[BIDU]])/Assets[[#This Row],[BIDU]]</f>
        <v>-2.1146674175566101E-2</v>
      </c>
      <c r="V1357" s="69">
        <f>(J1358-Assets[[#This Row],[MSFT]])/Assets[[#This Row],[MSFT]]</f>
        <v>-9.0022429631072629E-3</v>
      </c>
      <c r="W1357" s="69">
        <f>(K1358-Assets[[#This Row],[WFC]])/Assets[[#This Row],[WFC]]</f>
        <v>-1.0875454323445206E-2</v>
      </c>
      <c r="X1357" s="69">
        <f>(L1358-Assets[[#This Row],[DJI]])/Assets[[#This Row],[DJI]]</f>
        <v>-1.1624785801313047E-2</v>
      </c>
    </row>
    <row r="1358" spans="1:24" x14ac:dyDescent="0.25">
      <c r="A1358" s="66">
        <v>42321</v>
      </c>
      <c r="B1358" s="60">
        <v>111.057534</v>
      </c>
      <c r="C1358" s="62">
        <v>76.752471</v>
      </c>
      <c r="D1358" s="62">
        <v>29.997468000000001</v>
      </c>
      <c r="E1358" s="62">
        <v>207.19000199999999</v>
      </c>
      <c r="F1358" s="62">
        <v>717</v>
      </c>
      <c r="G1358" s="62">
        <v>113.285607</v>
      </c>
      <c r="H1358" s="62">
        <v>50.831493999999999</v>
      </c>
      <c r="I1358" s="62">
        <v>193.949997</v>
      </c>
      <c r="J1358" s="62">
        <v>51.750109000000002</v>
      </c>
      <c r="K1358" s="62">
        <v>53.739370000000001</v>
      </c>
      <c r="L1358" s="62">
        <v>17245.240229999999</v>
      </c>
      <c r="N1358" s="69">
        <f>(B1359-Assets[[#This Row],[AAPL]])/Assets[[#This Row],[AAPL]]</f>
        <v>1.6378888801906865E-2</v>
      </c>
      <c r="O1358" s="69">
        <f>(C1359-Assets[[#This Row],[XOM]])/Assets[[#This Row],[XOM]]</f>
        <v>3.5851510239976583E-2</v>
      </c>
      <c r="P1358" s="69">
        <f>(D1359-Assets[[#This Row],[TTM]])/Assets[[#This Row],[TTM]]</f>
        <v>1.666113953350994E-2</v>
      </c>
      <c r="Q1358" s="69">
        <f>(E1359-Assets[[#This Row],[TSLA]])/Assets[[#This Row],[TSLA]]</f>
        <v>3.4364573248085666E-2</v>
      </c>
      <c r="R1358" s="69">
        <f>(F1359-Assets[[#This Row],[GOOG]])/Assets[[#This Row],[GOOG]]</f>
        <v>1.6680644351464408E-2</v>
      </c>
      <c r="S1358" s="69">
        <f>(G1359-Assets[[#This Row],[DIS]])/Assets[[#This Row],[DIS]]</f>
        <v>9.4044073930768142E-3</v>
      </c>
      <c r="T1358" s="69">
        <f>(H1359-Assets[[#This Row],[COP]])/Assets[[#This Row],[COP]]</f>
        <v>4.9006310929991581E-2</v>
      </c>
      <c r="U1358" s="69">
        <f>(I1359-Assets[[#This Row],[BIDU]])/Assets[[#This Row],[BIDU]]</f>
        <v>2.4593988521690983E-2</v>
      </c>
      <c r="V1358" s="69">
        <f>(J1359-Assets[[#This Row],[MSFT]])/Assets[[#This Row],[MSFT]]</f>
        <v>1.7600310754901E-2</v>
      </c>
      <c r="W1358" s="69">
        <f>(K1359-Assets[[#This Row],[WFC]])/Assets[[#This Row],[WFC]]</f>
        <v>1.2827578737897383E-2</v>
      </c>
      <c r="X1358" s="69">
        <f>(L1359-Assets[[#This Row],[DJI]])/Assets[[#This Row],[DJI]]</f>
        <v>1.3787545828812219E-2</v>
      </c>
    </row>
    <row r="1359" spans="1:24" x14ac:dyDescent="0.25">
      <c r="A1359" s="66">
        <v>42324</v>
      </c>
      <c r="B1359" s="60">
        <v>112.87653299999999</v>
      </c>
      <c r="C1359" s="62">
        <v>79.504163000000005</v>
      </c>
      <c r="D1359" s="62">
        <v>30.497260000000001</v>
      </c>
      <c r="E1359" s="62">
        <v>214.30999800000001</v>
      </c>
      <c r="F1359" s="62">
        <v>728.96002199999998</v>
      </c>
      <c r="G1359" s="62">
        <v>114.35099099999999</v>
      </c>
      <c r="H1359" s="62">
        <v>53.322558000000001</v>
      </c>
      <c r="I1359" s="62">
        <v>198.720001</v>
      </c>
      <c r="J1359" s="62">
        <v>52.660927000000001</v>
      </c>
      <c r="K1359" s="62">
        <v>54.428716000000001</v>
      </c>
      <c r="L1359" s="62">
        <v>17483.009770000001</v>
      </c>
      <c r="N1359" s="69">
        <f>(B1360-Assets[[#This Row],[AAPL]])/Assets[[#This Row],[AAPL]]</f>
        <v>-4.2914500217684564E-3</v>
      </c>
      <c r="O1359" s="69">
        <f>(C1360-Assets[[#This Row],[XOM]])/Assets[[#This Row],[XOM]]</f>
        <v>-1.1619316085372937E-2</v>
      </c>
      <c r="P1359" s="69">
        <f>(D1360-Assets[[#This Row],[TTM]])/Assets[[#This Row],[TTM]]</f>
        <v>6.5551790554299215E-3</v>
      </c>
      <c r="Q1359" s="69">
        <f>(E1360-Assets[[#This Row],[TSLA]])/Assets[[#This Row],[TSLA]]</f>
        <v>-1.4464934109140691E-3</v>
      </c>
      <c r="R1359" s="69">
        <f>(F1360-Assets[[#This Row],[GOOG]])/Assets[[#This Row],[GOOG]]</f>
        <v>-5.020898114492205E-3</v>
      </c>
      <c r="S1359" s="69">
        <f>(G1360-Assets[[#This Row],[DIS]])/Assets[[#This Row],[DIS]]</f>
        <v>1.8115802774285698E-3</v>
      </c>
      <c r="T1359" s="69">
        <f>(H1360-Assets[[#This Row],[COP]])/Assets[[#This Row],[COP]]</f>
        <v>-8.6444277485712585E-3</v>
      </c>
      <c r="U1359" s="69">
        <f>(I1360-Assets[[#This Row],[BIDU]])/Assets[[#This Row],[BIDU]]</f>
        <v>-9.5108644851505855E-3</v>
      </c>
      <c r="V1359" s="69">
        <f>(J1360-Assets[[#This Row],[MSFT]])/Assets[[#This Row],[MSFT]]</f>
        <v>-8.2381572963955395E-3</v>
      </c>
      <c r="W1359" s="69">
        <f>(K1360-Assets[[#This Row],[WFC]])/Assets[[#This Row],[WFC]]</f>
        <v>-5.6088591176760971E-3</v>
      </c>
      <c r="X1359" s="69">
        <f>(L1360-Assets[[#This Row],[DJI]])/Assets[[#This Row],[DJI]]</f>
        <v>3.7123070257252556E-4</v>
      </c>
    </row>
    <row r="1360" spans="1:24" x14ac:dyDescent="0.25">
      <c r="A1360" s="66">
        <v>42325</v>
      </c>
      <c r="B1360" s="60">
        <v>112.392129</v>
      </c>
      <c r="C1360" s="62">
        <v>78.580378999999994</v>
      </c>
      <c r="D1360" s="62">
        <v>30.697175000000001</v>
      </c>
      <c r="E1360" s="62">
        <v>214</v>
      </c>
      <c r="F1360" s="62">
        <v>725.29998799999998</v>
      </c>
      <c r="G1360" s="62">
        <v>114.55814700000001</v>
      </c>
      <c r="H1360" s="62">
        <v>52.861615</v>
      </c>
      <c r="I1360" s="62">
        <v>196.83000200000001</v>
      </c>
      <c r="J1360" s="62">
        <v>52.227097999999998</v>
      </c>
      <c r="K1360" s="62">
        <v>54.123432999999999</v>
      </c>
      <c r="L1360" s="62">
        <v>17489.5</v>
      </c>
      <c r="N1360" s="69">
        <f>(B1361-Assets[[#This Row],[AAPL]])/Assets[[#This Row],[AAPL]]</f>
        <v>3.1665037682487587E-2</v>
      </c>
      <c r="O1360" s="69">
        <f>(C1361-Assets[[#This Row],[XOM]])/Assets[[#This Row],[XOM]]</f>
        <v>9.7548651426077205E-3</v>
      </c>
      <c r="P1360" s="69">
        <f>(D1361-Assets[[#This Row],[TTM]])/Assets[[#This Row],[TTM]]</f>
        <v>-1.6280976995441099E-3</v>
      </c>
      <c r="Q1360" s="69">
        <f>(E1361-Assets[[#This Row],[TSLA]])/Assets[[#This Row],[TSLA]]</f>
        <v>3.3037415887850488E-2</v>
      </c>
      <c r="R1360" s="69">
        <f>(F1361-Assets[[#This Row],[GOOG]])/Assets[[#This Row],[GOOG]]</f>
        <v>2.0267492407569178E-2</v>
      </c>
      <c r="S1360" s="69">
        <f>(G1361-Assets[[#This Row],[DIS]])/Assets[[#This Row],[DIS]]</f>
        <v>1.7308214665867377E-2</v>
      </c>
      <c r="T1360" s="69">
        <f>(H1361-Assets[[#This Row],[COP]])/Assets[[#This Row],[COP]]</f>
        <v>1.0760624699037276E-2</v>
      </c>
      <c r="U1360" s="69">
        <f>(I1361-Assets[[#This Row],[BIDU]])/Assets[[#This Row],[BIDU]]</f>
        <v>4.0136127214996382E-2</v>
      </c>
      <c r="V1360" s="69">
        <f>(J1361-Assets[[#This Row],[MSFT]])/Assets[[#This Row],[MSFT]]</f>
        <v>1.6613138260142345E-2</v>
      </c>
      <c r="W1360" s="69">
        <f>(K1361-Assets[[#This Row],[WFC]])/Assets[[#This Row],[WFC]]</f>
        <v>1.2918471006818869E-2</v>
      </c>
      <c r="X1360" s="69">
        <f>(L1361-Assets[[#This Row],[DJI]])/Assets[[#This Row],[DJI]]</f>
        <v>1.4160505446124787E-2</v>
      </c>
    </row>
    <row r="1361" spans="1:24" x14ac:dyDescent="0.25">
      <c r="A1361" s="66">
        <v>42326</v>
      </c>
      <c r="B1361" s="60">
        <v>115.95103</v>
      </c>
      <c r="C1361" s="62">
        <v>79.346919999999997</v>
      </c>
      <c r="D1361" s="62">
        <v>30.647196999999998</v>
      </c>
      <c r="E1361" s="62">
        <v>221.070007</v>
      </c>
      <c r="F1361" s="62">
        <v>740</v>
      </c>
      <c r="G1361" s="62">
        <v>116.540944</v>
      </c>
      <c r="H1361" s="62">
        <v>53.430439</v>
      </c>
      <c r="I1361" s="62">
        <v>204.729996</v>
      </c>
      <c r="J1361" s="62">
        <v>53.094754000000002</v>
      </c>
      <c r="K1361" s="62">
        <v>54.822625000000002</v>
      </c>
      <c r="L1361" s="62">
        <v>17737.160159999999</v>
      </c>
      <c r="N1361" s="69">
        <f>(B1362-Assets[[#This Row],[AAPL]])/Assets[[#This Row],[AAPL]]</f>
        <v>1.2703535276918202E-2</v>
      </c>
      <c r="O1361" s="69">
        <f>(C1362-Assets[[#This Row],[XOM]])/Assets[[#This Row],[XOM]]</f>
        <v>-5.4495246948462984E-3</v>
      </c>
      <c r="P1361" s="69">
        <f>(D1362-Assets[[#This Row],[TTM]])/Assets[[#This Row],[TTM]]</f>
        <v>1.956916320928156E-3</v>
      </c>
      <c r="Q1361" s="69">
        <f>(E1362-Assets[[#This Row],[TSLA]])/Assets[[#This Row],[TSLA]]</f>
        <v>3.3021033016025548E-3</v>
      </c>
      <c r="R1361" s="69">
        <f>(F1362-Assets[[#This Row],[GOOG]])/Assets[[#This Row],[GOOG]]</f>
        <v>-2.1486851351350859E-3</v>
      </c>
      <c r="S1361" s="69">
        <f>(G1362-Assets[[#This Row],[DIS]])/Assets[[#This Row],[DIS]]</f>
        <v>4.8247764322211541E-3</v>
      </c>
      <c r="T1361" s="69">
        <f>(H1362-Assets[[#This Row],[COP]])/Assets[[#This Row],[COP]]</f>
        <v>-1.6886891009823043E-2</v>
      </c>
      <c r="U1361" s="69">
        <f>(I1362-Assets[[#This Row],[BIDU]])/Assets[[#This Row],[BIDU]]</f>
        <v>1.4995394226452307E-2</v>
      </c>
      <c r="V1361" s="69">
        <f>(J1362-Assets[[#This Row],[MSFT]])/Assets[[#This Row],[MSFT]]</f>
        <v>1.6713138928941889E-3</v>
      </c>
      <c r="W1361" s="69">
        <f>(K1362-Assets[[#This Row],[WFC]])/Assets[[#This Row],[WFC]]</f>
        <v>5.3889612181102185E-3</v>
      </c>
      <c r="X1361" s="69">
        <f>(L1362-Assets[[#This Row],[DJI]])/Assets[[#This Row],[DJI]]</f>
        <v>-2.4863957703584553E-4</v>
      </c>
    </row>
    <row r="1362" spans="1:24" x14ac:dyDescent="0.25">
      <c r="A1362" s="66">
        <v>42327</v>
      </c>
      <c r="B1362" s="60">
        <v>117.424018</v>
      </c>
      <c r="C1362" s="62">
        <v>78.914517000000004</v>
      </c>
      <c r="D1362" s="62">
        <v>30.707170999999999</v>
      </c>
      <c r="E1362" s="62">
        <v>221.800003</v>
      </c>
      <c r="F1362" s="62">
        <v>738.40997300000004</v>
      </c>
      <c r="G1362" s="62">
        <v>117.103228</v>
      </c>
      <c r="H1362" s="62">
        <v>52.528165000000001</v>
      </c>
      <c r="I1362" s="62">
        <v>207.800003</v>
      </c>
      <c r="J1362" s="62">
        <v>53.183492000000001</v>
      </c>
      <c r="K1362" s="62">
        <v>55.118062000000002</v>
      </c>
      <c r="L1362" s="62">
        <v>17732.75</v>
      </c>
      <c r="N1362" s="69">
        <f>(B1363-Assets[[#This Row],[AAPL]])/Assets[[#This Row],[AAPL]]</f>
        <v>4.3778777864677959E-3</v>
      </c>
      <c r="O1362" s="69">
        <f>(C1363-Assets[[#This Row],[XOM]])/Assets[[#This Row],[XOM]]</f>
        <v>-6.3512141878788132E-3</v>
      </c>
      <c r="P1362" s="69">
        <f>(D1363-Assets[[#This Row],[TTM]])/Assets[[#This Row],[TTM]]</f>
        <v>-7.8125073781625358E-3</v>
      </c>
      <c r="Q1362" s="69">
        <f>(E1363-Assets[[#This Row],[TSLA]])/Assets[[#This Row],[TSLA]]</f>
        <v>-8.0703695932772389E-3</v>
      </c>
      <c r="R1362" s="69">
        <f>(F1363-Assets[[#This Row],[GOOG]])/Assets[[#This Row],[GOOG]]</f>
        <v>2.4634015878872661E-2</v>
      </c>
      <c r="S1362" s="69">
        <f>(G1363-Assets[[#This Row],[DIS]])/Assets[[#This Row],[DIS]]</f>
        <v>1.1456498876358925E-2</v>
      </c>
      <c r="T1362" s="69">
        <f>(H1363-Assets[[#This Row],[COP]])/Assets[[#This Row],[COP]]</f>
        <v>-1.1762527779144853E-2</v>
      </c>
      <c r="U1362" s="69">
        <f>(I1363-Assets[[#This Row],[BIDU]])/Assets[[#This Row],[BIDU]]</f>
        <v>-5.3416794224012167E-3</v>
      </c>
      <c r="V1362" s="69">
        <f>(J1363-Assets[[#This Row],[MSFT]])/Assets[[#This Row],[MSFT]]</f>
        <v>4.6347652388075786E-3</v>
      </c>
      <c r="W1362" s="69">
        <f>(K1363-Assets[[#This Row],[WFC]])/Assets[[#This Row],[WFC]]</f>
        <v>-2.6800289168368197E-3</v>
      </c>
      <c r="X1362" s="69">
        <f>(L1363-Assets[[#This Row],[DJI]])/Assets[[#This Row],[DJI]]</f>
        <v>5.1351623408663815E-3</v>
      </c>
    </row>
    <row r="1363" spans="1:24" x14ac:dyDescent="0.25">
      <c r="A1363" s="66">
        <v>42328</v>
      </c>
      <c r="B1363" s="60">
        <v>117.938086</v>
      </c>
      <c r="C1363" s="62">
        <v>78.413314</v>
      </c>
      <c r="D1363" s="62">
        <v>30.467271</v>
      </c>
      <c r="E1363" s="62">
        <v>220.009995</v>
      </c>
      <c r="F1363" s="62">
        <v>756.59997599999997</v>
      </c>
      <c r="G1363" s="62">
        <v>118.444821</v>
      </c>
      <c r="H1363" s="62">
        <v>51.910300999999997</v>
      </c>
      <c r="I1363" s="62">
        <v>206.69000199999999</v>
      </c>
      <c r="J1363" s="62">
        <v>53.429985000000002</v>
      </c>
      <c r="K1363" s="62">
        <v>54.970343999999997</v>
      </c>
      <c r="L1363" s="62">
        <v>17823.810549999998</v>
      </c>
      <c r="N1363" s="69">
        <f>(B1364-Assets[[#This Row],[AAPL]])/Assets[[#This Row],[AAPL]]</f>
        <v>-1.2992478104146955E-2</v>
      </c>
      <c r="O1363" s="69">
        <f>(C1364-Assets[[#This Row],[XOM]])/Assets[[#This Row],[XOM]]</f>
        <v>6.1410999667734934E-3</v>
      </c>
      <c r="P1363" s="69">
        <f>(D1364-Assets[[#This Row],[TTM]])/Assets[[#This Row],[TTM]]</f>
        <v>-5.2493378878600179E-3</v>
      </c>
      <c r="Q1363" s="69">
        <f>(E1364-Assets[[#This Row],[TSLA]])/Assets[[#This Row],[TSLA]]</f>
        <v>-1.027223785901183E-2</v>
      </c>
      <c r="R1363" s="69">
        <f>(F1364-Assets[[#This Row],[GOOG]])/Assets[[#This Row],[GOOG]]</f>
        <v>-8.1945019781498737E-4</v>
      </c>
      <c r="S1363" s="69">
        <f>(G1364-Assets[[#This Row],[DIS]])/Assets[[#This Row],[DIS]]</f>
        <v>-5.4135250033431337E-3</v>
      </c>
      <c r="T1363" s="69">
        <f>(H1364-Assets[[#This Row],[COP]])/Assets[[#This Row],[COP]]</f>
        <v>6.6124833296575146E-3</v>
      </c>
      <c r="U1363" s="69">
        <f>(I1364-Assets[[#This Row],[BIDU]])/Assets[[#This Row],[BIDU]]</f>
        <v>3.7254099983026639E-3</v>
      </c>
      <c r="V1363" s="69">
        <f>(J1364-Assets[[#This Row],[MSFT]])/Assets[[#This Row],[MSFT]]</f>
        <v>0</v>
      </c>
      <c r="W1363" s="69">
        <f>(K1364-Assets[[#This Row],[WFC]])/Assets[[#This Row],[WFC]]</f>
        <v>-3.9412705876462001E-3</v>
      </c>
      <c r="X1363" s="69">
        <f>(L1364-Assets[[#This Row],[DJI]])/Assets[[#This Row],[DJI]]</f>
        <v>-1.7465883578973232E-3</v>
      </c>
    </row>
    <row r="1364" spans="1:24" x14ac:dyDescent="0.25">
      <c r="A1364" s="66">
        <v>42331</v>
      </c>
      <c r="B1364" s="60">
        <v>116.405778</v>
      </c>
      <c r="C1364" s="62">
        <v>78.894857999999999</v>
      </c>
      <c r="D1364" s="62">
        <v>30.307338000000001</v>
      </c>
      <c r="E1364" s="62">
        <v>217.75</v>
      </c>
      <c r="F1364" s="62">
        <v>755.97997999999995</v>
      </c>
      <c r="G1364" s="62">
        <v>117.803617</v>
      </c>
      <c r="H1364" s="62">
        <v>52.253557000000001</v>
      </c>
      <c r="I1364" s="62">
        <v>207.46000699999999</v>
      </c>
      <c r="J1364" s="62">
        <v>53.429985000000002</v>
      </c>
      <c r="K1364" s="62">
        <v>54.753691000000003</v>
      </c>
      <c r="L1364" s="62">
        <v>17792.679690000001</v>
      </c>
      <c r="N1364" s="69">
        <f>(B1365-Assets[[#This Row],[AAPL]])/Assets[[#This Row],[AAPL]]</f>
        <v>9.5965768984422849E-3</v>
      </c>
      <c r="O1364" s="69">
        <f>(C1365-Assets[[#This Row],[XOM]])/Assets[[#This Row],[XOM]]</f>
        <v>1.9930221561461049E-2</v>
      </c>
      <c r="P1364" s="69">
        <f>(D1365-Assets[[#This Row],[TTM]])/Assets[[#This Row],[TTM]]</f>
        <v>-7.2558995448561902E-3</v>
      </c>
      <c r="Q1364" s="69">
        <f>(E1365-Assets[[#This Row],[TSLA]])/Assets[[#This Row],[TSLA]]</f>
        <v>2.2962112514351321E-3</v>
      </c>
      <c r="R1364" s="69">
        <f>(F1365-Assets[[#This Row],[GOOG]])/Assets[[#This Row],[GOOG]]</f>
        <v>-1.0185390094589465E-2</v>
      </c>
      <c r="S1364" s="69">
        <f>(G1365-Assets[[#This Row],[DIS]])/Assets[[#This Row],[DIS]]</f>
        <v>-1.2309503196323726E-2</v>
      </c>
      <c r="T1364" s="69">
        <f>(H1365-Assets[[#This Row],[COP]])/Assets[[#This Row],[COP]]</f>
        <v>3.8288302555173459E-2</v>
      </c>
      <c r="U1364" s="69">
        <f>(I1365-Assets[[#This Row],[BIDU]])/Assets[[#This Row],[BIDU]]</f>
        <v>-1.0267063183893477E-2</v>
      </c>
      <c r="V1364" s="69">
        <f>(J1365-Assets[[#This Row],[MSFT]])/Assets[[#This Row],[MSFT]]</f>
        <v>1.1072434326904368E-3</v>
      </c>
      <c r="W1364" s="69">
        <f>(K1365-Assets[[#This Row],[WFC]])/Assets[[#This Row],[WFC]]</f>
        <v>-5.7553928190887801E-3</v>
      </c>
      <c r="X1364" s="69">
        <f>(L1365-Assets[[#This Row],[DJI]])/Assets[[#This Row],[DJI]]</f>
        <v>1.0965048739097951E-3</v>
      </c>
    </row>
    <row r="1365" spans="1:24" x14ac:dyDescent="0.25">
      <c r="A1365" s="66">
        <v>42332</v>
      </c>
      <c r="B1365" s="60">
        <v>117.522875</v>
      </c>
      <c r="C1365" s="62">
        <v>80.467250000000007</v>
      </c>
      <c r="D1365" s="62">
        <v>30.087430999999999</v>
      </c>
      <c r="E1365" s="62">
        <v>218.25</v>
      </c>
      <c r="F1365" s="62">
        <v>748.28002900000001</v>
      </c>
      <c r="G1365" s="62">
        <v>116.35351300000001</v>
      </c>
      <c r="H1365" s="62">
        <v>54.254257000000003</v>
      </c>
      <c r="I1365" s="62">
        <v>205.33000200000001</v>
      </c>
      <c r="J1365" s="62">
        <v>53.489145000000001</v>
      </c>
      <c r="K1365" s="62">
        <v>54.438561999999997</v>
      </c>
      <c r="L1365" s="62">
        <v>17812.189450000002</v>
      </c>
      <c r="N1365" s="69">
        <f>(B1366-Assets[[#This Row],[AAPL]])/Assets[[#This Row],[AAPL]]</f>
        <v>-7.150054829751209E-3</v>
      </c>
      <c r="O1365" s="69">
        <f>(C1366-Assets[[#This Row],[XOM]])/Assets[[#This Row],[XOM]]</f>
        <v>-7.6941488618040991E-3</v>
      </c>
      <c r="P1365" s="69">
        <f>(D1366-Assets[[#This Row],[TTM]])/Assets[[#This Row],[TTM]]</f>
        <v>-3.322284312010499E-3</v>
      </c>
      <c r="Q1365" s="69">
        <f>(E1366-Assets[[#This Row],[TSLA]])/Assets[[#This Row],[TSLA]]</f>
        <v>5.2187853379152299E-2</v>
      </c>
      <c r="R1365" s="69">
        <f>(F1366-Assets[[#This Row],[GOOG]])/Assets[[#This Row],[GOOG]]</f>
        <v>-1.7373843342274048E-4</v>
      </c>
      <c r="S1365" s="69">
        <f>(G1366-Assets[[#This Row],[DIS]])/Assets[[#This Row],[DIS]]</f>
        <v>6.1042935592326023E-3</v>
      </c>
      <c r="T1365" s="69">
        <f>(H1366-Assets[[#This Row],[COP]])/Assets[[#This Row],[COP]]</f>
        <v>-1.6992030689868348E-2</v>
      </c>
      <c r="U1365" s="69">
        <f>(I1366-Assets[[#This Row],[BIDU]])/Assets[[#This Row],[BIDU]]</f>
        <v>-1.7191832492165483E-2</v>
      </c>
      <c r="V1365" s="69">
        <f>(J1366-Assets[[#This Row],[MSFT]])/Assets[[#This Row],[MSFT]]</f>
        <v>-1.0322599099312541E-2</v>
      </c>
      <c r="W1365" s="69">
        <f>(K1366-Assets[[#This Row],[WFC]])/Assets[[#This Row],[WFC]]</f>
        <v>-1.0853335912877086E-3</v>
      </c>
      <c r="X1365" s="69">
        <f>(L1366-Assets[[#This Row],[DJI]])/Assets[[#This Row],[DJI]]</f>
        <v>6.743584236917163E-5</v>
      </c>
    </row>
    <row r="1366" spans="1:24" x14ac:dyDescent="0.25">
      <c r="A1366" s="66">
        <v>42333</v>
      </c>
      <c r="B1366" s="60">
        <v>116.68258</v>
      </c>
      <c r="C1366" s="62">
        <v>79.848123000000001</v>
      </c>
      <c r="D1366" s="62">
        <v>29.987472</v>
      </c>
      <c r="E1366" s="62">
        <v>229.63999899999999</v>
      </c>
      <c r="F1366" s="62">
        <v>748.15002400000003</v>
      </c>
      <c r="G1366" s="62">
        <v>117.06376899999999</v>
      </c>
      <c r="H1366" s="62">
        <v>53.332366999999998</v>
      </c>
      <c r="I1366" s="62">
        <v>201.800003</v>
      </c>
      <c r="J1366" s="62">
        <v>52.936998000000003</v>
      </c>
      <c r="K1366" s="62">
        <v>54.379477999999999</v>
      </c>
      <c r="L1366" s="62">
        <v>17813.390630000002</v>
      </c>
      <c r="N1366" s="69">
        <f>(B1367-Assets[[#This Row],[AAPL]])/Assets[[#This Row],[AAPL]]</f>
        <v>-1.8639371875390524E-3</v>
      </c>
      <c r="O1366" s="69">
        <f>(C1367-Assets[[#This Row],[XOM]])/Assets[[#This Row],[XOM]]</f>
        <v>-2.4611724435911629E-4</v>
      </c>
      <c r="P1366" s="69">
        <f>(D1367-Assets[[#This Row],[TTM]])/Assets[[#This Row],[TTM]]</f>
        <v>3.4333370949041674E-2</v>
      </c>
      <c r="Q1366" s="69">
        <f>(E1367-Assets[[#This Row],[TSLA]])/Assets[[#This Row],[TSLA]]</f>
        <v>8.5786535820356908E-3</v>
      </c>
      <c r="R1366" s="69">
        <f>(F1367-Assets[[#This Row],[GOOG]])/Assets[[#This Row],[GOOG]]</f>
        <v>2.8202712454901092E-3</v>
      </c>
      <c r="S1366" s="69">
        <f>(G1367-Assets[[#This Row],[DIS]])/Assets[[#This Row],[DIS]]</f>
        <v>-2.9830630175592593E-2</v>
      </c>
      <c r="T1366" s="69">
        <f>(H1367-Assets[[#This Row],[COP]])/Assets[[#This Row],[COP]]</f>
        <v>-1.6550231119500113E-2</v>
      </c>
      <c r="U1366" s="69">
        <f>(I1367-Assets[[#This Row],[BIDU]])/Assets[[#This Row],[BIDU]]</f>
        <v>1.8731412010930464E-2</v>
      </c>
      <c r="V1366" s="69">
        <f>(J1367-Assets[[#This Row],[MSFT]])/Assets[[#This Row],[MSFT]]</f>
        <v>4.4701439246705521E-3</v>
      </c>
      <c r="W1366" s="69">
        <f>(K1367-Assets[[#This Row],[WFC]])/Assets[[#This Row],[WFC]]</f>
        <v>3.078551066635907E-3</v>
      </c>
      <c r="X1366" s="69">
        <f>(L1367-Assets[[#This Row],[DJI]])/Assets[[#This Row],[DJI]]</f>
        <v>0</v>
      </c>
    </row>
    <row r="1367" spans="1:24" x14ac:dyDescent="0.25">
      <c r="A1367" s="66">
        <v>42335</v>
      </c>
      <c r="B1367" s="60">
        <v>116.465091</v>
      </c>
      <c r="C1367" s="62">
        <v>79.828470999999993</v>
      </c>
      <c r="D1367" s="62">
        <v>31.017043000000001</v>
      </c>
      <c r="E1367" s="62">
        <v>231.61000100000001</v>
      </c>
      <c r="F1367" s="62">
        <v>750.26000999999997</v>
      </c>
      <c r="G1367" s="62">
        <v>113.57168299999999</v>
      </c>
      <c r="H1367" s="62">
        <v>52.449703999999997</v>
      </c>
      <c r="I1367" s="62">
        <v>205.58000200000001</v>
      </c>
      <c r="J1367" s="62">
        <v>53.173634</v>
      </c>
      <c r="K1367" s="62">
        <v>54.546888000000003</v>
      </c>
      <c r="L1367" s="62">
        <v>17813.390630000002</v>
      </c>
      <c r="N1367" s="69">
        <f>(B1368-Assets[[#This Row],[AAPL]])/Assets[[#This Row],[AAPL]]</f>
        <v>4.1592806551792793E-3</v>
      </c>
      <c r="O1367" s="69">
        <f>(C1368-Assets[[#This Row],[XOM]])/Assets[[#This Row],[XOM]]</f>
        <v>5.2936126009479516E-3</v>
      </c>
      <c r="P1367" s="69">
        <f>(D1368-Assets[[#This Row],[TTM]])/Assets[[#This Row],[TTM]]</f>
        <v>1.740246483199576E-2</v>
      </c>
      <c r="Q1367" s="69">
        <f>(E1368-Assets[[#This Row],[TSLA]])/Assets[[#This Row],[TSLA]]</f>
        <v>-5.8287897507500446E-3</v>
      </c>
      <c r="R1367" s="69">
        <f>(F1368-Assets[[#This Row],[GOOG]])/Assets[[#This Row],[GOOG]]</f>
        <v>-1.0209839119640665E-2</v>
      </c>
      <c r="S1367" s="69">
        <f>(G1368-Assets[[#This Row],[DIS]])/Assets[[#This Row],[DIS]]</f>
        <v>-1.4418453233628573E-2</v>
      </c>
      <c r="T1367" s="69">
        <f>(H1368-Assets[[#This Row],[COP]])/Assets[[#This Row],[COP]]</f>
        <v>1.0658191703045768E-2</v>
      </c>
      <c r="U1367" s="69">
        <f>(I1368-Assets[[#This Row],[BIDU]])/Assets[[#This Row],[BIDU]]</f>
        <v>6.026850315917396E-2</v>
      </c>
      <c r="V1367" s="69">
        <f>(J1368-Assets[[#This Row],[MSFT]])/Assets[[#This Row],[MSFT]]</f>
        <v>7.7878258236027528E-3</v>
      </c>
      <c r="W1367" s="69">
        <f>(K1368-Assets[[#This Row],[WFC]])/Assets[[#This Row],[WFC]]</f>
        <v>-5.2356057416144824E-3</v>
      </c>
      <c r="X1367" s="69">
        <f>(L1368-Assets[[#This Row],[DJI]])/Assets[[#This Row],[DJI]]</f>
        <v>-5.247216093862834E-3</v>
      </c>
    </row>
    <row r="1368" spans="1:24" x14ac:dyDescent="0.25">
      <c r="A1368" s="66">
        <v>42338</v>
      </c>
      <c r="B1368" s="60">
        <v>116.949502</v>
      </c>
      <c r="C1368" s="62">
        <v>80.251052000000001</v>
      </c>
      <c r="D1368" s="62">
        <v>31.556816000000001</v>
      </c>
      <c r="E1368" s="62">
        <v>230.259995</v>
      </c>
      <c r="F1368" s="62">
        <v>742.59997599999997</v>
      </c>
      <c r="G1368" s="62">
        <v>111.934155</v>
      </c>
      <c r="H1368" s="62">
        <v>53.008723000000003</v>
      </c>
      <c r="I1368" s="62">
        <v>217.970001</v>
      </c>
      <c r="J1368" s="62">
        <v>53.587741000000001</v>
      </c>
      <c r="K1368" s="62">
        <v>54.261302000000001</v>
      </c>
      <c r="L1368" s="62">
        <v>17719.91992</v>
      </c>
      <c r="N1368" s="69">
        <f>(B1369-Assets[[#This Row],[AAPL]])/Assets[[#This Row],[AAPL]]</f>
        <v>-8.1150153166106957E-3</v>
      </c>
      <c r="O1368" s="69">
        <f>(C1369-Assets[[#This Row],[XOM]])/Assets[[#This Row],[XOM]]</f>
        <v>2.8165113648603566E-3</v>
      </c>
      <c r="P1368" s="69">
        <f>(D1369-Assets[[#This Row],[TTM]])/Assets[[#This Row],[TTM]]</f>
        <v>-2.1539435410720859E-2</v>
      </c>
      <c r="Q1368" s="69">
        <f>(E1369-Assets[[#This Row],[TSLA]])/Assets[[#This Row],[TSLA]]</f>
        <v>3.0096443804752054E-2</v>
      </c>
      <c r="R1368" s="69">
        <f>(F1369-Assets[[#This Row],[GOOG]])/Assets[[#This Row],[GOOG]]</f>
        <v>3.2911396161962779E-2</v>
      </c>
      <c r="S1368" s="69">
        <f>(G1369-Assets[[#This Row],[DIS]])/Assets[[#This Row],[DIS]]</f>
        <v>1.6920760245163702E-2</v>
      </c>
      <c r="T1368" s="69">
        <f>(H1369-Assets[[#This Row],[COP]])/Assets[[#This Row],[COP]]</f>
        <v>1.0360804201980014E-2</v>
      </c>
      <c r="U1368" s="69">
        <f>(I1369-Assets[[#This Row],[BIDU]])/Assets[[#This Row],[BIDU]]</f>
        <v>-1.7708858936051411E-2</v>
      </c>
      <c r="V1368" s="69">
        <f>(J1369-Assets[[#This Row],[MSFT]])/Assets[[#This Row],[MSFT]]</f>
        <v>1.6007411097997245E-2</v>
      </c>
      <c r="W1368" s="69">
        <f>(K1369-Assets[[#This Row],[WFC]])/Assets[[#This Row],[WFC]]</f>
        <v>1.1070781161867457E-2</v>
      </c>
      <c r="X1368" s="69">
        <f>(L1369-Assets[[#This Row],[DJI]])/Assets[[#This Row],[DJI]]</f>
        <v>9.5051044677633527E-3</v>
      </c>
    </row>
    <row r="1369" spans="1:24" x14ac:dyDescent="0.25">
      <c r="A1369" s="66">
        <v>42339</v>
      </c>
      <c r="B1369" s="60">
        <v>116.000455</v>
      </c>
      <c r="C1369" s="62">
        <v>80.477080000000001</v>
      </c>
      <c r="D1369" s="62">
        <v>30.877099999999999</v>
      </c>
      <c r="E1369" s="62">
        <v>237.19000199999999</v>
      </c>
      <c r="F1369" s="62">
        <v>767.03997800000002</v>
      </c>
      <c r="G1369" s="62">
        <v>113.828166</v>
      </c>
      <c r="H1369" s="62">
        <v>53.557935999999998</v>
      </c>
      <c r="I1369" s="62">
        <v>214.11000100000001</v>
      </c>
      <c r="J1369" s="62">
        <v>54.445542000000003</v>
      </c>
      <c r="K1369" s="62">
        <v>54.862017000000002</v>
      </c>
      <c r="L1369" s="62">
        <v>17888.349610000001</v>
      </c>
      <c r="N1369" s="69">
        <f>(B1370-Assets[[#This Row],[AAPL]])/Assets[[#This Row],[AAPL]]</f>
        <v>-9.0335593942282907E-3</v>
      </c>
      <c r="O1369" s="69">
        <f>(C1370-Assets[[#This Row],[XOM]])/Assets[[#This Row],[XOM]]</f>
        <v>-2.8574881195987688E-2</v>
      </c>
      <c r="P1369" s="69">
        <f>(D1370-Assets[[#This Row],[TTM]])/Assets[[#This Row],[TTM]]</f>
        <v>-1.7157602235961255E-2</v>
      </c>
      <c r="Q1369" s="69">
        <f>(E1370-Assets[[#This Row],[TSLA]])/Assets[[#This Row],[TSLA]]</f>
        <v>-2.1923339753587068E-2</v>
      </c>
      <c r="R1369" s="69">
        <f>(F1370-Assets[[#This Row],[GOOG]])/Assets[[#This Row],[GOOG]]</f>
        <v>-6.07526743540874E-3</v>
      </c>
      <c r="S1369" s="69">
        <f>(G1370-Assets[[#This Row],[DIS]])/Assets[[#This Row],[DIS]]</f>
        <v>-1.2046104652164866E-2</v>
      </c>
      <c r="T1369" s="69">
        <f>(H1370-Assets[[#This Row],[COP]])/Assets[[#This Row],[COP]]</f>
        <v>-3.7722047391818767E-2</v>
      </c>
      <c r="U1369" s="69">
        <f>(I1370-Assets[[#This Row],[BIDU]])/Assets[[#This Row],[BIDU]]</f>
        <v>-1.2843865242894468E-2</v>
      </c>
      <c r="V1369" s="69">
        <f>(J1370-Assets[[#This Row],[MSFT]])/Assets[[#This Row],[MSFT]]</f>
        <v>-1.8113512397406874E-4</v>
      </c>
      <c r="W1369" s="69">
        <f>(K1370-Assets[[#This Row],[WFC]])/Assets[[#This Row],[WFC]]</f>
        <v>-1.1308516054012464E-2</v>
      </c>
      <c r="X1369" s="69">
        <f>(L1370-Assets[[#This Row],[DJI]])/Assets[[#This Row],[DJI]]</f>
        <v>-8.8700144764221351E-3</v>
      </c>
    </row>
    <row r="1370" spans="1:24" x14ac:dyDescent="0.25">
      <c r="A1370" s="66">
        <v>42340</v>
      </c>
      <c r="B1370" s="60">
        <v>114.952558</v>
      </c>
      <c r="C1370" s="62">
        <v>78.177457000000004</v>
      </c>
      <c r="D1370" s="62">
        <v>30.347322999999999</v>
      </c>
      <c r="E1370" s="62">
        <v>231.990005</v>
      </c>
      <c r="F1370" s="62">
        <v>762.38000499999998</v>
      </c>
      <c r="G1370" s="62">
        <v>112.45698</v>
      </c>
      <c r="H1370" s="62">
        <v>51.537621000000001</v>
      </c>
      <c r="I1370" s="62">
        <v>211.36000100000001</v>
      </c>
      <c r="J1370" s="62">
        <v>54.435679999999998</v>
      </c>
      <c r="K1370" s="62">
        <v>54.241608999999997</v>
      </c>
      <c r="L1370" s="62">
        <v>17729.679690000001</v>
      </c>
      <c r="N1370" s="69">
        <f>(B1371-Assets[[#This Row],[AAPL]])/Assets[[#This Row],[AAPL]]</f>
        <v>-9.2879446841017607E-3</v>
      </c>
      <c r="O1370" s="69">
        <f>(C1371-Assets[[#This Row],[XOM]])/Assets[[#This Row],[XOM]]</f>
        <v>-1.4330601723205319E-2</v>
      </c>
      <c r="P1370" s="69">
        <f>(D1371-Assets[[#This Row],[TTM]])/Assets[[#This Row],[TTM]]</f>
        <v>-2.0421636531169445E-2</v>
      </c>
      <c r="Q1370" s="69">
        <f>(E1371-Assets[[#This Row],[TSLA]])/Assets[[#This Row],[TSLA]]</f>
        <v>3.1035906051210863E-3</v>
      </c>
      <c r="R1370" s="69">
        <f>(F1371-Assets[[#This Row],[GOOG]])/Assets[[#This Row],[GOOG]]</f>
        <v>-1.2906984621140429E-2</v>
      </c>
      <c r="S1370" s="69">
        <f>(G1371-Assets[[#This Row],[DIS]])/Assets[[#This Row],[DIS]]</f>
        <v>-1.8508775533541785E-2</v>
      </c>
      <c r="T1370" s="69">
        <f>(H1371-Assets[[#This Row],[COP]])/Assets[[#This Row],[COP]]</f>
        <v>-1.7887709640303433E-2</v>
      </c>
      <c r="U1370" s="69">
        <f>(I1371-Assets[[#This Row],[BIDU]])/Assets[[#This Row],[BIDU]]</f>
        <v>-1.8357328641382866E-2</v>
      </c>
      <c r="V1370" s="69">
        <f>(J1371-Assets[[#This Row],[MSFT]])/Assets[[#This Row],[MSFT]]</f>
        <v>-1.8293755125314823E-2</v>
      </c>
      <c r="W1370" s="69">
        <f>(K1371-Assets[[#This Row],[WFC]])/Assets[[#This Row],[WFC]]</f>
        <v>-1.5976775320215839E-2</v>
      </c>
      <c r="X1370" s="69">
        <f>(L1371-Assets[[#This Row],[DJI]])/Assets[[#This Row],[DJI]]</f>
        <v>-1.4214005803056928E-2</v>
      </c>
    </row>
    <row r="1371" spans="1:24" x14ac:dyDescent="0.25">
      <c r="A1371" s="66">
        <v>42341</v>
      </c>
      <c r="B1371" s="60">
        <v>113.884885</v>
      </c>
      <c r="C1371" s="62">
        <v>77.057126999999994</v>
      </c>
      <c r="D1371" s="62">
        <v>29.727581000000001</v>
      </c>
      <c r="E1371" s="62">
        <v>232.71000699999999</v>
      </c>
      <c r="F1371" s="62">
        <v>752.53997800000002</v>
      </c>
      <c r="G1371" s="62">
        <v>110.375539</v>
      </c>
      <c r="H1371" s="62">
        <v>50.615730999999997</v>
      </c>
      <c r="I1371" s="62">
        <v>207.479996</v>
      </c>
      <c r="J1371" s="62">
        <v>53.439847</v>
      </c>
      <c r="K1371" s="62">
        <v>53.375003</v>
      </c>
      <c r="L1371" s="62">
        <v>17477.66992</v>
      </c>
      <c r="N1371" s="69">
        <f>(B1372-Assets[[#This Row],[AAPL]])/Assets[[#This Row],[AAPL]]</f>
        <v>3.3246545404159715E-2</v>
      </c>
      <c r="O1371" s="69">
        <f>(C1372-Assets[[#This Row],[XOM]])/Assets[[#This Row],[XOM]]</f>
        <v>5.7390278773305639E-3</v>
      </c>
      <c r="P1371" s="69">
        <f>(D1372-Assets[[#This Row],[TTM]])/Assets[[#This Row],[TTM]]</f>
        <v>7.0612203529106599E-3</v>
      </c>
      <c r="Q1371" s="69">
        <f>(E1372-Assets[[#This Row],[TSLA]])/Assets[[#This Row],[TSLA]]</f>
        <v>-1.0012470155612943E-2</v>
      </c>
      <c r="R1371" s="69">
        <f>(F1372-Assets[[#This Row],[GOOG]])/Assets[[#This Row],[GOOG]]</f>
        <v>1.8962474309902951E-2</v>
      </c>
      <c r="S1371" s="69">
        <f>(G1372-Assets[[#This Row],[DIS]])/Assets[[#This Row],[DIS]]</f>
        <v>2.1002760403281008E-2</v>
      </c>
      <c r="T1371" s="69">
        <f>(H1372-Assets[[#This Row],[COP]])/Assets[[#This Row],[COP]]</f>
        <v>-8.1380035783736159E-3</v>
      </c>
      <c r="U1371" s="69">
        <f>(I1372-Assets[[#This Row],[BIDU]])/Assets[[#This Row],[BIDU]]</f>
        <v>3.952221977100886E-3</v>
      </c>
      <c r="V1371" s="69">
        <f>(J1372-Assets[[#This Row],[MSFT]])/Assets[[#This Row],[MSFT]]</f>
        <v>3.1549809639237918E-2</v>
      </c>
      <c r="W1371" s="69">
        <f>(K1372-Assets[[#This Row],[WFC]])/Assets[[#This Row],[WFC]]</f>
        <v>2.7121722128989906E-2</v>
      </c>
      <c r="X1371" s="69">
        <f>(L1372-Assets[[#This Row],[DJI]])/Assets[[#This Row],[DJI]]</f>
        <v>2.1167635142064798E-2</v>
      </c>
    </row>
    <row r="1372" spans="1:24" x14ac:dyDescent="0.25">
      <c r="A1372" s="66">
        <v>42342</v>
      </c>
      <c r="B1372" s="60">
        <v>117.671164</v>
      </c>
      <c r="C1372" s="62">
        <v>77.499359999999996</v>
      </c>
      <c r="D1372" s="62">
        <v>29.937494000000001</v>
      </c>
      <c r="E1372" s="62">
        <v>230.38000500000001</v>
      </c>
      <c r="F1372" s="62">
        <v>766.80999799999995</v>
      </c>
      <c r="G1372" s="62">
        <v>112.69373</v>
      </c>
      <c r="H1372" s="62">
        <v>50.20382</v>
      </c>
      <c r="I1372" s="62">
        <v>208.300003</v>
      </c>
      <c r="J1372" s="62">
        <v>55.125864</v>
      </c>
      <c r="K1372" s="62">
        <v>54.822625000000002</v>
      </c>
      <c r="L1372" s="62">
        <v>17847.630860000001</v>
      </c>
      <c r="N1372" s="69">
        <f>(B1373-Assets[[#This Row],[AAPL]])/Assets[[#This Row],[AAPL]]</f>
        <v>-6.3009319768435558E-3</v>
      </c>
      <c r="O1372" s="69">
        <f>(C1373-Assets[[#This Row],[XOM]])/Assets[[#This Row],[XOM]]</f>
        <v>-2.6122215718942569E-2</v>
      </c>
      <c r="P1372" s="69">
        <f>(D1373-Assets[[#This Row],[TTM]])/Assets[[#This Row],[TTM]]</f>
        <v>-2.2704505594222504E-2</v>
      </c>
      <c r="Q1372" s="69">
        <f>(E1373-Assets[[#This Row],[TSLA]])/Assets[[#This Row],[TSLA]]</f>
        <v>3.2554908573771408E-3</v>
      </c>
      <c r="R1372" s="69">
        <f>(F1373-Assets[[#This Row],[GOOG]])/Assets[[#This Row],[GOOG]]</f>
        <v>-4.6426076984978889E-3</v>
      </c>
      <c r="S1372" s="69">
        <f>(G1373-Assets[[#This Row],[DIS]])/Assets[[#This Row],[DIS]]</f>
        <v>-3.5889041919191481E-3</v>
      </c>
      <c r="T1372" s="69">
        <f>(H1373-Assets[[#This Row],[COP]])/Assets[[#This Row],[COP]]</f>
        <v>-4.2977068278867978E-2</v>
      </c>
      <c r="U1372" s="69">
        <f>(I1373-Assets[[#This Row],[BIDU]])/Assets[[#This Row],[BIDU]]</f>
        <v>1.1521363252213006E-3</v>
      </c>
      <c r="V1372" s="69">
        <f>(J1373-Assets[[#This Row],[MSFT]])/Assets[[#This Row],[MSFT]]</f>
        <v>-1.7885615361965224E-3</v>
      </c>
      <c r="W1372" s="69">
        <f>(K1373-Assets[[#This Row],[WFC]])/Assets[[#This Row],[WFC]]</f>
        <v>-4.4907371728369937E-3</v>
      </c>
      <c r="X1372" s="69">
        <f>(L1373-Assets[[#This Row],[DJI]])/Assets[[#This Row],[DJI]]</f>
        <v>-6.5622765799404565E-3</v>
      </c>
    </row>
    <row r="1373" spans="1:24" x14ac:dyDescent="0.25">
      <c r="A1373" s="66">
        <v>42345</v>
      </c>
      <c r="B1373" s="60">
        <v>116.929726</v>
      </c>
      <c r="C1373" s="62">
        <v>75.474905000000007</v>
      </c>
      <c r="D1373" s="62">
        <v>29.257777999999998</v>
      </c>
      <c r="E1373" s="62">
        <v>231.13000500000001</v>
      </c>
      <c r="F1373" s="62">
        <v>763.25</v>
      </c>
      <c r="G1373" s="62">
        <v>112.289283</v>
      </c>
      <c r="H1373" s="62">
        <v>48.046207000000003</v>
      </c>
      <c r="I1373" s="62">
        <v>208.53999300000001</v>
      </c>
      <c r="J1373" s="62">
        <v>55.027267999999999</v>
      </c>
      <c r="K1373" s="62">
        <v>54.576430999999999</v>
      </c>
      <c r="L1373" s="62">
        <v>17730.509770000001</v>
      </c>
      <c r="N1373" s="69">
        <f>(B1374-Assets[[#This Row],[AAPL]])/Assets[[#This Row],[AAPL]]</f>
        <v>-4.2268122650011093E-4</v>
      </c>
      <c r="O1373" s="69">
        <f>(C1374-Assets[[#This Row],[XOM]])/Assets[[#This Row],[XOM]]</f>
        <v>-2.8255272398156738E-2</v>
      </c>
      <c r="P1373" s="69">
        <f>(D1374-Assets[[#This Row],[TTM]])/Assets[[#This Row],[TTM]]</f>
        <v>1.7423982094607559E-2</v>
      </c>
      <c r="Q1373" s="69">
        <f>(E1374-Assets[[#This Row],[TSLA]])/Assets[[#This Row],[TSLA]]</f>
        <v>-1.9080188225669856E-2</v>
      </c>
      <c r="R1373" s="69">
        <f>(F1374-Assets[[#This Row],[GOOG]])/Assets[[#This Row],[GOOG]]</f>
        <v>-1.1529708483458668E-3</v>
      </c>
      <c r="S1373" s="69">
        <f>(G1374-Assets[[#This Row],[DIS]])/Assets[[#This Row],[DIS]]</f>
        <v>-1.1859778283560714E-2</v>
      </c>
      <c r="T1373" s="69">
        <f>(H1374-Assets[[#This Row],[COP]])/Assets[[#This Row],[COP]]</f>
        <v>-1.4084566550695664E-2</v>
      </c>
      <c r="U1373" s="69">
        <f>(I1374-Assets[[#This Row],[BIDU]])/Assets[[#This Row],[BIDU]]</f>
        <v>-1.687920359717289E-2</v>
      </c>
      <c r="V1373" s="69">
        <f>(J1374-Assets[[#This Row],[MSFT]])/Assets[[#This Row],[MSFT]]</f>
        <v>-3.5836778231475194E-4</v>
      </c>
      <c r="W1373" s="69">
        <f>(K1374-Assets[[#This Row],[WFC]])/Assets[[#This Row],[WFC]]</f>
        <v>-1.8404849521948447E-2</v>
      </c>
      <c r="X1373" s="69">
        <f>(L1374-Assets[[#This Row],[DJI]])/Assets[[#This Row],[DJI]]</f>
        <v>-9.1655441444197447E-3</v>
      </c>
    </row>
    <row r="1374" spans="1:24" x14ac:dyDescent="0.25">
      <c r="A1374" s="66">
        <v>42346</v>
      </c>
      <c r="B1374" s="60">
        <v>116.880302</v>
      </c>
      <c r="C1374" s="62">
        <v>73.342341000000005</v>
      </c>
      <c r="D1374" s="62">
        <v>29.767565000000001</v>
      </c>
      <c r="E1374" s="62">
        <v>226.720001</v>
      </c>
      <c r="F1374" s="62">
        <v>762.36999500000002</v>
      </c>
      <c r="G1374" s="62">
        <v>110.95755699999999</v>
      </c>
      <c r="H1374" s="62">
        <v>47.369497000000003</v>
      </c>
      <c r="I1374" s="62">
        <v>205.020004</v>
      </c>
      <c r="J1374" s="62">
        <v>55.007548</v>
      </c>
      <c r="K1374" s="62">
        <v>53.571959999999997</v>
      </c>
      <c r="L1374" s="62">
        <v>17568</v>
      </c>
      <c r="N1374" s="69">
        <f>(B1375-Assets[[#This Row],[AAPL]])/Assets[[#This Row],[AAPL]]</f>
        <v>-2.2075627422660185E-2</v>
      </c>
      <c r="O1374" s="69">
        <f>(C1375-Assets[[#This Row],[XOM]])/Assets[[#This Row],[XOM]]</f>
        <v>1.3399435941102447E-2</v>
      </c>
      <c r="P1374" s="69">
        <f>(D1375-Assets[[#This Row],[TTM]])/Assets[[#This Row],[TTM]]</f>
        <v>-1.8468826724658223E-2</v>
      </c>
      <c r="Q1374" s="69">
        <f>(E1375-Assets[[#This Row],[TSLA]])/Assets[[#This Row],[TSLA]]</f>
        <v>-9.703585878159891E-3</v>
      </c>
      <c r="R1374" s="69">
        <f>(F1375-Assets[[#This Row],[GOOG]])/Assets[[#This Row],[GOOG]]</f>
        <v>-1.4113894920536538E-2</v>
      </c>
      <c r="S1374" s="69">
        <f>(G1375-Assets[[#This Row],[DIS]])/Assets[[#This Row],[DIS]]</f>
        <v>-8.9793883980340151E-3</v>
      </c>
      <c r="T1374" s="69">
        <f>(H1375-Assets[[#This Row],[COP]])/Assets[[#This Row],[COP]]</f>
        <v>3.5197122739132002E-3</v>
      </c>
      <c r="U1374" s="69">
        <f>(I1375-Assets[[#This Row],[BIDU]])/Assets[[#This Row],[BIDU]]</f>
        <v>-2.2241717447239975E-2</v>
      </c>
      <c r="V1374" s="69">
        <f>(J1375-Assets[[#This Row],[MSFT]])/Assets[[#This Row],[MSFT]]</f>
        <v>-1.4518752953685491E-2</v>
      </c>
      <c r="W1374" s="69">
        <f>(K1375-Assets[[#This Row],[WFC]])/Assets[[#This Row],[WFC]]</f>
        <v>-5.1471142739596696E-3</v>
      </c>
      <c r="X1374" s="69">
        <f>(L1375-Assets[[#This Row],[DJI]])/Assets[[#This Row],[DJI]]</f>
        <v>-4.3089264571948204E-3</v>
      </c>
    </row>
    <row r="1375" spans="1:24" x14ac:dyDescent="0.25">
      <c r="A1375" s="66">
        <v>42347</v>
      </c>
      <c r="B1375" s="60">
        <v>114.300096</v>
      </c>
      <c r="C1375" s="62">
        <v>74.325086999999996</v>
      </c>
      <c r="D1375" s="62">
        <v>29.217793</v>
      </c>
      <c r="E1375" s="62">
        <v>224.520004</v>
      </c>
      <c r="F1375" s="62">
        <v>751.60998500000005</v>
      </c>
      <c r="G1375" s="62">
        <v>109.961226</v>
      </c>
      <c r="H1375" s="62">
        <v>47.536223999999997</v>
      </c>
      <c r="I1375" s="62">
        <v>200.46000699999999</v>
      </c>
      <c r="J1375" s="62">
        <v>54.208907000000004</v>
      </c>
      <c r="K1375" s="62">
        <v>53.296219000000001</v>
      </c>
      <c r="L1375" s="62">
        <v>17492.300780000001</v>
      </c>
      <c r="N1375" s="69">
        <f>(B1376-Assets[[#This Row],[AAPL]])/Assets[[#This Row],[AAPL]]</f>
        <v>4.7569251385405744E-3</v>
      </c>
      <c r="O1375" s="69">
        <f>(C1376-Assets[[#This Row],[XOM]])/Assets[[#This Row],[XOM]]</f>
        <v>7.9340640395082469E-4</v>
      </c>
      <c r="P1375" s="69">
        <f>(D1376-Assets[[#This Row],[TTM]])/Assets[[#This Row],[TTM]]</f>
        <v>-6.8424059271013414E-4</v>
      </c>
      <c r="Q1375" s="69">
        <f>(E1376-Assets[[#This Row],[TSLA]])/Assets[[#This Row],[TSLA]]</f>
        <v>1.1357575960135846E-2</v>
      </c>
      <c r="R1375" s="69">
        <f>(F1376-Assets[[#This Row],[GOOG]])/Assets[[#This Row],[GOOG]]</f>
        <v>-2.8604769001306847E-3</v>
      </c>
      <c r="S1375" s="69">
        <f>(G1376-Assets[[#This Row],[DIS]])/Assets[[#This Row],[DIS]]</f>
        <v>-2.728234398210264E-8</v>
      </c>
      <c r="T1375" s="69">
        <f>(H1376-Assets[[#This Row],[COP]])/Assets[[#This Row],[COP]]</f>
        <v>1.5473483968772971E-2</v>
      </c>
      <c r="U1375" s="69">
        <f>(I1376-Assets[[#This Row],[BIDU]])/Assets[[#This Row],[BIDU]]</f>
        <v>-2.2448966591125919E-3</v>
      </c>
      <c r="V1375" s="69">
        <f>(J1376-Assets[[#This Row],[MSFT]])/Assets[[#This Row],[MSFT]]</f>
        <v>5.2746497914078951E-3</v>
      </c>
      <c r="W1375" s="69">
        <f>(K1376-Assets[[#This Row],[WFC]])/Assets[[#This Row],[WFC]]</f>
        <v>4.0650726086216525E-3</v>
      </c>
      <c r="X1375" s="69">
        <f>(L1376-Assets[[#This Row],[DJI]])/Assets[[#This Row],[DJI]]</f>
        <v>4.7134577113073515E-3</v>
      </c>
    </row>
    <row r="1376" spans="1:24" x14ac:dyDescent="0.25">
      <c r="A1376" s="66">
        <v>42348</v>
      </c>
      <c r="B1376" s="60">
        <v>114.843813</v>
      </c>
      <c r="C1376" s="62">
        <v>74.384056999999999</v>
      </c>
      <c r="D1376" s="62">
        <v>29.197800999999998</v>
      </c>
      <c r="E1376" s="62">
        <v>227.070007</v>
      </c>
      <c r="F1376" s="62">
        <v>749.46002199999998</v>
      </c>
      <c r="G1376" s="62">
        <v>109.961223</v>
      </c>
      <c r="H1376" s="62">
        <v>48.271774999999998</v>
      </c>
      <c r="I1376" s="62">
        <v>200.009995</v>
      </c>
      <c r="J1376" s="62">
        <v>54.494840000000003</v>
      </c>
      <c r="K1376" s="62">
        <v>53.512872000000002</v>
      </c>
      <c r="L1376" s="62">
        <v>17574.75</v>
      </c>
      <c r="N1376" s="69">
        <f>(B1377-Assets[[#This Row],[AAPL]])/Assets[[#This Row],[AAPL]]</f>
        <v>-2.5738121391005984E-2</v>
      </c>
      <c r="O1376" s="69">
        <f>(C1377-Assets[[#This Row],[XOM]])/Assets[[#This Row],[XOM]]</f>
        <v>-1.783599945348498E-2</v>
      </c>
      <c r="P1376" s="69">
        <f>(D1377-Assets[[#This Row],[TTM]])/Assets[[#This Row],[TTM]]</f>
        <v>-7.0523769923632212E-2</v>
      </c>
      <c r="Q1376" s="69">
        <f>(E1377-Assets[[#This Row],[TSLA]])/Assets[[#This Row],[TSLA]]</f>
        <v>-4.4259491303050007E-2</v>
      </c>
      <c r="R1376" s="69">
        <f>(F1377-Assets[[#This Row],[GOOG]])/Assets[[#This Row],[GOOG]]</f>
        <v>-1.4130209336235901E-2</v>
      </c>
      <c r="S1376" s="69">
        <f>(G1377-Assets[[#This Row],[DIS]])/Assets[[#This Row],[DIS]]</f>
        <v>-2.4557611550027933E-2</v>
      </c>
      <c r="T1376" s="69">
        <f>(H1377-Assets[[#This Row],[COP]])/Assets[[#This Row],[COP]]</f>
        <v>-2.2145466993911039E-2</v>
      </c>
      <c r="U1376" s="69">
        <f>(I1377-Assets[[#This Row],[BIDU]])/Assets[[#This Row],[BIDU]]</f>
        <v>-3.1648428369792259E-2</v>
      </c>
      <c r="V1376" s="69">
        <f>(J1377-Assets[[#This Row],[MSFT]])/Assets[[#This Row],[MSFT]]</f>
        <v>-2.1892513126013449E-2</v>
      </c>
      <c r="W1376" s="69">
        <f>(K1377-Assets[[#This Row],[WFC]])/Assets[[#This Row],[WFC]]</f>
        <v>-1.8954710560106034E-2</v>
      </c>
      <c r="X1376" s="69">
        <f>(L1377-Assets[[#This Row],[DJI]])/Assets[[#This Row],[DJI]]</f>
        <v>-1.7612714832358874E-2</v>
      </c>
    </row>
    <row r="1377" spans="1:24" x14ac:dyDescent="0.25">
      <c r="A1377" s="66">
        <v>42349</v>
      </c>
      <c r="B1377" s="60">
        <v>111.88794900000001</v>
      </c>
      <c r="C1377" s="62">
        <v>73.057343000000003</v>
      </c>
      <c r="D1377" s="62">
        <v>27.138662</v>
      </c>
      <c r="E1377" s="62">
        <v>217.020004</v>
      </c>
      <c r="F1377" s="62">
        <v>738.86999500000002</v>
      </c>
      <c r="G1377" s="62">
        <v>107.26083800000001</v>
      </c>
      <c r="H1377" s="62">
        <v>47.202773999999998</v>
      </c>
      <c r="I1377" s="62">
        <v>193.679993</v>
      </c>
      <c r="J1377" s="62">
        <v>53.301811000000001</v>
      </c>
      <c r="K1377" s="62">
        <v>52.498550999999999</v>
      </c>
      <c r="L1377" s="62">
        <v>17265.210940000001</v>
      </c>
      <c r="N1377" s="69">
        <f>(B1378-Assets[[#This Row],[AAPL]])/Assets[[#This Row],[AAPL]]</f>
        <v>-6.1848126289275919E-3</v>
      </c>
      <c r="O1377" s="69">
        <f>(C1378-Assets[[#This Row],[XOM]])/Assets[[#This Row],[XOM]]</f>
        <v>2.2733430094768123E-2</v>
      </c>
      <c r="P1377" s="69">
        <f>(D1378-Assets[[#This Row],[TTM]])/Assets[[#This Row],[TTM]]</f>
        <v>2.209909980086727E-3</v>
      </c>
      <c r="Q1377" s="69">
        <f>(E1378-Assets[[#This Row],[TSLA]])/Assets[[#This Row],[TSLA]]</f>
        <v>7.1882682298725206E-3</v>
      </c>
      <c r="R1377" s="69">
        <f>(F1378-Assets[[#This Row],[GOOG]])/Assets[[#This Row],[GOOG]]</f>
        <v>1.2045454626967262E-2</v>
      </c>
      <c r="S1377" s="69">
        <f>(G1378-Assets[[#This Row],[DIS]])/Assets[[#This Row],[DIS]]</f>
        <v>1.2125115039656756E-2</v>
      </c>
      <c r="T1377" s="69">
        <f>(H1378-Assets[[#This Row],[COP]])/Assets[[#This Row],[COP]]</f>
        <v>2.9087845557551353E-2</v>
      </c>
      <c r="U1377" s="69">
        <f>(I1378-Assets[[#This Row],[BIDU]])/Assets[[#This Row],[BIDU]]</f>
        <v>1.0842937194860019E-3</v>
      </c>
      <c r="V1377" s="69">
        <f>(J1378-Assets[[#This Row],[MSFT]])/Assets[[#This Row],[MSFT]]</f>
        <v>1.9977763982540805E-2</v>
      </c>
      <c r="W1377" s="69">
        <f>(K1378-Assets[[#This Row],[WFC]])/Assets[[#This Row],[WFC]]</f>
        <v>-2.0634093310498828E-3</v>
      </c>
      <c r="X1377" s="69">
        <f>(L1378-Assets[[#This Row],[DJI]])/Assets[[#This Row],[DJI]]</f>
        <v>5.9824962671437337E-3</v>
      </c>
    </row>
    <row r="1378" spans="1:24" x14ac:dyDescent="0.25">
      <c r="A1378" s="66">
        <v>42352</v>
      </c>
      <c r="B1378" s="60">
        <v>111.195943</v>
      </c>
      <c r="C1378" s="62">
        <v>74.718187</v>
      </c>
      <c r="D1378" s="62">
        <v>27.198636</v>
      </c>
      <c r="E1378" s="62">
        <v>218.58000200000001</v>
      </c>
      <c r="F1378" s="62">
        <v>747.77002000000005</v>
      </c>
      <c r="G1378" s="62">
        <v>108.56138799999999</v>
      </c>
      <c r="H1378" s="62">
        <v>48.575800999999998</v>
      </c>
      <c r="I1378" s="62">
        <v>193.88999899999999</v>
      </c>
      <c r="J1378" s="62">
        <v>54.366661999999998</v>
      </c>
      <c r="K1378" s="62">
        <v>52.390225000000001</v>
      </c>
      <c r="L1378" s="62">
        <v>17368.5</v>
      </c>
      <c r="N1378" s="69">
        <f>(B1379-Assets[[#This Row],[AAPL]])/Assets[[#This Row],[AAPL]]</f>
        <v>-1.7692084323615982E-2</v>
      </c>
      <c r="O1378" s="69">
        <f>(C1379-Assets[[#This Row],[XOM]])/Assets[[#This Row],[XOM]]</f>
        <v>4.4719206048187347E-2</v>
      </c>
      <c r="P1378" s="69">
        <f>(D1379-Assets[[#This Row],[TTM]])/Assets[[#This Row],[TTM]]</f>
        <v>2.3888367048994632E-2</v>
      </c>
      <c r="Q1378" s="69">
        <f>(E1379-Assets[[#This Row],[TSLA]])/Assets[[#This Row],[TSLA]]</f>
        <v>1.1483182253791021E-2</v>
      </c>
      <c r="R1378" s="69">
        <f>(F1379-Assets[[#This Row],[GOOG]])/Assets[[#This Row],[GOOG]]</f>
        <v>-5.8440374488402391E-3</v>
      </c>
      <c r="S1378" s="69">
        <f>(G1379-Assets[[#This Row],[DIS]])/Assets[[#This Row],[DIS]]</f>
        <v>2.5697350148102465E-2</v>
      </c>
      <c r="T1378" s="69">
        <f>(H1379-Assets[[#This Row],[COP]])/Assets[[#This Row],[COP]]</f>
        <v>2.0795519151603936E-2</v>
      </c>
      <c r="U1378" s="69">
        <f>(I1379-Assets[[#This Row],[BIDU]])/Assets[[#This Row],[BIDU]]</f>
        <v>2.7025664175695945E-2</v>
      </c>
      <c r="V1378" s="69">
        <f>(J1379-Assets[[#This Row],[MSFT]])/Assets[[#This Row],[MSFT]]</f>
        <v>1.0881668622583184E-3</v>
      </c>
      <c r="W1378" s="69">
        <f>(K1379-Assets[[#This Row],[WFC]])/Assets[[#This Row],[WFC]]</f>
        <v>3.2142828170713185E-2</v>
      </c>
      <c r="X1378" s="69">
        <f>(L1379-Assets[[#This Row],[DJI]])/Assets[[#This Row],[DJI]]</f>
        <v>9.0053925209430553E-3</v>
      </c>
    </row>
    <row r="1379" spans="1:24" x14ac:dyDescent="0.25">
      <c r="A1379" s="66">
        <v>42353</v>
      </c>
      <c r="B1379" s="60">
        <v>109.228655</v>
      </c>
      <c r="C1379" s="62">
        <v>78.059524999999994</v>
      </c>
      <c r="D1379" s="62">
        <v>27.848367</v>
      </c>
      <c r="E1379" s="62">
        <v>221.08999600000001</v>
      </c>
      <c r="F1379" s="62">
        <v>743.40002400000003</v>
      </c>
      <c r="G1379" s="62">
        <v>111.351128</v>
      </c>
      <c r="H1379" s="62">
        <v>49.58596</v>
      </c>
      <c r="I1379" s="62">
        <v>199.13000500000001</v>
      </c>
      <c r="J1379" s="62">
        <v>54.425821999999997</v>
      </c>
      <c r="K1379" s="62">
        <v>54.074195000000003</v>
      </c>
      <c r="L1379" s="62">
        <v>17524.910159999999</v>
      </c>
      <c r="N1379" s="69">
        <f>(B1380-Assets[[#This Row],[AAPL]])/Assets[[#This Row],[AAPL]]</f>
        <v>7.6929904520017895E-3</v>
      </c>
      <c r="O1379" s="69">
        <f>(C1380-Assets[[#This Row],[XOM]])/Assets[[#This Row],[XOM]]</f>
        <v>-3.5251047197634583E-3</v>
      </c>
      <c r="P1379" s="69">
        <f>(D1380-Assets[[#This Row],[TTM]])/Assets[[#This Row],[TTM]]</f>
        <v>3.6970498126514963E-2</v>
      </c>
      <c r="Q1379" s="69">
        <f>(E1380-Assets[[#This Row],[TSLA]])/Assets[[#This Row],[TSLA]]</f>
        <v>6.0699259318815986E-2</v>
      </c>
      <c r="R1379" s="69">
        <f>(F1380-Assets[[#This Row],[GOOG]])/Assets[[#This Row],[GOOG]]</f>
        <v>1.976056298862849E-2</v>
      </c>
      <c r="S1379" s="69">
        <f>(G1380-Assets[[#This Row],[DIS]])/Assets[[#This Row],[DIS]]</f>
        <v>1.4532784975469625E-2</v>
      </c>
      <c r="T1379" s="69">
        <f>(H1380-Assets[[#This Row],[COP]])/Assets[[#This Row],[COP]]</f>
        <v>-2.3932016240080876E-2</v>
      </c>
      <c r="U1379" s="69">
        <f>(I1380-Assets[[#This Row],[BIDU]])/Assets[[#This Row],[BIDU]]</f>
        <v>1.0545422323471657E-3</v>
      </c>
      <c r="V1379" s="69">
        <f>(J1380-Assets[[#This Row],[MSFT]])/Assets[[#This Row],[MSFT]]</f>
        <v>1.6847830061252976E-2</v>
      </c>
      <c r="W1379" s="69">
        <f>(K1380-Assets[[#This Row],[WFC]])/Assets[[#This Row],[WFC]]</f>
        <v>1.71189048676544E-2</v>
      </c>
      <c r="X1379" s="69">
        <f>(L1380-Assets[[#This Row],[DJI]])/Assets[[#This Row],[DJI]]</f>
        <v>1.2792058729732233E-2</v>
      </c>
    </row>
    <row r="1380" spans="1:24" x14ac:dyDescent="0.25">
      <c r="A1380" s="66">
        <v>42354</v>
      </c>
      <c r="B1380" s="60">
        <v>110.06895</v>
      </c>
      <c r="C1380" s="62">
        <v>77.784357</v>
      </c>
      <c r="D1380" s="62">
        <v>28.877935000000001</v>
      </c>
      <c r="E1380" s="62">
        <v>234.509995</v>
      </c>
      <c r="F1380" s="62">
        <v>758.09002699999996</v>
      </c>
      <c r="G1380" s="62">
        <v>112.96937</v>
      </c>
      <c r="H1380" s="62">
        <v>48.399267999999999</v>
      </c>
      <c r="I1380" s="62">
        <v>199.33999600000001</v>
      </c>
      <c r="J1380" s="62">
        <v>55.342779</v>
      </c>
      <c r="K1380" s="62">
        <v>54.999885999999996</v>
      </c>
      <c r="L1380" s="62">
        <v>17749.089840000001</v>
      </c>
      <c r="N1380" s="69">
        <f>(B1381-Assets[[#This Row],[AAPL]])/Assets[[#This Row],[AAPL]]</f>
        <v>-2.1196268339072896E-2</v>
      </c>
      <c r="O1380" s="69">
        <f>(C1381-Assets[[#This Row],[XOM]])/Assets[[#This Row],[XOM]]</f>
        <v>-1.5034771065858448E-2</v>
      </c>
      <c r="P1380" s="69">
        <f>(D1381-Assets[[#This Row],[TTM]])/Assets[[#This Row],[TTM]]</f>
        <v>-1.5922433511953032E-2</v>
      </c>
      <c r="Q1380" s="69">
        <f>(E1381-Assets[[#This Row],[TSLA]])/Assets[[#This Row],[TSLA]]</f>
        <v>-4.7758987841862123E-3</v>
      </c>
      <c r="R1380" s="69">
        <f>(F1381-Assets[[#This Row],[GOOG]])/Assets[[#This Row],[GOOG]]</f>
        <v>-1.1423490207713808E-2</v>
      </c>
      <c r="S1380" s="69">
        <f>(G1381-Assets[[#This Row],[DIS]])/Assets[[#This Row],[DIS]]</f>
        <v>-1.5642841949105309E-2</v>
      </c>
      <c r="T1380" s="69">
        <f>(H1381-Assets[[#This Row],[COP]])/Assets[[#This Row],[COP]]</f>
        <v>-4.1945283139406181E-2</v>
      </c>
      <c r="U1380" s="69">
        <f>(I1381-Assets[[#This Row],[BIDU]])/Assets[[#This Row],[BIDU]]</f>
        <v>-1.2039701254935415E-2</v>
      </c>
      <c r="V1380" s="69">
        <f>(J1381-Assets[[#This Row],[MSFT]])/Assets[[#This Row],[MSFT]]</f>
        <v>-7.6607826289315827E-3</v>
      </c>
      <c r="W1380" s="69">
        <f>(K1381-Assets[[#This Row],[WFC]])/Assets[[#This Row],[WFC]]</f>
        <v>-6.8038868298744741E-3</v>
      </c>
      <c r="X1380" s="69">
        <f>(L1381-Assets[[#This Row],[DJI]])/Assets[[#This Row],[DJI]]</f>
        <v>-1.4268337265906813E-2</v>
      </c>
    </row>
    <row r="1381" spans="1:24" x14ac:dyDescent="0.25">
      <c r="A1381" s="66">
        <v>42355</v>
      </c>
      <c r="B1381" s="60">
        <v>107.735899</v>
      </c>
      <c r="C1381" s="62">
        <v>76.614886999999996</v>
      </c>
      <c r="D1381" s="62">
        <v>28.418127999999999</v>
      </c>
      <c r="E1381" s="62">
        <v>233.38999899999999</v>
      </c>
      <c r="F1381" s="62">
        <v>749.42999299999997</v>
      </c>
      <c r="G1381" s="62">
        <v>111.202208</v>
      </c>
      <c r="H1381" s="62">
        <v>46.369146999999998</v>
      </c>
      <c r="I1381" s="62">
        <v>196.94000199999999</v>
      </c>
      <c r="J1381" s="62">
        <v>54.918810000000001</v>
      </c>
      <c r="K1381" s="62">
        <v>54.625672999999999</v>
      </c>
      <c r="L1381" s="62">
        <v>17495.839840000001</v>
      </c>
      <c r="N1381" s="69">
        <f>(B1382-Assets[[#This Row],[AAPL]])/Assets[[#This Row],[AAPL]]</f>
        <v>-2.7069231584543673E-2</v>
      </c>
      <c r="O1381" s="69">
        <f>(C1382-Assets[[#This Row],[XOM]])/Assets[[#This Row],[XOM]]</f>
        <v>-8.7224301459845228E-3</v>
      </c>
      <c r="P1381" s="69">
        <f>(D1382-Assets[[#This Row],[TTM]])/Assets[[#This Row],[TTM]]</f>
        <v>7.3865526962226084E-3</v>
      </c>
      <c r="Q1381" s="69">
        <f>(E1382-Assets[[#This Row],[TSLA]])/Assets[[#This Row],[TSLA]]</f>
        <v>-1.2554059782141731E-2</v>
      </c>
      <c r="R1381" s="69">
        <f>(F1382-Assets[[#This Row],[GOOG]])/Assets[[#This Row],[GOOG]]</f>
        <v>-1.3503589520735952E-2</v>
      </c>
      <c r="S1381" s="69">
        <f>(G1382-Assets[[#This Row],[DIS]])/Assets[[#This Row],[DIS]]</f>
        <v>-3.8300156773865501E-2</v>
      </c>
      <c r="T1381" s="69">
        <f>(H1382-Assets[[#This Row],[COP]])/Assets[[#This Row],[COP]]</f>
        <v>-2.8553274874778257E-2</v>
      </c>
      <c r="U1381" s="69">
        <f>(I1382-Assets[[#This Row],[BIDU]])/Assets[[#This Row],[BIDU]]</f>
        <v>-2.5490017005280623E-2</v>
      </c>
      <c r="V1381" s="69">
        <f>(J1382-Assets[[#This Row],[MSFT]])/Assets[[#This Row],[MSFT]]</f>
        <v>-2.8186717811256291E-2</v>
      </c>
      <c r="W1381" s="69">
        <f>(K1382-Assets[[#This Row],[WFC]])/Assets[[#This Row],[WFC]]</f>
        <v>-3.0286656605585445E-2</v>
      </c>
      <c r="X1381" s="69">
        <f>(L1382-Assets[[#This Row],[DJI]])/Assets[[#This Row],[DJI]]</f>
        <v>-2.0992936798625791E-2</v>
      </c>
    </row>
    <row r="1382" spans="1:24" x14ac:dyDescent="0.25">
      <c r="A1382" s="66">
        <v>42356</v>
      </c>
      <c r="B1382" s="60">
        <v>104.819571</v>
      </c>
      <c r="C1382" s="62">
        <v>75.946618999999998</v>
      </c>
      <c r="D1382" s="62">
        <v>28.628039999999999</v>
      </c>
      <c r="E1382" s="62">
        <v>230.46000699999999</v>
      </c>
      <c r="F1382" s="62">
        <v>739.30999799999995</v>
      </c>
      <c r="G1382" s="62">
        <v>106.943146</v>
      </c>
      <c r="H1382" s="62">
        <v>45.045155999999999</v>
      </c>
      <c r="I1382" s="62">
        <v>191.91999799999999</v>
      </c>
      <c r="J1382" s="62">
        <v>53.370829000000001</v>
      </c>
      <c r="K1382" s="62">
        <v>52.971243999999999</v>
      </c>
      <c r="L1382" s="62">
        <v>17128.550780000001</v>
      </c>
      <c r="N1382" s="69">
        <f>(B1383-Assets[[#This Row],[AAPL]])/Assets[[#This Row],[AAPL]]</f>
        <v>1.2260706543055779E-2</v>
      </c>
      <c r="O1382" s="69">
        <f>(C1383-Assets[[#This Row],[XOM]])/Assets[[#This Row],[XOM]]</f>
        <v>-2.5874752897158055E-4</v>
      </c>
      <c r="P1382" s="69">
        <f>(D1383-Assets[[#This Row],[TTM]])/Assets[[#This Row],[TTM]]</f>
        <v>-3.4916815821123108E-4</v>
      </c>
      <c r="Q1382" s="69">
        <f>(E1383-Assets[[#This Row],[TSLA]])/Assets[[#This Row],[TSLA]]</f>
        <v>9.1121710327814794E-3</v>
      </c>
      <c r="R1382" s="69">
        <f>(F1383-Assets[[#This Row],[GOOG]])/Assets[[#This Row],[GOOG]]</f>
        <v>1.1443132140626205E-2</v>
      </c>
      <c r="S1382" s="69">
        <f>(G1383-Assets[[#This Row],[DIS]])/Assets[[#This Row],[DIS]]</f>
        <v>-1.0490209442688305E-2</v>
      </c>
      <c r="T1382" s="69">
        <f>(H1383-Assets[[#This Row],[COP]])/Assets[[#This Row],[COP]]</f>
        <v>-1.8071021887458846E-2</v>
      </c>
      <c r="U1382" s="69">
        <f>(I1383-Assets[[#This Row],[BIDU]])/Assets[[#This Row],[BIDU]]</f>
        <v>2.8762005301813314E-2</v>
      </c>
      <c r="V1382" s="69">
        <f>(J1383-Assets[[#This Row],[MSFT]])/Assets[[#This Row],[MSFT]]</f>
        <v>1.2931858337819751E-2</v>
      </c>
      <c r="W1382" s="69">
        <f>(K1383-Assets[[#This Row],[WFC]])/Assets[[#This Row],[WFC]]</f>
        <v>4.2758859882543821E-3</v>
      </c>
      <c r="X1382" s="69">
        <f>(L1383-Assets[[#This Row],[DJI]])/Assets[[#This Row],[DJI]]</f>
        <v>7.1849838074857534E-3</v>
      </c>
    </row>
    <row r="1383" spans="1:24" x14ac:dyDescent="0.25">
      <c r="A1383" s="66">
        <v>42359</v>
      </c>
      <c r="B1383" s="60">
        <v>106.104733</v>
      </c>
      <c r="C1383" s="62">
        <v>75.926968000000002</v>
      </c>
      <c r="D1383" s="62">
        <v>28.618044000000001</v>
      </c>
      <c r="E1383" s="62">
        <v>232.55999800000001</v>
      </c>
      <c r="F1383" s="62">
        <v>747.77002000000005</v>
      </c>
      <c r="G1383" s="62">
        <v>105.82129</v>
      </c>
      <c r="H1383" s="62">
        <v>44.231144</v>
      </c>
      <c r="I1383" s="62">
        <v>197.44000199999999</v>
      </c>
      <c r="J1383" s="62">
        <v>54.061013000000003</v>
      </c>
      <c r="K1383" s="62">
        <v>53.197743000000003</v>
      </c>
      <c r="L1383" s="62">
        <v>17251.619139999999</v>
      </c>
      <c r="N1383" s="69">
        <f>(B1384-Assets[[#This Row],[AAPL]])/Assets[[#This Row],[AAPL]]</f>
        <v>-9.3169265125991418E-4</v>
      </c>
      <c r="O1383" s="69">
        <f>(C1384-Assets[[#This Row],[XOM]])/Assets[[#This Row],[XOM]]</f>
        <v>5.0478770599663089E-3</v>
      </c>
      <c r="P1383" s="69">
        <f>(D1384-Assets[[#This Row],[TTM]])/Assets[[#This Row],[TTM]]</f>
        <v>-5.588537078215489E-3</v>
      </c>
      <c r="Q1383" s="69">
        <f>(E1384-Assets[[#This Row],[TSLA]])/Assets[[#This Row],[TSLA]]</f>
        <v>-1.1222914613200208E-2</v>
      </c>
      <c r="R1383" s="69">
        <f>(F1384-Assets[[#This Row],[GOOG]])/Assets[[#This Row],[GOOG]]</f>
        <v>2.9821735832628793E-3</v>
      </c>
      <c r="S1383" s="69">
        <f>(G1384-Assets[[#This Row],[DIS]])/Assets[[#This Row],[DIS]]</f>
        <v>1.4072782518526254E-3</v>
      </c>
      <c r="T1383" s="69">
        <f>(H1384-Assets[[#This Row],[COP]])/Assets[[#This Row],[COP]]</f>
        <v>2.616409831045749E-2</v>
      </c>
      <c r="U1383" s="69">
        <f>(I1384-Assets[[#This Row],[BIDU]])/Assets[[#This Row],[BIDU]]</f>
        <v>-2.076595400358581E-3</v>
      </c>
      <c r="V1383" s="69">
        <f>(J1384-Assets[[#This Row],[MSFT]])/Assets[[#This Row],[MSFT]]</f>
        <v>9.4837845528346794E-3</v>
      </c>
      <c r="W1383" s="69">
        <f>(K1384-Assets[[#This Row],[WFC]])/Assets[[#This Row],[WFC]]</f>
        <v>5.9237287566880209E-3</v>
      </c>
      <c r="X1383" s="69">
        <f>(L1384-Assets[[#This Row],[DJI]])/Assets[[#This Row],[DJI]]</f>
        <v>9.602019883219062E-3</v>
      </c>
    </row>
    <row r="1384" spans="1:24" x14ac:dyDescent="0.25">
      <c r="A1384" s="66">
        <v>42360</v>
      </c>
      <c r="B1384" s="60">
        <v>106.005876</v>
      </c>
      <c r="C1384" s="62">
        <v>76.310237999999998</v>
      </c>
      <c r="D1384" s="62">
        <v>28.458110999999999</v>
      </c>
      <c r="E1384" s="62">
        <v>229.949997</v>
      </c>
      <c r="F1384" s="62">
        <v>750</v>
      </c>
      <c r="G1384" s="62">
        <v>105.97020999999999</v>
      </c>
      <c r="H1384" s="62">
        <v>45.388412000000002</v>
      </c>
      <c r="I1384" s="62">
        <v>197.029999</v>
      </c>
      <c r="J1384" s="62">
        <v>54.573715999999997</v>
      </c>
      <c r="K1384" s="62">
        <v>53.512872000000002</v>
      </c>
      <c r="L1384" s="62">
        <v>17417.269530000001</v>
      </c>
      <c r="N1384" s="69">
        <f>(B1385-Assets[[#This Row],[AAPL]])/Assets[[#This Row],[AAPL]]</f>
        <v>1.2869513006995946E-2</v>
      </c>
      <c r="O1384" s="69">
        <f>(C1385-Assets[[#This Row],[XOM]])/Assets[[#This Row],[XOM]]</f>
        <v>3.2710892606572735E-2</v>
      </c>
      <c r="P1384" s="69">
        <f>(D1385-Assets[[#This Row],[TTM]])/Assets[[#This Row],[TTM]]</f>
        <v>8.0787161171731407E-3</v>
      </c>
      <c r="Q1384" s="69">
        <f>(E1385-Assets[[#This Row],[TSLA]])/Assets[[#This Row],[TSLA]]</f>
        <v>-1.087192882198646E-3</v>
      </c>
      <c r="R1384" s="69">
        <f>(F1385-Assets[[#This Row],[GOOG]])/Assets[[#This Row],[GOOG]]</f>
        <v>4.1333066666660061E-4</v>
      </c>
      <c r="S1384" s="69">
        <f>(G1385-Assets[[#This Row],[DIS]])/Assets[[#This Row],[DIS]]</f>
        <v>-1.1054899296698492E-2</v>
      </c>
      <c r="T1384" s="69">
        <f>(H1385-Assets[[#This Row],[COP]])/Assets[[#This Row],[COP]]</f>
        <v>5.9420915629302018E-2</v>
      </c>
      <c r="U1384" s="69">
        <f>(I1385-Assets[[#This Row],[BIDU]])/Assets[[#This Row],[BIDU]]</f>
        <v>-2.5376846294355407E-3</v>
      </c>
      <c r="V1384" s="69">
        <f>(J1385-Assets[[#This Row],[MSFT]])/Assets[[#This Row],[MSFT]]</f>
        <v>8.4914503531334246E-3</v>
      </c>
      <c r="W1384" s="69">
        <f>(K1385-Assets[[#This Row],[WFC]])/Assets[[#This Row],[WFC]]</f>
        <v>1.2881853921052787E-2</v>
      </c>
      <c r="X1384" s="69">
        <f>(L1385-Assets[[#This Row],[DJI]])/Assets[[#This Row],[DJI]]</f>
        <v>1.0641154153397331E-2</v>
      </c>
    </row>
    <row r="1385" spans="1:24" x14ac:dyDescent="0.25">
      <c r="A1385" s="66">
        <v>42361</v>
      </c>
      <c r="B1385" s="60">
        <v>107.37012</v>
      </c>
      <c r="C1385" s="62">
        <v>78.806414000000004</v>
      </c>
      <c r="D1385" s="62">
        <v>28.688016000000001</v>
      </c>
      <c r="E1385" s="62">
        <v>229.699997</v>
      </c>
      <c r="F1385" s="62">
        <v>750.30999799999995</v>
      </c>
      <c r="G1385" s="62">
        <v>104.79872</v>
      </c>
      <c r="H1385" s="62">
        <v>48.085433000000002</v>
      </c>
      <c r="I1385" s="62">
        <v>196.529999</v>
      </c>
      <c r="J1385" s="62">
        <v>55.037126000000001</v>
      </c>
      <c r="K1385" s="62">
        <v>54.202216999999997</v>
      </c>
      <c r="L1385" s="62">
        <v>17602.609380000002</v>
      </c>
      <c r="N1385" s="69">
        <f>(B1386-Assets[[#This Row],[AAPL]])/Assets[[#This Row],[AAPL]]</f>
        <v>-5.3402287340276579E-3</v>
      </c>
      <c r="O1385" s="69">
        <f>(C1386-Assets[[#This Row],[XOM]])/Assets[[#This Row],[XOM]]</f>
        <v>-1.0724533157922931E-2</v>
      </c>
      <c r="P1385" s="69">
        <f>(D1386-Assets[[#This Row],[TTM]])/Assets[[#This Row],[TTM]]</f>
        <v>8.0139037847720175E-3</v>
      </c>
      <c r="Q1385" s="69">
        <f>(E1386-Assets[[#This Row],[TSLA]])/Assets[[#This Row],[TSLA]]</f>
        <v>3.7875925614400756E-3</v>
      </c>
      <c r="R1385" s="69">
        <f>(F1386-Assets[[#This Row],[GOOG]])/Assets[[#This Row],[GOOG]]</f>
        <v>-2.5455798337901399E-3</v>
      </c>
      <c r="S1385" s="69">
        <f>(G1386-Assets[[#This Row],[DIS]])/Assets[[#This Row],[DIS]]</f>
        <v>2.8420099024109853E-3</v>
      </c>
      <c r="T1385" s="69">
        <f>(H1386-Assets[[#This Row],[COP]])/Assets[[#This Row],[COP]]</f>
        <v>-8.9740691323295565E-3</v>
      </c>
      <c r="U1385" s="69">
        <f>(I1386-Assets[[#This Row],[BIDU]])/Assets[[#This Row],[BIDU]]</f>
        <v>-1.3229562983918844E-2</v>
      </c>
      <c r="V1385" s="69">
        <f>(J1386-Assets[[#This Row],[MSFT]])/Assets[[#This Row],[MSFT]]</f>
        <v>-2.687240609184387E-3</v>
      </c>
      <c r="W1385" s="69">
        <f>(K1386-Assets[[#This Row],[WFC]])/Assets[[#This Row],[WFC]]</f>
        <v>-3.9971058748389625E-3</v>
      </c>
      <c r="X1385" s="69">
        <f>(L1386-Assets[[#This Row],[DJI]])/Assets[[#This Row],[DJI]]</f>
        <v>-2.8654535762925289E-3</v>
      </c>
    </row>
    <row r="1386" spans="1:24" x14ac:dyDescent="0.25">
      <c r="A1386" s="66">
        <v>42362</v>
      </c>
      <c r="B1386" s="60">
        <v>106.796739</v>
      </c>
      <c r="C1386" s="62">
        <v>77.961252000000002</v>
      </c>
      <c r="D1386" s="62">
        <v>28.917919000000001</v>
      </c>
      <c r="E1386" s="62">
        <v>230.570007</v>
      </c>
      <c r="F1386" s="62">
        <v>748.40002400000003</v>
      </c>
      <c r="G1386" s="62">
        <v>105.096559</v>
      </c>
      <c r="H1386" s="62">
        <v>47.653911000000001</v>
      </c>
      <c r="I1386" s="62">
        <v>193.929993</v>
      </c>
      <c r="J1386" s="62">
        <v>54.889228000000003</v>
      </c>
      <c r="K1386" s="62">
        <v>53.985565000000001</v>
      </c>
      <c r="L1386" s="62">
        <v>17552.16992</v>
      </c>
      <c r="N1386" s="69">
        <f>(B1387-Assets[[#This Row],[AAPL]])/Assets[[#This Row],[AAPL]]</f>
        <v>-1.1200585441096636E-2</v>
      </c>
      <c r="O1386" s="69">
        <f>(C1387-Assets[[#This Row],[XOM]])/Assets[[#This Row],[XOM]]</f>
        <v>-7.4373356651584056E-3</v>
      </c>
      <c r="P1386" s="69">
        <f>(D1387-Assets[[#This Row],[TTM]])/Assets[[#This Row],[TTM]]</f>
        <v>1.8665727641051823E-2</v>
      </c>
      <c r="Q1386" s="69">
        <f>(E1387-Assets[[#This Row],[TSLA]])/Assets[[#This Row],[TSLA]]</f>
        <v>-7.0261089943064788E-3</v>
      </c>
      <c r="R1386" s="69">
        <f>(F1387-Assets[[#This Row],[GOOG]])/Assets[[#This Row],[GOOG]]</f>
        <v>1.8853534937887623E-2</v>
      </c>
      <c r="S1386" s="69">
        <f>(G1387-Assets[[#This Row],[DIS]])/Assets[[#This Row],[DIS]]</f>
        <v>1.3130544074235596E-2</v>
      </c>
      <c r="T1386" s="69">
        <f>(H1387-Assets[[#This Row],[COP]])/Assets[[#This Row],[COP]]</f>
        <v>-2.8812535449608743E-2</v>
      </c>
      <c r="U1386" s="69">
        <f>(I1387-Assets[[#This Row],[BIDU]])/Assets[[#This Row],[BIDU]]</f>
        <v>-5.8267933831152785E-3</v>
      </c>
      <c r="V1386" s="69">
        <f>(J1387-Assets[[#This Row],[MSFT]])/Assets[[#This Row],[MSFT]]</f>
        <v>5.0296936222166619E-3</v>
      </c>
      <c r="W1386" s="69">
        <f>(K1387-Assets[[#This Row],[WFC]])/Assets[[#This Row],[WFC]]</f>
        <v>-2.553812301492112E-3</v>
      </c>
      <c r="X1386" s="69">
        <f>(L1387-Assets[[#This Row],[DJI]])/Assets[[#This Row],[DJI]]</f>
        <v>-1.3616772233252673E-3</v>
      </c>
    </row>
    <row r="1387" spans="1:24" x14ac:dyDescent="0.25">
      <c r="A1387" s="66">
        <v>42366</v>
      </c>
      <c r="B1387" s="60">
        <v>105.600553</v>
      </c>
      <c r="C1387" s="62">
        <v>77.381428</v>
      </c>
      <c r="D1387" s="62">
        <v>29.457692999999999</v>
      </c>
      <c r="E1387" s="62">
        <v>228.949997</v>
      </c>
      <c r="F1387" s="62">
        <v>762.51000999999997</v>
      </c>
      <c r="G1387" s="62">
        <v>106.476534</v>
      </c>
      <c r="H1387" s="62">
        <v>46.280881000000001</v>
      </c>
      <c r="I1387" s="62">
        <v>192.800003</v>
      </c>
      <c r="J1387" s="62">
        <v>55.165303999999999</v>
      </c>
      <c r="K1387" s="62">
        <v>53.847695999999999</v>
      </c>
      <c r="L1387" s="62">
        <v>17528.269530000001</v>
      </c>
      <c r="N1387" s="69">
        <f>(B1388-Assets[[#This Row],[AAPL]])/Assets[[#This Row],[AAPL]]</f>
        <v>1.7974148298257425E-2</v>
      </c>
      <c r="O1387" s="69">
        <f>(C1388-Assets[[#This Row],[XOM]])/Assets[[#This Row],[XOM]]</f>
        <v>5.3340835219530206E-3</v>
      </c>
      <c r="P1387" s="69">
        <f>(D1388-Assets[[#This Row],[TTM]])/Assets[[#This Row],[TTM]]</f>
        <v>1.6966705437524068E-3</v>
      </c>
      <c r="Q1387" s="69">
        <f>(E1388-Assets[[#This Row],[TSLA]])/Assets[[#This Row],[TSLA]]</f>
        <v>3.5990413225469475E-2</v>
      </c>
      <c r="R1387" s="69">
        <f>(F1388-Assets[[#This Row],[GOOG]])/Assets[[#This Row],[GOOG]]</f>
        <v>1.847840135239668E-2</v>
      </c>
      <c r="S1387" s="69">
        <f>(G1388-Assets[[#This Row],[DIS]])/Assets[[#This Row],[DIS]]</f>
        <v>-1.5850628646496339E-3</v>
      </c>
      <c r="T1387" s="69">
        <f>(H1388-Assets[[#This Row],[COP]])/Assets[[#This Row],[COP]]</f>
        <v>1.2290777265022167E-2</v>
      </c>
      <c r="U1387" s="69">
        <f>(I1388-Assets[[#This Row],[BIDU]])/Assets[[#This Row],[BIDU]]</f>
        <v>9.7509853254514334E-3</v>
      </c>
      <c r="V1387" s="69">
        <f>(J1388-Assets[[#This Row],[MSFT]])/Assets[[#This Row],[MSFT]]</f>
        <v>1.0723823800554057E-2</v>
      </c>
      <c r="W1387" s="69">
        <f>(K1388-Assets[[#This Row],[WFC]])/Assets[[#This Row],[WFC]]</f>
        <v>1.1155834782606084E-2</v>
      </c>
      <c r="X1387" s="69">
        <f>(L1388-Assets[[#This Row],[DJI]])/Assets[[#This Row],[DJI]]</f>
        <v>1.0994293513696169E-2</v>
      </c>
    </row>
    <row r="1388" spans="1:24" x14ac:dyDescent="0.25">
      <c r="A1388" s="66">
        <v>42367</v>
      </c>
      <c r="B1388" s="60">
        <v>107.498633</v>
      </c>
      <c r="C1388" s="62">
        <v>77.794186999999994</v>
      </c>
      <c r="D1388" s="62">
        <v>29.507673</v>
      </c>
      <c r="E1388" s="62">
        <v>237.19000199999999</v>
      </c>
      <c r="F1388" s="62">
        <v>776.59997599999997</v>
      </c>
      <c r="G1388" s="62">
        <v>106.307762</v>
      </c>
      <c r="H1388" s="62">
        <v>46.849708999999997</v>
      </c>
      <c r="I1388" s="62">
        <v>194.679993</v>
      </c>
      <c r="J1388" s="62">
        <v>55.756886999999999</v>
      </c>
      <c r="K1388" s="62">
        <v>54.448411999999998</v>
      </c>
      <c r="L1388" s="62">
        <v>17720.980469999999</v>
      </c>
      <c r="N1388" s="69">
        <f>(B1389-Assets[[#This Row],[AAPL]])/Assets[[#This Row],[AAPL]]</f>
        <v>-1.3058659080808884E-2</v>
      </c>
      <c r="O1388" s="69">
        <f>(C1389-Assets[[#This Row],[XOM]])/Assets[[#This Row],[XOM]]</f>
        <v>-1.3264320122016284E-2</v>
      </c>
      <c r="P1388" s="69">
        <f>(D1389-Assets[[#This Row],[TTM]])/Assets[[#This Row],[TTM]]</f>
        <v>-3.7262850242376576E-3</v>
      </c>
      <c r="Q1388" s="69">
        <f>(E1389-Assets[[#This Row],[TSLA]])/Assets[[#This Row],[TSLA]]</f>
        <v>3.7944010810372223E-3</v>
      </c>
      <c r="R1388" s="69">
        <f>(F1389-Assets[[#This Row],[GOOG]])/Assets[[#This Row],[GOOG]]</f>
        <v>-7.2108887111270907E-3</v>
      </c>
      <c r="S1388" s="69">
        <f>(G1389-Assets[[#This Row],[DIS]])/Assets[[#This Row],[DIS]]</f>
        <v>-6.9107747748466076E-3</v>
      </c>
      <c r="T1388" s="69">
        <f>(H1389-Assets[[#This Row],[COP]])/Assets[[#This Row],[COP]]</f>
        <v>-2.4492403997642704E-2</v>
      </c>
      <c r="U1388" s="69">
        <f>(I1389-Assets[[#This Row],[BIDU]])/Assets[[#This Row],[BIDU]]</f>
        <v>-1.3098356747937549E-2</v>
      </c>
      <c r="V1388" s="69">
        <f>(J1389-Assets[[#This Row],[MSFT]])/Assets[[#This Row],[MSFT]]</f>
        <v>-4.2439959031428743E-3</v>
      </c>
      <c r="W1388" s="69">
        <f>(K1389-Assets[[#This Row],[WFC]])/Assets[[#This Row],[WFC]]</f>
        <v>-7.234609523598186E-3</v>
      </c>
      <c r="X1388" s="69">
        <f>(L1389-Assets[[#This Row],[DJI]])/Assets[[#This Row],[DJI]]</f>
        <v>-6.6086258713652169E-3</v>
      </c>
    </row>
    <row r="1389" spans="1:24" x14ac:dyDescent="0.25">
      <c r="A1389" s="66">
        <v>42368</v>
      </c>
      <c r="B1389" s="60">
        <v>106.09484500000001</v>
      </c>
      <c r="C1389" s="62">
        <v>76.762299999999996</v>
      </c>
      <c r="D1389" s="62">
        <v>29.397718999999999</v>
      </c>
      <c r="E1389" s="62">
        <v>238.08999600000001</v>
      </c>
      <c r="F1389" s="62">
        <v>771</v>
      </c>
      <c r="G1389" s="62">
        <v>105.573093</v>
      </c>
      <c r="H1389" s="62">
        <v>45.702247</v>
      </c>
      <c r="I1389" s="62">
        <v>192.13000500000001</v>
      </c>
      <c r="J1389" s="62">
        <v>55.520254999999999</v>
      </c>
      <c r="K1389" s="62">
        <v>54.054499</v>
      </c>
      <c r="L1389" s="62">
        <v>17603.869139999999</v>
      </c>
      <c r="N1389" s="69">
        <f>(B1390-Assets[[#This Row],[AAPL]])/Assets[[#This Row],[AAPL]]</f>
        <v>-1.9194900562793712E-2</v>
      </c>
      <c r="O1389" s="69">
        <f>(C1390-Assets[[#This Row],[XOM]])/Assets[[#This Row],[XOM]]</f>
        <v>-2.0484404453748003E-3</v>
      </c>
      <c r="P1389" s="69">
        <f>(D1390-Assets[[#This Row],[TTM]])/Assets[[#This Row],[TTM]]</f>
        <v>2.0400902532608199E-3</v>
      </c>
      <c r="Q1389" s="69">
        <f>(E1390-Assets[[#This Row],[TSLA]])/Assets[[#This Row],[TSLA]]</f>
        <v>8.0641733472917101E-3</v>
      </c>
      <c r="R1389" s="69">
        <f>(F1390-Assets[[#This Row],[GOOG]])/Assets[[#This Row],[GOOG]]</f>
        <v>-1.571983787289237E-2</v>
      </c>
      <c r="S1389" s="69">
        <f>(G1390-Assets[[#This Row],[DIS]])/Assets[[#This Row],[DIS]]</f>
        <v>-1.1848738769072489E-2</v>
      </c>
      <c r="T1389" s="69">
        <f>(H1390-Assets[[#This Row],[COP]])/Assets[[#This Row],[COP]]</f>
        <v>1.9313273590245419E-3</v>
      </c>
      <c r="U1389" s="69">
        <f>(I1390-Assets[[#This Row],[BIDU]])/Assets[[#This Row],[BIDU]]</f>
        <v>-1.6082922602328572E-2</v>
      </c>
      <c r="V1389" s="69">
        <f>(J1390-Assets[[#This Row],[MSFT]])/Assets[[#This Row],[MSFT]]</f>
        <v>-1.4739863856893236E-2</v>
      </c>
      <c r="W1389" s="69">
        <f>(K1390-Assets[[#This Row],[WFC]])/Assets[[#This Row],[WFC]]</f>
        <v>-9.6556440195662927E-3</v>
      </c>
      <c r="X1389" s="69">
        <f>(L1390-Assets[[#This Row],[DJI]])/Assets[[#This Row],[DJI]]</f>
        <v>-1.0159121189650048E-2</v>
      </c>
    </row>
    <row r="1390" spans="1:24" x14ac:dyDescent="0.25">
      <c r="A1390" s="66">
        <v>42369</v>
      </c>
      <c r="B1390" s="60">
        <v>104.05836499999999</v>
      </c>
      <c r="C1390" s="62">
        <v>76.605057000000002</v>
      </c>
      <c r="D1390" s="62">
        <v>29.457692999999999</v>
      </c>
      <c r="E1390" s="62">
        <v>240.009995</v>
      </c>
      <c r="F1390" s="62">
        <v>758.88000499999998</v>
      </c>
      <c r="G1390" s="62">
        <v>104.322185</v>
      </c>
      <c r="H1390" s="62">
        <v>45.790512999999997</v>
      </c>
      <c r="I1390" s="62">
        <v>189.03999300000001</v>
      </c>
      <c r="J1390" s="62">
        <v>54.701894000000003</v>
      </c>
      <c r="K1390" s="62">
        <v>53.532567999999998</v>
      </c>
      <c r="L1390" s="62">
        <v>17425.029299999998</v>
      </c>
      <c r="N1390" s="69">
        <f>(B1391-Assets[[#This Row],[AAPL]])/Assets[[#This Row],[AAPL]]</f>
        <v>8.5499133106700122E-4</v>
      </c>
      <c r="O1390" s="69">
        <f>(C1391-Assets[[#This Row],[XOM]])/Assets[[#This Row],[XOM]]</f>
        <v>-6.2860471469919025E-3</v>
      </c>
      <c r="P1390" s="69">
        <f>(D1391-Assets[[#This Row],[TTM]])/Assets[[#This Row],[TTM]]</f>
        <v>-3.8683375510770668E-2</v>
      </c>
      <c r="Q1390" s="69">
        <f>(E1391-Assets[[#This Row],[TSLA]])/Assets[[#This Row],[TSLA]]</f>
        <v>-6.916374878471214E-2</v>
      </c>
      <c r="R1390" s="69">
        <f>(F1391-Assets[[#This Row],[GOOG]])/Assets[[#This Row],[GOOG]]</f>
        <v>-2.2454113809468493E-2</v>
      </c>
      <c r="S1390" s="69">
        <f>(G1391-Assets[[#This Row],[DIS]])/Assets[[#This Row],[DIS]]</f>
        <v>-1.9984752044831206E-2</v>
      </c>
      <c r="T1390" s="69">
        <f>(H1391-Assets[[#This Row],[COP]])/Assets[[#This Row],[COP]]</f>
        <v>4.069445563975301E-3</v>
      </c>
      <c r="U1390" s="69">
        <f>(I1391-Assets[[#This Row],[BIDU]])/Assets[[#This Row],[BIDU]]</f>
        <v>-2.6502296791769377E-2</v>
      </c>
      <c r="V1390" s="69">
        <f>(J1391-Assets[[#This Row],[MSFT]])/Assets[[#This Row],[MSFT]]</f>
        <v>-1.225666884587223E-2</v>
      </c>
      <c r="W1390" s="69">
        <f>(K1391-Assets[[#This Row],[WFC]])/Assets[[#This Row],[WFC]]</f>
        <v>-2.667404261271375E-2</v>
      </c>
      <c r="X1390" s="69">
        <f>(L1391-Assets[[#This Row],[DJI]])/Assets[[#This Row],[DJI]]</f>
        <v>-1.5844441076492001E-2</v>
      </c>
    </row>
    <row r="1391" spans="1:24" x14ac:dyDescent="0.25">
      <c r="A1391" s="66">
        <v>42373</v>
      </c>
      <c r="B1391" s="60">
        <v>104.147334</v>
      </c>
      <c r="C1391" s="62">
        <v>76.123514</v>
      </c>
      <c r="D1391" s="62">
        <v>28.318169999999999</v>
      </c>
      <c r="E1391" s="62">
        <v>223.41000399999999</v>
      </c>
      <c r="F1391" s="62">
        <v>741.84002699999996</v>
      </c>
      <c r="G1391" s="62">
        <v>102.23733199999999</v>
      </c>
      <c r="H1391" s="62">
        <v>45.976855</v>
      </c>
      <c r="I1391" s="62">
        <v>184.029999</v>
      </c>
      <c r="J1391" s="62">
        <v>54.031430999999998</v>
      </c>
      <c r="K1391" s="62">
        <v>52.104638000000001</v>
      </c>
      <c r="L1391" s="62">
        <v>17148.939450000002</v>
      </c>
      <c r="N1391" s="69">
        <f>(B1392-Assets[[#This Row],[AAPL]])/Assets[[#This Row],[AAPL]]</f>
        <v>-2.5059326050535357E-2</v>
      </c>
      <c r="O1391" s="69">
        <f>(C1392-Assets[[#This Row],[XOM]])/Assets[[#This Row],[XOM]]</f>
        <v>8.5205735510318677E-3</v>
      </c>
      <c r="P1391" s="69">
        <f>(D1392-Assets[[#This Row],[TTM]])/Assets[[#This Row],[TTM]]</f>
        <v>-2.3296879706562895E-2</v>
      </c>
      <c r="Q1391" s="69">
        <f>(E1392-Assets[[#This Row],[TSLA]])/Assets[[#This Row],[TSLA]]</f>
        <v>8.9472269111143227E-5</v>
      </c>
      <c r="R1391" s="69">
        <f>(F1392-Assets[[#This Row],[GOOG]])/Assets[[#This Row],[GOOG]]</f>
        <v>9.9750616449283927E-4</v>
      </c>
      <c r="S1391" s="69">
        <f>(G1392-Assets[[#This Row],[DIS]])/Assets[[#This Row],[DIS]]</f>
        <v>-2.0198120976005055E-2</v>
      </c>
      <c r="T1391" s="69">
        <f>(H1392-Assets[[#This Row],[COP]])/Assets[[#This Row],[COP]]</f>
        <v>1.1092168004966809E-2</v>
      </c>
      <c r="U1391" s="69">
        <f>(I1392-Assets[[#This Row],[BIDU]])/Assets[[#This Row],[BIDU]]</f>
        <v>1.8149193164968637E-2</v>
      </c>
      <c r="V1391" s="69">
        <f>(J1392-Assets[[#This Row],[MSFT]])/Assets[[#This Row],[MSFT]]</f>
        <v>4.5620298303778216E-3</v>
      </c>
      <c r="W1391" s="69">
        <f>(K1392-Assets[[#This Row],[WFC]])/Assets[[#This Row],[WFC]]</f>
        <v>-3.7800857574335831E-4</v>
      </c>
      <c r="X1391" s="69">
        <f>(L1392-Assets[[#This Row],[DJI]])/Assets[[#This Row],[DJI]]</f>
        <v>5.6684030101918515E-4</v>
      </c>
    </row>
    <row r="1392" spans="1:24" x14ac:dyDescent="0.25">
      <c r="A1392" s="66">
        <v>42374</v>
      </c>
      <c r="B1392" s="60">
        <v>101.53747199999999</v>
      </c>
      <c r="C1392" s="62">
        <v>76.772130000000004</v>
      </c>
      <c r="D1392" s="62">
        <v>27.658445</v>
      </c>
      <c r="E1392" s="62">
        <v>223.429993</v>
      </c>
      <c r="F1392" s="62">
        <v>742.580017</v>
      </c>
      <c r="G1392" s="62">
        <v>100.17233</v>
      </c>
      <c r="H1392" s="62">
        <v>46.486837999999999</v>
      </c>
      <c r="I1392" s="62">
        <v>187.36999499999999</v>
      </c>
      <c r="J1392" s="62">
        <v>54.277923999999999</v>
      </c>
      <c r="K1392" s="62">
        <v>52.084941999999998</v>
      </c>
      <c r="L1392" s="62">
        <v>17158.660159999999</v>
      </c>
      <c r="N1392" s="69">
        <f>(B1393-Assets[[#This Row],[AAPL]])/Assets[[#This Row],[AAPL]]</f>
        <v>-1.9569681624533607E-2</v>
      </c>
      <c r="O1392" s="69">
        <f>(C1393-Assets[[#This Row],[XOM]])/Assets[[#This Row],[XOM]]</f>
        <v>-8.3205585151800241E-3</v>
      </c>
      <c r="P1392" s="69">
        <f>(D1393-Assets[[#This Row],[TTM]])/Assets[[#This Row],[TTM]]</f>
        <v>-2.7105139135623877E-2</v>
      </c>
      <c r="Q1392" s="69">
        <f>(E1393-Assets[[#This Row],[TSLA]])/Assets[[#This Row],[TSLA]]</f>
        <v>-1.9648212583527166E-2</v>
      </c>
      <c r="R1392" s="69">
        <f>(F1393-Assets[[#This Row],[GOOG]])/Assets[[#This Row],[GOOG]]</f>
        <v>1.4004928441267485E-3</v>
      </c>
      <c r="S1392" s="69">
        <f>(G1393-Assets[[#This Row],[DIS]])/Assets[[#This Row],[DIS]]</f>
        <v>-5.3518371789894846E-3</v>
      </c>
      <c r="T1392" s="69">
        <f>(H1393-Assets[[#This Row],[COP]])/Assets[[#This Row],[COP]]</f>
        <v>-4.3249015990289477E-2</v>
      </c>
      <c r="U1392" s="69">
        <f>(I1393-Assets[[#This Row],[BIDU]])/Assets[[#This Row],[BIDU]]</f>
        <v>-9.3931474994167433E-3</v>
      </c>
      <c r="V1392" s="69">
        <f>(J1393-Assets[[#This Row],[MSFT]])/Assets[[#This Row],[MSFT]]</f>
        <v>-1.8165304185178421E-2</v>
      </c>
      <c r="W1392" s="69">
        <f>(K1393-Assets[[#This Row],[WFC]])/Assets[[#This Row],[WFC]]</f>
        <v>-1.9096210186813671E-2</v>
      </c>
      <c r="X1392" s="69">
        <f>(L1393-Assets[[#This Row],[DJI]])/Assets[[#This Row],[DJI]]</f>
        <v>-1.4695226063618181E-2</v>
      </c>
    </row>
    <row r="1393" spans="1:24" x14ac:dyDescent="0.25">
      <c r="A1393" s="66">
        <v>42375</v>
      </c>
      <c r="B1393" s="60">
        <v>99.550415999999998</v>
      </c>
      <c r="C1393" s="62">
        <v>76.133342999999996</v>
      </c>
      <c r="D1393" s="62">
        <v>26.908759</v>
      </c>
      <c r="E1393" s="62">
        <v>219.03999300000001</v>
      </c>
      <c r="F1393" s="62">
        <v>743.61999500000002</v>
      </c>
      <c r="G1393" s="62">
        <v>99.636223999999999</v>
      </c>
      <c r="H1393" s="62">
        <v>44.476328000000002</v>
      </c>
      <c r="I1393" s="62">
        <v>185.61000100000001</v>
      </c>
      <c r="J1393" s="62">
        <v>53.291949000000002</v>
      </c>
      <c r="K1393" s="62">
        <v>51.090316999999999</v>
      </c>
      <c r="L1393" s="62">
        <v>16906.509770000001</v>
      </c>
      <c r="N1393" s="69">
        <f>(B1394-Assets[[#This Row],[AAPL]])/Assets[[#This Row],[AAPL]]</f>
        <v>-4.220456497138092E-2</v>
      </c>
      <c r="O1393" s="69">
        <f>(C1394-Assets[[#This Row],[XOM]])/Assets[[#This Row],[XOM]]</f>
        <v>-1.6006166969444673E-2</v>
      </c>
      <c r="P1393" s="69">
        <f>(D1394-Assets[[#This Row],[TTM]])/Assets[[#This Row],[TTM]]</f>
        <v>-6.1292718850393689E-2</v>
      </c>
      <c r="Q1393" s="69">
        <f>(E1394-Assets[[#This Row],[TSLA]])/Assets[[#This Row],[TSLA]]</f>
        <v>-1.5476621203142648E-2</v>
      </c>
      <c r="R1393" s="69">
        <f>(F1394-Assets[[#This Row],[GOOG]])/Assets[[#This Row],[GOOG]]</f>
        <v>-2.3170409773610335E-2</v>
      </c>
      <c r="S1393" s="69">
        <f>(G1394-Assets[[#This Row],[DIS]])/Assets[[#This Row],[DIS]]</f>
        <v>-8.5691625567825124E-3</v>
      </c>
      <c r="T1393" s="69">
        <f>(H1394-Assets[[#This Row],[COP]])/Assets[[#This Row],[COP]]</f>
        <v>-2.8445356370247199E-2</v>
      </c>
      <c r="U1393" s="69">
        <f>(I1394-Assets[[#This Row],[BIDU]])/Assets[[#This Row],[BIDU]]</f>
        <v>-6.055711405335331E-2</v>
      </c>
      <c r="V1393" s="69">
        <f>(J1394-Assets[[#This Row],[MSFT]])/Assets[[#This Row],[MSFT]]</f>
        <v>-3.4782627297042554E-2</v>
      </c>
      <c r="W1393" s="69">
        <f>(K1394-Assets[[#This Row],[WFC]])/Assets[[#This Row],[WFC]]</f>
        <v>-2.8527362631161512E-2</v>
      </c>
      <c r="X1393" s="69">
        <f>(L1394-Assets[[#This Row],[DJI]])/Assets[[#This Row],[DJI]]</f>
        <v>-2.3210595524353426E-2</v>
      </c>
    </row>
    <row r="1394" spans="1:24" x14ac:dyDescent="0.25">
      <c r="A1394" s="66">
        <v>42376</v>
      </c>
      <c r="B1394" s="60">
        <v>95.348934</v>
      </c>
      <c r="C1394" s="62">
        <v>74.914739999999995</v>
      </c>
      <c r="D1394" s="62">
        <v>25.259447999999999</v>
      </c>
      <c r="E1394" s="62">
        <v>215.64999399999999</v>
      </c>
      <c r="F1394" s="62">
        <v>726.39001499999995</v>
      </c>
      <c r="G1394" s="62">
        <v>98.782425000000003</v>
      </c>
      <c r="H1394" s="62">
        <v>43.211182999999998</v>
      </c>
      <c r="I1394" s="62">
        <v>174.36999499999999</v>
      </c>
      <c r="J1394" s="62">
        <v>51.438315000000003</v>
      </c>
      <c r="K1394" s="62">
        <v>49.632845000000003</v>
      </c>
      <c r="L1394" s="62">
        <v>16514.099610000001</v>
      </c>
      <c r="N1394" s="69">
        <f>(B1395-Assets[[#This Row],[AAPL]])/Assets[[#This Row],[AAPL]]</f>
        <v>5.2877360957177058E-3</v>
      </c>
      <c r="O1394" s="69">
        <f>(C1395-Assets[[#This Row],[XOM]])/Assets[[#This Row],[XOM]]</f>
        <v>-2.0202032337027397E-2</v>
      </c>
      <c r="P1394" s="69">
        <f>(D1395-Assets[[#This Row],[TTM]])/Assets[[#This Row],[TTM]]</f>
        <v>1.2267488980756828E-2</v>
      </c>
      <c r="Q1394" s="69">
        <f>(E1395-Assets[[#This Row],[TSLA]])/Assets[[#This Row],[TSLA]]</f>
        <v>-2.1562690143177063E-2</v>
      </c>
      <c r="R1394" s="69">
        <f>(F1395-Assets[[#This Row],[GOOG]])/Assets[[#This Row],[GOOG]]</f>
        <v>-1.6409977772065001E-2</v>
      </c>
      <c r="S1394" s="69">
        <f>(G1395-Assets[[#This Row],[DIS]])/Assets[[#This Row],[DIS]]</f>
        <v>-2.5125623307992759E-3</v>
      </c>
      <c r="T1394" s="69">
        <f>(H1395-Assets[[#This Row],[COP]])/Assets[[#This Row],[COP]]</f>
        <v>-1.747617046263222E-2</v>
      </c>
      <c r="U1394" s="69">
        <f>(I1395-Assets[[#This Row],[BIDU]])/Assets[[#This Row],[BIDU]]</f>
        <v>-1.7376837110077197E-2</v>
      </c>
      <c r="V1394" s="69">
        <f>(J1395-Assets[[#This Row],[MSFT]])/Assets[[#This Row],[MSFT]]</f>
        <v>3.0669744916799104E-3</v>
      </c>
      <c r="W1394" s="69">
        <f>(K1395-Assets[[#This Row],[WFC]])/Assets[[#This Row],[WFC]]</f>
        <v>-1.6666664987671068E-2</v>
      </c>
      <c r="X1394" s="69">
        <f>(L1395-Assets[[#This Row],[DJI]])/Assets[[#This Row],[DJI]]</f>
        <v>-1.0151895287011763E-2</v>
      </c>
    </row>
    <row r="1395" spans="1:24" x14ac:dyDescent="0.25">
      <c r="A1395" s="66">
        <v>42377</v>
      </c>
      <c r="B1395" s="60">
        <v>95.853114000000005</v>
      </c>
      <c r="C1395" s="62">
        <v>73.401309999999995</v>
      </c>
      <c r="D1395" s="62">
        <v>25.569317999999999</v>
      </c>
      <c r="E1395" s="62">
        <v>211</v>
      </c>
      <c r="F1395" s="62">
        <v>714.46997099999999</v>
      </c>
      <c r="G1395" s="62">
        <v>98.534227999999999</v>
      </c>
      <c r="H1395" s="62">
        <v>42.456017000000003</v>
      </c>
      <c r="I1395" s="62">
        <v>171.33999600000001</v>
      </c>
      <c r="J1395" s="62">
        <v>51.596074999999999</v>
      </c>
      <c r="K1395" s="62">
        <v>48.805630999999998</v>
      </c>
      <c r="L1395" s="62">
        <v>16346.450199999999</v>
      </c>
      <c r="N1395" s="69">
        <f>(B1396-Assets[[#This Row],[AAPL]])/Assets[[#This Row],[AAPL]]</f>
        <v>1.6192233462545613E-2</v>
      </c>
      <c r="O1395" s="69">
        <f>(C1396-Assets[[#This Row],[XOM]])/Assets[[#This Row],[XOM]]</f>
        <v>-1.3388671128621434E-2</v>
      </c>
      <c r="P1395" s="69">
        <f>(D1396-Assets[[#This Row],[TTM]])/Assets[[#This Row],[TTM]]</f>
        <v>3.4010997086429989E-2</v>
      </c>
      <c r="Q1395" s="69">
        <f>(E1396-Assets[[#This Row],[TSLA]])/Assets[[#This Row],[TSLA]]</f>
        <v>-1.4928881516587642E-2</v>
      </c>
      <c r="R1395" s="69">
        <f>(F1396-Assets[[#This Row],[GOOG]])/Assets[[#This Row],[GOOG]]</f>
        <v>2.1835179410220817E-3</v>
      </c>
      <c r="S1395" s="69">
        <f>(G1396-Assets[[#This Row],[DIS]])/Assets[[#This Row],[DIS]]</f>
        <v>6.7506186784149439E-3</v>
      </c>
      <c r="T1395" s="69">
        <f>(H1396-Assets[[#This Row],[COP]])/Assets[[#This Row],[COP]]</f>
        <v>-5.0127099770098549E-2</v>
      </c>
      <c r="U1395" s="69">
        <f>(I1396-Assets[[#This Row],[BIDU]])/Assets[[#This Row],[BIDU]]</f>
        <v>-5.6612642853103873E-3</v>
      </c>
      <c r="V1395" s="69">
        <f>(J1396-Assets[[#This Row],[MSFT]])/Assets[[#This Row],[MSFT]]</f>
        <v>-5.7333818512353462E-4</v>
      </c>
      <c r="W1395" s="69">
        <f>(K1396-Assets[[#This Row],[WFC]])/Assets[[#This Row],[WFC]]</f>
        <v>1.0694073394932691E-2</v>
      </c>
      <c r="X1395" s="69">
        <f>(L1396-Assets[[#This Row],[DJI]])/Assets[[#This Row],[DJI]]</f>
        <v>3.1884665699467791E-3</v>
      </c>
    </row>
    <row r="1396" spans="1:24" x14ac:dyDescent="0.25">
      <c r="A1396" s="66">
        <v>42380</v>
      </c>
      <c r="B1396" s="60">
        <v>97.405190000000005</v>
      </c>
      <c r="C1396" s="62">
        <v>72.418564000000003</v>
      </c>
      <c r="D1396" s="62">
        <v>26.438956000000001</v>
      </c>
      <c r="E1396" s="62">
        <v>207.85000600000001</v>
      </c>
      <c r="F1396" s="62">
        <v>716.03002900000001</v>
      </c>
      <c r="G1396" s="62">
        <v>99.199394999999996</v>
      </c>
      <c r="H1396" s="62">
        <v>40.327820000000003</v>
      </c>
      <c r="I1396" s="62">
        <v>170.36999499999999</v>
      </c>
      <c r="J1396" s="62">
        <v>51.566493000000001</v>
      </c>
      <c r="K1396" s="62">
        <v>49.327562</v>
      </c>
      <c r="L1396" s="62">
        <v>16398.570309999999</v>
      </c>
      <c r="N1396" s="69">
        <f>(B1397-Assets[[#This Row],[AAPL]])/Assets[[#This Row],[AAPL]]</f>
        <v>1.4513353959886482E-2</v>
      </c>
      <c r="O1396" s="69">
        <f>(C1397-Assets[[#This Row],[XOM]])/Assets[[#This Row],[XOM]]</f>
        <v>2.049118234379791E-2</v>
      </c>
      <c r="P1396" s="69">
        <f>(D1397-Assets[[#This Row],[TTM]])/Assets[[#This Row],[TTM]]</f>
        <v>1.3232443822668281E-2</v>
      </c>
      <c r="Q1396" s="69">
        <f>(E1397-Assets[[#This Row],[TSLA]])/Assets[[#This Row],[TSLA]]</f>
        <v>1.0199638868425093E-2</v>
      </c>
      <c r="R1396" s="69">
        <f>(F1397-Assets[[#This Row],[GOOG]])/Assets[[#This Row],[GOOG]]</f>
        <v>1.4021727571987094E-2</v>
      </c>
      <c r="S1396" s="69">
        <f>(G1397-Assets[[#This Row],[DIS]])/Assets[[#This Row],[DIS]]</f>
        <v>1.5412331899806529E-2</v>
      </c>
      <c r="T1396" s="69">
        <f>(H1397-Assets[[#This Row],[COP]])/Assets[[#This Row],[COP]]</f>
        <v>-2.1157553272158142E-2</v>
      </c>
      <c r="U1396" s="69">
        <f>(I1397-Assets[[#This Row],[BIDU]])/Assets[[#This Row],[BIDU]]</f>
        <v>1.4908781326195367E-2</v>
      </c>
      <c r="V1396" s="69">
        <f>(J1397-Assets[[#This Row],[MSFT]])/Assets[[#This Row],[MSFT]]</f>
        <v>9.177820178696219E-3</v>
      </c>
      <c r="W1396" s="69">
        <f>(K1397-Assets[[#This Row],[WFC]])/Assets[[#This Row],[WFC]]</f>
        <v>2.5354385039341686E-2</v>
      </c>
      <c r="X1396" s="69">
        <f>(L1397-Assets[[#This Row],[DJI]])/Assets[[#This Row],[DJI]]</f>
        <v>7.1744297079519318E-3</v>
      </c>
    </row>
    <row r="1397" spans="1:24" x14ac:dyDescent="0.25">
      <c r="A1397" s="66">
        <v>42381</v>
      </c>
      <c r="B1397" s="60">
        <v>98.818866</v>
      </c>
      <c r="C1397" s="62">
        <v>73.902506000000002</v>
      </c>
      <c r="D1397" s="62">
        <v>26.788808</v>
      </c>
      <c r="E1397" s="62">
        <v>209.970001</v>
      </c>
      <c r="F1397" s="62">
        <v>726.07000700000003</v>
      </c>
      <c r="G1397" s="62">
        <v>100.728289</v>
      </c>
      <c r="H1397" s="62">
        <v>39.474581999999998</v>
      </c>
      <c r="I1397" s="62">
        <v>172.91000399999999</v>
      </c>
      <c r="J1397" s="62">
        <v>52.039760999999999</v>
      </c>
      <c r="K1397" s="62">
        <v>50.578232</v>
      </c>
      <c r="L1397" s="62">
        <v>16516.220700000002</v>
      </c>
      <c r="N1397" s="69">
        <f>(B1398-Assets[[#This Row],[AAPL]])/Assets[[#This Row],[AAPL]]</f>
        <v>-2.5710282892742364E-2</v>
      </c>
      <c r="O1397" s="69">
        <f>(C1398-Assets[[#This Row],[XOM]])/Assets[[#This Row],[XOM]]</f>
        <v>5.9841001873468021E-3</v>
      </c>
      <c r="P1397" s="69">
        <f>(D1398-Assets[[#This Row],[TTM]])/Assets[[#This Row],[TTM]]</f>
        <v>-5.9701424565064181E-3</v>
      </c>
      <c r="Q1397" s="69">
        <f>(E1398-Assets[[#This Row],[TSLA]])/Assets[[#This Row],[TSLA]]</f>
        <v>-4.6006586436126123E-2</v>
      </c>
      <c r="R1397" s="69">
        <f>(F1398-Assets[[#This Row],[GOOG]])/Assets[[#This Row],[GOOG]]</f>
        <v>-3.513436549376716E-2</v>
      </c>
      <c r="S1397" s="69">
        <f>(G1398-Assets[[#This Row],[DIS]])/Assets[[#This Row],[DIS]]</f>
        <v>-2.9371133267239401E-2</v>
      </c>
      <c r="T1397" s="69">
        <f>(H1398-Assets[[#This Row],[COP]])/Assets[[#This Row],[COP]]</f>
        <v>-3.1055908331087522E-2</v>
      </c>
      <c r="U1397" s="69">
        <f>(I1398-Assets[[#This Row],[BIDU]])/Assets[[#This Row],[BIDU]]</f>
        <v>-3.9731715002447036E-2</v>
      </c>
      <c r="V1397" s="69">
        <f>(J1398-Assets[[#This Row],[MSFT]])/Assets[[#This Row],[MSFT]]</f>
        <v>-2.1599080749044867E-2</v>
      </c>
      <c r="W1397" s="69">
        <f>(K1398-Assets[[#This Row],[WFC]])/Assets[[#This Row],[WFC]]</f>
        <v>-3.1736795386600264E-2</v>
      </c>
      <c r="X1397" s="69">
        <f>(L1398-Assets[[#This Row],[DJI]])/Assets[[#This Row],[DJI]]</f>
        <v>-2.2088015571262148E-2</v>
      </c>
    </row>
    <row r="1398" spans="1:24" x14ac:dyDescent="0.25">
      <c r="A1398" s="66">
        <v>42382</v>
      </c>
      <c r="B1398" s="60">
        <v>96.278205</v>
      </c>
      <c r="C1398" s="62">
        <v>74.344746000000001</v>
      </c>
      <c r="D1398" s="62">
        <v>26.628875000000001</v>
      </c>
      <c r="E1398" s="62">
        <v>200.30999800000001</v>
      </c>
      <c r="F1398" s="62">
        <v>700.55999799999995</v>
      </c>
      <c r="G1398" s="62">
        <v>97.769784999999999</v>
      </c>
      <c r="H1398" s="62">
        <v>38.248663000000001</v>
      </c>
      <c r="I1398" s="62">
        <v>166.03999300000001</v>
      </c>
      <c r="J1398" s="62">
        <v>50.915750000000003</v>
      </c>
      <c r="K1398" s="62">
        <v>48.973041000000002</v>
      </c>
      <c r="L1398" s="62">
        <v>16151.410159999999</v>
      </c>
      <c r="N1398" s="69">
        <f>(B1399-Assets[[#This Row],[AAPL]])/Assets[[#This Row],[AAPL]]</f>
        <v>2.1870796199409868E-2</v>
      </c>
      <c r="O1398" s="69">
        <f>(C1399-Assets[[#This Row],[XOM]])/Assets[[#This Row],[XOM]]</f>
        <v>4.5869145884229599E-2</v>
      </c>
      <c r="P1398" s="69">
        <f>(D1399-Assets[[#This Row],[TTM]])/Assets[[#This Row],[TTM]]</f>
        <v>-2.1021015720716695E-2</v>
      </c>
      <c r="Q1398" s="69">
        <f>(E1399-Assets[[#This Row],[TSLA]])/Assets[[#This Row],[TSLA]]</f>
        <v>2.9304553235530401E-2</v>
      </c>
      <c r="R1398" s="69">
        <f>(F1399-Assets[[#This Row],[GOOG]])/Assets[[#This Row],[GOOG]]</f>
        <v>2.0212363024472942E-2</v>
      </c>
      <c r="S1398" s="69">
        <f>(G1399-Assets[[#This Row],[DIS]])/Assets[[#This Row],[DIS]]</f>
        <v>6.397211572061909E-3</v>
      </c>
      <c r="T1398" s="69">
        <f>(H1399-Assets[[#This Row],[COP]])/Assets[[#This Row],[COP]]</f>
        <v>5.7692291100475926E-2</v>
      </c>
      <c r="U1398" s="69">
        <f>(I1399-Assets[[#This Row],[BIDU]])/Assets[[#This Row],[BIDU]]</f>
        <v>3.7280193091793194E-2</v>
      </c>
      <c r="V1398" s="69">
        <f>(J1399-Assets[[#This Row],[MSFT]])/Assets[[#This Row],[MSFT]]</f>
        <v>2.8466319360904924E-2</v>
      </c>
      <c r="W1398" s="69">
        <f>(K1399-Assets[[#This Row],[WFC]])/Assets[[#This Row],[WFC]]</f>
        <v>1.8298822815597689E-2</v>
      </c>
      <c r="X1398" s="69">
        <f>(L1399-Assets[[#This Row],[DJI]])/Assets[[#This Row],[DJI]]</f>
        <v>1.4094103718805009E-2</v>
      </c>
    </row>
    <row r="1399" spans="1:24" x14ac:dyDescent="0.25">
      <c r="A1399" s="66">
        <v>42383</v>
      </c>
      <c r="B1399" s="60">
        <v>98.383886000000004</v>
      </c>
      <c r="C1399" s="62">
        <v>77.754875999999996</v>
      </c>
      <c r="D1399" s="62">
        <v>26.069109000000001</v>
      </c>
      <c r="E1399" s="62">
        <v>206.179993</v>
      </c>
      <c r="F1399" s="62">
        <v>714.71997099999999</v>
      </c>
      <c r="G1399" s="62">
        <v>98.395239000000004</v>
      </c>
      <c r="H1399" s="62">
        <v>40.455316000000003</v>
      </c>
      <c r="I1399" s="62">
        <v>172.229996</v>
      </c>
      <c r="J1399" s="62">
        <v>52.365133999999998</v>
      </c>
      <c r="K1399" s="62">
        <v>49.869190000000003</v>
      </c>
      <c r="L1399" s="62">
        <v>16379.04981</v>
      </c>
      <c r="N1399" s="69">
        <f>(B1400-Assets[[#This Row],[AAPL]])/Assets[[#This Row],[AAPL]]</f>
        <v>-2.4015264044357918E-2</v>
      </c>
      <c r="O1399" s="69">
        <f>(C1400-Assets[[#This Row],[XOM]])/Assets[[#This Row],[XOM]]</f>
        <v>-1.9464116951327909E-2</v>
      </c>
      <c r="P1399" s="69">
        <f>(D1400-Assets[[#This Row],[TTM]])/Assets[[#This Row],[TTM]]</f>
        <v>-4.7546005504062391E-2</v>
      </c>
      <c r="Q1399" s="69">
        <f>(E1400-Assets[[#This Row],[TSLA]])/Assets[[#This Row],[TSLA]]</f>
        <v>-5.7715978290871295E-3</v>
      </c>
      <c r="R1399" s="69">
        <f>(F1400-Assets[[#This Row],[GOOG]])/Assets[[#This Row],[GOOG]]</f>
        <v>-2.836070044557349E-2</v>
      </c>
      <c r="S1399" s="69">
        <f>(G1400-Assets[[#This Row],[DIS]])/Assets[[#This Row],[DIS]]</f>
        <v>-5.2567848328515174E-2</v>
      </c>
      <c r="T1399" s="69">
        <f>(H1400-Assets[[#This Row],[COP]])/Assets[[#This Row],[COP]]</f>
        <v>-4.5818156506304435E-2</v>
      </c>
      <c r="U1399" s="69">
        <f>(I1400-Assets[[#This Row],[BIDU]])/Assets[[#This Row],[BIDU]]</f>
        <v>-4.8249423404736112E-2</v>
      </c>
      <c r="V1399" s="69">
        <f>(J1400-Assets[[#This Row],[MSFT]])/Assets[[#This Row],[MSFT]]</f>
        <v>-3.9917132647841594E-2</v>
      </c>
      <c r="W1399" s="69">
        <f>(K1400-Assets[[#This Row],[WFC]])/Assets[[#This Row],[WFC]]</f>
        <v>-3.5939966139414033E-2</v>
      </c>
      <c r="X1399" s="69">
        <f>(L1400-Assets[[#This Row],[DJI]])/Assets[[#This Row],[DJI]]</f>
        <v>-2.3870110570229756E-2</v>
      </c>
    </row>
    <row r="1400" spans="1:24" x14ac:dyDescent="0.25">
      <c r="A1400" s="66">
        <v>42384</v>
      </c>
      <c r="B1400" s="60">
        <v>96.021170999999995</v>
      </c>
      <c r="C1400" s="62">
        <v>76.241445999999996</v>
      </c>
      <c r="D1400" s="62">
        <v>24.829626999999999</v>
      </c>
      <c r="E1400" s="62">
        <v>204.990005</v>
      </c>
      <c r="F1400" s="62">
        <v>694.45001200000002</v>
      </c>
      <c r="G1400" s="62">
        <v>93.222813000000002</v>
      </c>
      <c r="H1400" s="62">
        <v>38.601728000000001</v>
      </c>
      <c r="I1400" s="62">
        <v>163.91999799999999</v>
      </c>
      <c r="J1400" s="62">
        <v>50.274867999999998</v>
      </c>
      <c r="K1400" s="62">
        <v>48.076892999999998</v>
      </c>
      <c r="L1400" s="62">
        <v>15988.08008</v>
      </c>
      <c r="N1400" s="69">
        <f>(B1401-Assets[[#This Row],[AAPL]])/Assets[[#This Row],[AAPL]]</f>
        <v>-4.8388078916470467E-3</v>
      </c>
      <c r="O1400" s="69">
        <f>(C1401-Assets[[#This Row],[XOM]])/Assets[[#This Row],[XOM]]</f>
        <v>-1.5210112882696291E-2</v>
      </c>
      <c r="P1400" s="69">
        <f>(D1401-Assets[[#This Row],[TTM]])/Assets[[#This Row],[TTM]]</f>
        <v>3.0998411695834175E-2</v>
      </c>
      <c r="Q1400" s="69">
        <f>(E1401-Assets[[#This Row],[TSLA]])/Assets[[#This Row],[TSLA]]</f>
        <v>-1.3171569023572643E-3</v>
      </c>
      <c r="R1400" s="69">
        <f>(F1401-Assets[[#This Row],[GOOG]])/Assets[[#This Row],[GOOG]]</f>
        <v>1.0569466301629214E-2</v>
      </c>
      <c r="S1400" s="69">
        <f>(G1401-Assets[[#This Row],[DIS]])/Assets[[#This Row],[DIS]]</f>
        <v>7.4547203376069992E-4</v>
      </c>
      <c r="T1400" s="69">
        <f>(H1401-Assets[[#This Row],[COP]])/Assets[[#This Row],[COP]]</f>
        <v>-7.5203239606268346E-2</v>
      </c>
      <c r="U1400" s="69">
        <f>(I1401-Assets[[#This Row],[BIDU]])/Assets[[#This Row],[BIDU]]</f>
        <v>1.2872139005272629E-2</v>
      </c>
      <c r="V1400" s="69">
        <f>(J1401-Assets[[#This Row],[MSFT]])/Assets[[#This Row],[MSFT]]</f>
        <v>-8.4330206496016982E-3</v>
      </c>
      <c r="W1400" s="69">
        <f>(K1401-Assets[[#This Row],[WFC]])/Assets[[#This Row],[WFC]]</f>
        <v>-1.2494900616809794E-2</v>
      </c>
      <c r="X1400" s="69">
        <f>(L1401-Assets[[#This Row],[DJI]])/Assets[[#This Row],[DJI]]</f>
        <v>1.7475175168124284E-3</v>
      </c>
    </row>
    <row r="1401" spans="1:24" x14ac:dyDescent="0.25">
      <c r="A1401" s="66">
        <v>42388</v>
      </c>
      <c r="B1401" s="60">
        <v>95.556543000000005</v>
      </c>
      <c r="C1401" s="62">
        <v>75.081805000000003</v>
      </c>
      <c r="D1401" s="62">
        <v>25.599305999999999</v>
      </c>
      <c r="E1401" s="62">
        <v>204.720001</v>
      </c>
      <c r="F1401" s="62">
        <v>701.78997800000002</v>
      </c>
      <c r="G1401" s="62">
        <v>93.292308000000006</v>
      </c>
      <c r="H1401" s="62">
        <v>35.698753000000004</v>
      </c>
      <c r="I1401" s="62">
        <v>166.029999</v>
      </c>
      <c r="J1401" s="62">
        <v>49.850898999999998</v>
      </c>
      <c r="K1401" s="62">
        <v>47.476177</v>
      </c>
      <c r="L1401" s="62">
        <v>16016.01953</v>
      </c>
      <c r="N1401" s="69">
        <f>(B1402-Assets[[#This Row],[AAPL]])/Assets[[#This Row],[AAPL]]</f>
        <v>1.3448895906583614E-3</v>
      </c>
      <c r="O1401" s="69">
        <f>(C1402-Assets[[#This Row],[XOM]])/Assets[[#This Row],[XOM]]</f>
        <v>-4.2146602628959244E-2</v>
      </c>
      <c r="P1401" s="69">
        <f>(D1402-Assets[[#This Row],[TTM]])/Assets[[#This Row],[TTM]]</f>
        <v>-4.4513902056563526E-2</v>
      </c>
      <c r="Q1401" s="69">
        <f>(E1402-Assets[[#This Row],[TSLA]])/Assets[[#This Row],[TSLA]]</f>
        <v>-2.9406037371013886E-2</v>
      </c>
      <c r="R1401" s="69">
        <f>(F1402-Assets[[#This Row],[GOOG]])/Assets[[#This Row],[GOOG]]</f>
        <v>-4.7592101692851534E-3</v>
      </c>
      <c r="S1401" s="69">
        <f>(G1402-Assets[[#This Row],[DIS]])/Assets[[#This Row],[DIS]]</f>
        <v>-1.5217621156934077E-2</v>
      </c>
      <c r="T1401" s="69">
        <f>(H1402-Assets[[#This Row],[COP]])/Assets[[#This Row],[COP]]</f>
        <v>-4.532970661468208E-2</v>
      </c>
      <c r="U1401" s="69">
        <f>(I1402-Assets[[#This Row],[BIDU]])/Assets[[#This Row],[BIDU]]</f>
        <v>-6.2638921054261236E-3</v>
      </c>
      <c r="V1401" s="69">
        <f>(J1402-Assets[[#This Row],[MSFT]])/Assets[[#This Row],[MSFT]]</f>
        <v>4.5490453441972816E-3</v>
      </c>
      <c r="W1401" s="69">
        <f>(K1402-Assets[[#This Row],[WFC]])/Assets[[#This Row],[WFC]]</f>
        <v>-7.0524633860051021E-3</v>
      </c>
      <c r="X1401" s="69">
        <f>(L1402-Assets[[#This Row],[DJI]])/Assets[[#This Row],[DJI]]</f>
        <v>-1.5564372878858507E-2</v>
      </c>
    </row>
    <row r="1402" spans="1:24" x14ac:dyDescent="0.25">
      <c r="A1402" s="66">
        <v>42389</v>
      </c>
      <c r="B1402" s="60">
        <v>95.685056000000003</v>
      </c>
      <c r="C1402" s="62">
        <v>71.917361999999997</v>
      </c>
      <c r="D1402" s="62">
        <v>24.459781</v>
      </c>
      <c r="E1402" s="62">
        <v>198.699997</v>
      </c>
      <c r="F1402" s="62">
        <v>698.45001200000002</v>
      </c>
      <c r="G1402" s="62">
        <v>91.872620999999995</v>
      </c>
      <c r="H1402" s="62">
        <v>34.080539000000002</v>
      </c>
      <c r="I1402" s="62">
        <v>164.990005</v>
      </c>
      <c r="J1402" s="62">
        <v>50.077672999999997</v>
      </c>
      <c r="K1402" s="62">
        <v>47.141353000000002</v>
      </c>
      <c r="L1402" s="62">
        <v>15766.740229999999</v>
      </c>
      <c r="N1402" s="69">
        <f>(B1403-Assets[[#This Row],[AAPL]])/Assets[[#This Row],[AAPL]]</f>
        <v>-5.0624833202793738E-3</v>
      </c>
      <c r="O1402" s="69">
        <f>(C1403-Assets[[#This Row],[XOM]])/Assets[[#This Row],[XOM]]</f>
        <v>1.2571706954434674E-2</v>
      </c>
      <c r="P1402" s="69">
        <f>(D1403-Assets[[#This Row],[TTM]])/Assets[[#This Row],[TTM]]</f>
        <v>-4.0867087076540073E-4</v>
      </c>
      <c r="Q1402" s="69">
        <f>(E1403-Assets[[#This Row],[TSLA]])/Assets[[#This Row],[TSLA]]</f>
        <v>6.39156527012932E-3</v>
      </c>
      <c r="R1402" s="69">
        <f>(F1403-Assets[[#This Row],[GOOG]])/Assets[[#This Row],[GOOG]]</f>
        <v>1.1654398826182494E-2</v>
      </c>
      <c r="S1402" s="69">
        <f>(G1403-Assets[[#This Row],[DIS]])/Assets[[#This Row],[DIS]]</f>
        <v>1.5993034529841108E-2</v>
      </c>
      <c r="T1402" s="69">
        <f>(H1403-Assets[[#This Row],[COP]])/Assets[[#This Row],[COP]]</f>
        <v>6.215828922189276E-2</v>
      </c>
      <c r="U1402" s="69">
        <f>(I1403-Assets[[#This Row],[BIDU]])/Assets[[#This Row],[BIDU]]</f>
        <v>2.7698605136717288E-2</v>
      </c>
      <c r="V1402" s="69">
        <f>(J1403-Assets[[#This Row],[MSFT]])/Assets[[#This Row],[MSFT]]</f>
        <v>-6.103598304178331E-3</v>
      </c>
      <c r="W1402" s="69">
        <f>(K1403-Assets[[#This Row],[WFC]])/Assets[[#This Row],[WFC]]</f>
        <v>2.9245660386539485E-3</v>
      </c>
      <c r="X1402" s="69">
        <f>(L1403-Assets[[#This Row],[DJI]])/Assets[[#This Row],[DJI]]</f>
        <v>7.3534198133992741E-3</v>
      </c>
    </row>
    <row r="1403" spans="1:24" x14ac:dyDescent="0.25">
      <c r="A1403" s="66">
        <v>42390</v>
      </c>
      <c r="B1403" s="60">
        <v>95.200652000000005</v>
      </c>
      <c r="C1403" s="62">
        <v>72.821485999999993</v>
      </c>
      <c r="D1403" s="62">
        <v>24.449784999999999</v>
      </c>
      <c r="E1403" s="62">
        <v>199.970001</v>
      </c>
      <c r="F1403" s="62">
        <v>706.59002699999996</v>
      </c>
      <c r="G1403" s="62">
        <v>93.341943000000001</v>
      </c>
      <c r="H1403" s="62">
        <v>36.198926999999998</v>
      </c>
      <c r="I1403" s="62">
        <v>169.55999800000001</v>
      </c>
      <c r="J1403" s="62">
        <v>49.772019</v>
      </c>
      <c r="K1403" s="62">
        <v>47.279221</v>
      </c>
      <c r="L1403" s="62">
        <v>15882.679690000001</v>
      </c>
      <c r="N1403" s="69">
        <f>(B1404-Assets[[#This Row],[AAPL]])/Assets[[#This Row],[AAPL]]</f>
        <v>5.3167135872136596E-2</v>
      </c>
      <c r="O1403" s="69">
        <f>(C1404-Assets[[#This Row],[XOM]])/Assets[[#This Row],[XOM]]</f>
        <v>3.3333348896505681E-2</v>
      </c>
      <c r="P1403" s="69">
        <f>(D1404-Assets[[#This Row],[TTM]])/Assets[[#This Row],[TTM]]</f>
        <v>2.6982895759615176E-2</v>
      </c>
      <c r="Q1403" s="69">
        <f>(E1404-Assets[[#This Row],[TSLA]])/Assets[[#This Row],[TSLA]]</f>
        <v>1.2901945227274402E-2</v>
      </c>
      <c r="R1403" s="69">
        <f>(F1404-Assets[[#This Row],[GOOG]])/Assets[[#This Row],[GOOG]]</f>
        <v>2.6408486232427447E-2</v>
      </c>
      <c r="S1403" s="69">
        <f>(G1404-Assets[[#This Row],[DIS]])/Assets[[#This Row],[DIS]]</f>
        <v>3.0631835036902953E-2</v>
      </c>
      <c r="T1403" s="69">
        <f>(H1404-Assets[[#This Row],[COP]])/Assets[[#This Row],[COP]]</f>
        <v>2.0590582698763574E-2</v>
      </c>
      <c r="U1403" s="69">
        <f>(I1404-Assets[[#This Row],[BIDU]])/Assets[[#This Row],[BIDU]]</f>
        <v>9.4951640657602813E-3</v>
      </c>
      <c r="V1403" s="69">
        <f>(J1404-Assets[[#This Row],[MSFT]])/Assets[[#This Row],[MSFT]]</f>
        <v>3.5855808863208861E-2</v>
      </c>
      <c r="W1403" s="69">
        <f>(K1404-Assets[[#This Row],[WFC]])/Assets[[#This Row],[WFC]]</f>
        <v>2.1037339003533991E-2</v>
      </c>
      <c r="X1403" s="69">
        <f>(L1404-Assets[[#This Row],[DJI]])/Assets[[#This Row],[DJI]]</f>
        <v>1.3274213427142389E-2</v>
      </c>
    </row>
    <row r="1404" spans="1:24" x14ac:dyDescent="0.25">
      <c r="A1404" s="66">
        <v>42391</v>
      </c>
      <c r="B1404" s="60">
        <v>100.262198</v>
      </c>
      <c r="C1404" s="62">
        <v>75.248869999999997</v>
      </c>
      <c r="D1404" s="62">
        <v>25.109511000000001</v>
      </c>
      <c r="E1404" s="62">
        <v>202.550003</v>
      </c>
      <c r="F1404" s="62">
        <v>725.25</v>
      </c>
      <c r="G1404" s="62">
        <v>96.201177999999999</v>
      </c>
      <c r="H1404" s="62">
        <v>36.944284000000003</v>
      </c>
      <c r="I1404" s="62">
        <v>171.16999799999999</v>
      </c>
      <c r="J1404" s="62">
        <v>51.556635</v>
      </c>
      <c r="K1404" s="62">
        <v>48.273850000000003</v>
      </c>
      <c r="L1404" s="62">
        <v>16093.509770000001</v>
      </c>
      <c r="N1404" s="69">
        <f>(B1405-Assets[[#This Row],[AAPL]])/Assets[[#This Row],[AAPL]]</f>
        <v>-1.9522741761555999E-2</v>
      </c>
      <c r="O1404" s="69">
        <f>(C1405-Assets[[#This Row],[XOM]])/Assets[[#This Row],[XOM]]</f>
        <v>-3.3825198969765151E-2</v>
      </c>
      <c r="P1404" s="69">
        <f>(D1405-Assets[[#This Row],[TTM]])/Assets[[#This Row],[TTM]]</f>
        <v>-2.5079660053913422E-2</v>
      </c>
      <c r="Q1404" s="69">
        <f>(E1405-Assets[[#This Row],[TSLA]])/Assets[[#This Row],[TSLA]]</f>
        <v>-3.0461604090916711E-2</v>
      </c>
      <c r="R1404" s="69">
        <f>(F1405-Assets[[#This Row],[GOOG]])/Assets[[#This Row],[GOOG]]</f>
        <v>-1.872460117200965E-2</v>
      </c>
      <c r="S1404" s="69">
        <f>(G1405-Assets[[#This Row],[DIS]])/Assets[[#This Row],[DIS]]</f>
        <v>-1.6615077208306066E-2</v>
      </c>
      <c r="T1404" s="69">
        <f>(H1405-Assets[[#This Row],[COP]])/Assets[[#This Row],[COP]]</f>
        <v>-9.2115684255783689E-2</v>
      </c>
      <c r="U1404" s="69">
        <f>(I1405-Assets[[#This Row],[BIDU]])/Assets[[#This Row],[BIDU]]</f>
        <v>-2.1207016664216954E-2</v>
      </c>
      <c r="V1404" s="69">
        <f>(J1405-Assets[[#This Row],[MSFT]])/Assets[[#This Row],[MSFT]]</f>
        <v>-9.5620476394551231E-3</v>
      </c>
      <c r="W1404" s="69">
        <f>(K1405-Assets[[#This Row],[WFC]])/Assets[[#This Row],[WFC]]</f>
        <v>-2.774379917905867E-2</v>
      </c>
      <c r="X1404" s="69">
        <f>(L1405-Assets[[#This Row],[DJI]])/Assets[[#This Row],[DJI]]</f>
        <v>-1.2942486938944448E-2</v>
      </c>
    </row>
    <row r="1405" spans="1:24" x14ac:dyDescent="0.25">
      <c r="A1405" s="66">
        <v>42394</v>
      </c>
      <c r="B1405" s="60">
        <v>98.304805000000002</v>
      </c>
      <c r="C1405" s="62">
        <v>72.703562000000005</v>
      </c>
      <c r="D1405" s="62">
        <v>24.479773000000002</v>
      </c>
      <c r="E1405" s="62">
        <v>196.38000500000001</v>
      </c>
      <c r="F1405" s="62">
        <v>711.669983</v>
      </c>
      <c r="G1405" s="62">
        <v>94.602788000000004</v>
      </c>
      <c r="H1405" s="62">
        <v>33.541136000000002</v>
      </c>
      <c r="I1405" s="62">
        <v>167.53999300000001</v>
      </c>
      <c r="J1405" s="62">
        <v>51.063648000000001</v>
      </c>
      <c r="K1405" s="62">
        <v>46.934550000000002</v>
      </c>
      <c r="L1405" s="62">
        <v>15885.219730000001</v>
      </c>
      <c r="N1405" s="69">
        <f>(B1406-Assets[[#This Row],[AAPL]])/Assets[[#This Row],[AAPL]]</f>
        <v>5.5309300496552624E-3</v>
      </c>
      <c r="O1405" s="69">
        <f>(C1406-Assets[[#This Row],[XOM]])/Assets[[#This Row],[XOM]]</f>
        <v>3.6766602989823233E-2</v>
      </c>
      <c r="P1405" s="69">
        <f>(D1406-Assets[[#This Row],[TTM]])/Assets[[#This Row],[TTM]]</f>
        <v>2.9808078694193753E-2</v>
      </c>
      <c r="Q1405" s="69">
        <f>(E1406-Assets[[#This Row],[TSLA]])/Assets[[#This Row],[TSLA]]</f>
        <v>-1.4359949731134816E-2</v>
      </c>
      <c r="R1405" s="69">
        <f>(F1406-Assets[[#This Row],[GOOG]])/Assets[[#This Row],[GOOG]]</f>
        <v>1.9250425516401429E-3</v>
      </c>
      <c r="S1405" s="69">
        <f>(G1406-Assets[[#This Row],[DIS]])/Assets[[#This Row],[DIS]]</f>
        <v>1.0284348068050552E-2</v>
      </c>
      <c r="T1405" s="69">
        <f>(H1406-Assets[[#This Row],[COP]])/Assets[[#This Row],[COP]]</f>
        <v>3.362566491486748E-2</v>
      </c>
      <c r="U1405" s="69">
        <f>(I1406-Assets[[#This Row],[BIDU]])/Assets[[#This Row],[BIDU]]</f>
        <v>-2.7455593841406107E-3</v>
      </c>
      <c r="V1405" s="69">
        <f>(J1406-Assets[[#This Row],[MSFT]])/Assets[[#This Row],[MSFT]]</f>
        <v>7.3372548706273841E-3</v>
      </c>
      <c r="W1405" s="69">
        <f>(K1406-Assets[[#This Row],[WFC]])/Assets[[#This Row],[WFC]]</f>
        <v>1.2589148079612957E-2</v>
      </c>
      <c r="X1405" s="69">
        <f>(L1406-Assets[[#This Row],[DJI]])/Assets[[#This Row],[DJI]]</f>
        <v>1.7753027329386505E-2</v>
      </c>
    </row>
    <row r="1406" spans="1:24" x14ac:dyDescent="0.25">
      <c r="A1406" s="66">
        <v>42395</v>
      </c>
      <c r="B1406" s="60">
        <v>98.848522000000003</v>
      </c>
      <c r="C1406" s="62">
        <v>75.376625000000004</v>
      </c>
      <c r="D1406" s="62">
        <v>25.209468000000001</v>
      </c>
      <c r="E1406" s="62">
        <v>193.55999800000001</v>
      </c>
      <c r="F1406" s="62">
        <v>713.03997800000002</v>
      </c>
      <c r="G1406" s="62">
        <v>95.575716</v>
      </c>
      <c r="H1406" s="62">
        <v>34.668979</v>
      </c>
      <c r="I1406" s="62">
        <v>167.08000200000001</v>
      </c>
      <c r="J1406" s="62">
        <v>51.438315000000003</v>
      </c>
      <c r="K1406" s="62">
        <v>47.525416</v>
      </c>
      <c r="L1406" s="62">
        <v>16167.23047</v>
      </c>
      <c r="N1406" s="69">
        <f>(B1407-Assets[[#This Row],[AAPL]])/Assets[[#This Row],[AAPL]]</f>
        <v>-6.5706566659641086E-2</v>
      </c>
      <c r="O1406" s="69">
        <f>(C1407-Assets[[#This Row],[XOM]])/Assets[[#This Row],[XOM]]</f>
        <v>-1.838325873571561E-2</v>
      </c>
      <c r="P1406" s="69">
        <f>(D1407-Assets[[#This Row],[TTM]])/Assets[[#This Row],[TTM]]</f>
        <v>-1.9429009767282707E-2</v>
      </c>
      <c r="Q1406" s="69">
        <f>(E1407-Assets[[#This Row],[TSLA]])/Assets[[#This Row],[TSLA]]</f>
        <v>-2.8363251997967076E-2</v>
      </c>
      <c r="R1406" s="69">
        <f>(F1407-Assets[[#This Row],[GOOG]])/Assets[[#This Row],[GOOG]]</f>
        <v>-1.8301902281277115E-2</v>
      </c>
      <c r="S1406" s="69">
        <f>(G1407-Assets[[#This Row],[DIS]])/Assets[[#This Row],[DIS]]</f>
        <v>-2.0255500884764528E-2</v>
      </c>
      <c r="T1406" s="69">
        <f>(H1407-Assets[[#This Row],[COP]])/Assets[[#This Row],[COP]]</f>
        <v>2.432814649661301E-2</v>
      </c>
      <c r="U1406" s="69">
        <f>(I1407-Assets[[#This Row],[BIDU]])/Assets[[#This Row],[BIDU]]</f>
        <v>-5.2729218904366583E-2</v>
      </c>
      <c r="V1406" s="69">
        <f>(J1407-Assets[[#This Row],[MSFT]])/Assets[[#This Row],[MSFT]]</f>
        <v>-1.8209636143796819E-2</v>
      </c>
      <c r="W1406" s="69">
        <f>(K1407-Assets[[#This Row],[WFC]])/Assets[[#This Row],[WFC]]</f>
        <v>6.4235523998358744E-3</v>
      </c>
      <c r="X1406" s="69">
        <f>(L1407-Assets[[#This Row],[DJI]])/Assets[[#This Row],[DJI]]</f>
        <v>-1.3779138635610746E-2</v>
      </c>
    </row>
    <row r="1407" spans="1:24" x14ac:dyDescent="0.25">
      <c r="A1407" s="66">
        <v>42396</v>
      </c>
      <c r="B1407" s="60">
        <v>92.353525000000005</v>
      </c>
      <c r="C1407" s="62">
        <v>73.990956999999995</v>
      </c>
      <c r="D1407" s="62">
        <v>24.719673</v>
      </c>
      <c r="E1407" s="62">
        <v>188.070007</v>
      </c>
      <c r="F1407" s="62">
        <v>699.98999000000003</v>
      </c>
      <c r="G1407" s="62">
        <v>93.639781999999997</v>
      </c>
      <c r="H1407" s="62">
        <v>35.512411</v>
      </c>
      <c r="I1407" s="62">
        <v>158.270004</v>
      </c>
      <c r="J1407" s="62">
        <v>50.501641999999997</v>
      </c>
      <c r="K1407" s="62">
        <v>47.830697999999998</v>
      </c>
      <c r="L1407" s="62">
        <v>15944.45996</v>
      </c>
      <c r="N1407" s="69">
        <f>(B1408-Assets[[#This Row],[AAPL]])/Assets[[#This Row],[AAPL]]</f>
        <v>7.1718865089339234E-3</v>
      </c>
      <c r="O1407" s="69">
        <f>(C1408-Assets[[#This Row],[XOM]])/Assets[[#This Row],[XOM]]</f>
        <v>2.2579313307165356E-2</v>
      </c>
      <c r="P1407" s="69">
        <f>(D1408-Assets[[#This Row],[TTM]])/Assets[[#This Row],[TTM]]</f>
        <v>-3.03275451904239E-2</v>
      </c>
      <c r="Q1407" s="69">
        <f>(E1408-Assets[[#This Row],[TSLA]])/Assets[[#This Row],[TSLA]]</f>
        <v>8.6669322025387727E-3</v>
      </c>
      <c r="R1407" s="69">
        <f>(F1408-Assets[[#This Row],[GOOG]])/Assets[[#This Row],[GOOG]]</f>
        <v>4.4243535539701E-2</v>
      </c>
      <c r="S1407" s="69">
        <f>(G1408-Assets[[#This Row],[DIS]])/Assets[[#This Row],[DIS]]</f>
        <v>-8.3757456846705845E-3</v>
      </c>
      <c r="T1407" s="69">
        <f>(H1408-Assets[[#This Row],[COP]])/Assets[[#This Row],[COP]]</f>
        <v>4.9986242837750418E-2</v>
      </c>
      <c r="U1407" s="69">
        <f>(I1408-Assets[[#This Row],[BIDU]])/Assets[[#This Row],[BIDU]]</f>
        <v>-8.403373768790752E-3</v>
      </c>
      <c r="V1407" s="69">
        <f>(J1408-Assets[[#This Row],[MSFT]])/Assets[[#This Row],[MSFT]]</f>
        <v>1.639984299916435E-2</v>
      </c>
      <c r="W1407" s="69">
        <f>(K1408-Assets[[#This Row],[WFC]])/Assets[[#This Row],[WFC]]</f>
        <v>7.2060625165872617E-3</v>
      </c>
      <c r="X1407" s="69">
        <f>(L1408-Assets[[#This Row],[DJI]])/Assets[[#This Row],[DJI]]</f>
        <v>7.8509833706527764E-3</v>
      </c>
    </row>
    <row r="1408" spans="1:24" x14ac:dyDescent="0.25">
      <c r="A1408" s="66">
        <v>42397</v>
      </c>
      <c r="B1408" s="60">
        <v>93.015873999999997</v>
      </c>
      <c r="C1408" s="62">
        <v>75.661621999999994</v>
      </c>
      <c r="D1408" s="62">
        <v>23.969985999999999</v>
      </c>
      <c r="E1408" s="62">
        <v>189.699997</v>
      </c>
      <c r="F1408" s="62">
        <v>730.96002199999998</v>
      </c>
      <c r="G1408" s="62">
        <v>92.855479000000003</v>
      </c>
      <c r="H1408" s="62">
        <v>37.287542999999999</v>
      </c>
      <c r="I1408" s="62">
        <v>156.94000199999999</v>
      </c>
      <c r="J1408" s="62">
        <v>51.329861000000001</v>
      </c>
      <c r="K1408" s="62">
        <v>48.175369000000003</v>
      </c>
      <c r="L1408" s="62">
        <v>16069.639649999999</v>
      </c>
      <c r="N1408" s="69">
        <f>(B1409-Assets[[#This Row],[AAPL]])/Assets[[#This Row],[AAPL]]</f>
        <v>3.4541405265944257E-2</v>
      </c>
      <c r="O1408" s="69">
        <f>(C1409-Assets[[#This Row],[XOM]])/Assets[[#This Row],[XOM]]</f>
        <v>1.1170286568797086E-2</v>
      </c>
      <c r="P1408" s="69">
        <f>(D1409-Assets[[#This Row],[TTM]])/Assets[[#This Row],[TTM]]</f>
        <v>4.1701401077163761E-2</v>
      </c>
      <c r="Q1408" s="69">
        <f>(E1409-Assets[[#This Row],[TSLA]])/Assets[[#This Row],[TSLA]]</f>
        <v>7.9072220544104694E-3</v>
      </c>
      <c r="R1408" s="69">
        <f>(F1409-Assets[[#This Row],[GOOG]])/Assets[[#This Row],[GOOG]]</f>
        <v>1.6403072177865338E-2</v>
      </c>
      <c r="S1408" s="69">
        <f>(G1409-Assets[[#This Row],[DIS]])/Assets[[#This Row],[DIS]]</f>
        <v>2.4484134102630509E-2</v>
      </c>
      <c r="T1408" s="69">
        <f>(H1409-Assets[[#This Row],[COP]])/Assets[[#This Row],[COP]]</f>
        <v>2.7880088532516098E-2</v>
      </c>
      <c r="U1408" s="69">
        <f>(I1409-Assets[[#This Row],[BIDU]])/Assets[[#This Row],[BIDU]]</f>
        <v>4.0333897791080743E-2</v>
      </c>
      <c r="V1408" s="69">
        <f>(J1409-Assets[[#This Row],[MSFT]])/Assets[[#This Row],[MSFT]]</f>
        <v>5.8202047342384128E-2</v>
      </c>
      <c r="W1408" s="69">
        <f>(K1409-Assets[[#This Row],[WFC]])/Assets[[#This Row],[WFC]]</f>
        <v>2.6778456019714115E-2</v>
      </c>
      <c r="X1408" s="69">
        <f>(L1409-Assets[[#This Row],[DJI]])/Assets[[#This Row],[DJI]]</f>
        <v>2.4683884557423926E-2</v>
      </c>
    </row>
    <row r="1409" spans="1:24" x14ac:dyDescent="0.25">
      <c r="A1409" s="66">
        <v>42398</v>
      </c>
      <c r="B1409" s="60">
        <v>96.228773000000004</v>
      </c>
      <c r="C1409" s="62">
        <v>76.506783999999996</v>
      </c>
      <c r="D1409" s="62">
        <v>24.969567999999999</v>
      </c>
      <c r="E1409" s="62">
        <v>191.199997</v>
      </c>
      <c r="F1409" s="62">
        <v>742.95001200000002</v>
      </c>
      <c r="G1409" s="62">
        <v>95.128964999999994</v>
      </c>
      <c r="H1409" s="62">
        <v>38.327123</v>
      </c>
      <c r="I1409" s="62">
        <v>163.270004</v>
      </c>
      <c r="J1409" s="62">
        <v>54.317363999999998</v>
      </c>
      <c r="K1409" s="62">
        <v>49.465431000000002</v>
      </c>
      <c r="L1409" s="62">
        <v>16466.300780000001</v>
      </c>
      <c r="N1409" s="69">
        <f>(B1410-Assets[[#This Row],[AAPL]])/Assets[[#This Row],[AAPL]]</f>
        <v>-9.3486383745119625E-3</v>
      </c>
      <c r="O1409" s="69">
        <f>(C1410-Assets[[#This Row],[XOM]])/Assets[[#This Row],[XOM]]</f>
        <v>-2.0038497501084294E-2</v>
      </c>
      <c r="P1409" s="69">
        <f>(D1410-Assets[[#This Row],[TTM]])/Assets[[#This Row],[TTM]]</f>
        <v>2.0816659703523921E-2</v>
      </c>
      <c r="Q1409" s="69">
        <f>(E1410-Assets[[#This Row],[TSLA]])/Assets[[#This Row],[TSLA]]</f>
        <v>3.0020947123759613E-2</v>
      </c>
      <c r="R1409" s="69">
        <f>(F1410-Assets[[#This Row],[GOOG]])/Assets[[#This Row],[GOOG]]</f>
        <v>1.2181153312909542E-2</v>
      </c>
      <c r="S1409" s="69">
        <f>(G1410-Assets[[#This Row],[DIS]])/Assets[[#This Row],[DIS]]</f>
        <v>-6.9922657100284519E-3</v>
      </c>
      <c r="T1409" s="69">
        <f>(H1410-Assets[[#This Row],[COP]])/Assets[[#This Row],[COP]]</f>
        <v>-1.2282581189305586E-2</v>
      </c>
      <c r="U1409" s="69">
        <f>(I1410-Assets[[#This Row],[BIDU]])/Assets[[#This Row],[BIDU]]</f>
        <v>-1.3290855312283771E-2</v>
      </c>
      <c r="V1409" s="69">
        <f>(J1410-Assets[[#This Row],[MSFT]])/Assets[[#This Row],[MSFT]]</f>
        <v>-6.8978126405397607E-3</v>
      </c>
      <c r="W1409" s="69">
        <f>(K1410-Assets[[#This Row],[WFC]])/Assets[[#This Row],[WFC]]</f>
        <v>-5.773466322369648E-3</v>
      </c>
      <c r="X1409" s="69">
        <f>(L1410-Assets[[#This Row],[DJI]])/Assets[[#This Row],[DJI]]</f>
        <v>-1.0397654111113928E-3</v>
      </c>
    </row>
    <row r="1410" spans="1:24" x14ac:dyDescent="0.25">
      <c r="A1410" s="66">
        <v>42401</v>
      </c>
      <c r="B1410" s="60">
        <v>95.329165000000003</v>
      </c>
      <c r="C1410" s="62">
        <v>74.973703</v>
      </c>
      <c r="D1410" s="62">
        <v>25.489350999999999</v>
      </c>
      <c r="E1410" s="62">
        <v>196.94000199999999</v>
      </c>
      <c r="F1410" s="62">
        <v>752</v>
      </c>
      <c r="G1410" s="62">
        <v>94.463797999999997</v>
      </c>
      <c r="H1410" s="62">
        <v>37.856366999999999</v>
      </c>
      <c r="I1410" s="62">
        <v>161.10000600000001</v>
      </c>
      <c r="J1410" s="62">
        <v>53.942692999999998</v>
      </c>
      <c r="K1410" s="62">
        <v>49.179844000000003</v>
      </c>
      <c r="L1410" s="62">
        <v>16449.179690000001</v>
      </c>
      <c r="N1410" s="69">
        <f>(B1411-Assets[[#This Row],[AAPL]])/Assets[[#This Row],[AAPL]]</f>
        <v>-2.0221891170451457E-2</v>
      </c>
      <c r="O1410" s="69">
        <f>(C1411-Assets[[#This Row],[XOM]])/Assets[[#This Row],[XOM]]</f>
        <v>-2.2283453172907756E-2</v>
      </c>
      <c r="P1410" s="69">
        <f>(D1411-Assets[[#This Row],[TTM]])/Assets[[#This Row],[TTM]]</f>
        <v>-5.2941167470289881E-2</v>
      </c>
      <c r="Q1410" s="69">
        <f>(E1411-Assets[[#This Row],[TSLA]])/Assets[[#This Row],[TSLA]]</f>
        <v>-7.1900085590534263E-2</v>
      </c>
      <c r="R1410" s="69">
        <f>(F1411-Assets[[#This Row],[GOOG]])/Assets[[#This Row],[GOOG]]</f>
        <v>1.6821840425531955E-2</v>
      </c>
      <c r="S1410" s="69">
        <f>(G1411-Assets[[#This Row],[DIS]])/Assets[[#This Row],[DIS]]</f>
        <v>-2.1334712796536003E-2</v>
      </c>
      <c r="T1410" s="69">
        <f>(H1411-Assets[[#This Row],[COP]])/Assets[[#This Row],[COP]]</f>
        <v>-5.2072482285476542E-2</v>
      </c>
      <c r="U1410" s="69">
        <f>(I1411-Assets[[#This Row],[BIDU]])/Assets[[#This Row],[BIDU]]</f>
        <v>-3.8981991099367203E-2</v>
      </c>
      <c r="V1410" s="69">
        <f>(J1411-Assets[[#This Row],[MSFT]])/Assets[[#This Row],[MSFT]]</f>
        <v>-3.1255706866544455E-2</v>
      </c>
      <c r="W1410" s="69">
        <f>(K1411-Assets[[#This Row],[WFC]])/Assets[[#This Row],[WFC]]</f>
        <v>-2.2226605680164505E-2</v>
      </c>
      <c r="X1410" s="69">
        <f>(L1411-Assets[[#This Row],[DJI]])/Assets[[#This Row],[DJI]]</f>
        <v>-1.7972911450394702E-2</v>
      </c>
    </row>
    <row r="1411" spans="1:24" x14ac:dyDescent="0.25">
      <c r="A1411" s="66">
        <v>42402</v>
      </c>
      <c r="B1411" s="60">
        <v>93.401428999999993</v>
      </c>
      <c r="C1411" s="62">
        <v>73.303030000000007</v>
      </c>
      <c r="D1411" s="62">
        <v>24.139914999999998</v>
      </c>
      <c r="E1411" s="62">
        <v>182.779999</v>
      </c>
      <c r="F1411" s="62">
        <v>764.65002400000003</v>
      </c>
      <c r="G1411" s="62">
        <v>92.448440000000005</v>
      </c>
      <c r="H1411" s="62">
        <v>35.885092</v>
      </c>
      <c r="I1411" s="62">
        <v>154.820007</v>
      </c>
      <c r="J1411" s="62">
        <v>52.256675999999999</v>
      </c>
      <c r="K1411" s="62">
        <v>48.086742999999998</v>
      </c>
      <c r="L1411" s="62">
        <v>16153.54004</v>
      </c>
      <c r="N1411" s="69">
        <f>(B1412-Assets[[#This Row],[AAPL]])/Assets[[#This Row],[AAPL]]</f>
        <v>1.9792502318139175E-2</v>
      </c>
      <c r="O1411" s="69">
        <f>(C1412-Assets[[#This Row],[XOM]])/Assets[[#This Row],[XOM]]</f>
        <v>5.2151855114310947E-2</v>
      </c>
      <c r="P1411" s="69">
        <f>(D1412-Assets[[#This Row],[TTM]])/Assets[[#This Row],[TTM]]</f>
        <v>2.8985189053068921E-3</v>
      </c>
      <c r="Q1411" s="69">
        <f>(E1412-Assets[[#This Row],[TSLA]])/Assets[[#This Row],[TSLA]]</f>
        <v>-5.0880857046071017E-2</v>
      </c>
      <c r="R1411" s="69">
        <f>(F1412-Assets[[#This Row],[GOOG]])/Assets[[#This Row],[GOOG]]</f>
        <v>-4.9303617101566999E-2</v>
      </c>
      <c r="S1411" s="69">
        <f>(G1412-Assets[[#This Row],[DIS]])/Assets[[#This Row],[DIS]]</f>
        <v>2.1692394160463875E-2</v>
      </c>
      <c r="T1411" s="69">
        <f>(H1412-Assets[[#This Row],[COP]])/Assets[[#This Row],[COP]]</f>
        <v>5.5752957244752273E-2</v>
      </c>
      <c r="U1411" s="69">
        <f>(I1412-Assets[[#This Row],[BIDU]])/Assets[[#This Row],[BIDU]]</f>
        <v>-1.123888981609461E-2</v>
      </c>
      <c r="V1411" s="69">
        <f>(J1412-Assets[[#This Row],[MSFT]])/Assets[[#This Row],[MSFT]]</f>
        <v>-1.5849056300481057E-2</v>
      </c>
      <c r="W1411" s="69">
        <f>(K1412-Assets[[#This Row],[WFC]])/Assets[[#This Row],[WFC]]</f>
        <v>-1.7645299869862175E-2</v>
      </c>
      <c r="X1411" s="69">
        <f>(L1412-Assets[[#This Row],[DJI]])/Assets[[#This Row],[DJI]]</f>
        <v>1.1336222248903381E-2</v>
      </c>
    </row>
    <row r="1412" spans="1:24" x14ac:dyDescent="0.25">
      <c r="A1412" s="66">
        <v>42403</v>
      </c>
      <c r="B1412" s="60">
        <v>95.250077000000005</v>
      </c>
      <c r="C1412" s="62">
        <v>77.125918999999996</v>
      </c>
      <c r="D1412" s="62">
        <v>24.209885</v>
      </c>
      <c r="E1412" s="62">
        <v>173.479996</v>
      </c>
      <c r="F1412" s="62">
        <v>726.95001200000002</v>
      </c>
      <c r="G1412" s="62">
        <v>94.453868</v>
      </c>
      <c r="H1412" s="62">
        <v>37.885792000000002</v>
      </c>
      <c r="I1412" s="62">
        <v>153.08000200000001</v>
      </c>
      <c r="J1412" s="62">
        <v>51.428457000000002</v>
      </c>
      <c r="K1412" s="62">
        <v>47.238238000000003</v>
      </c>
      <c r="L1412" s="62">
        <v>16336.660159999999</v>
      </c>
      <c r="N1412" s="69">
        <f>(B1413-Assets[[#This Row],[AAPL]])/Assets[[#This Row],[AAPL]]</f>
        <v>8.035027625227037E-3</v>
      </c>
      <c r="O1412" s="69">
        <f>(C1413-Assets[[#This Row],[XOM]])/Assets[[#This Row],[XOM]]</f>
        <v>1.7201817718373008E-2</v>
      </c>
      <c r="P1412" s="69">
        <f>(D1413-Assets[[#This Row],[TTM]])/Assets[[#This Row],[TTM]]</f>
        <v>1.940550316533932E-2</v>
      </c>
      <c r="Q1412" s="69">
        <f>(E1413-Assets[[#This Row],[TSLA]])/Assets[[#This Row],[TSLA]]</f>
        <v>1.0664088325203833E-2</v>
      </c>
      <c r="R1412" s="69">
        <f>(F1413-Assets[[#This Row],[GOOG]])/Assets[[#This Row],[GOOG]]</f>
        <v>-2.6054063810924111E-2</v>
      </c>
      <c r="S1412" s="69">
        <f>(G1413-Assets[[#This Row],[DIS]])/Assets[[#This Row],[DIS]]</f>
        <v>3.0481546822412457E-3</v>
      </c>
      <c r="T1412" s="69">
        <f>(H1413-Assets[[#This Row],[COP]])/Assets[[#This Row],[COP]]</f>
        <v>-8.5684733738706081E-2</v>
      </c>
      <c r="U1412" s="69">
        <f>(I1413-Assets[[#This Row],[BIDU]])/Assets[[#This Row],[BIDU]]</f>
        <v>-3.2009798379803648E-3</v>
      </c>
      <c r="V1412" s="69">
        <f>(J1413-Assets[[#This Row],[MSFT]])/Assets[[#This Row],[MSFT]]</f>
        <v>-3.0674846029310021E-3</v>
      </c>
      <c r="W1412" s="69">
        <f>(K1413-Assets[[#This Row],[WFC]])/Assets[[#This Row],[WFC]]</f>
        <v>1.3655505101608484E-2</v>
      </c>
      <c r="X1412" s="69">
        <f>(L1413-Assets[[#This Row],[DJI]])/Assets[[#This Row],[DJI]]</f>
        <v>4.8920598957969798E-3</v>
      </c>
    </row>
    <row r="1413" spans="1:24" x14ac:dyDescent="0.25">
      <c r="A1413" s="66">
        <v>42404</v>
      </c>
      <c r="B1413" s="60">
        <v>96.015414000000007</v>
      </c>
      <c r="C1413" s="62">
        <v>78.452624999999998</v>
      </c>
      <c r="D1413" s="62">
        <v>24.679690000000001</v>
      </c>
      <c r="E1413" s="62">
        <v>175.33000200000001</v>
      </c>
      <c r="F1413" s="62">
        <v>708.01000999999997</v>
      </c>
      <c r="G1413" s="62">
        <v>94.741777999999996</v>
      </c>
      <c r="H1413" s="62">
        <v>34.639558000000001</v>
      </c>
      <c r="I1413" s="62">
        <v>152.58999600000001</v>
      </c>
      <c r="J1413" s="62">
        <v>51.270701000000003</v>
      </c>
      <c r="K1413" s="62">
        <v>47.883299999999998</v>
      </c>
      <c r="L1413" s="62">
        <v>16416.58008</v>
      </c>
      <c r="N1413" s="69">
        <f>(B1414-Assets[[#This Row],[AAPL]])/Assets[[#This Row],[AAPL]]</f>
        <v>-2.6708097097826452E-2</v>
      </c>
      <c r="O1413" s="69">
        <f>(C1414-Assets[[#This Row],[XOM]])/Assets[[#This Row],[XOM]]</f>
        <v>3.1316479212774116E-3</v>
      </c>
      <c r="P1413" s="69">
        <f>(D1414-Assets[[#This Row],[TTM]])/Assets[[#This Row],[TTM]]</f>
        <v>-2.8351247523774169E-3</v>
      </c>
      <c r="Q1413" s="69">
        <f>(E1414-Assets[[#This Row],[TSLA]])/Assets[[#This Row],[TSLA]]</f>
        <v>-7.2605919436423666E-2</v>
      </c>
      <c r="R1413" s="69">
        <f>(F1414-Assets[[#This Row],[GOOG]])/Assets[[#This Row],[GOOG]]</f>
        <v>-3.4519290200430833E-2</v>
      </c>
      <c r="S1413" s="69">
        <f>(G1414-Assets[[#This Row],[DIS]])/Assets[[#This Row],[DIS]]</f>
        <v>-1.6032684123787444E-2</v>
      </c>
      <c r="T1413" s="69">
        <f>(H1414-Assets[[#This Row],[COP]])/Assets[[#This Row],[COP]]</f>
        <v>-6.851637656577482E-2</v>
      </c>
      <c r="U1413" s="69">
        <f>(I1414-Assets[[#This Row],[BIDU]])/Assets[[#This Row],[BIDU]]</f>
        <v>-4.7512944426579572E-2</v>
      </c>
      <c r="V1413" s="69">
        <f>(J1414-Assets[[#This Row],[MSFT]])/Assets[[#This Row],[MSFT]]</f>
        <v>-3.5384614694462642E-2</v>
      </c>
      <c r="W1413" s="69">
        <f>(K1414-Assets[[#This Row],[WFC]])/Assets[[#This Row],[WFC]]</f>
        <v>-8.0829015544041857E-3</v>
      </c>
      <c r="X1413" s="69">
        <f>(L1414-Assets[[#This Row],[DJI]])/Assets[[#This Row],[DJI]]</f>
        <v>-1.2890038544495622E-2</v>
      </c>
    </row>
    <row r="1414" spans="1:24" x14ac:dyDescent="0.25">
      <c r="A1414" s="66">
        <v>42405</v>
      </c>
      <c r="B1414" s="60">
        <v>93.451025000000001</v>
      </c>
      <c r="C1414" s="62">
        <v>78.698311000000004</v>
      </c>
      <c r="D1414" s="62">
        <v>24.609719999999999</v>
      </c>
      <c r="E1414" s="62">
        <v>162.60000600000001</v>
      </c>
      <c r="F1414" s="62">
        <v>683.57000700000003</v>
      </c>
      <c r="G1414" s="62">
        <v>93.222813000000002</v>
      </c>
      <c r="H1414" s="62">
        <v>32.266181000000003</v>
      </c>
      <c r="I1414" s="62">
        <v>145.33999600000001</v>
      </c>
      <c r="J1414" s="62">
        <v>49.456507000000002</v>
      </c>
      <c r="K1414" s="62">
        <v>47.496263999999996</v>
      </c>
      <c r="L1414" s="62">
        <v>16204.969730000001</v>
      </c>
      <c r="N1414" s="69">
        <f>(B1415-Assets[[#This Row],[AAPL]])/Assets[[#This Row],[AAPL]]</f>
        <v>1.0529740042979725E-2</v>
      </c>
      <c r="O1414" s="69">
        <f>(C1415-Assets[[#This Row],[XOM]])/Assets[[#This Row],[XOM]]</f>
        <v>1.3486541026274395E-2</v>
      </c>
      <c r="P1414" s="69">
        <f>(D1415-Assets[[#This Row],[TTM]])/Assets[[#This Row],[TTM]]</f>
        <v>-3.371245182797683E-2</v>
      </c>
      <c r="Q1414" s="69">
        <f>(E1415-Assets[[#This Row],[TSLA]])/Assets[[#This Row],[TSLA]]</f>
        <v>-8.9852401358460038E-2</v>
      </c>
      <c r="R1414" s="69">
        <f>(F1415-Assets[[#This Row],[GOOG]])/Assets[[#This Row],[GOOG]]</f>
        <v>-1.2142384708227814E-3</v>
      </c>
      <c r="S1414" s="69">
        <f>(G1415-Assets[[#This Row],[DIS]])/Assets[[#This Row],[DIS]]</f>
        <v>-1.895632563673013E-2</v>
      </c>
      <c r="T1414" s="69">
        <f>(H1415-Assets[[#This Row],[COP]])/Assets[[#This Row],[COP]]</f>
        <v>4.6504511953242747E-2</v>
      </c>
      <c r="U1414" s="69">
        <f>(I1415-Assets[[#This Row],[BIDU]])/Assets[[#This Row],[BIDU]]</f>
        <v>-1.9952732075210027E-3</v>
      </c>
      <c r="V1414" s="69">
        <f>(J1415-Assets[[#This Row],[MSFT]])/Assets[[#This Row],[MSFT]]</f>
        <v>-1.4952147752772045E-2</v>
      </c>
      <c r="W1414" s="69">
        <f>(K1415-Assets[[#This Row],[WFC]])/Assets[[#This Row],[WFC]]</f>
        <v>-2.8416213957375619E-2</v>
      </c>
      <c r="X1414" s="69">
        <f>(L1415-Assets[[#This Row],[DJI]])/Assets[[#This Row],[DJI]]</f>
        <v>-1.0979342940124101E-2</v>
      </c>
    </row>
    <row r="1415" spans="1:24" x14ac:dyDescent="0.25">
      <c r="A1415" s="66">
        <v>42408</v>
      </c>
      <c r="B1415" s="60">
        <v>94.435040000000001</v>
      </c>
      <c r="C1415" s="62">
        <v>79.759679000000006</v>
      </c>
      <c r="D1415" s="62">
        <v>23.780066000000001</v>
      </c>
      <c r="E1415" s="62">
        <v>147.990005</v>
      </c>
      <c r="F1415" s="62">
        <v>682.73999000000003</v>
      </c>
      <c r="G1415" s="62">
        <v>91.455651000000003</v>
      </c>
      <c r="H1415" s="62">
        <v>33.766703999999997</v>
      </c>
      <c r="I1415" s="62">
        <v>145.050003</v>
      </c>
      <c r="J1415" s="62">
        <v>48.717025999999997</v>
      </c>
      <c r="K1415" s="62">
        <v>46.146599999999999</v>
      </c>
      <c r="L1415" s="62">
        <v>16027.04981</v>
      </c>
      <c r="N1415" s="69">
        <f>(B1416-Assets[[#This Row],[AAPL]])/Assets[[#This Row],[AAPL]]</f>
        <v>-2.1055743715473277E-4</v>
      </c>
      <c r="O1415" s="69">
        <f>(C1416-Assets[[#This Row],[XOM]])/Assets[[#This Row],[XOM]]</f>
        <v>-4.3516474031948449E-3</v>
      </c>
      <c r="P1415" s="69">
        <f>(D1416-Assets[[#This Row],[TTM]])/Assets[[#This Row],[TTM]]</f>
        <v>-3.4888675245897234E-2</v>
      </c>
      <c r="Q1415" s="69">
        <f>(E1416-Assets[[#This Row],[TSLA]])/Assets[[#This Row],[TSLA]]</f>
        <v>1.7568416191350458E-3</v>
      </c>
      <c r="R1415" s="69">
        <f>(F1416-Assets[[#This Row],[GOOG]])/Assets[[#This Row],[GOOG]]</f>
        <v>-6.7815055040206197E-3</v>
      </c>
      <c r="S1415" s="69">
        <f>(G1416-Assets[[#This Row],[DIS]])/Assets[[#This Row],[DIS]]</f>
        <v>2.1710522841283907E-3</v>
      </c>
      <c r="T1415" s="69">
        <f>(H1416-Assets[[#This Row],[COP]])/Assets[[#This Row],[COP]]</f>
        <v>-2.4687721964216463E-2</v>
      </c>
      <c r="U1415" s="69">
        <f>(I1416-Assets[[#This Row],[BIDU]])/Assets[[#This Row],[BIDU]]</f>
        <v>-3.012761054544761E-2</v>
      </c>
      <c r="V1415" s="69">
        <f>(J1416-Assets[[#This Row],[MSFT]])/Assets[[#This Row],[MSFT]]</f>
        <v>-2.6310719377656256E-3</v>
      </c>
      <c r="W1415" s="69">
        <f>(K1416-Assets[[#This Row],[WFC]])/Assets[[#This Row],[WFC]]</f>
        <v>-1.0752688172042434E-3</v>
      </c>
      <c r="X1415" s="69">
        <f>(L1416-Assets[[#This Row],[DJI]])/Assets[[#This Row],[DJI]]</f>
        <v>-7.905341376111953E-4</v>
      </c>
    </row>
    <row r="1416" spans="1:24" x14ac:dyDescent="0.25">
      <c r="A1416" s="66">
        <v>42409</v>
      </c>
      <c r="B1416" s="60">
        <v>94.415155999999996</v>
      </c>
      <c r="C1416" s="62">
        <v>79.412593000000001</v>
      </c>
      <c r="D1416" s="62">
        <v>22.950410999999999</v>
      </c>
      <c r="E1416" s="62">
        <v>148.25</v>
      </c>
      <c r="F1416" s="62">
        <v>678.10998500000005</v>
      </c>
      <c r="G1416" s="62">
        <v>91.654206000000002</v>
      </c>
      <c r="H1416" s="62">
        <v>32.933081000000001</v>
      </c>
      <c r="I1416" s="62">
        <v>140.679993</v>
      </c>
      <c r="J1416" s="62">
        <v>48.588847999999999</v>
      </c>
      <c r="K1416" s="62">
        <v>46.096980000000002</v>
      </c>
      <c r="L1416" s="62">
        <v>16014.37988</v>
      </c>
      <c r="N1416" s="69">
        <f>(B1417-Assets[[#This Row],[AAPL]])/Assets[[#This Row],[AAPL]]</f>
        <v>-7.5797576397585737E-3</v>
      </c>
      <c r="O1416" s="69">
        <f>(C1417-Assets[[#This Row],[XOM]])/Assets[[#This Row],[XOM]]</f>
        <v>-9.1159345470561166E-3</v>
      </c>
      <c r="P1416" s="69">
        <f>(D1417-Assets[[#This Row],[TTM]])/Assets[[#This Row],[TTM]]</f>
        <v>-2.3954647261001022E-2</v>
      </c>
      <c r="Q1416" s="69">
        <f>(E1417-Assets[[#This Row],[TSLA]])/Assets[[#This Row],[TSLA]]</f>
        <v>-3.0893774030354183E-2</v>
      </c>
      <c r="R1416" s="69">
        <f>(F1417-Assets[[#This Row],[GOOG]])/Assets[[#This Row],[GOOG]]</f>
        <v>8.8628837990049145E-3</v>
      </c>
      <c r="S1416" s="69">
        <f>(G1417-Assets[[#This Row],[DIS]])/Assets[[#This Row],[DIS]]</f>
        <v>-3.7586665689952045E-2</v>
      </c>
      <c r="T1416" s="69">
        <f>(H1417-Assets[[#This Row],[COP]])/Assets[[#This Row],[COP]]</f>
        <v>-3.6926791028145833E-2</v>
      </c>
      <c r="U1416" s="69">
        <f>(I1417-Assets[[#This Row],[BIDU]])/Assets[[#This Row],[BIDU]]</f>
        <v>2.2035869734511628E-2</v>
      </c>
      <c r="V1416" s="69">
        <f>(J1417-Assets[[#This Row],[MSFT]])/Assets[[#This Row],[MSFT]]</f>
        <v>8.7256647862901417E-3</v>
      </c>
      <c r="W1416" s="69">
        <f>(K1417-Assets[[#This Row],[WFC]])/Assets[[#This Row],[WFC]]</f>
        <v>-6.0280304696751098E-3</v>
      </c>
      <c r="X1416" s="69">
        <f>(L1417-Assets[[#This Row],[DJI]])/Assets[[#This Row],[DJI]]</f>
        <v>-6.2218862513957664E-3</v>
      </c>
    </row>
    <row r="1417" spans="1:24" x14ac:dyDescent="0.25">
      <c r="A1417" s="66">
        <v>42410</v>
      </c>
      <c r="B1417" s="60">
        <v>93.699511999999999</v>
      </c>
      <c r="C1417" s="62">
        <v>78.688672999999994</v>
      </c>
      <c r="D1417" s="62">
        <v>22.400642000000001</v>
      </c>
      <c r="E1417" s="62">
        <v>143.66999799999999</v>
      </c>
      <c r="F1417" s="62">
        <v>684.11999500000002</v>
      </c>
      <c r="G1417" s="62">
        <v>88.209230000000005</v>
      </c>
      <c r="H1417" s="62">
        <v>31.716968000000001</v>
      </c>
      <c r="I1417" s="62">
        <v>143.779999</v>
      </c>
      <c r="J1417" s="62">
        <v>49.012818000000003</v>
      </c>
      <c r="K1417" s="62">
        <v>45.819105999999998</v>
      </c>
      <c r="L1417" s="62">
        <v>15914.740229999999</v>
      </c>
      <c r="N1417" s="69">
        <f>(B1418-Assets[[#This Row],[AAPL]])/Assets[[#This Row],[AAPL]]</f>
        <v>-6.0464562504871141E-3</v>
      </c>
      <c r="O1417" s="69">
        <f>(C1418-Assets[[#This Row],[XOM]])/Assets[[#This Row],[XOM]]</f>
        <v>3.1506059328259492E-3</v>
      </c>
      <c r="P1417" s="69">
        <f>(D1418-Assets[[#This Row],[TTM]])/Assets[[#This Row],[TTM]]</f>
        <v>-8.2552455416233156E-2</v>
      </c>
      <c r="Q1417" s="69">
        <f>(E1418-Assets[[#This Row],[TSLA]])/Assets[[#This Row],[TSLA]]</f>
        <v>4.7330709923167145E-2</v>
      </c>
      <c r="R1417" s="69">
        <f>(F1418-Assets[[#This Row],[GOOG]])/Assets[[#This Row],[GOOG]]</f>
        <v>-1.4763638066154837E-3</v>
      </c>
      <c r="S1417" s="69">
        <f>(G1418-Assets[[#This Row],[DIS]])/Assets[[#This Row],[DIS]]</f>
        <v>1.6432180623274808E-2</v>
      </c>
      <c r="T1417" s="69">
        <f>(H1418-Assets[[#This Row],[COP]])/Assets[[#This Row],[COP]]</f>
        <v>-6.5440681467409606E-3</v>
      </c>
      <c r="U1417" s="69">
        <f>(I1418-Assets[[#This Row],[BIDU]])/Assets[[#This Row],[BIDU]]</f>
        <v>-1.7874475016514735E-2</v>
      </c>
      <c r="V1417" s="69">
        <f>(J1418-Assets[[#This Row],[MSFT]])/Assets[[#This Row],[MSFT]]</f>
        <v>-4.0234372975656111E-4</v>
      </c>
      <c r="W1417" s="69">
        <f>(K1418-Assets[[#This Row],[WFC]])/Assets[[#This Row],[WFC]]</f>
        <v>-2.1875655976351809E-2</v>
      </c>
      <c r="X1417" s="69">
        <f>(L1418-Assets[[#This Row],[DJI]])/Assets[[#This Row],[DJI]]</f>
        <v>-1.5995268306053814E-2</v>
      </c>
    </row>
    <row r="1418" spans="1:24" x14ac:dyDescent="0.25">
      <c r="A1418" s="66">
        <v>42411</v>
      </c>
      <c r="B1418" s="60">
        <v>93.132962000000006</v>
      </c>
      <c r="C1418" s="62">
        <v>78.936589999999995</v>
      </c>
      <c r="D1418" s="62">
        <v>20.551414000000001</v>
      </c>
      <c r="E1418" s="62">
        <v>150.470001</v>
      </c>
      <c r="F1418" s="62">
        <v>683.10998500000005</v>
      </c>
      <c r="G1418" s="62">
        <v>89.658699999999996</v>
      </c>
      <c r="H1418" s="62">
        <v>31.509409999999999</v>
      </c>
      <c r="I1418" s="62">
        <v>141.21000699999999</v>
      </c>
      <c r="J1418" s="62">
        <v>48.993098000000003</v>
      </c>
      <c r="K1418" s="62">
        <v>44.816783000000001</v>
      </c>
      <c r="L1418" s="62">
        <v>15660.179690000001</v>
      </c>
      <c r="N1418" s="69">
        <f>(B1419-Assets[[#This Row],[AAPL]])/Assets[[#This Row],[AAPL]]</f>
        <v>3.0949944446090599E-3</v>
      </c>
      <c r="O1418" s="69">
        <f>(C1419-Assets[[#This Row],[XOM]])/Assets[[#This Row],[XOM]]</f>
        <v>1.7964824677630466E-2</v>
      </c>
      <c r="P1418" s="69">
        <f>(D1419-Assets[[#This Row],[TTM]])/Assets[[#This Row],[TTM]]</f>
        <v>4.7665430709536591E-2</v>
      </c>
      <c r="Q1418" s="69">
        <f>(E1419-Assets[[#This Row],[TSLA]])/Assets[[#This Row],[TSLA]]</f>
        <v>3.7880773324379348E-3</v>
      </c>
      <c r="R1418" s="69">
        <f>(F1419-Assets[[#This Row],[GOOG]])/Assets[[#This Row],[GOOG]]</f>
        <v>-1.0393070158387762E-3</v>
      </c>
      <c r="S1418" s="69">
        <f>(G1419-Assets[[#This Row],[DIS]])/Assets[[#This Row],[DIS]]</f>
        <v>9.3013394126838494E-3</v>
      </c>
      <c r="T1418" s="69">
        <f>(H1419-Assets[[#This Row],[COP]])/Assets[[#This Row],[COP]]</f>
        <v>3.1995045289645301E-2</v>
      </c>
      <c r="U1418" s="69">
        <f>(I1419-Assets[[#This Row],[BIDU]])/Assets[[#This Row],[BIDU]]</f>
        <v>8.1580542659416555E-2</v>
      </c>
      <c r="V1418" s="69">
        <f>(J1419-Assets[[#This Row],[MSFT]])/Assets[[#This Row],[MSFT]]</f>
        <v>1.6301092043617987E-2</v>
      </c>
      <c r="W1418" s="69">
        <f>(K1419-Assets[[#This Row],[WFC]])/Assets[[#This Row],[WFC]]</f>
        <v>4.7608548788519715E-2</v>
      </c>
      <c r="X1418" s="69">
        <f>(L1419-Assets[[#This Row],[DJI]])/Assets[[#This Row],[DJI]]</f>
        <v>2.002915395666189E-2</v>
      </c>
    </row>
    <row r="1419" spans="1:24" x14ac:dyDescent="0.25">
      <c r="A1419" s="66">
        <v>42412</v>
      </c>
      <c r="B1419" s="60">
        <v>93.421207999999993</v>
      </c>
      <c r="C1419" s="62">
        <v>80.354671999999994</v>
      </c>
      <c r="D1419" s="62">
        <v>21.531006000000001</v>
      </c>
      <c r="E1419" s="62">
        <v>151.03999300000001</v>
      </c>
      <c r="F1419" s="62">
        <v>682.40002400000003</v>
      </c>
      <c r="G1419" s="62">
        <v>90.492645999999993</v>
      </c>
      <c r="H1419" s="62">
        <v>32.517555000000002</v>
      </c>
      <c r="I1419" s="62">
        <v>152.729996</v>
      </c>
      <c r="J1419" s="62">
        <v>49.791739</v>
      </c>
      <c r="K1419" s="62">
        <v>46.950445000000002</v>
      </c>
      <c r="L1419" s="62">
        <v>15973.839840000001</v>
      </c>
      <c r="N1419" s="69">
        <f>(B1420-Assets[[#This Row],[AAPL]])/Assets[[#This Row],[AAPL]]</f>
        <v>2.8194508039330893E-2</v>
      </c>
      <c r="O1419" s="69">
        <f>(C1420-Assets[[#This Row],[XOM]])/Assets[[#This Row],[XOM]]</f>
        <v>2.3448418780181238E-3</v>
      </c>
      <c r="P1419" s="69">
        <f>(D1420-Assets[[#This Row],[TTM]])/Assets[[#This Row],[TTM]]</f>
        <v>2.7390824190936417E-2</v>
      </c>
      <c r="Q1419" s="69">
        <f>(E1420-Assets[[#This Row],[TSLA]])/Assets[[#This Row],[TSLA]]</f>
        <v>2.73437843710704E-2</v>
      </c>
      <c r="R1419" s="69">
        <f>(F1420-Assets[[#This Row],[GOOG]])/Assets[[#This Row],[GOOG]]</f>
        <v>1.2602543519253993E-2</v>
      </c>
      <c r="S1419" s="69">
        <f>(G1420-Assets[[#This Row],[DIS]])/Assets[[#This Row],[DIS]]</f>
        <v>1.9308850798771E-2</v>
      </c>
      <c r="T1419" s="69">
        <f>(H1420-Assets[[#This Row],[COP]])/Assets[[#This Row],[COP]]</f>
        <v>-4.2554244930161859E-3</v>
      </c>
      <c r="U1419" s="69">
        <f>(I1420-Assets[[#This Row],[BIDU]])/Assets[[#This Row],[BIDU]]</f>
        <v>3.1362588394227418E-2</v>
      </c>
      <c r="V1419" s="69">
        <f>(J1420-Assets[[#This Row],[MSFT]])/Assets[[#This Row],[MSFT]]</f>
        <v>1.8946938165786929E-2</v>
      </c>
      <c r="W1419" s="69">
        <f>(K1420-Assets[[#This Row],[WFC]])/Assets[[#This Row],[WFC]]</f>
        <v>1.9657577260449734E-2</v>
      </c>
      <c r="X1419" s="69">
        <f>(L1420-Assets[[#This Row],[DJI]])/Assets[[#This Row],[DJI]]</f>
        <v>1.3933426291320503E-2</v>
      </c>
    </row>
    <row r="1420" spans="1:24" x14ac:dyDescent="0.25">
      <c r="A1420" s="66">
        <v>42416</v>
      </c>
      <c r="B1420" s="60">
        <v>96.055172999999996</v>
      </c>
      <c r="C1420" s="62">
        <v>80.543091000000004</v>
      </c>
      <c r="D1420" s="62">
        <v>22.120757999999999</v>
      </c>
      <c r="E1420" s="62">
        <v>155.16999799999999</v>
      </c>
      <c r="F1420" s="62">
        <v>691</v>
      </c>
      <c r="G1420" s="62">
        <v>92.239954999999995</v>
      </c>
      <c r="H1420" s="62">
        <v>32.379179000000001</v>
      </c>
      <c r="I1420" s="62">
        <v>157.520004</v>
      </c>
      <c r="J1420" s="62">
        <v>50.735140000000001</v>
      </c>
      <c r="K1420" s="62">
        <v>47.873376999999998</v>
      </c>
      <c r="L1420" s="62">
        <v>16196.410159999999</v>
      </c>
      <c r="N1420" s="69">
        <f>(B1421-Assets[[#This Row],[AAPL]])/Assets[[#This Row],[AAPL]]</f>
        <v>1.5314604659553303E-2</v>
      </c>
      <c r="O1420" s="69">
        <f>(C1421-Assets[[#This Row],[XOM]])/Assets[[#This Row],[XOM]]</f>
        <v>9.6035301153265806E-3</v>
      </c>
      <c r="P1420" s="69">
        <f>(D1421-Assets[[#This Row],[TTM]])/Assets[[#This Row],[TTM]]</f>
        <v>3.7505631588212324E-2</v>
      </c>
      <c r="Q1420" s="69">
        <f>(E1421-Assets[[#This Row],[TSLA]])/Assets[[#This Row],[TSLA]]</f>
        <v>8.7065767700789706E-2</v>
      </c>
      <c r="R1420" s="69">
        <f>(F1421-Assets[[#This Row],[GOOG]])/Assets[[#This Row],[GOOG]]</f>
        <v>2.5180931982633908E-2</v>
      </c>
      <c r="S1420" s="69">
        <f>(G1421-Assets[[#This Row],[DIS]])/Assets[[#This Row],[DIS]]</f>
        <v>2.7876401284020632E-2</v>
      </c>
      <c r="T1420" s="69">
        <f>(H1421-Assets[[#This Row],[COP]])/Assets[[#This Row],[COP]]</f>
        <v>3.5103854856851087E-2</v>
      </c>
      <c r="U1420" s="69">
        <f>(I1421-Assets[[#This Row],[BIDU]])/Assets[[#This Row],[BIDU]]</f>
        <v>3.8153852510059635E-2</v>
      </c>
      <c r="V1420" s="69">
        <f>(J1421-Assets[[#This Row],[MSFT]])/Assets[[#This Row],[MSFT]]</f>
        <v>2.6032450092775931E-2</v>
      </c>
      <c r="W1420" s="69">
        <f>(K1421-Assets[[#This Row],[WFC]])/Assets[[#This Row],[WFC]]</f>
        <v>-2.280265292335651E-3</v>
      </c>
      <c r="X1420" s="69">
        <f>(L1421-Assets[[#This Row],[DJI]])/Assets[[#This Row],[DJI]]</f>
        <v>1.5893640470759744E-2</v>
      </c>
    </row>
    <row r="1421" spans="1:24" x14ac:dyDescent="0.25">
      <c r="A1421" s="66">
        <v>42417</v>
      </c>
      <c r="B1421" s="60">
        <v>97.526219999999995</v>
      </c>
      <c r="C1421" s="62">
        <v>81.316588999999993</v>
      </c>
      <c r="D1421" s="62">
        <v>22.950410999999999</v>
      </c>
      <c r="E1421" s="62">
        <v>168.679993</v>
      </c>
      <c r="F1421" s="62">
        <v>708.40002400000003</v>
      </c>
      <c r="G1421" s="62">
        <v>94.811273</v>
      </c>
      <c r="H1421" s="62">
        <v>33.515813000000001</v>
      </c>
      <c r="I1421" s="62">
        <v>163.529999</v>
      </c>
      <c r="J1421" s="62">
        <v>52.055900000000001</v>
      </c>
      <c r="K1421" s="62">
        <v>47.764212999999998</v>
      </c>
      <c r="L1421" s="62">
        <v>16453.83008</v>
      </c>
      <c r="N1421" s="69">
        <f>(B1422-Assets[[#This Row],[AAPL]])/Assets[[#This Row],[AAPL]]</f>
        <v>-1.8956389368930671E-2</v>
      </c>
      <c r="O1421" s="69">
        <f>(C1422-Assets[[#This Row],[XOM]])/Assets[[#This Row],[XOM]]</f>
        <v>5.4877732266905548E-3</v>
      </c>
      <c r="P1421" s="69">
        <f>(D1422-Assets[[#This Row],[TTM]])/Assets[[#This Row],[TTM]]</f>
        <v>5.6620772499456056E-3</v>
      </c>
      <c r="Q1421" s="69">
        <f>(E1422-Assets[[#This Row],[TSLA]])/Assets[[#This Row],[TSLA]]</f>
        <v>-1.1323150813742303E-2</v>
      </c>
      <c r="R1421" s="69">
        <f>(F1422-Assets[[#This Row],[GOOG]])/Assets[[#This Row],[GOOG]]</f>
        <v>-1.5598599132740939E-2</v>
      </c>
      <c r="S1421" s="69">
        <f>(G1422-Assets[[#This Row],[DIS]])/Assets[[#This Row],[DIS]]</f>
        <v>-3.4555173623710884E-3</v>
      </c>
      <c r="T1421" s="69">
        <f>(H1422-Assets[[#This Row],[COP]])/Assets[[#This Row],[COP]]</f>
        <v>-6.1928379896378704E-3</v>
      </c>
      <c r="U1421" s="69">
        <f>(I1422-Assets[[#This Row],[BIDU]])/Assets[[#This Row],[BIDU]]</f>
        <v>-1.7305705480986443E-2</v>
      </c>
      <c r="V1421" s="69">
        <f>(J1422-Assets[[#This Row],[MSFT]])/Assets[[#This Row],[MSFT]]</f>
        <v>-4.3876294521851059E-3</v>
      </c>
      <c r="W1421" s="69">
        <f>(K1422-Assets[[#This Row],[WFC]])/Assets[[#This Row],[WFC]]</f>
        <v>-8.3108665477225584E-3</v>
      </c>
      <c r="X1421" s="69">
        <f>(L1422-Assets[[#This Row],[DJI]])/Assets[[#This Row],[DJI]]</f>
        <v>-2.455379070014006E-3</v>
      </c>
    </row>
    <row r="1422" spans="1:24" x14ac:dyDescent="0.25">
      <c r="A1422" s="66">
        <v>42418</v>
      </c>
      <c r="B1422" s="60">
        <v>95.677475000000001</v>
      </c>
      <c r="C1422" s="62">
        <v>81.762835999999993</v>
      </c>
      <c r="D1422" s="62">
        <v>23.080358</v>
      </c>
      <c r="E1422" s="62">
        <v>166.770004</v>
      </c>
      <c r="F1422" s="62">
        <v>697.34997599999997</v>
      </c>
      <c r="G1422" s="62">
        <v>94.483650999999995</v>
      </c>
      <c r="H1422" s="62">
        <v>33.308255000000003</v>
      </c>
      <c r="I1422" s="62">
        <v>160.699997</v>
      </c>
      <c r="J1422" s="62">
        <v>51.827497999999999</v>
      </c>
      <c r="K1422" s="62">
        <v>47.367251000000003</v>
      </c>
      <c r="L1422" s="62">
        <v>16413.429690000001</v>
      </c>
      <c r="N1422" s="69">
        <f>(B1423-Assets[[#This Row],[AAPL]])/Assets[[#This Row],[AAPL]]</f>
        <v>-2.2854909162266564E-3</v>
      </c>
      <c r="O1422" s="69">
        <f>(C1423-Assets[[#This Row],[XOM]])/Assets[[#This Row],[XOM]]</f>
        <v>6.064613512183582E-4</v>
      </c>
      <c r="P1422" s="69">
        <f>(D1423-Assets[[#This Row],[TTM]])/Assets[[#This Row],[TTM]]</f>
        <v>3.8978164896749392E-3</v>
      </c>
      <c r="Q1422" s="69">
        <f>(E1423-Assets[[#This Row],[TSLA]])/Assets[[#This Row],[TSLA]]</f>
        <v>-1.1393056031826483E-3</v>
      </c>
      <c r="R1422" s="69">
        <f>(F1423-Assets[[#This Row],[GOOG]])/Assets[[#This Row],[GOOG]]</f>
        <v>5.1050363841986662E-3</v>
      </c>
      <c r="S1422" s="69">
        <f>(G1423-Assets[[#This Row],[DIS]])/Assets[[#This Row],[DIS]]</f>
        <v>-1.6811585741960038E-3</v>
      </c>
      <c r="T1422" s="69">
        <f>(H1423-Assets[[#This Row],[COP]])/Assets[[#This Row],[COP]]</f>
        <v>-2.462914974080755E-2</v>
      </c>
      <c r="U1422" s="69">
        <f>(I1423-Assets[[#This Row],[BIDU]])/Assets[[#This Row],[BIDU]]</f>
        <v>2.3459888428000408E-2</v>
      </c>
      <c r="V1422" s="69">
        <f>(J1423-Assets[[#This Row],[MSFT]])/Assets[[#This Row],[MSFT]]</f>
        <v>-7.0894605022222244E-3</v>
      </c>
      <c r="W1422" s="69">
        <f>(K1423-Assets[[#This Row],[WFC]])/Assets[[#This Row],[WFC]]</f>
        <v>7.5424474179427922E-3</v>
      </c>
      <c r="X1422" s="69">
        <f>(L1423-Assets[[#This Row],[DJI]])/Assets[[#This Row],[DJI]]</f>
        <v>-1.3062145087850568E-3</v>
      </c>
    </row>
    <row r="1423" spans="1:24" x14ac:dyDescent="0.25">
      <c r="A1423" s="66">
        <v>42419</v>
      </c>
      <c r="B1423" s="60">
        <v>95.458804999999998</v>
      </c>
      <c r="C1423" s="62">
        <v>81.812421999999998</v>
      </c>
      <c r="D1423" s="62">
        <v>23.170321000000001</v>
      </c>
      <c r="E1423" s="62">
        <v>166.58000200000001</v>
      </c>
      <c r="F1423" s="62">
        <v>700.90997300000004</v>
      </c>
      <c r="G1423" s="62">
        <v>94.324809000000002</v>
      </c>
      <c r="H1423" s="62">
        <v>32.487901000000001</v>
      </c>
      <c r="I1423" s="62">
        <v>164.470001</v>
      </c>
      <c r="J1423" s="62">
        <v>51.460068999999997</v>
      </c>
      <c r="K1423" s="62">
        <v>47.724516000000001</v>
      </c>
      <c r="L1423" s="62">
        <v>16391.990229999999</v>
      </c>
      <c r="N1423" s="69">
        <f>(B1424-Assets[[#This Row],[AAPL]])/Assets[[#This Row],[AAPL]]</f>
        <v>8.7463173250492739E-3</v>
      </c>
      <c r="O1423" s="69">
        <f>(C1424-Assets[[#This Row],[XOM]])/Assets[[#This Row],[XOM]]</f>
        <v>-1.3333427532556822E-3</v>
      </c>
      <c r="P1423" s="69">
        <f>(D1424-Assets[[#This Row],[TTM]])/Assets[[#This Row],[TTM]]</f>
        <v>3.3649641711912363E-2</v>
      </c>
      <c r="Q1423" s="69">
        <f>(E1424-Assets[[#This Row],[TSLA]])/Assets[[#This Row],[TSLA]]</f>
        <v>6.6994854520412289E-2</v>
      </c>
      <c r="R1423" s="69">
        <f>(F1424-Assets[[#This Row],[GOOG]])/Assets[[#This Row],[GOOG]]</f>
        <v>7.9183478817470669E-3</v>
      </c>
      <c r="S1423" s="69">
        <f>(G1424-Assets[[#This Row],[DIS]])/Assets[[#This Row],[DIS]]</f>
        <v>1.4314282894545725E-2</v>
      </c>
      <c r="T1423" s="69">
        <f>(H1424-Assets[[#This Row],[COP]])/Assets[[#This Row],[COP]]</f>
        <v>4.8068202374785693E-2</v>
      </c>
      <c r="U1423" s="69">
        <f>(I1424-Assets[[#This Row],[BIDU]])/Assets[[#This Row],[BIDU]]</f>
        <v>2.5536553623538898E-2</v>
      </c>
      <c r="V1423" s="69">
        <f>(J1424-Assets[[#This Row],[MSFT]])/Assets[[#This Row],[MSFT]]</f>
        <v>1.601702088662189E-2</v>
      </c>
      <c r="W1423" s="69">
        <f>(K1424-Assets[[#This Row],[WFC]])/Assets[[#This Row],[WFC]]</f>
        <v>2.287373642511107E-2</v>
      </c>
      <c r="X1423" s="69">
        <f>(L1424-Assets[[#This Row],[DJI]])/Assets[[#This Row],[DJI]]</f>
        <v>1.3950101652787528E-2</v>
      </c>
    </row>
    <row r="1424" spans="1:24" x14ac:dyDescent="0.25">
      <c r="A1424" s="66">
        <v>42422</v>
      </c>
      <c r="B1424" s="60">
        <v>96.293717999999998</v>
      </c>
      <c r="C1424" s="62">
        <v>81.703338000000002</v>
      </c>
      <c r="D1424" s="62">
        <v>23.949994</v>
      </c>
      <c r="E1424" s="62">
        <v>177.740005</v>
      </c>
      <c r="F1424" s="62">
        <v>706.46002199999998</v>
      </c>
      <c r="G1424" s="62">
        <v>95.675000999999995</v>
      </c>
      <c r="H1424" s="62">
        <v>34.049536000000003</v>
      </c>
      <c r="I1424" s="62">
        <v>168.66999799999999</v>
      </c>
      <c r="J1424" s="62">
        <v>52.284306000000001</v>
      </c>
      <c r="K1424" s="62">
        <v>48.816153999999997</v>
      </c>
      <c r="L1424" s="62">
        <v>16620.660159999999</v>
      </c>
      <c r="N1424" s="69">
        <f>(B1425-Assets[[#This Row],[AAPL]])/Assets[[#This Row],[AAPL]]</f>
        <v>-2.2605233707976718E-2</v>
      </c>
      <c r="O1424" s="69">
        <f>(C1425-Assets[[#This Row],[XOM]])/Assets[[#This Row],[XOM]]</f>
        <v>-1.4079326844638853E-2</v>
      </c>
      <c r="P1424" s="69">
        <f>(D1425-Assets[[#This Row],[TTM]])/Assets[[#This Row],[TTM]]</f>
        <v>-3.8397253878226408E-2</v>
      </c>
      <c r="Q1424" s="69">
        <f>(E1425-Assets[[#This Row],[TSLA]])/Assets[[#This Row],[TSLA]]</f>
        <v>-2.9818723140016012E-3</v>
      </c>
      <c r="R1424" s="69">
        <f>(F1425-Assets[[#This Row],[GOOG]])/Assets[[#This Row],[GOOG]]</f>
        <v>-1.5018607804533363E-2</v>
      </c>
      <c r="S1424" s="69">
        <f>(G1425-Assets[[#This Row],[DIS]])/Assets[[#This Row],[DIS]]</f>
        <v>-1.0272965662158722E-2</v>
      </c>
      <c r="T1424" s="69">
        <f>(H1425-Assets[[#This Row],[COP]])/Assets[[#This Row],[COP]]</f>
        <v>-4.4412264531299532E-2</v>
      </c>
      <c r="U1424" s="69">
        <f>(I1425-Assets[[#This Row],[BIDU]])/Assets[[#This Row],[BIDU]]</f>
        <v>-4.5354799850059836E-2</v>
      </c>
      <c r="V1424" s="69">
        <f>(J1425-Assets[[#This Row],[MSFT]])/Assets[[#This Row],[MSFT]]</f>
        <v>-2.7920252015968285E-2</v>
      </c>
      <c r="W1424" s="69">
        <f>(K1425-Assets[[#This Row],[WFC]])/Assets[[#This Row],[WFC]]</f>
        <v>-2.2158976309358581E-2</v>
      </c>
      <c r="X1424" s="69">
        <f>(L1425-Assets[[#This Row],[DJI]])/Assets[[#This Row],[DJI]]</f>
        <v>-1.1364221287345131E-2</v>
      </c>
    </row>
    <row r="1425" spans="1:24" x14ac:dyDescent="0.25">
      <c r="A1425" s="66">
        <v>42423</v>
      </c>
      <c r="B1425" s="60">
        <v>94.116975999999994</v>
      </c>
      <c r="C1425" s="62">
        <v>80.55301</v>
      </c>
      <c r="D1425" s="62">
        <v>23.030380000000001</v>
      </c>
      <c r="E1425" s="62">
        <v>177.21000699999999</v>
      </c>
      <c r="F1425" s="62">
        <v>695.84997599999997</v>
      </c>
      <c r="G1425" s="62">
        <v>94.692134999999993</v>
      </c>
      <c r="H1425" s="62">
        <v>32.537318999999997</v>
      </c>
      <c r="I1425" s="62">
        <v>161.020004</v>
      </c>
      <c r="J1425" s="62">
        <v>50.824514999999998</v>
      </c>
      <c r="K1425" s="62">
        <v>47.734437999999997</v>
      </c>
      <c r="L1425" s="62">
        <v>16431.779299999998</v>
      </c>
      <c r="N1425" s="69">
        <f>(B1426-Assets[[#This Row],[AAPL]])/Assets[[#This Row],[AAPL]]</f>
        <v>1.4890661170414191E-2</v>
      </c>
      <c r="O1425" s="69">
        <f>(C1426-Assets[[#This Row],[XOM]])/Assets[[#This Row],[XOM]]</f>
        <v>3.5700217782054498E-3</v>
      </c>
      <c r="P1425" s="69">
        <f>(D1426-Assets[[#This Row],[TTM]])/Assets[[#This Row],[TTM]]</f>
        <v>1.302019332724749E-3</v>
      </c>
      <c r="Q1425" s="69">
        <f>(E1426-Assets[[#This Row],[TSLA]])/Assets[[#This Row],[TSLA]]</f>
        <v>1.010097020085333E-2</v>
      </c>
      <c r="R1425" s="69">
        <f>(F1426-Assets[[#This Row],[GOOG]])/Assets[[#This Row],[GOOG]]</f>
        <v>5.3316406236392265E-3</v>
      </c>
      <c r="S1425" s="69">
        <f>(G1426-Assets[[#This Row],[DIS]])/Assets[[#This Row],[DIS]]</f>
        <v>5.2425684561873288E-4</v>
      </c>
      <c r="T1425" s="69">
        <f>(H1426-Assets[[#This Row],[COP]])/Assets[[#This Row],[COP]]</f>
        <v>1.2150970398023681E-3</v>
      </c>
      <c r="U1425" s="69">
        <f>(I1426-Assets[[#This Row],[BIDU]])/Assets[[#This Row],[BIDU]]</f>
        <v>1.0743981847125031E-2</v>
      </c>
      <c r="V1425" s="69">
        <f>(J1426-Assets[[#This Row],[MSFT]])/Assets[[#This Row],[MSFT]]</f>
        <v>3.517003556256284E-3</v>
      </c>
      <c r="W1425" s="69">
        <f>(K1426-Assets[[#This Row],[WFC]])/Assets[[#This Row],[WFC]]</f>
        <v>-1.0187068715462714E-2</v>
      </c>
      <c r="X1425" s="69">
        <f>(L1426-Assets[[#This Row],[DJI]])/Assets[[#This Row],[DJI]]</f>
        <v>3.2382938590223825E-3</v>
      </c>
    </row>
    <row r="1426" spans="1:24" x14ac:dyDescent="0.25">
      <c r="A1426" s="66">
        <v>42424</v>
      </c>
      <c r="B1426" s="60">
        <v>95.518439999999998</v>
      </c>
      <c r="C1426" s="62">
        <v>80.840586000000002</v>
      </c>
      <c r="D1426" s="62">
        <v>23.060365999999998</v>
      </c>
      <c r="E1426" s="62">
        <v>179</v>
      </c>
      <c r="F1426" s="62">
        <v>699.55999799999995</v>
      </c>
      <c r="G1426" s="62">
        <v>94.741777999999996</v>
      </c>
      <c r="H1426" s="62">
        <v>32.576855000000002</v>
      </c>
      <c r="I1426" s="62">
        <v>162.75</v>
      </c>
      <c r="J1426" s="62">
        <v>51.003264999999999</v>
      </c>
      <c r="K1426" s="62">
        <v>47.248164000000003</v>
      </c>
      <c r="L1426" s="62">
        <v>16484.990229999999</v>
      </c>
      <c r="N1426" s="69">
        <f>(B1427-Assets[[#This Row],[AAPL]])/Assets[[#This Row],[AAPL]]</f>
        <v>6.8678780767357324E-3</v>
      </c>
      <c r="O1426" s="69">
        <f>(C1427-Assets[[#This Row],[XOM]])/Assets[[#This Row],[XOM]]</f>
        <v>6.0108668682832432E-3</v>
      </c>
      <c r="P1426" s="69">
        <f>(D1427-Assets[[#This Row],[TTM]])/Assets[[#This Row],[TTM]]</f>
        <v>-3.3810087836420248E-2</v>
      </c>
      <c r="Q1426" s="69">
        <f>(E1427-Assets[[#This Row],[TSLA]])/Assets[[#This Row],[TSLA]]</f>
        <v>4.7094932960893836E-2</v>
      </c>
      <c r="R1426" s="69">
        <f>(F1427-Assets[[#This Row],[GOOG]])/Assets[[#This Row],[GOOG]]</f>
        <v>8.8484218904695718E-3</v>
      </c>
      <c r="S1426" s="69">
        <f>(G1427-Assets[[#This Row],[DIS]])/Assets[[#This Row],[DIS]]</f>
        <v>2.3053609992416428E-3</v>
      </c>
      <c r="T1426" s="69">
        <f>(H1427-Assets[[#This Row],[COP]])/Assets[[#This Row],[COP]]</f>
        <v>3.034055927129724E-3</v>
      </c>
      <c r="U1426" s="69">
        <f>(I1427-Assets[[#This Row],[BIDU]])/Assets[[#This Row],[BIDU]]</f>
        <v>-2.7834095238095262E-2</v>
      </c>
      <c r="V1426" s="69">
        <f>(J1427-Assets[[#This Row],[MSFT]])/Assets[[#This Row],[MSFT]]</f>
        <v>1.4408057993934362E-2</v>
      </c>
      <c r="W1426" s="69">
        <f>(K1427-Assets[[#This Row],[WFC]])/Assets[[#This Row],[WFC]]</f>
        <v>2.9405587061540413E-3</v>
      </c>
      <c r="X1426" s="69">
        <f>(L1427-Assets[[#This Row],[DJI]])/Assets[[#This Row],[DJI]]</f>
        <v>1.2878310938495457E-2</v>
      </c>
    </row>
    <row r="1427" spans="1:24" x14ac:dyDescent="0.25">
      <c r="A1427" s="66">
        <v>42425</v>
      </c>
      <c r="B1427" s="60">
        <v>96.174448999999996</v>
      </c>
      <c r="C1427" s="62">
        <v>81.326508000000004</v>
      </c>
      <c r="D1427" s="62">
        <v>22.280692999999999</v>
      </c>
      <c r="E1427" s="62">
        <v>187.429993</v>
      </c>
      <c r="F1427" s="62">
        <v>705.75</v>
      </c>
      <c r="G1427" s="62">
        <v>94.960192000000006</v>
      </c>
      <c r="H1427" s="62">
        <v>32.675694999999997</v>
      </c>
      <c r="I1427" s="62">
        <v>158.220001</v>
      </c>
      <c r="J1427" s="62">
        <v>51.738123000000002</v>
      </c>
      <c r="K1427" s="62">
        <v>47.387099999999997</v>
      </c>
      <c r="L1427" s="62">
        <v>16697.289059999999</v>
      </c>
      <c r="N1427" s="69">
        <f>(B1428-Assets[[#This Row],[AAPL]])/Assets[[#This Row],[AAPL]]</f>
        <v>1.5502454295319662E-3</v>
      </c>
      <c r="O1427" s="69">
        <f>(C1428-Assets[[#This Row],[XOM]])/Assets[[#This Row],[XOM]]</f>
        <v>-3.1703685101049711E-3</v>
      </c>
      <c r="P1427" s="69">
        <f>(D1428-Assets[[#This Row],[TTM]])/Assets[[#This Row],[TTM]]</f>
        <v>2.691747514316562E-3</v>
      </c>
      <c r="Q1427" s="69">
        <f>(E1428-Assets[[#This Row],[TSLA]])/Assets[[#This Row],[TSLA]]</f>
        <v>1.5525812883106801E-2</v>
      </c>
      <c r="R1427" s="69">
        <f>(F1428-Assets[[#This Row],[GOOG]])/Assets[[#This Row],[GOOG]]</f>
        <v>-9.6350407368043589E-4</v>
      </c>
      <c r="S1427" s="69">
        <f>(G1428-Assets[[#This Row],[DIS]])/Assets[[#This Row],[DIS]]</f>
        <v>-3.5546684657082653E-3</v>
      </c>
      <c r="T1427" s="69">
        <f>(H1428-Assets[[#This Row],[COP]])/Assets[[#This Row],[COP]]</f>
        <v>3.2062822229183045E-2</v>
      </c>
      <c r="U1427" s="69">
        <f>(I1428-Assets[[#This Row],[BIDU]])/Assets[[#This Row],[BIDU]]</f>
        <v>9.8470496154275763E-2</v>
      </c>
      <c r="V1427" s="69">
        <f>(J1428-Assets[[#This Row],[MSFT]])/Assets[[#This Row],[MSFT]]</f>
        <v>-1.5355079657605691E-2</v>
      </c>
      <c r="W1427" s="69">
        <f>(K1428-Assets[[#This Row],[WFC]])/Assets[[#This Row],[WFC]]</f>
        <v>6.7015495778387779E-3</v>
      </c>
      <c r="X1427" s="69">
        <f>(L1428-Assets[[#This Row],[DJI]])/Assets[[#This Row],[DJI]]</f>
        <v>-3.4327943772207467E-3</v>
      </c>
    </row>
    <row r="1428" spans="1:24" x14ac:dyDescent="0.25">
      <c r="A1428" s="66">
        <v>42426</v>
      </c>
      <c r="B1428" s="60">
        <v>96.323543000000001</v>
      </c>
      <c r="C1428" s="62">
        <v>81.068673000000004</v>
      </c>
      <c r="D1428" s="62">
        <v>22.340667</v>
      </c>
      <c r="E1428" s="62">
        <v>190.33999600000001</v>
      </c>
      <c r="F1428" s="62">
        <v>705.07000700000003</v>
      </c>
      <c r="G1428" s="62">
        <v>94.622640000000004</v>
      </c>
      <c r="H1428" s="62">
        <v>33.723370000000003</v>
      </c>
      <c r="I1428" s="62">
        <v>173.800003</v>
      </c>
      <c r="J1428" s="62">
        <v>50.943680000000001</v>
      </c>
      <c r="K1428" s="62">
        <v>47.704667000000001</v>
      </c>
      <c r="L1428" s="62">
        <v>16639.970700000002</v>
      </c>
      <c r="N1428" s="69">
        <f>(B1429-Assets[[#This Row],[AAPL]])/Assets[[#This Row],[AAPL]]</f>
        <v>-2.2701615118123617E-3</v>
      </c>
      <c r="O1428" s="69">
        <f>(C1429-Assets[[#This Row],[XOM]])/Assets[[#This Row],[XOM]]</f>
        <v>-1.9571851139095355E-2</v>
      </c>
      <c r="P1428" s="69">
        <f>(D1429-Assets[[#This Row],[TTM]])/Assets[[#This Row],[TTM]]</f>
        <v>-5.3691324435389213E-3</v>
      </c>
      <c r="Q1428" s="69">
        <f>(E1429-Assets[[#This Row],[TSLA]])/Assets[[#This Row],[TSLA]]</f>
        <v>8.3534571472828143E-3</v>
      </c>
      <c r="R1428" s="69">
        <f>(F1429-Assets[[#This Row],[GOOG]])/Assets[[#This Row],[GOOG]]</f>
        <v>-1.0353563373175775E-2</v>
      </c>
      <c r="S1428" s="69">
        <f>(G1429-Assets[[#This Row],[DIS]])/Assets[[#This Row],[DIS]]</f>
        <v>2.2033310421268738E-3</v>
      </c>
      <c r="T1428" s="69">
        <f>(H1429-Assets[[#This Row],[COP]])/Assets[[#This Row],[COP]]</f>
        <v>-8.4993285072045097E-3</v>
      </c>
      <c r="U1428" s="69">
        <f>(I1429-Assets[[#This Row],[BIDU]])/Assets[[#This Row],[BIDU]]</f>
        <v>-2.186449904721873E-3</v>
      </c>
      <c r="V1428" s="69">
        <f>(J1429-Assets[[#This Row],[MSFT]])/Assets[[#This Row],[MSFT]]</f>
        <v>-8.1870999503766348E-3</v>
      </c>
      <c r="W1428" s="69">
        <f>(K1429-Assets[[#This Row],[WFC]])/Assets[[#This Row],[WFC]]</f>
        <v>-2.3923466439876837E-2</v>
      </c>
      <c r="X1428" s="69">
        <f>(L1429-Assets[[#This Row],[DJI]])/Assets[[#This Row],[DJI]]</f>
        <v>-7.4201272481808911E-3</v>
      </c>
    </row>
    <row r="1429" spans="1:24" x14ac:dyDescent="0.25">
      <c r="A1429" s="66">
        <v>42429</v>
      </c>
      <c r="B1429" s="60">
        <v>96.104872999999998</v>
      </c>
      <c r="C1429" s="62">
        <v>79.482009000000005</v>
      </c>
      <c r="D1429" s="62">
        <v>22.220717</v>
      </c>
      <c r="E1429" s="62">
        <v>191.929993</v>
      </c>
      <c r="F1429" s="62">
        <v>697.77002000000005</v>
      </c>
      <c r="G1429" s="62">
        <v>94.831125</v>
      </c>
      <c r="H1429" s="62">
        <v>33.436743999999997</v>
      </c>
      <c r="I1429" s="62">
        <v>173.41999799999999</v>
      </c>
      <c r="J1429" s="62">
        <v>50.526598999999997</v>
      </c>
      <c r="K1429" s="62">
        <v>46.563406000000001</v>
      </c>
      <c r="L1429" s="62">
        <v>16516.5</v>
      </c>
      <c r="N1429" s="69">
        <f>(B1430-Assets[[#This Row],[AAPL]])/Assets[[#This Row],[AAPL]]</f>
        <v>3.9714510626323883E-2</v>
      </c>
      <c r="O1429" s="69">
        <f>(C1430-Assets[[#This Row],[XOM]])/Assets[[#This Row],[XOM]]</f>
        <v>1.4098536437346338E-2</v>
      </c>
      <c r="P1429" s="69">
        <f>(D1430-Assets[[#This Row],[TTM]])/Assets[[#This Row],[TTM]]</f>
        <v>6.7476355510940458E-2</v>
      </c>
      <c r="Q1429" s="69">
        <f>(E1430-Assets[[#This Row],[TSLA]])/Assets[[#This Row],[TSLA]]</f>
        <v>-2.9073032894863852E-2</v>
      </c>
      <c r="R1429" s="69">
        <f>(F1430-Assets[[#This Row],[GOOG]])/Assets[[#This Row],[GOOG]]</f>
        <v>3.0153169951325658E-2</v>
      </c>
      <c r="S1429" s="69">
        <f>(G1430-Assets[[#This Row],[DIS]])/Assets[[#This Row],[DIS]]</f>
        <v>2.2299050021815078E-2</v>
      </c>
      <c r="T1429" s="69">
        <f>(H1430-Assets[[#This Row],[COP]])/Assets[[#This Row],[COP]]</f>
        <v>1.8622447209572904E-2</v>
      </c>
      <c r="U1429" s="69">
        <f>(I1430-Assets[[#This Row],[BIDU]])/Assets[[#This Row],[BIDU]]</f>
        <v>3.909583138156883E-2</v>
      </c>
      <c r="V1429" s="69">
        <f>(J1430-Assets[[#This Row],[MSFT]])/Assets[[#This Row],[MSFT]]</f>
        <v>3.3411965843970728E-2</v>
      </c>
      <c r="W1429" s="69">
        <f>(K1430-Assets[[#This Row],[WFC]])/Assets[[#This Row],[WFC]]</f>
        <v>3.8363237431557368E-2</v>
      </c>
      <c r="X1429" s="69">
        <f>(L1430-Assets[[#This Row],[DJI]])/Assets[[#This Row],[DJI]]</f>
        <v>2.1104960494051386E-2</v>
      </c>
    </row>
    <row r="1430" spans="1:24" x14ac:dyDescent="0.25">
      <c r="A1430" s="66">
        <v>42430</v>
      </c>
      <c r="B1430" s="60">
        <v>99.921631000000005</v>
      </c>
      <c r="C1430" s="62">
        <v>80.602588999999995</v>
      </c>
      <c r="D1430" s="62">
        <v>23.720089999999999</v>
      </c>
      <c r="E1430" s="62">
        <v>186.35000600000001</v>
      </c>
      <c r="F1430" s="62">
        <v>718.80999799999995</v>
      </c>
      <c r="G1430" s="62">
        <v>96.945768999999999</v>
      </c>
      <c r="H1430" s="62">
        <v>34.059418000000001</v>
      </c>
      <c r="I1430" s="62">
        <v>180.199997</v>
      </c>
      <c r="J1430" s="62">
        <v>52.214792000000003</v>
      </c>
      <c r="K1430" s="62">
        <v>48.349729000000004</v>
      </c>
      <c r="L1430" s="62">
        <v>16865.08008</v>
      </c>
      <c r="N1430" s="69">
        <f>(B1431-Assets[[#This Row],[AAPL]])/Assets[[#This Row],[AAPL]]</f>
        <v>2.1884150389817878E-3</v>
      </c>
      <c r="O1430" s="69">
        <f>(C1431-Assets[[#This Row],[XOM]])/Assets[[#This Row],[XOM]]</f>
        <v>1.7470443784380202E-2</v>
      </c>
      <c r="P1430" s="69">
        <f>(D1431-Assets[[#This Row],[TTM]])/Assets[[#This Row],[TTM]]</f>
        <v>4.2141071134216574E-3</v>
      </c>
      <c r="Q1430" s="69">
        <f>(E1431-Assets[[#This Row],[TSLA]])/Assets[[#This Row],[TSLA]]</f>
        <v>1.0678776152011531E-2</v>
      </c>
      <c r="R1430" s="69">
        <f>(F1431-Assets[[#This Row],[GOOG]])/Assets[[#This Row],[GOOG]]</f>
        <v>5.561692256820719E-5</v>
      </c>
      <c r="S1430" s="69">
        <f>(G1431-Assets[[#This Row],[DIS]])/Assets[[#This Row],[DIS]]</f>
        <v>-6.6564431501904848E-3</v>
      </c>
      <c r="T1430" s="69">
        <f>(H1431-Assets[[#This Row],[COP]])/Assets[[#This Row],[COP]]</f>
        <v>5.8908963153745046E-2</v>
      </c>
      <c r="U1430" s="69">
        <f>(I1431-Assets[[#This Row],[BIDU]])/Assets[[#This Row],[BIDU]]</f>
        <v>-1.8090982543135136E-2</v>
      </c>
      <c r="V1430" s="69">
        <f>(J1431-Assets[[#This Row],[MSFT]])/Assets[[#This Row],[MSFT]]</f>
        <v>7.0368756807456826E-3</v>
      </c>
      <c r="W1430" s="69">
        <f>(K1431-Assets[[#This Row],[WFC]])/Assets[[#This Row],[WFC]]</f>
        <v>1.7446592099823251E-2</v>
      </c>
      <c r="X1430" s="69">
        <f>(L1431-Assets[[#This Row],[DJI]])/Assets[[#This Row],[DJI]]</f>
        <v>2.0302441398190756E-3</v>
      </c>
    </row>
    <row r="1431" spans="1:24" x14ac:dyDescent="0.25">
      <c r="A1431" s="66">
        <v>42431</v>
      </c>
      <c r="B1431" s="60">
        <v>100.14030099999999</v>
      </c>
      <c r="C1431" s="62">
        <v>82.010751999999997</v>
      </c>
      <c r="D1431" s="62">
        <v>23.820049000000001</v>
      </c>
      <c r="E1431" s="62">
        <v>188.33999600000001</v>
      </c>
      <c r="F1431" s="62">
        <v>718.84997599999997</v>
      </c>
      <c r="G1431" s="62">
        <v>96.300454999999999</v>
      </c>
      <c r="H1431" s="62">
        <v>36.065823000000002</v>
      </c>
      <c r="I1431" s="62">
        <v>176.94000199999999</v>
      </c>
      <c r="J1431" s="62">
        <v>52.582220999999997</v>
      </c>
      <c r="K1431" s="62">
        <v>49.193266999999999</v>
      </c>
      <c r="L1431" s="62">
        <v>16899.320309999999</v>
      </c>
      <c r="N1431" s="69">
        <f>(B1432-Assets[[#This Row],[AAPL]])/Assets[[#This Row],[AAPL]]</f>
        <v>7.4441757469852566E-3</v>
      </c>
      <c r="O1431" s="69">
        <f>(C1432-Assets[[#This Row],[XOM]])/Assets[[#This Row],[XOM]]</f>
        <v>-3.6275121584057402E-3</v>
      </c>
      <c r="P1431" s="69">
        <f>(D1432-Assets[[#This Row],[TTM]])/Assets[[#This Row],[TTM]]</f>
        <v>7.8892113110262591E-2</v>
      </c>
      <c r="Q1431" s="69">
        <f>(E1432-Assets[[#This Row],[TSLA]])/Assets[[#This Row],[TSLA]]</f>
        <v>3.9290693199335008E-2</v>
      </c>
      <c r="R1431" s="69">
        <f>(F1432-Assets[[#This Row],[GOOG]])/Assets[[#This Row],[GOOG]]</f>
        <v>-8.9448330175641091E-3</v>
      </c>
      <c r="S1431" s="69">
        <f>(G1432-Assets[[#This Row],[DIS]])/Assets[[#This Row],[DIS]]</f>
        <v>1.8762881234569383E-2</v>
      </c>
      <c r="T1431" s="69">
        <f>(H1432-Assets[[#This Row],[COP]])/Assets[[#This Row],[COP]]</f>
        <v>5.6727861166511989E-2</v>
      </c>
      <c r="U1431" s="69">
        <f>(I1432-Assets[[#This Row],[BIDU]])/Assets[[#This Row],[BIDU]]</f>
        <v>2.0345936245666548E-3</v>
      </c>
      <c r="V1431" s="69">
        <f>(J1432-Assets[[#This Row],[MSFT]])/Assets[[#This Row],[MSFT]]</f>
        <v>-1.133149168423285E-2</v>
      </c>
      <c r="W1431" s="69">
        <f>(K1432-Assets[[#This Row],[WFC]])/Assets[[#This Row],[WFC]]</f>
        <v>4.0347188162965682E-3</v>
      </c>
      <c r="X1431" s="69">
        <f>(L1432-Assets[[#This Row],[DJI]])/Assets[[#This Row],[DJI]]</f>
        <v>2.6379806514241831E-3</v>
      </c>
    </row>
    <row r="1432" spans="1:24" x14ac:dyDescent="0.25">
      <c r="A1432" s="66">
        <v>42432</v>
      </c>
      <c r="B1432" s="60">
        <v>100.885763</v>
      </c>
      <c r="C1432" s="62">
        <v>81.713256999999999</v>
      </c>
      <c r="D1432" s="62">
        <v>25.699262999999998</v>
      </c>
      <c r="E1432" s="62">
        <v>195.740005</v>
      </c>
      <c r="F1432" s="62">
        <v>712.419983</v>
      </c>
      <c r="G1432" s="62">
        <v>98.107328999999993</v>
      </c>
      <c r="H1432" s="62">
        <v>38.111759999999997</v>
      </c>
      <c r="I1432" s="62">
        <v>177.300003</v>
      </c>
      <c r="J1432" s="62">
        <v>51.986386000000003</v>
      </c>
      <c r="K1432" s="62">
        <v>49.391748</v>
      </c>
      <c r="L1432" s="62">
        <v>16943.900389999999</v>
      </c>
      <c r="N1432" s="69">
        <f>(B1433-Assets[[#This Row],[AAPL]])/Assets[[#This Row],[AAPL]]</f>
        <v>1.4876866223433401E-2</v>
      </c>
      <c r="O1432" s="69">
        <f>(C1433-Assets[[#This Row],[XOM]])/Assets[[#This Row],[XOM]]</f>
        <v>-1.3349608619810092E-3</v>
      </c>
      <c r="P1432" s="69">
        <f>(D1433-Assets[[#This Row],[TTM]])/Assets[[#This Row],[TTM]]</f>
        <v>1.9448028529067728E-3</v>
      </c>
      <c r="Q1432" s="69">
        <f>(E1433-Assets[[#This Row],[TSLA]])/Assets[[#This Row],[TSLA]]</f>
        <v>2.7076672446187038E-2</v>
      </c>
      <c r="R1432" s="69">
        <f>(F1433-Assets[[#This Row],[GOOG]])/Assets[[#This Row],[GOOG]]</f>
        <v>-2.1475646900826102E-3</v>
      </c>
      <c r="S1432" s="69">
        <f>(G1433-Assets[[#This Row],[DIS]])/Assets[[#This Row],[DIS]]</f>
        <v>-3.4405584520601318E-3</v>
      </c>
      <c r="T1432" s="69">
        <f>(H1433-Assets[[#This Row],[COP]])/Assets[[#This Row],[COP]]</f>
        <v>6.6389980415493849E-2</v>
      </c>
      <c r="U1432" s="69">
        <f>(I1433-Assets[[#This Row],[BIDU]])/Assets[[#This Row],[BIDU]]</f>
        <v>7.050197286234676E-3</v>
      </c>
      <c r="V1432" s="69">
        <f>(J1433-Assets[[#This Row],[MSFT]])/Assets[[#This Row],[MSFT]]</f>
        <v>-6.1126965048119829E-3</v>
      </c>
      <c r="W1432" s="69">
        <f>(K1433-Assets[[#This Row],[WFC]])/Assets[[#This Row],[WFC]]</f>
        <v>6.8314245529434896E-3</v>
      </c>
      <c r="X1432" s="69">
        <f>(L1433-Assets[[#This Row],[DJI]])/Assets[[#This Row],[DJI]]</f>
        <v>3.7104290365816131E-3</v>
      </c>
    </row>
    <row r="1433" spans="1:24" x14ac:dyDescent="0.25">
      <c r="A1433" s="66">
        <v>42433</v>
      </c>
      <c r="B1433" s="60">
        <v>102.386627</v>
      </c>
      <c r="C1433" s="62">
        <v>81.604173000000003</v>
      </c>
      <c r="D1433" s="62">
        <v>25.749243</v>
      </c>
      <c r="E1433" s="62">
        <v>201.03999300000001</v>
      </c>
      <c r="F1433" s="62">
        <v>710.89001499999995</v>
      </c>
      <c r="G1433" s="62">
        <v>97.769784999999999</v>
      </c>
      <c r="H1433" s="62">
        <v>40.641998999999998</v>
      </c>
      <c r="I1433" s="62">
        <v>178.550003</v>
      </c>
      <c r="J1433" s="62">
        <v>51.668608999999996</v>
      </c>
      <c r="K1433" s="62">
        <v>49.729163999999997</v>
      </c>
      <c r="L1433" s="62">
        <v>17006.769530000001</v>
      </c>
      <c r="N1433" s="69">
        <f>(B1434-Assets[[#This Row],[AAPL]])/Assets[[#This Row],[AAPL]]</f>
        <v>-1.1066884740719221E-2</v>
      </c>
      <c r="O1433" s="69">
        <f>(C1434-Assets[[#This Row],[XOM]])/Assets[[#This Row],[XOM]]</f>
        <v>2.6370134282225902E-2</v>
      </c>
      <c r="P1433" s="69">
        <f>(D1434-Assets[[#This Row],[TTM]])/Assets[[#This Row],[TTM]]</f>
        <v>1.6692568399001108E-2</v>
      </c>
      <c r="Q1433" s="69">
        <f>(E1434-Assets[[#This Row],[TSLA]])/Assets[[#This Row],[TSLA]]</f>
        <v>2.1140072363611751E-2</v>
      </c>
      <c r="R1433" s="69">
        <f>(F1434-Assets[[#This Row],[GOOG]])/Assets[[#This Row],[GOOG]]</f>
        <v>-2.2127251287950518E-2</v>
      </c>
      <c r="S1433" s="69">
        <f>(G1434-Assets[[#This Row],[DIS]])/Assets[[#This Row],[DIS]]</f>
        <v>9.2404110329178564E-3</v>
      </c>
      <c r="T1433" s="69">
        <f>(H1434-Assets[[#This Row],[COP]])/Assets[[#This Row],[COP]]</f>
        <v>6.8094091533244926E-3</v>
      </c>
      <c r="U1433" s="69">
        <f>(I1434-Assets[[#This Row],[BIDU]])/Assets[[#This Row],[BIDU]]</f>
        <v>-7.5609407858705418E-3</v>
      </c>
      <c r="V1433" s="69">
        <f>(J1434-Assets[[#This Row],[MSFT]])/Assets[[#This Row],[MSFT]]</f>
        <v>-1.9219677464125146E-2</v>
      </c>
      <c r="W1433" s="69">
        <f>(K1434-Assets[[#This Row],[WFC]])/Assets[[#This Row],[WFC]]</f>
        <v>-7.9826397242464733E-4</v>
      </c>
      <c r="X1433" s="69">
        <f>(L1434-Assets[[#This Row],[DJI]])/Assets[[#This Row],[DJI]]</f>
        <v>3.9501734813006083E-3</v>
      </c>
    </row>
    <row r="1434" spans="1:24" x14ac:dyDescent="0.25">
      <c r="A1434" s="66">
        <v>42436</v>
      </c>
      <c r="B1434" s="60">
        <v>101.25352599999999</v>
      </c>
      <c r="C1434" s="62">
        <v>83.756085999999996</v>
      </c>
      <c r="D1434" s="62">
        <v>26.179064</v>
      </c>
      <c r="E1434" s="62">
        <v>205.28999300000001</v>
      </c>
      <c r="F1434" s="62">
        <v>695.15997300000004</v>
      </c>
      <c r="G1434" s="62">
        <v>98.673218000000006</v>
      </c>
      <c r="H1434" s="62">
        <v>40.918747000000003</v>
      </c>
      <c r="I1434" s="62">
        <v>177.199997</v>
      </c>
      <c r="J1434" s="62">
        <v>50.675555000000003</v>
      </c>
      <c r="K1434" s="62">
        <v>49.689467</v>
      </c>
      <c r="L1434" s="62">
        <v>17073.949219999999</v>
      </c>
      <c r="N1434" s="69">
        <f>(B1435-Assets[[#This Row],[AAPL]])/Assets[[#This Row],[AAPL]]</f>
        <v>-8.2458362980860223E-3</v>
      </c>
      <c r="O1434" s="69">
        <f>(C1435-Assets[[#This Row],[XOM]])/Assets[[#This Row],[XOM]]</f>
        <v>-2.1667082198659444E-2</v>
      </c>
      <c r="P1434" s="69">
        <f>(D1435-Assets[[#This Row],[TTM]])/Assets[[#This Row],[TTM]]</f>
        <v>-3.8564365784811809E-2</v>
      </c>
      <c r="Q1434" s="69">
        <f>(E1435-Assets[[#This Row],[TSLA]])/Assets[[#This Row],[TSLA]]</f>
        <v>-1.3103351803416945E-2</v>
      </c>
      <c r="R1434" s="69">
        <f>(F1435-Assets[[#This Row],[GOOG]])/Assets[[#This Row],[GOOG]]</f>
        <v>-1.7118390675811385E-3</v>
      </c>
      <c r="S1434" s="69">
        <f>(G1435-Assets[[#This Row],[DIS]])/Assets[[#This Row],[DIS]]</f>
        <v>-1.5796353170522956E-2</v>
      </c>
      <c r="T1434" s="69">
        <f>(H1435-Assets[[#This Row],[COP]])/Assets[[#This Row],[COP]]</f>
        <v>-6.7149832325022224E-2</v>
      </c>
      <c r="U1434" s="69">
        <f>(I1435-Assets[[#This Row],[BIDU]])/Assets[[#This Row],[BIDU]]</f>
        <v>-2.4774261141776367E-2</v>
      </c>
      <c r="V1434" s="69">
        <f>(J1435-Assets[[#This Row],[MSFT]])/Assets[[#This Row],[MSFT]]</f>
        <v>1.2149783066016686E-2</v>
      </c>
      <c r="W1434" s="69">
        <f>(K1435-Assets[[#This Row],[WFC]])/Assets[[#This Row],[WFC]]</f>
        <v>-2.037148033807647E-2</v>
      </c>
      <c r="X1434" s="69">
        <f>(L1435-Assets[[#This Row],[DJI]])/Assets[[#This Row],[DJI]]</f>
        <v>-6.4337552246742299E-3</v>
      </c>
    </row>
    <row r="1435" spans="1:24" x14ac:dyDescent="0.25">
      <c r="A1435" s="66">
        <v>42437</v>
      </c>
      <c r="B1435" s="60">
        <v>100.418606</v>
      </c>
      <c r="C1435" s="62">
        <v>81.941336000000007</v>
      </c>
      <c r="D1435" s="62">
        <v>25.169485000000002</v>
      </c>
      <c r="E1435" s="62">
        <v>202.60000600000001</v>
      </c>
      <c r="F1435" s="62">
        <v>693.96997099999999</v>
      </c>
      <c r="G1435" s="62">
        <v>97.114541000000003</v>
      </c>
      <c r="H1435" s="62">
        <v>38.171059999999997</v>
      </c>
      <c r="I1435" s="62">
        <v>172.80999800000001</v>
      </c>
      <c r="J1435" s="62">
        <v>51.291252</v>
      </c>
      <c r="K1435" s="62">
        <v>48.677219000000001</v>
      </c>
      <c r="L1435" s="62">
        <v>16964.099610000001</v>
      </c>
      <c r="N1435" s="69">
        <f>(B1436-Assets[[#This Row],[AAPL]])/Assets[[#This Row],[AAPL]]</f>
        <v>8.9086080322609798E-4</v>
      </c>
      <c r="O1435" s="69">
        <f>(C1436-Assets[[#This Row],[XOM]])/Assets[[#This Row],[XOM]]</f>
        <v>-2.7834425350351639E-3</v>
      </c>
      <c r="P1435" s="69">
        <f>(D1436-Assets[[#This Row],[TTM]])/Assets[[#This Row],[TTM]]</f>
        <v>2.3828457356199248E-2</v>
      </c>
      <c r="Q1435" s="69">
        <f>(E1436-Assets[[#This Row],[TSLA]])/Assets[[#This Row],[TSLA]]</f>
        <v>3.0207279460791273E-2</v>
      </c>
      <c r="R1435" s="69">
        <f>(F1436-Assets[[#This Row],[GOOG]])/Assets[[#This Row],[GOOG]]</f>
        <v>1.6239923153677852E-2</v>
      </c>
      <c r="S1435" s="69">
        <f>(G1436-Assets[[#This Row],[DIS]])/Assets[[#This Row],[DIS]]</f>
        <v>-1.6356150002295436E-3</v>
      </c>
      <c r="T1435" s="69">
        <f>(H1436-Assets[[#This Row],[COP]])/Assets[[#This Row],[COP]]</f>
        <v>1.1134141938945534E-2</v>
      </c>
      <c r="U1435" s="69">
        <f>(I1436-Assets[[#This Row],[BIDU]])/Assets[[#This Row],[BIDU]]</f>
        <v>2.1352942785173763E-2</v>
      </c>
      <c r="V1435" s="69">
        <f>(J1436-Assets[[#This Row],[MSFT]])/Assets[[#This Row],[MSFT]]</f>
        <v>2.3039659862465461E-2</v>
      </c>
      <c r="W1435" s="69">
        <f>(K1436-Assets[[#This Row],[WFC]])/Assets[[#This Row],[WFC]]</f>
        <v>-5.3006931229986958E-3</v>
      </c>
      <c r="X1435" s="69">
        <f>(L1436-Assets[[#This Row],[DJI]])/Assets[[#This Row],[DJI]]</f>
        <v>2.137441469550565E-3</v>
      </c>
    </row>
    <row r="1436" spans="1:24" x14ac:dyDescent="0.25">
      <c r="A1436" s="66">
        <v>42438</v>
      </c>
      <c r="B1436" s="60">
        <v>100.508065</v>
      </c>
      <c r="C1436" s="62">
        <v>81.713256999999999</v>
      </c>
      <c r="D1436" s="62">
        <v>25.769234999999998</v>
      </c>
      <c r="E1436" s="62">
        <v>208.720001</v>
      </c>
      <c r="F1436" s="62">
        <v>705.23999000000003</v>
      </c>
      <c r="G1436" s="62">
        <v>96.955698999999996</v>
      </c>
      <c r="H1436" s="62">
        <v>38.596062000000003</v>
      </c>
      <c r="I1436" s="62">
        <v>176.5</v>
      </c>
      <c r="J1436" s="62">
        <v>52.472985000000001</v>
      </c>
      <c r="K1436" s="62">
        <v>48.419195999999999</v>
      </c>
      <c r="L1436" s="62">
        <v>17000.359380000002</v>
      </c>
      <c r="N1436" s="69">
        <f>(B1437-Assets[[#This Row],[AAPL]])/Assets[[#This Row],[AAPL]]</f>
        <v>4.9441803501047276E-4</v>
      </c>
      <c r="O1436" s="69">
        <f>(C1437-Assets[[#This Row],[XOM]])/Assets[[#This Row],[XOM]]</f>
        <v>-2.6699217239621923E-3</v>
      </c>
      <c r="P1436" s="69">
        <f>(D1437-Assets[[#This Row],[TTM]])/Assets[[#This Row],[TTM]]</f>
        <v>-7.7580882785222211E-4</v>
      </c>
      <c r="Q1436" s="69">
        <f>(E1437-Assets[[#This Row],[TSLA]])/Assets[[#This Row],[TSLA]]</f>
        <v>-1.6960559520119975E-2</v>
      </c>
      <c r="R1436" s="69">
        <f>(F1437-Assets[[#This Row],[GOOG]])/Assets[[#This Row],[GOOG]]</f>
        <v>1.0748138374853073E-2</v>
      </c>
      <c r="S1436" s="69">
        <f>(G1437-Assets[[#This Row],[DIS]])/Assets[[#This Row],[DIS]]</f>
        <v>-6.3485901947857833E-3</v>
      </c>
      <c r="T1436" s="69">
        <f>(H1437-Assets[[#This Row],[COP]])/Assets[[#This Row],[COP]]</f>
        <v>-5.1217660496053255E-4</v>
      </c>
      <c r="U1436" s="69">
        <f>(I1437-Assets[[#This Row],[BIDU]])/Assets[[#This Row],[BIDU]]</f>
        <v>-2.3795920679886263E-3</v>
      </c>
      <c r="V1436" s="69">
        <f>(J1437-Assets[[#This Row],[MSFT]])/Assets[[#This Row],[MSFT]]</f>
        <v>-1.495081707282331E-2</v>
      </c>
      <c r="W1436" s="69">
        <f>(K1437-Assets[[#This Row],[WFC]])/Assets[[#This Row],[WFC]]</f>
        <v>-5.738922224152526E-3</v>
      </c>
      <c r="X1436" s="69">
        <f>(L1437-Assets[[#This Row],[DJI]])/Assets[[#This Row],[DJI]]</f>
        <v>-3.075534983190791E-4</v>
      </c>
    </row>
    <row r="1437" spans="1:24" x14ac:dyDescent="0.25">
      <c r="A1437" s="66">
        <v>42439</v>
      </c>
      <c r="B1437" s="60">
        <v>100.55775800000001</v>
      </c>
      <c r="C1437" s="62">
        <v>81.495088999999993</v>
      </c>
      <c r="D1437" s="62">
        <v>25.749243</v>
      </c>
      <c r="E1437" s="62">
        <v>205.179993</v>
      </c>
      <c r="F1437" s="62">
        <v>712.82000700000003</v>
      </c>
      <c r="G1437" s="62">
        <v>96.340166999999994</v>
      </c>
      <c r="H1437" s="62">
        <v>38.576293999999997</v>
      </c>
      <c r="I1437" s="62">
        <v>176.08000200000001</v>
      </c>
      <c r="J1437" s="62">
        <v>51.688471</v>
      </c>
      <c r="K1437" s="62">
        <v>48.141322000000002</v>
      </c>
      <c r="L1437" s="62">
        <v>16995.130860000001</v>
      </c>
      <c r="N1437" s="69">
        <f>(B1438-Assets[[#This Row],[AAPL]])/Assets[[#This Row],[AAPL]]</f>
        <v>1.0773987224337195E-2</v>
      </c>
      <c r="O1437" s="69">
        <f>(C1438-Assets[[#This Row],[XOM]])/Assets[[#This Row],[XOM]]</f>
        <v>1.2171285560545459E-4</v>
      </c>
      <c r="P1437" s="69">
        <f>(D1438-Assets[[#This Row],[TTM]])/Assets[[#This Row],[TTM]]</f>
        <v>4.2701876711482296E-2</v>
      </c>
      <c r="Q1437" s="69">
        <f>(E1438-Assets[[#This Row],[TSLA]])/Assets[[#This Row],[TSLA]]</f>
        <v>1.1307179448046887E-2</v>
      </c>
      <c r="R1437" s="69">
        <f>(F1438-Assets[[#This Row],[GOOG]])/Assets[[#This Row],[GOOG]]</f>
        <v>1.9640301706627041E-2</v>
      </c>
      <c r="S1437" s="69">
        <f>(G1438-Assets[[#This Row],[DIS]])/Assets[[#This Row],[DIS]]</f>
        <v>9.2745427771575677E-3</v>
      </c>
      <c r="T1437" s="69">
        <f>(H1438-Assets[[#This Row],[COP]])/Assets[[#This Row],[COP]]</f>
        <v>3.8175802994450468E-2</v>
      </c>
      <c r="U1437" s="69">
        <f>(I1438-Assets[[#This Row],[BIDU]])/Assets[[#This Row],[BIDU]]</f>
        <v>3.9186698782522685E-2</v>
      </c>
      <c r="V1437" s="69">
        <f>(J1438-Assets[[#This Row],[MSFT]])/Assets[[#This Row],[MSFT]]</f>
        <v>1.959655568066614E-2</v>
      </c>
      <c r="W1437" s="69">
        <f>(K1438-Assets[[#This Row],[WFC]])/Assets[[#This Row],[WFC]]</f>
        <v>3.2158339980775726E-2</v>
      </c>
      <c r="X1437" s="69">
        <f>(L1438-Assets[[#This Row],[DJI]])/Assets[[#This Row],[DJI]]</f>
        <v>1.283777640768323E-2</v>
      </c>
    </row>
    <row r="1438" spans="1:24" x14ac:dyDescent="0.25">
      <c r="A1438" s="66">
        <v>42440</v>
      </c>
      <c r="B1438" s="60">
        <v>101.641166</v>
      </c>
      <c r="C1438" s="62">
        <v>81.505008000000004</v>
      </c>
      <c r="D1438" s="62">
        <v>26.848783999999998</v>
      </c>
      <c r="E1438" s="62">
        <v>207.5</v>
      </c>
      <c r="F1438" s="62">
        <v>726.82000700000003</v>
      </c>
      <c r="G1438" s="62">
        <v>97.233677999999998</v>
      </c>
      <c r="H1438" s="62">
        <v>40.048974999999999</v>
      </c>
      <c r="I1438" s="62">
        <v>182.979996</v>
      </c>
      <c r="J1438" s="62">
        <v>52.701386999999997</v>
      </c>
      <c r="K1438" s="62">
        <v>49.689467</v>
      </c>
      <c r="L1438" s="62">
        <v>17213.310549999998</v>
      </c>
      <c r="N1438" s="69">
        <f>(B1439-Assets[[#This Row],[AAPL]])/Assets[[#This Row],[AAPL]]</f>
        <v>2.5424836232201277E-3</v>
      </c>
      <c r="O1438" s="69">
        <f>(C1439-Assets[[#This Row],[XOM]])/Assets[[#This Row],[XOM]]</f>
        <v>2.6767434953198395E-3</v>
      </c>
      <c r="P1438" s="69">
        <f>(D1439-Assets[[#This Row],[TTM]])/Assets[[#This Row],[TTM]]</f>
        <v>1.1541304812910711E-2</v>
      </c>
      <c r="Q1438" s="69">
        <f>(E1439-Assets[[#This Row],[TSLA]])/Assets[[#This Row],[TSLA]]</f>
        <v>3.6867440963855386E-2</v>
      </c>
      <c r="R1438" s="69">
        <f>(F1439-Assets[[#This Row],[GOOG]])/Assets[[#This Row],[GOOG]]</f>
        <v>5.0493698091059868E-3</v>
      </c>
      <c r="S1438" s="69">
        <f>(G1439-Assets[[#This Row],[DIS]])/Assets[[#This Row],[DIS]]</f>
        <v>8.8829407440495899E-3</v>
      </c>
      <c r="T1438" s="69">
        <f>(H1439-Assets[[#This Row],[COP]])/Assets[[#This Row],[COP]]</f>
        <v>-1.2586439478163815E-2</v>
      </c>
      <c r="U1438" s="69">
        <f>(I1439-Assets[[#This Row],[BIDU]])/Assets[[#This Row],[BIDU]]</f>
        <v>-5.2464314186562765E-3</v>
      </c>
      <c r="V1438" s="69">
        <f>(J1439-Assets[[#This Row],[MSFT]])/Assets[[#This Row],[MSFT]]</f>
        <v>1.8842767838349989E-3</v>
      </c>
      <c r="W1438" s="69">
        <f>(K1439-Assets[[#This Row],[WFC]])/Assets[[#This Row],[WFC]]</f>
        <v>-3.7946472639765576E-3</v>
      </c>
      <c r="X1438" s="69">
        <f>(L1439-Assets[[#This Row],[DJI]])/Assets[[#This Row],[DJI]]</f>
        <v>9.1907422189642612E-4</v>
      </c>
    </row>
    <row r="1439" spans="1:24" x14ac:dyDescent="0.25">
      <c r="A1439" s="66">
        <v>42443</v>
      </c>
      <c r="B1439" s="60">
        <v>101.899587</v>
      </c>
      <c r="C1439" s="62">
        <v>81.723175999999995</v>
      </c>
      <c r="D1439" s="62">
        <v>27.158653999999999</v>
      </c>
      <c r="E1439" s="62">
        <v>215.14999399999999</v>
      </c>
      <c r="F1439" s="62">
        <v>730.48999000000003</v>
      </c>
      <c r="G1439" s="62">
        <v>98.097398999999996</v>
      </c>
      <c r="H1439" s="62">
        <v>39.544901000000003</v>
      </c>
      <c r="I1439" s="62">
        <v>182.020004</v>
      </c>
      <c r="J1439" s="62">
        <v>52.800691</v>
      </c>
      <c r="K1439" s="62">
        <v>49.500912999999997</v>
      </c>
      <c r="L1439" s="62">
        <v>17229.130860000001</v>
      </c>
      <c r="N1439" s="69">
        <f>(B1440-Assets[[#This Row],[AAPL]])/Assets[[#This Row],[AAPL]]</f>
        <v>2.0093683009726065E-2</v>
      </c>
      <c r="O1439" s="69">
        <f>(C1440-Assets[[#This Row],[XOM]])/Assets[[#This Row],[XOM]]</f>
        <v>4.9750758585301166E-3</v>
      </c>
      <c r="P1439" s="69">
        <f>(D1440-Assets[[#This Row],[TTM]])/Assets[[#This Row],[TTM]]</f>
        <v>-2.6131781052183167E-2</v>
      </c>
      <c r="Q1439" s="69">
        <f>(E1440-Assets[[#This Row],[TSLA]])/Assets[[#This Row],[TSLA]]</f>
        <v>1.482687468724736E-2</v>
      </c>
      <c r="R1439" s="69">
        <f>(F1440-Assets[[#This Row],[GOOG]])/Assets[[#This Row],[GOOG]]</f>
        <v>-2.9568824071087357E-3</v>
      </c>
      <c r="S1439" s="69">
        <f>(G1440-Assets[[#This Row],[DIS]])/Assets[[#This Row],[DIS]]</f>
        <v>-5.7686442838305891E-3</v>
      </c>
      <c r="T1439" s="69">
        <f>(H1440-Assets[[#This Row],[COP]])/Assets[[#This Row],[COP]]</f>
        <v>-4.4987848117259205E-3</v>
      </c>
      <c r="U1439" s="69">
        <f>(I1440-Assets[[#This Row],[BIDU]])/Assets[[#This Row],[BIDU]]</f>
        <v>-9.8890394486531481E-3</v>
      </c>
      <c r="V1439" s="69">
        <f>(J1440-Assets[[#This Row],[MSFT]])/Assets[[#This Row],[MSFT]]</f>
        <v>7.8992148038366135E-3</v>
      </c>
      <c r="W1439" s="69">
        <f>(K1440-Assets[[#This Row],[WFC]])/Assets[[#This Row],[WFC]]</f>
        <v>2.0047711039188252E-3</v>
      </c>
      <c r="X1439" s="69">
        <f>(L1440-Assets[[#This Row],[DJI]])/Assets[[#This Row],[DJI]]</f>
        <v>1.3000330766538275E-3</v>
      </c>
    </row>
    <row r="1440" spans="1:24" x14ac:dyDescent="0.25">
      <c r="A1440" s="66">
        <v>42444</v>
      </c>
      <c r="B1440" s="60">
        <v>103.947125</v>
      </c>
      <c r="C1440" s="62">
        <v>82.129755000000003</v>
      </c>
      <c r="D1440" s="62">
        <v>26.44895</v>
      </c>
      <c r="E1440" s="62">
        <v>218.33999600000001</v>
      </c>
      <c r="F1440" s="62">
        <v>728.330017</v>
      </c>
      <c r="G1440" s="62">
        <v>97.531509999999997</v>
      </c>
      <c r="H1440" s="62">
        <v>39.366996999999998</v>
      </c>
      <c r="I1440" s="62">
        <v>180.220001</v>
      </c>
      <c r="J1440" s="62">
        <v>53.217775000000003</v>
      </c>
      <c r="K1440" s="62">
        <v>49.600150999999997</v>
      </c>
      <c r="L1440" s="62">
        <v>17251.529299999998</v>
      </c>
      <c r="N1440" s="69">
        <f>(B1441-Assets[[#This Row],[AAPL]])/Assets[[#This Row],[AAPL]]</f>
        <v>1.3291257454210432E-2</v>
      </c>
      <c r="O1440" s="69">
        <f>(C1441-Assets[[#This Row],[XOM]])/Assets[[#This Row],[XOM]]</f>
        <v>6.037519532353506E-4</v>
      </c>
      <c r="P1440" s="69">
        <f>(D1441-Assets[[#This Row],[TTM]])/Assets[[#This Row],[TTM]]</f>
        <v>2.1919924987570366E-2</v>
      </c>
      <c r="Q1440" s="69">
        <f>(E1441-Assets[[#This Row],[TSLA]])/Assets[[#This Row],[TSLA]]</f>
        <v>1.6442232599472899E-2</v>
      </c>
      <c r="R1440" s="69">
        <f>(F1441-Assets[[#This Row],[GOOG]])/Assets[[#This Row],[GOOG]]</f>
        <v>1.0654524485978952E-2</v>
      </c>
      <c r="S1440" s="69">
        <f>(G1441-Assets[[#This Row],[DIS]])/Assets[[#This Row],[DIS]]</f>
        <v>2.0358753801721073E-3</v>
      </c>
      <c r="T1440" s="69">
        <f>(H1441-Assets[[#This Row],[COP]])/Assets[[#This Row],[COP]]</f>
        <v>5.1217597318891292E-2</v>
      </c>
      <c r="U1440" s="69">
        <f>(I1441-Assets[[#This Row],[BIDU]])/Assets[[#This Row],[BIDU]]</f>
        <v>1.5703040640866535E-2</v>
      </c>
      <c r="V1440" s="69">
        <f>(J1441-Assets[[#This Row],[MSFT]])/Assets[[#This Row],[MSFT]]</f>
        <v>1.4181727815565362E-2</v>
      </c>
      <c r="W1440" s="69">
        <f>(K1441-Assets[[#This Row],[WFC]])/Assets[[#This Row],[WFC]]</f>
        <v>-8.8035014248241845E-3</v>
      </c>
      <c r="X1440" s="69">
        <f>(L1441-Assets[[#This Row],[DJI]])/Assets[[#This Row],[DJI]]</f>
        <v>4.3028341840976531E-3</v>
      </c>
    </row>
    <row r="1441" spans="1:24" x14ac:dyDescent="0.25">
      <c r="A1441" s="66">
        <v>42445</v>
      </c>
      <c r="B1441" s="60">
        <v>105.32871299999999</v>
      </c>
      <c r="C1441" s="62">
        <v>82.179340999999994</v>
      </c>
      <c r="D1441" s="62">
        <v>27.028708999999999</v>
      </c>
      <c r="E1441" s="62">
        <v>221.929993</v>
      </c>
      <c r="F1441" s="62">
        <v>736.09002699999996</v>
      </c>
      <c r="G1441" s="62">
        <v>97.730072000000007</v>
      </c>
      <c r="H1441" s="62">
        <v>41.383279999999999</v>
      </c>
      <c r="I1441" s="62">
        <v>183.050003</v>
      </c>
      <c r="J1441" s="62">
        <v>53.972495000000002</v>
      </c>
      <c r="K1441" s="62">
        <v>49.163496000000002</v>
      </c>
      <c r="L1441" s="62">
        <v>17325.759770000001</v>
      </c>
      <c r="N1441" s="69">
        <f>(B1442-Assets[[#This Row],[AAPL]])/Assets[[#This Row],[AAPL]]</f>
        <v>-1.6042064427388375E-3</v>
      </c>
      <c r="O1441" s="69">
        <f>(C1442-Assets[[#This Row],[XOM]])/Assets[[#This Row],[XOM]]</f>
        <v>1.4842477259582834E-2</v>
      </c>
      <c r="P1441" s="69">
        <f>(D1442-Assets[[#This Row],[TTM]])/Assets[[#This Row],[TTM]]</f>
        <v>3.3283498668028283E-3</v>
      </c>
      <c r="Q1441" s="69">
        <f>(E1442-Assets[[#This Row],[TSLA]])/Assets[[#This Row],[TSLA]]</f>
        <v>2.0051422251881092E-2</v>
      </c>
      <c r="R1441" s="69">
        <f>(F1442-Assets[[#This Row],[GOOG]])/Assets[[#This Row],[GOOG]]</f>
        <v>2.2959175345545735E-3</v>
      </c>
      <c r="S1441" s="69">
        <f>(G1442-Assets[[#This Row],[DIS]])/Assets[[#This Row],[DIS]]</f>
        <v>1.1783793631094374E-2</v>
      </c>
      <c r="T1441" s="69">
        <f>(H1442-Assets[[#This Row],[COP]])/Assets[[#This Row],[COP]]</f>
        <v>2.7227131343866392E-2</v>
      </c>
      <c r="U1441" s="69">
        <f>(I1442-Assets[[#This Row],[BIDU]])/Assets[[#This Row],[BIDU]]</f>
        <v>2.1305599213783618E-3</v>
      </c>
      <c r="V1441" s="69">
        <f>(J1442-Assets[[#This Row],[MSFT]])/Assets[[#This Row],[MSFT]]</f>
        <v>5.7037941269900512E-3</v>
      </c>
      <c r="W1441" s="69">
        <f>(K1442-Assets[[#This Row],[WFC]])/Assets[[#This Row],[WFC]]</f>
        <v>3.8352642781953688E-3</v>
      </c>
      <c r="X1441" s="69">
        <f>(L1442-Assets[[#This Row],[DJI]])/Assets[[#This Row],[DJI]]</f>
        <v>8.9883769639730413E-3</v>
      </c>
    </row>
    <row r="1442" spans="1:24" x14ac:dyDescent="0.25">
      <c r="A1442" s="66">
        <v>42446</v>
      </c>
      <c r="B1442" s="60">
        <v>105.159744</v>
      </c>
      <c r="C1442" s="62">
        <v>83.399085999999997</v>
      </c>
      <c r="D1442" s="62">
        <v>27.118670000000002</v>
      </c>
      <c r="E1442" s="62">
        <v>226.38000500000001</v>
      </c>
      <c r="F1442" s="62">
        <v>737.78002900000001</v>
      </c>
      <c r="G1442" s="62">
        <v>98.881703000000002</v>
      </c>
      <c r="H1442" s="62">
        <v>42.510027999999998</v>
      </c>
      <c r="I1442" s="62">
        <v>183.44000199999999</v>
      </c>
      <c r="J1442" s="62">
        <v>54.280343000000002</v>
      </c>
      <c r="K1442" s="62">
        <v>49.352051000000003</v>
      </c>
      <c r="L1442" s="62">
        <v>17481.490229999999</v>
      </c>
      <c r="N1442" s="69">
        <f>(B1443-Assets[[#This Row],[AAPL]])/Assets[[#This Row],[AAPL]]</f>
        <v>1.1341697446506024E-3</v>
      </c>
      <c r="O1442" s="69">
        <f>(C1443-Assets[[#This Row],[XOM]])/Assets[[#This Row],[XOM]]</f>
        <v>1.1890418079641698E-3</v>
      </c>
      <c r="P1442" s="69">
        <f>(D1443-Assets[[#This Row],[TTM]])/Assets[[#This Row],[TTM]]</f>
        <v>1.8061247103932431E-2</v>
      </c>
      <c r="Q1442" s="69">
        <f>(E1443-Assets[[#This Row],[TSLA]])/Assets[[#This Row],[TSLA]]</f>
        <v>2.8094354004453641E-2</v>
      </c>
      <c r="R1442" s="69">
        <f>(F1443-Assets[[#This Row],[GOOG]])/Assets[[#This Row],[GOOG]]</f>
        <v>-2.4404699628978915E-4</v>
      </c>
      <c r="S1442" s="69">
        <f>(G1443-Assets[[#This Row],[DIS]])/Assets[[#This Row],[DIS]]</f>
        <v>-4.0160817214081419E-3</v>
      </c>
      <c r="T1442" s="69">
        <f>(H1443-Assets[[#This Row],[COP]])/Assets[[#This Row],[COP]]</f>
        <v>2.3255689222320946E-4</v>
      </c>
      <c r="U1442" s="69">
        <f>(I1443-Assets[[#This Row],[BIDU]])/Assets[[#This Row],[BIDU]]</f>
        <v>2.4422132311141164E-2</v>
      </c>
      <c r="V1442" s="69">
        <f>(J1443-Assets[[#This Row],[MSFT]])/Assets[[#This Row],[MSFT]]</f>
        <v>-2.140502317754334E-2</v>
      </c>
      <c r="W1442" s="69">
        <f>(K1443-Assets[[#This Row],[WFC]])/Assets[[#This Row],[WFC]]</f>
        <v>1.6287975549384878E-2</v>
      </c>
      <c r="X1442" s="69">
        <f>(L1443-Assets[[#This Row],[DJI]])/Assets[[#This Row],[DJI]]</f>
        <v>6.9107695288287774E-3</v>
      </c>
    </row>
    <row r="1443" spans="1:24" x14ac:dyDescent="0.25">
      <c r="A1443" s="66">
        <v>42447</v>
      </c>
      <c r="B1443" s="60">
        <v>105.27901300000001</v>
      </c>
      <c r="C1443" s="62">
        <v>83.498250999999996</v>
      </c>
      <c r="D1443" s="62">
        <v>27.608467000000001</v>
      </c>
      <c r="E1443" s="62">
        <v>232.740005</v>
      </c>
      <c r="F1443" s="62">
        <v>737.59997599999997</v>
      </c>
      <c r="G1443" s="62">
        <v>98.484585999999993</v>
      </c>
      <c r="H1443" s="62">
        <v>42.519914</v>
      </c>
      <c r="I1443" s="62">
        <v>187.91999799999999</v>
      </c>
      <c r="J1443" s="62">
        <v>53.118471</v>
      </c>
      <c r="K1443" s="62">
        <v>50.155895999999998</v>
      </c>
      <c r="L1443" s="62">
        <v>17602.300780000001</v>
      </c>
      <c r="N1443" s="69">
        <f>(B1444-Assets[[#This Row],[AAPL]])/Assets[[#This Row],[AAPL]]</f>
        <v>-9.435878734920529E-5</v>
      </c>
      <c r="O1443" s="69">
        <f>(C1444-Assets[[#This Row],[XOM]])/Assets[[#This Row],[XOM]]</f>
        <v>-6.8882999716963446E-3</v>
      </c>
      <c r="P1443" s="69">
        <f>(D1444-Assets[[#This Row],[TTM]])/Assets[[#This Row],[TTM]]</f>
        <v>1.6654564702922398E-2</v>
      </c>
      <c r="Q1443" s="69">
        <f>(E1444-Assets[[#This Row],[TSLA]])/Assets[[#This Row],[TSLA]]</f>
        <v>2.39752594316564E-2</v>
      </c>
      <c r="R1443" s="69">
        <f>(F1444-Assets[[#This Row],[GOOG]])/Assets[[#This Row],[GOOG]]</f>
        <v>6.0873795364657039E-3</v>
      </c>
      <c r="S1443" s="69">
        <f>(G1444-Assets[[#This Row],[DIS]])/Assets[[#This Row],[DIS]]</f>
        <v>-7.459654650931756E-3</v>
      </c>
      <c r="T1443" s="69">
        <f>(H1444-Assets[[#This Row],[COP]])/Assets[[#This Row],[COP]]</f>
        <v>-1.022777233274735E-2</v>
      </c>
      <c r="U1443" s="69">
        <f>(I1444-Assets[[#This Row],[BIDU]])/Assets[[#This Row],[BIDU]]</f>
        <v>-4.2571467034605006E-3</v>
      </c>
      <c r="V1443" s="69">
        <f>(J1444-Assets[[#This Row],[MSFT]])/Assets[[#This Row],[MSFT]]</f>
        <v>6.9171606991474087E-3</v>
      </c>
      <c r="W1443" s="69">
        <f>(K1444-Assets[[#This Row],[WFC]])/Assets[[#This Row],[WFC]]</f>
        <v>2.5721801480727401E-3</v>
      </c>
      <c r="X1443" s="69">
        <f>(L1444-Assets[[#This Row],[DJI]])/Assets[[#This Row],[DJI]]</f>
        <v>1.2253148193276972E-3</v>
      </c>
    </row>
    <row r="1444" spans="1:24" x14ac:dyDescent="0.25">
      <c r="A1444" s="66">
        <v>42450</v>
      </c>
      <c r="B1444" s="60">
        <v>105.269079</v>
      </c>
      <c r="C1444" s="62">
        <v>82.923090000000002</v>
      </c>
      <c r="D1444" s="62">
        <v>28.068273999999999</v>
      </c>
      <c r="E1444" s="62">
        <v>238.320007</v>
      </c>
      <c r="F1444" s="62">
        <v>742.09002699999996</v>
      </c>
      <c r="G1444" s="62">
        <v>97.749925000000005</v>
      </c>
      <c r="H1444" s="62">
        <v>42.085030000000003</v>
      </c>
      <c r="I1444" s="62">
        <v>187.11999499999999</v>
      </c>
      <c r="J1444" s="62">
        <v>53.485900000000001</v>
      </c>
      <c r="K1444" s="62">
        <v>50.284905999999999</v>
      </c>
      <c r="L1444" s="62">
        <v>17623.869139999999</v>
      </c>
      <c r="N1444" s="69">
        <f>(B1445-Assets[[#This Row],[AAPL]])/Assets[[#This Row],[AAPL]]</f>
        <v>7.6479722977342126E-3</v>
      </c>
      <c r="O1444" s="69">
        <f>(C1445-Assets[[#This Row],[XOM]])/Assets[[#This Row],[XOM]]</f>
        <v>5.9794322666944103E-3</v>
      </c>
      <c r="P1444" s="69">
        <f>(D1445-Assets[[#This Row],[TTM]])/Assets[[#This Row],[TTM]]</f>
        <v>0</v>
      </c>
      <c r="Q1444" s="69">
        <f>(E1445-Assets[[#This Row],[TSLA]])/Assets[[#This Row],[TSLA]]</f>
        <v>-1.7119846761333837E-2</v>
      </c>
      <c r="R1444" s="69">
        <f>(F1445-Assets[[#This Row],[GOOG]])/Assets[[#This Row],[GOOG]]</f>
        <v>-1.8057472156272E-3</v>
      </c>
      <c r="S1444" s="69">
        <f>(G1445-Assets[[#This Row],[DIS]])/Assets[[#This Row],[DIS]]</f>
        <v>-8.9376129956110911E-3</v>
      </c>
      <c r="T1444" s="69">
        <f>(H1445-Assets[[#This Row],[COP]])/Assets[[#This Row],[COP]]</f>
        <v>-1.550030973008701E-2</v>
      </c>
      <c r="U1444" s="69">
        <f>(I1445-Assets[[#This Row],[BIDU]])/Assets[[#This Row],[BIDU]]</f>
        <v>6.8405249797062239E-3</v>
      </c>
      <c r="V1444" s="69">
        <f>(J1445-Assets[[#This Row],[MSFT]])/Assets[[#This Row],[MSFT]]</f>
        <v>3.898990201155758E-3</v>
      </c>
      <c r="W1444" s="69">
        <f>(K1445-Assets[[#This Row],[WFC]])/Assets[[#This Row],[WFC]]</f>
        <v>-5.9206633497534671E-3</v>
      </c>
      <c r="X1444" s="69">
        <f>(L1445-Assets[[#This Row],[DJI]])/Assets[[#This Row],[DJI]]</f>
        <v>-2.3433463827909318E-3</v>
      </c>
    </row>
    <row r="1445" spans="1:24" x14ac:dyDescent="0.25">
      <c r="A1445" s="66">
        <v>42451</v>
      </c>
      <c r="B1445" s="60">
        <v>106.074174</v>
      </c>
      <c r="C1445" s="62">
        <v>83.418923000000007</v>
      </c>
      <c r="D1445" s="62">
        <v>28.068273999999999</v>
      </c>
      <c r="E1445" s="62">
        <v>234.240005</v>
      </c>
      <c r="F1445" s="62">
        <v>740.75</v>
      </c>
      <c r="G1445" s="62">
        <v>96.876273999999995</v>
      </c>
      <c r="H1445" s="62">
        <v>41.432699</v>
      </c>
      <c r="I1445" s="62">
        <v>188.39999399999999</v>
      </c>
      <c r="J1445" s="62">
        <v>53.694440999999998</v>
      </c>
      <c r="K1445" s="62">
        <v>49.987186000000001</v>
      </c>
      <c r="L1445" s="62">
        <v>17582.570309999999</v>
      </c>
      <c r="N1445" s="69">
        <f>(B1446-Assets[[#This Row],[AAPL]])/Assets[[#This Row],[AAPL]]</f>
        <v>-5.5285181857744146E-3</v>
      </c>
      <c r="O1445" s="69">
        <f>(C1446-Assets[[#This Row],[XOM]])/Assets[[#This Row],[XOM]]</f>
        <v>-4.3985103955371131E-3</v>
      </c>
      <c r="P1445" s="69">
        <f>(D1446-Assets[[#This Row],[TTM]])/Assets[[#This Row],[TTM]]</f>
        <v>-1.9943014664884625E-2</v>
      </c>
      <c r="Q1445" s="69">
        <f>(E1446-Assets[[#This Row],[TSLA]])/Assets[[#This Row],[TSLA]]</f>
        <v>-4.9778017209314816E-2</v>
      </c>
      <c r="R1445" s="69">
        <f>(F1446-Assets[[#This Row],[GOOG]])/Assets[[#This Row],[GOOG]]</f>
        <v>-3.6314573067837319E-3</v>
      </c>
      <c r="S1445" s="69">
        <f>(G1446-Assets[[#This Row],[DIS]])/Assets[[#This Row],[DIS]]</f>
        <v>-7.6859995668289204E-3</v>
      </c>
      <c r="T1445" s="69">
        <f>(H1446-Assets[[#This Row],[COP]])/Assets[[#This Row],[COP]]</f>
        <v>-4.9379766449682706E-2</v>
      </c>
      <c r="U1445" s="69">
        <f>(I1446-Assets[[#This Row],[BIDU]])/Assets[[#This Row],[BIDU]]</f>
        <v>-2.4203811811161623E-2</v>
      </c>
      <c r="V1445" s="69">
        <f>(J1446-Assets[[#This Row],[MSFT]])/Assets[[#This Row],[MSFT]]</f>
        <v>-1.8494279510237663E-3</v>
      </c>
      <c r="W1445" s="69">
        <f>(K1446-Assets[[#This Row],[WFC]])/Assets[[#This Row],[WFC]]</f>
        <v>-1.2110383649121629E-2</v>
      </c>
      <c r="X1445" s="69">
        <f>(L1446-Assets[[#This Row],[DJI]])/Assets[[#This Row],[DJI]]</f>
        <v>-4.5488497182070197E-3</v>
      </c>
    </row>
    <row r="1446" spans="1:24" x14ac:dyDescent="0.25">
      <c r="A1446" s="66">
        <v>42452</v>
      </c>
      <c r="B1446" s="60">
        <v>105.487741</v>
      </c>
      <c r="C1446" s="62">
        <v>83.052003999999997</v>
      </c>
      <c r="D1446" s="62">
        <v>27.508507999999999</v>
      </c>
      <c r="E1446" s="62">
        <v>222.58000200000001</v>
      </c>
      <c r="F1446" s="62">
        <v>738.05999799999995</v>
      </c>
      <c r="G1446" s="62">
        <v>96.131682999999995</v>
      </c>
      <c r="H1446" s="62">
        <v>39.386761999999997</v>
      </c>
      <c r="I1446" s="62">
        <v>183.83999600000001</v>
      </c>
      <c r="J1446" s="62">
        <v>53.595137000000001</v>
      </c>
      <c r="K1446" s="62">
        <v>49.381822</v>
      </c>
      <c r="L1446" s="62">
        <v>17502.589840000001</v>
      </c>
      <c r="N1446" s="69">
        <f>(B1447-Assets[[#This Row],[AAPL]])/Assets[[#This Row],[AAPL]]</f>
        <v>-4.3342951101778262E-3</v>
      </c>
      <c r="O1446" s="69">
        <f>(C1447-Assets[[#This Row],[XOM]])/Assets[[#This Row],[XOM]]</f>
        <v>2.74631542906541E-3</v>
      </c>
      <c r="P1446" s="69">
        <f>(D1447-Assets[[#This Row],[TTM]])/Assets[[#This Row],[TTM]]</f>
        <v>2.5436130523691959E-3</v>
      </c>
      <c r="Q1446" s="69">
        <f>(E1447-Assets[[#This Row],[TSLA]])/Assets[[#This Row],[TSLA]]</f>
        <v>2.3227594364025536E-2</v>
      </c>
      <c r="R1446" s="69">
        <f>(F1447-Assets[[#This Row],[GOOG]])/Assets[[#This Row],[GOOG]]</f>
        <v>-3.7395469304379856E-3</v>
      </c>
      <c r="S1446" s="69">
        <f>(G1447-Assets[[#This Row],[DIS]])/Assets[[#This Row],[DIS]]</f>
        <v>4.0276731657762771E-3</v>
      </c>
      <c r="T1446" s="69">
        <f>(H1447-Assets[[#This Row],[COP]])/Assets[[#This Row],[COP]]</f>
        <v>4.7679217702638063E-3</v>
      </c>
      <c r="U1446" s="69">
        <f>(I1447-Assets[[#This Row],[BIDU]])/Assets[[#This Row],[BIDU]]</f>
        <v>5.5483301903465967E-3</v>
      </c>
      <c r="V1446" s="69">
        <f>(J1447-Assets[[#This Row],[MSFT]])/Assets[[#This Row],[MSFT]]</f>
        <v>4.4468773351582676E-3</v>
      </c>
      <c r="W1446" s="69">
        <f>(K1447-Assets[[#This Row],[WFC]])/Assets[[#This Row],[WFC]]</f>
        <v>-1.7282898148229583E-2</v>
      </c>
      <c r="X1446" s="69">
        <f>(L1447-Assets[[#This Row],[DJI]])/Assets[[#This Row],[DJI]]</f>
        <v>7.5078203398029543E-4</v>
      </c>
    </row>
    <row r="1447" spans="1:24" x14ac:dyDescent="0.25">
      <c r="A1447" s="66">
        <v>42453</v>
      </c>
      <c r="B1447" s="60">
        <v>105.03052599999999</v>
      </c>
      <c r="C1447" s="62">
        <v>83.280090999999999</v>
      </c>
      <c r="D1447" s="62">
        <v>27.578479000000002</v>
      </c>
      <c r="E1447" s="62">
        <v>227.75</v>
      </c>
      <c r="F1447" s="62">
        <v>735.29998799999998</v>
      </c>
      <c r="G1447" s="62">
        <v>96.518870000000007</v>
      </c>
      <c r="H1447" s="62">
        <v>39.574554999999997</v>
      </c>
      <c r="I1447" s="62">
        <v>184.86000100000001</v>
      </c>
      <c r="J1447" s="62">
        <v>53.833468000000003</v>
      </c>
      <c r="K1447" s="62">
        <v>48.528360999999997</v>
      </c>
      <c r="L1447" s="62">
        <v>17515.730469999999</v>
      </c>
      <c r="N1447" s="69">
        <f>(B1448-Assets[[#This Row],[AAPL]])/Assets[[#This Row],[AAPL]]</f>
        <v>-4.5424032247539303E-3</v>
      </c>
      <c r="O1447" s="69">
        <f>(C1448-Assets[[#This Row],[XOM]])/Assets[[#This Row],[XOM]]</f>
        <v>2.8577898648070297E-3</v>
      </c>
      <c r="P1447" s="69">
        <f>(D1448-Assets[[#This Row],[TTM]])/Assets[[#This Row],[TTM]]</f>
        <v>-1.0148638001392414E-2</v>
      </c>
      <c r="Q1447" s="69">
        <f>(E1448-Assets[[#This Row],[TSLA]])/Assets[[#This Row],[TSLA]]</f>
        <v>1.1020834248079049E-2</v>
      </c>
      <c r="R1447" s="69">
        <f>(F1448-Assets[[#This Row],[GOOG]])/Assets[[#This Row],[GOOG]]</f>
        <v>-2.4071250222840635E-3</v>
      </c>
      <c r="S1447" s="69">
        <f>(G1448-Assets[[#This Row],[DIS]])/Assets[[#This Row],[DIS]]</f>
        <v>8.9487164530623539E-3</v>
      </c>
      <c r="T1447" s="69">
        <f>(H1448-Assets[[#This Row],[COP]])/Assets[[#This Row],[COP]]</f>
        <v>-8.9910044471757117E-3</v>
      </c>
      <c r="U1447" s="69">
        <f>(I1448-Assets[[#This Row],[BIDU]])/Assets[[#This Row],[BIDU]]</f>
        <v>1.6769284773507137E-3</v>
      </c>
      <c r="V1447" s="69">
        <f>(J1448-Assets[[#This Row],[MSFT]])/Assets[[#This Row],[MSFT]]</f>
        <v>-1.2359318927771885E-2</v>
      </c>
      <c r="W1447" s="69">
        <f>(K1448-Assets[[#This Row],[WFC]])/Assets[[#This Row],[WFC]]</f>
        <v>-4.0900000723287132E-3</v>
      </c>
      <c r="X1447" s="69">
        <f>(L1448-Assets[[#This Row],[DJI]])/Assets[[#This Row],[DJI]]</f>
        <v>1.1224287810134984E-3</v>
      </c>
    </row>
    <row r="1448" spans="1:24" x14ac:dyDescent="0.25">
      <c r="A1448" s="66">
        <v>42457</v>
      </c>
      <c r="B1448" s="60">
        <v>104.55343499999999</v>
      </c>
      <c r="C1448" s="62">
        <v>83.518088000000006</v>
      </c>
      <c r="D1448" s="62">
        <v>27.298594999999999</v>
      </c>
      <c r="E1448" s="62">
        <v>230.259995</v>
      </c>
      <c r="F1448" s="62">
        <v>733.53002900000001</v>
      </c>
      <c r="G1448" s="62">
        <v>97.382589999999993</v>
      </c>
      <c r="H1448" s="62">
        <v>39.218739999999997</v>
      </c>
      <c r="I1448" s="62">
        <v>185.16999799999999</v>
      </c>
      <c r="J1448" s="62">
        <v>53.168123000000001</v>
      </c>
      <c r="K1448" s="62">
        <v>48.329880000000003</v>
      </c>
      <c r="L1448" s="62">
        <v>17535.390630000002</v>
      </c>
      <c r="N1448" s="69">
        <f>(B1449-Assets[[#This Row],[AAPL]])/Assets[[#This Row],[AAPL]]</f>
        <v>2.3671426959812496E-2</v>
      </c>
      <c r="O1448" s="69">
        <f>(C1449-Assets[[#This Row],[XOM]])/Assets[[#This Row],[XOM]]</f>
        <v>3.6808074437718725E-3</v>
      </c>
      <c r="P1448" s="69">
        <f>(D1449-Assets[[#This Row],[TTM]])/Assets[[#This Row],[TTM]]</f>
        <v>4.9798643483300251E-2</v>
      </c>
      <c r="Q1448" s="69">
        <f>(E1449-Assets[[#This Row],[TSLA]])/Assets[[#This Row],[TSLA]]</f>
        <v>-5.6453575446308978E-4</v>
      </c>
      <c r="R1448" s="69">
        <f>(F1449-Assets[[#This Row],[GOOG]])/Assets[[#This Row],[GOOG]]</f>
        <v>1.5323150458234385E-2</v>
      </c>
      <c r="S1448" s="69">
        <f>(G1449-Assets[[#This Row],[DIS]])/Assets[[#This Row],[DIS]]</f>
        <v>7.1371073617996442E-4</v>
      </c>
      <c r="T1448" s="69">
        <f>(H1449-Assets[[#This Row],[COP]])/Assets[[#This Row],[COP]]</f>
        <v>-1.512134250105877E-3</v>
      </c>
      <c r="U1448" s="69">
        <f>(I1449-Assets[[#This Row],[BIDU]])/Assets[[#This Row],[BIDU]]</f>
        <v>2.5220057517093136E-2</v>
      </c>
      <c r="V1448" s="69">
        <f>(J1449-Assets[[#This Row],[MSFT]])/Assets[[#This Row],[MSFT]]</f>
        <v>2.185279326110488E-2</v>
      </c>
      <c r="W1448" s="69">
        <f>(K1449-Assets[[#This Row],[WFC]])/Assets[[#This Row],[WFC]]</f>
        <v>-1.3347043278402623E-2</v>
      </c>
      <c r="X1448" s="69">
        <f>(L1449-Assets[[#This Row],[DJI]])/Assets[[#This Row],[DJI]]</f>
        <v>5.5726588624048232E-3</v>
      </c>
    </row>
    <row r="1449" spans="1:24" x14ac:dyDescent="0.25">
      <c r="A1449" s="66">
        <v>42458</v>
      </c>
      <c r="B1449" s="60">
        <v>107.028364</v>
      </c>
      <c r="C1449" s="62">
        <v>83.825502</v>
      </c>
      <c r="D1449" s="62">
        <v>28.658028000000002</v>
      </c>
      <c r="E1449" s="62">
        <v>230.13000500000001</v>
      </c>
      <c r="F1449" s="62">
        <v>744.77002000000005</v>
      </c>
      <c r="G1449" s="62">
        <v>97.452093000000005</v>
      </c>
      <c r="H1449" s="62">
        <v>39.159435999999999</v>
      </c>
      <c r="I1449" s="62">
        <v>189.83999600000001</v>
      </c>
      <c r="J1449" s="62">
        <v>54.329994999999997</v>
      </c>
      <c r="K1449" s="62">
        <v>47.684818999999997</v>
      </c>
      <c r="L1449" s="62">
        <v>17633.109380000002</v>
      </c>
      <c r="N1449" s="69">
        <f>(B1450-Assets[[#This Row],[AAPL]])/Assets[[#This Row],[AAPL]]</f>
        <v>1.7459110185034755E-2</v>
      </c>
      <c r="O1449" s="69">
        <f>(C1450-Assets[[#This Row],[XOM]])/Assets[[#This Row],[XOM]]</f>
        <v>-1.1832914522833944E-4</v>
      </c>
      <c r="P1449" s="69">
        <f>(D1450-Assets[[#This Row],[TTM]])/Assets[[#This Row],[TTM]]</f>
        <v>1.2556690920952341E-2</v>
      </c>
      <c r="Q1449" s="69">
        <f>(E1450-Assets[[#This Row],[TSLA]])/Assets[[#This Row],[TSLA]]</f>
        <v>-1.4079024593077388E-2</v>
      </c>
      <c r="R1449" s="69">
        <f>(F1450-Assets[[#This Row],[GOOG]])/Assets[[#This Row],[GOOG]]</f>
        <v>7.7339431573789285E-3</v>
      </c>
      <c r="S1449" s="69">
        <f>(G1450-Assets[[#This Row],[DIS]])/Assets[[#This Row],[DIS]]</f>
        <v>7.6405850000574099E-3</v>
      </c>
      <c r="T1449" s="69">
        <f>(H1450-Assets[[#This Row],[COP]])/Assets[[#This Row],[COP]]</f>
        <v>1.1610356185926745E-2</v>
      </c>
      <c r="U1449" s="69">
        <f>(I1450-Assets[[#This Row],[BIDU]])/Assets[[#This Row],[BIDU]]</f>
        <v>2.6339549648945088E-4</v>
      </c>
      <c r="V1449" s="69">
        <f>(J1450-Assets[[#This Row],[MSFT]])/Assets[[#This Row],[MSFT]]</f>
        <v>6.2145965594144256E-3</v>
      </c>
      <c r="W1449" s="69">
        <f>(K1450-Assets[[#This Row],[WFC]])/Assets[[#This Row],[WFC]]</f>
        <v>1.2487034919855847E-2</v>
      </c>
      <c r="X1449" s="69">
        <f>(L1450-Assets[[#This Row],[DJI]])/Assets[[#This Row],[DJI]]</f>
        <v>4.7382896685688085E-3</v>
      </c>
    </row>
    <row r="1450" spans="1:24" x14ac:dyDescent="0.25">
      <c r="A1450" s="66">
        <v>42459</v>
      </c>
      <c r="B1450" s="60">
        <v>108.896984</v>
      </c>
      <c r="C1450" s="62">
        <v>83.815583000000004</v>
      </c>
      <c r="D1450" s="62">
        <v>29.017878</v>
      </c>
      <c r="E1450" s="62">
        <v>226.88999899999999</v>
      </c>
      <c r="F1450" s="62">
        <v>750.53002900000001</v>
      </c>
      <c r="G1450" s="62">
        <v>98.196684000000005</v>
      </c>
      <c r="H1450" s="62">
        <v>39.614091000000002</v>
      </c>
      <c r="I1450" s="62">
        <v>189.88999899999999</v>
      </c>
      <c r="J1450" s="62">
        <v>54.667634</v>
      </c>
      <c r="K1450" s="62">
        <v>48.280261000000003</v>
      </c>
      <c r="L1450" s="62">
        <v>17716.660159999999</v>
      </c>
      <c r="N1450" s="69">
        <f>(B1451-Assets[[#This Row],[AAPL]])/Assets[[#This Row],[AAPL]]</f>
        <v>-5.2026234261915508E-3</v>
      </c>
      <c r="O1450" s="69">
        <f>(C1451-Assets[[#This Row],[XOM]])/Assets[[#This Row],[XOM]]</f>
        <v>-1.1003311878174346E-2</v>
      </c>
      <c r="P1450" s="69">
        <f>(D1451-Assets[[#This Row],[TTM]])/Assets[[#This Row],[TTM]]</f>
        <v>6.8888565869633725E-4</v>
      </c>
      <c r="Q1450" s="69">
        <f>(E1451-Assets[[#This Row],[TSLA]])/Assets[[#This Row],[TSLA]]</f>
        <v>1.2693397737641188E-2</v>
      </c>
      <c r="R1450" s="69">
        <f>(F1451-Assets[[#This Row],[GOOG]])/Assets[[#This Row],[GOOG]]</f>
        <v>-7.4347684761324829E-3</v>
      </c>
      <c r="S1450" s="69">
        <f>(G1451-Assets[[#This Row],[DIS]])/Assets[[#This Row],[DIS]]</f>
        <v>4.0440163946880358E-3</v>
      </c>
      <c r="T1450" s="69">
        <f>(H1451-Assets[[#This Row],[COP]])/Assets[[#This Row],[COP]]</f>
        <v>4.7404848946300364E-3</v>
      </c>
      <c r="U1450" s="69">
        <f>(I1451-Assets[[#This Row],[BIDU]])/Assets[[#This Row],[BIDU]]</f>
        <v>5.2135763084606808E-3</v>
      </c>
      <c r="V1450" s="69">
        <f>(J1451-Assets[[#This Row],[MSFT]])/Assets[[#This Row],[MSFT]]</f>
        <v>3.2697592143826979E-3</v>
      </c>
      <c r="W1450" s="69">
        <f>(K1451-Assets[[#This Row],[WFC]])/Assets[[#This Row],[WFC]]</f>
        <v>-5.9609661182238585E-3</v>
      </c>
      <c r="X1450" s="69">
        <f>(L1451-Assets[[#This Row],[DJI]])/Assets[[#This Row],[DJI]]</f>
        <v>-1.7819566281051756E-3</v>
      </c>
    </row>
    <row r="1451" spans="1:24" x14ac:dyDescent="0.25">
      <c r="A1451" s="66">
        <v>42460</v>
      </c>
      <c r="B1451" s="60">
        <v>108.330434</v>
      </c>
      <c r="C1451" s="62">
        <v>82.893333999999996</v>
      </c>
      <c r="D1451" s="62">
        <v>29.037868</v>
      </c>
      <c r="E1451" s="62">
        <v>229.770004</v>
      </c>
      <c r="F1451" s="62">
        <v>744.95001200000002</v>
      </c>
      <c r="G1451" s="62">
        <v>98.593793000000005</v>
      </c>
      <c r="H1451" s="62">
        <v>39.801881000000002</v>
      </c>
      <c r="I1451" s="62">
        <v>190.88000500000001</v>
      </c>
      <c r="J1451" s="62">
        <v>54.846384</v>
      </c>
      <c r="K1451" s="62">
        <v>47.992463999999998</v>
      </c>
      <c r="L1451" s="62">
        <v>17685.089840000001</v>
      </c>
      <c r="N1451" s="69">
        <f>(B1452-Assets[[#This Row],[AAPL]])/Assets[[#This Row],[AAPL]]</f>
        <v>9.1751501706344423E-3</v>
      </c>
      <c r="O1451" s="69">
        <f>(C1452-Assets[[#This Row],[XOM]])/Assets[[#This Row],[XOM]]</f>
        <v>-7.5367580220624172E-3</v>
      </c>
      <c r="P1451" s="69">
        <f>(D1452-Assets[[#This Row],[TTM]])/Assets[[#This Row],[TTM]]</f>
        <v>-1.1359718282347676E-2</v>
      </c>
      <c r="Q1451" s="69">
        <f>(E1452-Assets[[#This Row],[TSLA]])/Assets[[#This Row],[TSLA]]</f>
        <v>3.4033998624119856E-2</v>
      </c>
      <c r="R1451" s="69">
        <f>(F1452-Assets[[#This Row],[GOOG]])/Assets[[#This Row],[GOOG]]</f>
        <v>6.6581125177564548E-3</v>
      </c>
      <c r="S1451" s="69">
        <f>(G1452-Assets[[#This Row],[DIS]])/Assets[[#This Row],[DIS]]</f>
        <v>-2.4166531457006381E-3</v>
      </c>
      <c r="T1451" s="69">
        <f>(H1452-Assets[[#This Row],[COP]])/Assets[[#This Row],[COP]]</f>
        <v>-1.2167892266197146E-2</v>
      </c>
      <c r="U1451" s="69">
        <f>(I1452-Assets[[#This Row],[BIDU]])/Assets[[#This Row],[BIDU]]</f>
        <v>-2.8814070913294651E-3</v>
      </c>
      <c r="V1451" s="69">
        <f>(J1452-Assets[[#This Row],[MSFT]])/Assets[[#This Row],[MSFT]]</f>
        <v>6.1560667335880948E-3</v>
      </c>
      <c r="W1451" s="69">
        <f>(K1452-Assets[[#This Row],[WFC]])/Assets[[#This Row],[WFC]]</f>
        <v>1.8610421836229064E-3</v>
      </c>
      <c r="X1451" s="69">
        <f>(L1452-Assets[[#This Row],[DJI]])/Assets[[#This Row],[DJI]]</f>
        <v>6.087623018826544E-3</v>
      </c>
    </row>
    <row r="1452" spans="1:24" x14ac:dyDescent="0.25">
      <c r="A1452" s="66">
        <v>42461</v>
      </c>
      <c r="B1452" s="60">
        <v>109.324382</v>
      </c>
      <c r="C1452" s="62">
        <v>82.268586999999997</v>
      </c>
      <c r="D1452" s="62">
        <v>28.708006000000001</v>
      </c>
      <c r="E1452" s="62">
        <v>237.58999600000001</v>
      </c>
      <c r="F1452" s="62">
        <v>749.90997300000004</v>
      </c>
      <c r="G1452" s="62">
        <v>98.355525999999998</v>
      </c>
      <c r="H1452" s="62">
        <v>39.317576000000003</v>
      </c>
      <c r="I1452" s="62">
        <v>190.33000200000001</v>
      </c>
      <c r="J1452" s="62">
        <v>55.184021999999999</v>
      </c>
      <c r="K1452" s="62">
        <v>48.081780000000002</v>
      </c>
      <c r="L1452" s="62">
        <v>17792.75</v>
      </c>
      <c r="N1452" s="69">
        <f>(B1453-Assets[[#This Row],[AAPL]])/Assets[[#This Row],[AAPL]]</f>
        <v>1.0273710031125491E-2</v>
      </c>
      <c r="O1452" s="69">
        <f>(C1453-Assets[[#This Row],[XOM]])/Assets[[#This Row],[XOM]]</f>
        <v>2.4108594450516913E-3</v>
      </c>
      <c r="P1452" s="69">
        <f>(D1453-Assets[[#This Row],[TTM]])/Assets[[#This Row],[TTM]]</f>
        <v>8.0084280322360157E-3</v>
      </c>
      <c r="Q1452" s="69">
        <f>(E1453-Assets[[#This Row],[TSLA]])/Assets[[#This Row],[TSLA]]</f>
        <v>3.9563993258369269E-2</v>
      </c>
      <c r="R1452" s="69">
        <f>(F1453-Assets[[#This Row],[GOOG]])/Assets[[#This Row],[GOOG]]</f>
        <v>-6.1607328430609053E-3</v>
      </c>
      <c r="S1452" s="69">
        <f>(G1453-Assets[[#This Row],[DIS]])/Assets[[#This Row],[DIS]]</f>
        <v>-3.9366064698794587E-3</v>
      </c>
      <c r="T1452" s="69">
        <f>(H1453-Assets[[#This Row],[COP]])/Assets[[#This Row],[COP]]</f>
        <v>-1.7094034484730271E-2</v>
      </c>
      <c r="U1452" s="69">
        <f>(I1453-Assets[[#This Row],[BIDU]])/Assets[[#This Row],[BIDU]]</f>
        <v>-7.1454893380393653E-3</v>
      </c>
      <c r="V1452" s="69">
        <f>(J1453-Assets[[#This Row],[MSFT]])/Assets[[#This Row],[MSFT]]</f>
        <v>-2.5193343102102757E-3</v>
      </c>
      <c r="W1452" s="69">
        <f>(K1453-Assets[[#This Row],[WFC]])/Assets[[#This Row],[WFC]]</f>
        <v>1.0319917440659919E-3</v>
      </c>
      <c r="X1452" s="69">
        <f>(L1453-Assets[[#This Row],[DJI]])/Assets[[#This Row],[DJI]]</f>
        <v>-3.1332986750221298E-3</v>
      </c>
    </row>
    <row r="1453" spans="1:24" x14ac:dyDescent="0.25">
      <c r="A1453" s="66">
        <v>42464</v>
      </c>
      <c r="B1453" s="60">
        <v>110.447549</v>
      </c>
      <c r="C1453" s="62">
        <v>82.466925000000003</v>
      </c>
      <c r="D1453" s="62">
        <v>28.937912000000001</v>
      </c>
      <c r="E1453" s="62">
        <v>246.990005</v>
      </c>
      <c r="F1453" s="62">
        <v>745.28997800000002</v>
      </c>
      <c r="G1453" s="62">
        <v>97.968339</v>
      </c>
      <c r="H1453" s="62">
        <v>38.645479999999999</v>
      </c>
      <c r="I1453" s="62">
        <v>188.970001</v>
      </c>
      <c r="J1453" s="62">
        <v>55.044995</v>
      </c>
      <c r="K1453" s="62">
        <v>48.131399999999999</v>
      </c>
      <c r="L1453" s="62">
        <v>17737</v>
      </c>
      <c r="N1453" s="69">
        <f>(B1454-Assets[[#This Row],[AAPL]])/Assets[[#This Row],[AAPL]]</f>
        <v>-1.1789107244018557E-2</v>
      </c>
      <c r="O1453" s="69">
        <f>(C1454-Assets[[#This Row],[XOM]])/Assets[[#This Row],[XOM]]</f>
        <v>-1.1423816275434069E-2</v>
      </c>
      <c r="P1453" s="69">
        <f>(D1454-Assets[[#This Row],[TTM]])/Assets[[#This Row],[TTM]]</f>
        <v>-3.9032878391502435E-2</v>
      </c>
      <c r="Q1453" s="69">
        <f>(E1454-Assets[[#This Row],[TSLA]])/Assets[[#This Row],[TSLA]]</f>
        <v>3.4333356930779449E-2</v>
      </c>
      <c r="R1453" s="69">
        <f>(F1454-Assets[[#This Row],[GOOG]])/Assets[[#This Row],[GOOG]]</f>
        <v>-1.0049766159608862E-2</v>
      </c>
      <c r="S1453" s="69">
        <f>(G1454-Assets[[#This Row],[DIS]])/Assets[[#This Row],[DIS]]</f>
        <v>-1.702472469192318E-2</v>
      </c>
      <c r="T1453" s="69">
        <f>(H1454-Assets[[#This Row],[COP]])/Assets[[#This Row],[COP]]</f>
        <v>-1.5344614687151086E-3</v>
      </c>
      <c r="U1453" s="69">
        <f>(I1454-Assets[[#This Row],[BIDU]])/Assets[[#This Row],[BIDU]]</f>
        <v>-2.7358829299048332E-2</v>
      </c>
      <c r="V1453" s="69">
        <f>(J1454-Assets[[#This Row],[MSFT]])/Assets[[#This Row],[MSFT]]</f>
        <v>-1.5695450603638018E-2</v>
      </c>
      <c r="W1453" s="69">
        <f>(K1454-Assets[[#This Row],[WFC]])/Assets[[#This Row],[WFC]]</f>
        <v>-2.0412412686936186E-2</v>
      </c>
      <c r="X1453" s="69">
        <f>(L1454-Assets[[#This Row],[DJI]])/Assets[[#This Row],[DJI]]</f>
        <v>-7.5367700287535012E-3</v>
      </c>
    </row>
    <row r="1454" spans="1:24" x14ac:dyDescent="0.25">
      <c r="A1454" s="66">
        <v>42465</v>
      </c>
      <c r="B1454" s="60">
        <v>109.145471</v>
      </c>
      <c r="C1454" s="62">
        <v>81.524838000000003</v>
      </c>
      <c r="D1454" s="62">
        <v>27.808382000000002</v>
      </c>
      <c r="E1454" s="62">
        <v>255.470001</v>
      </c>
      <c r="F1454" s="62">
        <v>737.79998799999998</v>
      </c>
      <c r="G1454" s="62">
        <v>96.300454999999999</v>
      </c>
      <c r="H1454" s="62">
        <v>38.586179999999999</v>
      </c>
      <c r="I1454" s="62">
        <v>183.800003</v>
      </c>
      <c r="J1454" s="62">
        <v>54.181038999999998</v>
      </c>
      <c r="K1454" s="62">
        <v>47.148921999999999</v>
      </c>
      <c r="L1454" s="62">
        <v>17603.320309999999</v>
      </c>
      <c r="N1454" s="69">
        <f>(B1455-Assets[[#This Row],[AAPL]])/Assets[[#This Row],[AAPL]]</f>
        <v>1.0472656258911611E-2</v>
      </c>
      <c r="O1454" s="69">
        <f>(C1455-Assets[[#This Row],[XOM]])/Assets[[#This Row],[XOM]]</f>
        <v>1.3380351642035698E-2</v>
      </c>
      <c r="P1454" s="69">
        <f>(D1455-Assets[[#This Row],[TTM]])/Assets[[#This Row],[TTM]]</f>
        <v>8.6268953008484511E-3</v>
      </c>
      <c r="Q1454" s="69">
        <f>(E1455-Assets[[#This Row],[TSLA]])/Assets[[#This Row],[TSLA]]</f>
        <v>3.8947868481826117E-2</v>
      </c>
      <c r="R1454" s="69">
        <f>(F1455-Assets[[#This Row],[GOOG]])/Assets[[#This Row],[GOOG]]</f>
        <v>1.0693974150620431E-2</v>
      </c>
      <c r="S1454" s="69">
        <f>(G1455-Assets[[#This Row],[DIS]])/Assets[[#This Row],[DIS]]</f>
        <v>4.9484916763892226E-3</v>
      </c>
      <c r="T1454" s="69">
        <f>(H1455-Assets[[#This Row],[COP]])/Assets[[#This Row],[COP]]</f>
        <v>4.3801200326127068E-2</v>
      </c>
      <c r="U1454" s="69">
        <f>(I1455-Assets[[#This Row],[BIDU]])/Assets[[#This Row],[BIDU]]</f>
        <v>1.6430924650202537E-2</v>
      </c>
      <c r="V1454" s="69">
        <f>(J1455-Assets[[#This Row],[MSFT]])/Assets[[#This Row],[MSFT]]</f>
        <v>1.0263885858667306E-2</v>
      </c>
      <c r="W1454" s="69">
        <f>(K1455-Assets[[#This Row],[WFC]])/Assets[[#This Row],[WFC]]</f>
        <v>1.1997538353050825E-2</v>
      </c>
      <c r="X1454" s="69">
        <f>(L1455-Assets[[#This Row],[DJI]])/Assets[[#This Row],[DJI]]</f>
        <v>6.4039322136269332E-3</v>
      </c>
    </row>
    <row r="1455" spans="1:24" x14ac:dyDescent="0.25">
      <c r="A1455" s="66">
        <v>42466</v>
      </c>
      <c r="B1455" s="60">
        <v>110.28851400000001</v>
      </c>
      <c r="C1455" s="62">
        <v>82.615668999999997</v>
      </c>
      <c r="D1455" s="62">
        <v>28.048282</v>
      </c>
      <c r="E1455" s="62">
        <v>265.42001299999998</v>
      </c>
      <c r="F1455" s="62">
        <v>745.69000200000005</v>
      </c>
      <c r="G1455" s="62">
        <v>96.776996999999994</v>
      </c>
      <c r="H1455" s="62">
        <v>40.276300999999997</v>
      </c>
      <c r="I1455" s="62">
        <v>186.820007</v>
      </c>
      <c r="J1455" s="62">
        <v>54.737147</v>
      </c>
      <c r="K1455" s="62">
        <v>47.714593000000001</v>
      </c>
      <c r="L1455" s="62">
        <v>17716.050780000001</v>
      </c>
      <c r="N1455" s="69">
        <f>(B1456-Assets[[#This Row],[AAPL]])/Assets[[#This Row],[AAPL]]</f>
        <v>-2.1809651003186086E-2</v>
      </c>
      <c r="O1455" s="69">
        <f>(C1456-Assets[[#This Row],[XOM]])/Assets[[#This Row],[XOM]]</f>
        <v>-1.1283101756399183E-2</v>
      </c>
      <c r="P1455" s="69">
        <f>(D1456-Assets[[#This Row],[TTM]])/Assets[[#This Row],[TTM]]</f>
        <v>-1.2473277329427896E-2</v>
      </c>
      <c r="Q1455" s="69">
        <f>(E1456-Assets[[#This Row],[TSLA]])/Assets[[#This Row],[TSLA]]</f>
        <v>-3.0969785989724778E-2</v>
      </c>
      <c r="R1455" s="69">
        <f>(F1456-Assets[[#This Row],[GOOG]])/Assets[[#This Row],[GOOG]]</f>
        <v>-7.2549893192748426E-3</v>
      </c>
      <c r="S1455" s="69">
        <f>(G1456-Assets[[#This Row],[DIS]])/Assets[[#This Row],[DIS]]</f>
        <v>-1.3541234390647588E-2</v>
      </c>
      <c r="T1455" s="69">
        <f>(H1456-Assets[[#This Row],[COP]])/Assets[[#This Row],[COP]]</f>
        <v>-1.0797515889058352E-2</v>
      </c>
      <c r="U1455" s="69">
        <f>(I1456-Assets[[#This Row],[BIDU]])/Assets[[#This Row],[BIDU]]</f>
        <v>-2.2963322124273339E-2</v>
      </c>
      <c r="V1455" s="69">
        <f>(J1456-Assets[[#This Row],[MSFT]])/Assets[[#This Row],[MSFT]]</f>
        <v>-1.1973879457034953E-2</v>
      </c>
      <c r="W1455" s="69">
        <f>(K1456-Assets[[#This Row],[WFC]])/Assets[[#This Row],[WFC]]</f>
        <v>-2.3918489674636858E-2</v>
      </c>
      <c r="X1455" s="69">
        <f>(L1456-Assets[[#This Row],[DJI]])/Assets[[#This Row],[DJI]]</f>
        <v>-9.8266731204300906E-3</v>
      </c>
    </row>
    <row r="1456" spans="1:24" x14ac:dyDescent="0.25">
      <c r="A1456" s="66">
        <v>42467</v>
      </c>
      <c r="B1456" s="60">
        <v>107.88316</v>
      </c>
      <c r="C1456" s="62">
        <v>81.683508000000003</v>
      </c>
      <c r="D1456" s="62">
        <v>27.698428</v>
      </c>
      <c r="E1456" s="62">
        <v>257.20001200000002</v>
      </c>
      <c r="F1456" s="62">
        <v>740.28002900000001</v>
      </c>
      <c r="G1456" s="62">
        <v>95.466516999999996</v>
      </c>
      <c r="H1456" s="62">
        <v>39.841417</v>
      </c>
      <c r="I1456" s="62">
        <v>182.529999</v>
      </c>
      <c r="J1456" s="62">
        <v>54.081730999999998</v>
      </c>
      <c r="K1456" s="62">
        <v>46.573332000000001</v>
      </c>
      <c r="L1456" s="62">
        <v>17541.960940000001</v>
      </c>
      <c r="N1456" s="69">
        <f>(B1457-Assets[[#This Row],[AAPL]])/Assets[[#This Row],[AAPL]]</f>
        <v>1.1056127758956704E-3</v>
      </c>
      <c r="O1456" s="69">
        <f>(C1457-Assets[[#This Row],[XOM]])/Assets[[#This Row],[XOM]]</f>
        <v>1.0197848016027841E-2</v>
      </c>
      <c r="P1456" s="69">
        <f>(D1457-Assets[[#This Row],[TTM]])/Assets[[#This Row],[TTM]]</f>
        <v>1.2630825113973997E-2</v>
      </c>
      <c r="Q1456" s="69">
        <f>(E1457-Assets[[#This Row],[TSLA]])/Assets[[#This Row],[TSLA]]</f>
        <v>-2.7721635565087031E-2</v>
      </c>
      <c r="R1456" s="69">
        <f>(F1457-Assets[[#This Row],[GOOG]])/Assets[[#This Row],[GOOG]]</f>
        <v>-1.5264561459620071E-3</v>
      </c>
      <c r="S1456" s="69">
        <f>(G1457-Assets[[#This Row],[DIS]])/Assets[[#This Row],[DIS]]</f>
        <v>2.7037647136535607E-3</v>
      </c>
      <c r="T1456" s="69">
        <f>(H1457-Assets[[#This Row],[COP]])/Assets[[#This Row],[COP]]</f>
        <v>2.2823083827565642E-2</v>
      </c>
      <c r="U1456" s="69">
        <f>(I1457-Assets[[#This Row],[BIDU]])/Assets[[#This Row],[BIDU]]</f>
        <v>7.9438832408035912E-3</v>
      </c>
      <c r="V1456" s="69">
        <f>(J1457-Assets[[#This Row],[MSFT]])/Assets[[#This Row],[MSFT]]</f>
        <v>-7.3449941903662571E-4</v>
      </c>
      <c r="W1456" s="69">
        <f>(K1457-Assets[[#This Row],[WFC]])/Assets[[#This Row],[WFC]]</f>
        <v>2.9831449465543172E-3</v>
      </c>
      <c r="X1456" s="69">
        <f>(L1457-Assets[[#This Row],[DJI]])/Assets[[#This Row],[DJI]]</f>
        <v>1.9952159350777802E-3</v>
      </c>
    </row>
    <row r="1457" spans="1:24" x14ac:dyDescent="0.25">
      <c r="A1457" s="66">
        <v>42468</v>
      </c>
      <c r="B1457" s="60">
        <v>108.002437</v>
      </c>
      <c r="C1457" s="62">
        <v>82.516503999999998</v>
      </c>
      <c r="D1457" s="62">
        <v>28.048282</v>
      </c>
      <c r="E1457" s="62">
        <v>250.070007</v>
      </c>
      <c r="F1457" s="62">
        <v>739.15002400000003</v>
      </c>
      <c r="G1457" s="62">
        <v>95.724636000000004</v>
      </c>
      <c r="H1457" s="62">
        <v>40.750720999999999</v>
      </c>
      <c r="I1457" s="62">
        <v>183.979996</v>
      </c>
      <c r="J1457" s="62">
        <v>54.042008000000003</v>
      </c>
      <c r="K1457" s="62">
        <v>46.712266999999997</v>
      </c>
      <c r="L1457" s="62">
        <v>17576.960940000001</v>
      </c>
      <c r="N1457" s="69">
        <f>(B1458-Assets[[#This Row],[AAPL]])/Assets[[#This Row],[AAPL]]</f>
        <v>3.3130178349587125E-3</v>
      </c>
      <c r="O1457" s="69">
        <f>(C1458-Assets[[#This Row],[XOM]])/Assets[[#This Row],[XOM]]</f>
        <v>1.3219658457657845E-3</v>
      </c>
      <c r="P1457" s="69">
        <f>(D1458-Assets[[#This Row],[TTM]])/Assets[[#This Row],[TTM]]</f>
        <v>3.6350675595745889E-2</v>
      </c>
      <c r="Q1457" s="69">
        <f>(E1458-Assets[[#This Row],[TSLA]])/Assets[[#This Row],[TSLA]]</f>
        <v>-5.9986802015809669E-4</v>
      </c>
      <c r="R1457" s="69">
        <f>(F1458-Assets[[#This Row],[GOOG]])/Assets[[#This Row],[GOOG]]</f>
        <v>-4.126426166496425E-3</v>
      </c>
      <c r="S1457" s="69">
        <f>(G1458-Assets[[#This Row],[DIS]])/Assets[[#This Row],[DIS]]</f>
        <v>-1.5557123664591834E-3</v>
      </c>
      <c r="T1457" s="69">
        <f>(H1458-Assets[[#This Row],[COP]])/Assets[[#This Row],[COP]]</f>
        <v>-9.7019142311612701E-4</v>
      </c>
      <c r="U1457" s="69">
        <f>(I1458-Assets[[#This Row],[BIDU]])/Assets[[#This Row],[BIDU]]</f>
        <v>5.9246169349846277E-3</v>
      </c>
      <c r="V1457" s="69">
        <f>(J1458-Assets[[#This Row],[MSFT]])/Assets[[#This Row],[MSFT]]</f>
        <v>-2.0212424379198821E-3</v>
      </c>
      <c r="W1457" s="69">
        <f>(K1458-Assets[[#This Row],[WFC]])/Assets[[#This Row],[WFC]]</f>
        <v>-8.4981959877898378E-4</v>
      </c>
      <c r="X1457" s="69">
        <f>(L1458-Assets[[#This Row],[DJI]])/Assets[[#This Row],[DJI]]</f>
        <v>-1.1691884660922161E-3</v>
      </c>
    </row>
    <row r="1458" spans="1:24" x14ac:dyDescent="0.25">
      <c r="A1458" s="66">
        <v>42471</v>
      </c>
      <c r="B1458" s="60">
        <v>108.36025100000001</v>
      </c>
      <c r="C1458" s="62">
        <v>82.625587999999993</v>
      </c>
      <c r="D1458" s="62">
        <v>29.067855999999999</v>
      </c>
      <c r="E1458" s="62">
        <v>249.91999799999999</v>
      </c>
      <c r="F1458" s="62">
        <v>736.09997599999997</v>
      </c>
      <c r="G1458" s="62">
        <v>95.575716</v>
      </c>
      <c r="H1458" s="62">
        <v>40.711185</v>
      </c>
      <c r="I1458" s="62">
        <v>185.070007</v>
      </c>
      <c r="J1458" s="62">
        <v>53.932775999999997</v>
      </c>
      <c r="K1458" s="62">
        <v>46.67257</v>
      </c>
      <c r="L1458" s="62">
        <v>17556.410159999999</v>
      </c>
      <c r="N1458" s="69">
        <f>(B1459-Assets[[#This Row],[AAPL]])/Assets[[#This Row],[AAPL]]</f>
        <v>1.3025191313002735E-2</v>
      </c>
      <c r="O1458" s="69">
        <f>(C1459-Assets[[#This Row],[XOM]])/Assets[[#This Row],[XOM]]</f>
        <v>1.236195741203085E-2</v>
      </c>
      <c r="P1458" s="69">
        <f>(D1459-Assets[[#This Row],[TTM]])/Assets[[#This Row],[TTM]]</f>
        <v>2.1320526701384589E-2</v>
      </c>
      <c r="Q1458" s="69">
        <f>(E1459-Assets[[#This Row],[TSLA]])/Assets[[#This Row],[TSLA]]</f>
        <v>-8.4026529161543469E-3</v>
      </c>
      <c r="R1458" s="69">
        <f>(F1459-Assets[[#This Row],[GOOG]])/Assets[[#This Row],[GOOG]]</f>
        <v>9.4960619860147838E-3</v>
      </c>
      <c r="S1458" s="69">
        <f>(G1459-Assets[[#This Row],[DIS]])/Assets[[#This Row],[DIS]]</f>
        <v>1.1218466833144152E-2</v>
      </c>
      <c r="T1458" s="69">
        <f>(H1459-Assets[[#This Row],[COP]])/Assets[[#This Row],[COP]]</f>
        <v>5.5353313837462552E-2</v>
      </c>
      <c r="U1458" s="69">
        <f>(I1459-Assets[[#This Row],[BIDU]])/Assets[[#This Row],[BIDU]]</f>
        <v>1.2589760154923366E-2</v>
      </c>
      <c r="V1458" s="69">
        <f>(J1459-Assets[[#This Row],[MSFT]])/Assets[[#This Row],[MSFT]]</f>
        <v>6.260348994459426E-3</v>
      </c>
      <c r="W1458" s="69">
        <f>(K1459-Assets[[#This Row],[WFC]])/Assets[[#This Row],[WFC]]</f>
        <v>1.5734680991426005E-2</v>
      </c>
      <c r="X1458" s="69">
        <f>(L1459-Assets[[#This Row],[DJI]])/Assets[[#This Row],[DJI]]</f>
        <v>9.3891540752201567E-3</v>
      </c>
    </row>
    <row r="1459" spans="1:24" x14ac:dyDescent="0.25">
      <c r="A1459" s="66">
        <v>42472</v>
      </c>
      <c r="B1459" s="60">
        <v>109.771664</v>
      </c>
      <c r="C1459" s="62">
        <v>83.647002000000001</v>
      </c>
      <c r="D1459" s="62">
        <v>29.687598000000001</v>
      </c>
      <c r="E1459" s="62">
        <v>247.820007</v>
      </c>
      <c r="F1459" s="62">
        <v>743.09002699999996</v>
      </c>
      <c r="G1459" s="62">
        <v>96.647929000000005</v>
      </c>
      <c r="H1459" s="62">
        <v>42.964683999999998</v>
      </c>
      <c r="I1459" s="62">
        <v>187.39999399999999</v>
      </c>
      <c r="J1459" s="62">
        <v>54.270414000000002</v>
      </c>
      <c r="K1459" s="62">
        <v>47.406948</v>
      </c>
      <c r="L1459" s="62">
        <v>17721.25</v>
      </c>
      <c r="N1459" s="69">
        <f>(B1460-Assets[[#This Row],[AAPL]])/Assets[[#This Row],[AAPL]]</f>
        <v>1.4487491052335705E-2</v>
      </c>
      <c r="O1459" s="69">
        <f>(C1460-Assets[[#This Row],[XOM]])/Assets[[#This Row],[XOM]]</f>
        <v>5.6906163833583146E-3</v>
      </c>
      <c r="P1459" s="69">
        <f>(D1460-Assets[[#This Row],[TTM]])/Assets[[#This Row],[TTM]]</f>
        <v>4.5791208840809457E-2</v>
      </c>
      <c r="Q1459" s="69">
        <f>(E1460-Assets[[#This Row],[TSLA]])/Assets[[#This Row],[TSLA]]</f>
        <v>2.7076070577304115E-2</v>
      </c>
      <c r="R1459" s="69">
        <f>(F1460-Assets[[#This Row],[GOOG]])/Assets[[#This Row],[GOOG]]</f>
        <v>1.161359147133329E-2</v>
      </c>
      <c r="S1459" s="69">
        <f>(G1460-Assets[[#This Row],[DIS]])/Assets[[#This Row],[DIS]]</f>
        <v>2.1879868734693719E-2</v>
      </c>
      <c r="T1459" s="69">
        <f>(H1460-Assets[[#This Row],[COP]])/Assets[[#This Row],[COP]]</f>
        <v>2.5304736327166457E-3</v>
      </c>
      <c r="U1459" s="69">
        <f>(I1460-Assets[[#This Row],[BIDU]])/Assets[[#This Row],[BIDU]]</f>
        <v>3.5112071561752597E-2</v>
      </c>
      <c r="V1459" s="69">
        <f>(J1460-Assets[[#This Row],[MSFT]])/Assets[[#This Row],[MSFT]]</f>
        <v>1.2808728527480931E-2</v>
      </c>
      <c r="W1459" s="69">
        <f>(K1460-Assets[[#This Row],[WFC]])/Assets[[#This Row],[WFC]]</f>
        <v>2.6376344665765033E-2</v>
      </c>
      <c r="X1459" s="69">
        <f>(L1460-Assets[[#This Row],[DJI]])/Assets[[#This Row],[DJI]]</f>
        <v>1.0553956408266818E-2</v>
      </c>
    </row>
    <row r="1460" spans="1:24" x14ac:dyDescent="0.25">
      <c r="A1460" s="66">
        <v>42473</v>
      </c>
      <c r="B1460" s="60">
        <v>111.36198</v>
      </c>
      <c r="C1460" s="62">
        <v>84.123005000000006</v>
      </c>
      <c r="D1460" s="62">
        <v>31.047028999999998</v>
      </c>
      <c r="E1460" s="62">
        <v>254.529999</v>
      </c>
      <c r="F1460" s="62">
        <v>751.71997099999999</v>
      </c>
      <c r="G1460" s="62">
        <v>98.762573000000003</v>
      </c>
      <c r="H1460" s="62">
        <v>43.073405000000001</v>
      </c>
      <c r="I1460" s="62">
        <v>193.979996</v>
      </c>
      <c r="J1460" s="62">
        <v>54.965549000000003</v>
      </c>
      <c r="K1460" s="62">
        <v>48.65737</v>
      </c>
      <c r="L1460" s="62">
        <v>17908.279299999998</v>
      </c>
      <c r="N1460" s="69">
        <f>(B1461-Assets[[#This Row],[AAPL]])/Assets[[#This Row],[AAPL]]</f>
        <v>5.3549694428926841E-4</v>
      </c>
      <c r="O1460" s="69">
        <f>(C1461-Assets[[#This Row],[XOM]])/Assets[[#This Row],[XOM]]</f>
        <v>7.0729522798191726E-3</v>
      </c>
      <c r="P1460" s="69">
        <f>(D1461-Assets[[#This Row],[TTM]])/Assets[[#This Row],[TTM]]</f>
        <v>-7.0830287819165947E-3</v>
      </c>
      <c r="Q1460" s="69">
        <f>(E1461-Assets[[#This Row],[TSLA]])/Assets[[#This Row],[TSLA]]</f>
        <v>-1.0489914786036645E-2</v>
      </c>
      <c r="R1460" s="69">
        <f>(F1461-Assets[[#This Row],[GOOG]])/Assets[[#This Row],[GOOG]]</f>
        <v>1.9688727945210175E-3</v>
      </c>
      <c r="S1460" s="69">
        <f>(G1461-Assets[[#This Row],[DIS]])/Assets[[#This Row],[DIS]]</f>
        <v>-8.5444918491543211E-3</v>
      </c>
      <c r="T1460" s="69">
        <f>(H1461-Assets[[#This Row],[COP]])/Assets[[#This Row],[COP]]</f>
        <v>1.4685627941417633E-2</v>
      </c>
      <c r="U1460" s="69">
        <f>(I1461-Assets[[#This Row],[BIDU]])/Assets[[#This Row],[BIDU]]</f>
        <v>8.9700228677187747E-3</v>
      </c>
      <c r="V1460" s="69">
        <f>(J1461-Assets[[#This Row],[MSFT]])/Assets[[#This Row],[MSFT]]</f>
        <v>1.8071319545988047E-4</v>
      </c>
      <c r="W1460" s="69">
        <f>(K1461-Assets[[#This Row],[WFC]])/Assets[[#This Row],[WFC]]</f>
        <v>-4.894921365458116E-3</v>
      </c>
      <c r="X1460" s="69">
        <f>(L1461-Assets[[#This Row],[DJI]])/Assets[[#This Row],[DJI]]</f>
        <v>1.013519484253438E-3</v>
      </c>
    </row>
    <row r="1461" spans="1:24" x14ac:dyDescent="0.25">
      <c r="A1461" s="66">
        <v>42474</v>
      </c>
      <c r="B1461" s="60">
        <v>111.42161400000001</v>
      </c>
      <c r="C1461" s="62">
        <v>84.718002999999996</v>
      </c>
      <c r="D1461" s="62">
        <v>30.827121999999999</v>
      </c>
      <c r="E1461" s="62">
        <v>251.86000100000001</v>
      </c>
      <c r="F1461" s="62">
        <v>753.20001200000002</v>
      </c>
      <c r="G1461" s="62">
        <v>97.918696999999995</v>
      </c>
      <c r="H1461" s="62">
        <v>43.705964999999999</v>
      </c>
      <c r="I1461" s="62">
        <v>195.720001</v>
      </c>
      <c r="J1461" s="62">
        <v>54.975482</v>
      </c>
      <c r="K1461" s="62">
        <v>48.419195999999999</v>
      </c>
      <c r="L1461" s="62">
        <v>17926.429690000001</v>
      </c>
      <c r="N1461" s="69">
        <f>(B1462-Assets[[#This Row],[AAPL]])/Assets[[#This Row],[AAPL]]</f>
        <v>-2.0071366045729698E-2</v>
      </c>
      <c r="O1461" s="69">
        <f>(C1462-Assets[[#This Row],[XOM]])/Assets[[#This Row],[XOM]]</f>
        <v>-5.3845107751182312E-3</v>
      </c>
      <c r="P1461" s="69">
        <f>(D1462-Assets[[#This Row],[TTM]])/Assets[[#This Row],[TTM]]</f>
        <v>5.8365811767962248E-3</v>
      </c>
      <c r="Q1461" s="69">
        <f>(E1462-Assets[[#This Row],[TSLA]])/Assets[[#This Row],[TSLA]]</f>
        <v>1.0521694550457785E-2</v>
      </c>
      <c r="R1461" s="69">
        <f>(F1462-Assets[[#This Row],[GOOG]])/Assets[[#This Row],[GOOG]]</f>
        <v>7.7004619059936824E-3</v>
      </c>
      <c r="S1461" s="69">
        <f>(G1462-Assets[[#This Row],[DIS]])/Assets[[#This Row],[DIS]]</f>
        <v>-4.0556095226629112E-4</v>
      </c>
      <c r="T1461" s="69">
        <f>(H1462-Assets[[#This Row],[COP]])/Assets[[#This Row],[COP]]</f>
        <v>-1.1759401720108463E-2</v>
      </c>
      <c r="U1461" s="69">
        <f>(I1462-Assets[[#This Row],[BIDU]])/Assets[[#This Row],[BIDU]]</f>
        <v>-1.2773349617957544E-2</v>
      </c>
      <c r="V1461" s="69">
        <f>(J1462-Assets[[#This Row],[MSFT]])/Assets[[#This Row],[MSFT]]</f>
        <v>5.2384442941310391E-3</v>
      </c>
      <c r="W1461" s="69">
        <f>(K1462-Assets[[#This Row],[WFC]])/Assets[[#This Row],[WFC]]</f>
        <v>-1.1067841770854705E-2</v>
      </c>
      <c r="X1461" s="69">
        <f>(L1462-Assets[[#This Row],[DJI]])/Assets[[#This Row],[DJI]]</f>
        <v>-1.6159798967755302E-3</v>
      </c>
    </row>
    <row r="1462" spans="1:24" x14ac:dyDescent="0.25">
      <c r="A1462" s="66">
        <v>42475</v>
      </c>
      <c r="B1462" s="60">
        <v>109.18523</v>
      </c>
      <c r="C1462" s="62">
        <v>84.261837999999997</v>
      </c>
      <c r="D1462" s="62">
        <v>31.007047</v>
      </c>
      <c r="E1462" s="62">
        <v>254.509995</v>
      </c>
      <c r="F1462" s="62">
        <v>759</v>
      </c>
      <c r="G1462" s="62">
        <v>97.878985</v>
      </c>
      <c r="H1462" s="62">
        <v>43.192008999999999</v>
      </c>
      <c r="I1462" s="62">
        <v>193.220001</v>
      </c>
      <c r="J1462" s="62">
        <v>55.263468000000003</v>
      </c>
      <c r="K1462" s="62">
        <v>47.883299999999998</v>
      </c>
      <c r="L1462" s="62">
        <v>17897.460940000001</v>
      </c>
      <c r="N1462" s="69">
        <f>(B1463-Assets[[#This Row],[AAPL]])/Assets[[#This Row],[AAPL]]</f>
        <v>-2.1574832053749427E-2</v>
      </c>
      <c r="O1462" s="69">
        <f>(C1463-Assets[[#This Row],[XOM]])/Assets[[#This Row],[XOM]]</f>
        <v>9.5327377026834074E-3</v>
      </c>
      <c r="P1462" s="69">
        <f>(D1463-Assets[[#This Row],[TTM]])/Assets[[#This Row],[TTM]]</f>
        <v>-1.5473869536818513E-2</v>
      </c>
      <c r="Q1462" s="69">
        <f>(E1463-Assets[[#This Row],[TSLA]])/Assets[[#This Row],[TSLA]]</f>
        <v>-2.4753055376076382E-3</v>
      </c>
      <c r="R1462" s="69">
        <f>(F1463-Assets[[#This Row],[GOOG]])/Assets[[#This Row],[GOOG]]</f>
        <v>1.0026330698287287E-2</v>
      </c>
      <c r="S1462" s="69">
        <f>(G1463-Assets[[#This Row],[DIS]])/Assets[[#This Row],[DIS]]</f>
        <v>2.931338121252481E-2</v>
      </c>
      <c r="T1462" s="69">
        <f>(H1463-Assets[[#This Row],[COP]])/Assets[[#This Row],[COP]]</f>
        <v>2.974828052105662E-2</v>
      </c>
      <c r="U1462" s="69">
        <f>(I1463-Assets[[#This Row],[BIDU]])/Assets[[#This Row],[BIDU]]</f>
        <v>-1.4491201663952152E-3</v>
      </c>
      <c r="V1462" s="69">
        <f>(J1463-Assets[[#This Row],[MSFT]])/Assets[[#This Row],[MSFT]]</f>
        <v>1.455522118155874E-2</v>
      </c>
      <c r="W1462" s="69">
        <f>(K1463-Assets[[#This Row],[WFC]])/Assets[[#This Row],[WFC]]</f>
        <v>1.2227979274611365E-2</v>
      </c>
      <c r="X1462" s="69">
        <f>(L1463-Assets[[#This Row],[DJI]])/Assets[[#This Row],[DJI]]</f>
        <v>5.961695927578798E-3</v>
      </c>
    </row>
    <row r="1463" spans="1:24" x14ac:dyDescent="0.25">
      <c r="A1463" s="66">
        <v>42478</v>
      </c>
      <c r="B1463" s="60">
        <v>106.829577</v>
      </c>
      <c r="C1463" s="62">
        <v>85.065083999999999</v>
      </c>
      <c r="D1463" s="62">
        <v>30.527248</v>
      </c>
      <c r="E1463" s="62">
        <v>253.88000500000001</v>
      </c>
      <c r="F1463" s="62">
        <v>766.60998500000005</v>
      </c>
      <c r="G1463" s="62">
        <v>100.748149</v>
      </c>
      <c r="H1463" s="62">
        <v>44.476897000000001</v>
      </c>
      <c r="I1463" s="62">
        <v>192.94000199999999</v>
      </c>
      <c r="J1463" s="62">
        <v>56.067839999999997</v>
      </c>
      <c r="K1463" s="62">
        <v>48.468815999999997</v>
      </c>
      <c r="L1463" s="62">
        <v>18004.160159999999</v>
      </c>
      <c r="N1463" s="69">
        <f>(B1464-Assets[[#This Row],[AAPL]])/Assets[[#This Row],[AAPL]]</f>
        <v>-5.3033065927051886E-3</v>
      </c>
      <c r="O1463" s="69">
        <f>(C1464-Assets[[#This Row],[XOM]])/Assets[[#This Row],[XOM]]</f>
        <v>5.0128322920365391E-3</v>
      </c>
      <c r="P1463" s="69">
        <f>(D1464-Assets[[#This Row],[TTM]])/Assets[[#This Row],[TTM]]</f>
        <v>8.185965534790382E-3</v>
      </c>
      <c r="Q1463" s="69">
        <f>(E1464-Assets[[#This Row],[TSLA]])/Assets[[#This Row],[TSLA]]</f>
        <v>-2.564207449105739E-2</v>
      </c>
      <c r="R1463" s="69">
        <f>(F1464-Assets[[#This Row],[GOOG]])/Assets[[#This Row],[GOOG]]</f>
        <v>-1.654034287069726E-2</v>
      </c>
      <c r="S1463" s="69">
        <f>(G1464-Assets[[#This Row],[DIS]])/Assets[[#This Row],[DIS]]</f>
        <v>1.1430790654029872E-2</v>
      </c>
      <c r="T1463" s="69">
        <f>(H1464-Assets[[#This Row],[COP]])/Assets[[#This Row],[COP]]</f>
        <v>4.5777811343268783E-2</v>
      </c>
      <c r="U1463" s="69">
        <f>(I1464-Assets[[#This Row],[BIDU]])/Assets[[#This Row],[BIDU]]</f>
        <v>8.1890846046534585E-3</v>
      </c>
      <c r="V1463" s="69">
        <f>(J1464-Assets[[#This Row],[MSFT]])/Assets[[#This Row],[MSFT]]</f>
        <v>-1.2398194758349542E-3</v>
      </c>
      <c r="W1463" s="69">
        <f>(K1464-Assets[[#This Row],[WFC]])/Assets[[#This Row],[WFC]]</f>
        <v>2.1294041925843627E-2</v>
      </c>
      <c r="X1463" s="69">
        <f>(L1464-Assets[[#This Row],[DJI]])/Assets[[#This Row],[DJI]]</f>
        <v>2.7460014552548656E-3</v>
      </c>
    </row>
    <row r="1464" spans="1:24" x14ac:dyDescent="0.25">
      <c r="A1464" s="66">
        <v>42479</v>
      </c>
      <c r="B1464" s="60">
        <v>106.26302699999999</v>
      </c>
      <c r="C1464" s="62">
        <v>85.491501</v>
      </c>
      <c r="D1464" s="62">
        <v>30.777142999999999</v>
      </c>
      <c r="E1464" s="62">
        <v>247.36999499999999</v>
      </c>
      <c r="F1464" s="62">
        <v>753.92999299999997</v>
      </c>
      <c r="G1464" s="62">
        <v>101.89978000000001</v>
      </c>
      <c r="H1464" s="62">
        <v>46.512951999999999</v>
      </c>
      <c r="I1464" s="62">
        <v>194.520004</v>
      </c>
      <c r="J1464" s="62">
        <v>55.998325999999999</v>
      </c>
      <c r="K1464" s="62">
        <v>49.500912999999997</v>
      </c>
      <c r="L1464" s="62">
        <v>18053.599610000001</v>
      </c>
      <c r="N1464" s="69">
        <f>(B1465-Assets[[#This Row],[AAPL]])/Assets[[#This Row],[AAPL]]</f>
        <v>2.0577430003006505E-3</v>
      </c>
      <c r="O1464" s="69">
        <f>(C1465-Assets[[#This Row],[XOM]])/Assets[[#This Row],[XOM]]</f>
        <v>6.8438031050595486E-3</v>
      </c>
      <c r="P1464" s="69">
        <f>(D1465-Assets[[#This Row],[TTM]])/Assets[[#This Row],[TTM]]</f>
        <v>3.2472149867849984E-4</v>
      </c>
      <c r="Q1464" s="69">
        <f>(E1465-Assets[[#This Row],[TSLA]])/Assets[[#This Row],[TSLA]]</f>
        <v>1.0510595676731157E-2</v>
      </c>
      <c r="R1464" s="69">
        <f>(F1465-Assets[[#This Row],[GOOG]])/Assets[[#This Row],[GOOG]]</f>
        <v>-1.6712559676611324E-3</v>
      </c>
      <c r="S1464" s="69">
        <f>(G1465-Assets[[#This Row],[DIS]])/Assets[[#This Row],[DIS]]</f>
        <v>6.137932780620239E-3</v>
      </c>
      <c r="T1464" s="69">
        <f>(H1465-Assets[[#This Row],[COP]])/Assets[[#This Row],[COP]]</f>
        <v>4.2499990110279651E-4</v>
      </c>
      <c r="U1464" s="69">
        <f>(I1465-Assets[[#This Row],[BIDU]])/Assets[[#This Row],[BIDU]]</f>
        <v>-4.3697613742595216E-3</v>
      </c>
      <c r="V1464" s="69">
        <f>(J1465-Assets[[#This Row],[MSFT]])/Assets[[#This Row],[MSFT]]</f>
        <v>-1.418688837234164E-2</v>
      </c>
      <c r="W1464" s="69">
        <f>(K1465-Assets[[#This Row],[WFC]])/Assets[[#This Row],[WFC]]</f>
        <v>1.1427405389472409E-2</v>
      </c>
      <c r="X1464" s="69">
        <f>(L1465-Assets[[#This Row],[DJI]])/Assets[[#This Row],[DJI]]</f>
        <v>2.3635131453987237E-3</v>
      </c>
    </row>
    <row r="1465" spans="1:24" x14ac:dyDescent="0.25">
      <c r="A1465" s="66">
        <v>42480</v>
      </c>
      <c r="B1465" s="60">
        <v>106.481689</v>
      </c>
      <c r="C1465" s="62">
        <v>86.076588000000001</v>
      </c>
      <c r="D1465" s="62">
        <v>30.787137000000001</v>
      </c>
      <c r="E1465" s="62">
        <v>249.970001</v>
      </c>
      <c r="F1465" s="62">
        <v>752.669983</v>
      </c>
      <c r="G1465" s="62">
        <v>102.525234</v>
      </c>
      <c r="H1465" s="62">
        <v>46.532719999999998</v>
      </c>
      <c r="I1465" s="62">
        <v>193.66999799999999</v>
      </c>
      <c r="J1465" s="62">
        <v>55.203884000000002</v>
      </c>
      <c r="K1465" s="62">
        <v>50.066580000000002</v>
      </c>
      <c r="L1465" s="62">
        <v>18096.269530000001</v>
      </c>
      <c r="N1465" s="69">
        <f>(B1466-Assets[[#This Row],[AAPL]])/Assets[[#This Row],[AAPL]]</f>
        <v>-1.0827927419521018E-2</v>
      </c>
      <c r="O1465" s="69">
        <f>(C1466-Assets[[#This Row],[XOM]])/Assets[[#This Row],[XOM]]</f>
        <v>-1.1523458620358486E-4</v>
      </c>
      <c r="P1465" s="69">
        <f>(D1466-Assets[[#This Row],[TTM]])/Assets[[#This Row],[TTM]]</f>
        <v>2.9220969783581158E-3</v>
      </c>
      <c r="Q1465" s="69">
        <f>(E1466-Assets[[#This Row],[TSLA]])/Assets[[#This Row],[TSLA]]</f>
        <v>-6.7208384737334403E-3</v>
      </c>
      <c r="R1465" s="69">
        <f>(F1466-Assets[[#This Row],[GOOG]])/Assets[[#This Row],[GOOG]]</f>
        <v>8.5961073858846129E-3</v>
      </c>
      <c r="S1465" s="69">
        <f>(G1466-Assets[[#This Row],[DIS]])/Assets[[#This Row],[DIS]]</f>
        <v>-3.4859418121395533E-3</v>
      </c>
      <c r="T1465" s="69">
        <f>(H1466-Assets[[#This Row],[COP]])/Assets[[#This Row],[COP]]</f>
        <v>-1.8054435674510344E-2</v>
      </c>
      <c r="U1465" s="69">
        <f>(I1466-Assets[[#This Row],[BIDU]])/Assets[[#This Row],[BIDU]]</f>
        <v>-4.8019466598021865E-3</v>
      </c>
      <c r="V1465" s="69">
        <f>(J1466-Assets[[#This Row],[MSFT]])/Assets[[#This Row],[MSFT]]</f>
        <v>3.417857337719217E-3</v>
      </c>
      <c r="W1465" s="69">
        <f>(K1466-Assets[[#This Row],[WFC]])/Assets[[#This Row],[WFC]]</f>
        <v>-7.928662193423329E-3</v>
      </c>
      <c r="X1465" s="69">
        <f>(L1466-Assets[[#This Row],[DJI]])/Assets[[#This Row],[DJI]]</f>
        <v>-6.2858259162986724E-3</v>
      </c>
    </row>
    <row r="1466" spans="1:24" x14ac:dyDescent="0.25">
      <c r="A1466" s="66">
        <v>42481</v>
      </c>
      <c r="B1466" s="60">
        <v>105.32871299999999</v>
      </c>
      <c r="C1466" s="62">
        <v>86.066669000000005</v>
      </c>
      <c r="D1466" s="62">
        <v>30.877099999999999</v>
      </c>
      <c r="E1466" s="62">
        <v>248.28999300000001</v>
      </c>
      <c r="F1466" s="62">
        <v>759.14001499999995</v>
      </c>
      <c r="G1466" s="62">
        <v>102.16783700000001</v>
      </c>
      <c r="H1466" s="62">
        <v>45.692597999999997</v>
      </c>
      <c r="I1466" s="62">
        <v>192.740005</v>
      </c>
      <c r="J1466" s="62">
        <v>55.392563000000003</v>
      </c>
      <c r="K1466" s="62">
        <v>49.669618999999997</v>
      </c>
      <c r="L1466" s="62">
        <v>17982.519530000001</v>
      </c>
      <c r="N1466" s="69">
        <f>(B1467-Assets[[#This Row],[AAPL]])/Assets[[#This Row],[AAPL]]</f>
        <v>-2.7366326976765274E-3</v>
      </c>
      <c r="O1466" s="69">
        <f>(C1467-Assets[[#This Row],[XOM]])/Assets[[#This Row],[XOM]]</f>
        <v>8.5262972126874982E-3</v>
      </c>
      <c r="P1466" s="69">
        <f>(D1467-Assets[[#This Row],[TTM]])/Assets[[#This Row],[TTM]]</f>
        <v>1.3272910992288849E-2</v>
      </c>
      <c r="Q1466" s="69">
        <f>(E1467-Assets[[#This Row],[TSLA]])/Assets[[#This Row],[TSLA]]</f>
        <v>2.1990443247545583E-2</v>
      </c>
      <c r="R1466" s="69">
        <f>(F1467-Assets[[#This Row],[GOOG]])/Assets[[#This Row],[GOOG]]</f>
        <v>-5.3178589196091718E-2</v>
      </c>
      <c r="S1466" s="69">
        <f>(G1467-Assets[[#This Row],[DIS]])/Assets[[#This Row],[DIS]]</f>
        <v>8.3567492967478695E-3</v>
      </c>
      <c r="T1466" s="69">
        <f>(H1467-Assets[[#This Row],[COP]])/Assets[[#This Row],[COP]]</f>
        <v>3.0067058126132452E-2</v>
      </c>
      <c r="U1466" s="69">
        <f>(I1467-Assets[[#This Row],[BIDU]])/Assets[[#This Row],[BIDU]]</f>
        <v>-1.0272958123042453E-2</v>
      </c>
      <c r="V1466" s="69">
        <f>(J1467-Assets[[#This Row],[MSFT]])/Assets[[#This Row],[MSFT]]</f>
        <v>-7.1710294394574242E-2</v>
      </c>
      <c r="W1466" s="69">
        <f>(K1467-Assets[[#This Row],[WFC]])/Assets[[#This Row],[WFC]]</f>
        <v>1.1388591484867336E-2</v>
      </c>
      <c r="X1466" s="69">
        <f>(L1467-Assets[[#This Row],[DJI]])/Assets[[#This Row],[DJI]]</f>
        <v>1.1806170967633368E-3</v>
      </c>
    </row>
    <row r="1467" spans="1:24" x14ac:dyDescent="0.25">
      <c r="A1467" s="66">
        <v>42482</v>
      </c>
      <c r="B1467" s="60">
        <v>105.04046700000001</v>
      </c>
      <c r="C1467" s="62">
        <v>86.800499000000002</v>
      </c>
      <c r="D1467" s="62">
        <v>31.286929000000001</v>
      </c>
      <c r="E1467" s="62">
        <v>253.75</v>
      </c>
      <c r="F1467" s="62">
        <v>718.77002000000005</v>
      </c>
      <c r="G1467" s="62">
        <v>103.02162800000001</v>
      </c>
      <c r="H1467" s="62">
        <v>47.06644</v>
      </c>
      <c r="I1467" s="62">
        <v>190.759995</v>
      </c>
      <c r="J1467" s="62">
        <v>51.420346000000002</v>
      </c>
      <c r="K1467" s="62">
        <v>50.235286000000002</v>
      </c>
      <c r="L1467" s="62">
        <v>18003.75</v>
      </c>
      <c r="N1467" s="69">
        <f>(B1468-Assets[[#This Row],[AAPL]])/Assets[[#This Row],[AAPL]]</f>
        <v>-5.6774976067080962E-3</v>
      </c>
      <c r="O1467" s="69">
        <f>(C1468-Assets[[#This Row],[XOM]])/Assets[[#This Row],[XOM]]</f>
        <v>-2.284894698589216E-3</v>
      </c>
      <c r="P1467" s="69">
        <f>(D1468-Assets[[#This Row],[TTM]])/Assets[[#This Row],[TTM]]</f>
        <v>-2.3642173381733966E-2</v>
      </c>
      <c r="Q1467" s="69">
        <f>(E1468-Assets[[#This Row],[TSLA]])/Assets[[#This Row],[TSLA]]</f>
        <v>-7.6058837438423487E-3</v>
      </c>
      <c r="R1467" s="69">
        <f>(F1468-Assets[[#This Row],[GOOG]])/Assets[[#This Row],[GOOG]]</f>
        <v>6.0937488739443877E-3</v>
      </c>
      <c r="S1467" s="69">
        <f>(G1468-Assets[[#This Row],[DIS]])/Assets[[#This Row],[DIS]]</f>
        <v>7.7093811796489107E-3</v>
      </c>
      <c r="T1467" s="69">
        <f>(H1468-Assets[[#This Row],[COP]])/Assets[[#This Row],[COP]]</f>
        <v>-2.8349414147320215E-2</v>
      </c>
      <c r="U1467" s="69">
        <f>(I1468-Assets[[#This Row],[BIDU]])/Assets[[#This Row],[BIDU]]</f>
        <v>-1.4258765313974735E-2</v>
      </c>
      <c r="V1467" s="69">
        <f>(J1468-Assets[[#This Row],[MSFT]])/Assets[[#This Row],[MSFT]]</f>
        <v>6.3731582047307916E-3</v>
      </c>
      <c r="W1467" s="69">
        <f>(K1468-Assets[[#This Row],[WFC]])/Assets[[#This Row],[WFC]]</f>
        <v>-2.1730542153178905E-3</v>
      </c>
      <c r="X1467" s="69">
        <f>(L1468-Assets[[#This Row],[DJI]])/Assets[[#This Row],[DJI]]</f>
        <v>-1.4724582378671427E-3</v>
      </c>
    </row>
    <row r="1468" spans="1:24" x14ac:dyDescent="0.25">
      <c r="A1468" s="66">
        <v>42485</v>
      </c>
      <c r="B1468" s="60">
        <v>104.44410000000001</v>
      </c>
      <c r="C1468" s="62">
        <v>86.602169000000004</v>
      </c>
      <c r="D1468" s="62">
        <v>30.547238</v>
      </c>
      <c r="E1468" s="62">
        <v>251.820007</v>
      </c>
      <c r="F1468" s="62">
        <v>723.15002400000003</v>
      </c>
      <c r="G1468" s="62">
        <v>103.815861</v>
      </c>
      <c r="H1468" s="62">
        <v>45.732134000000002</v>
      </c>
      <c r="I1468" s="62">
        <v>188.03999300000001</v>
      </c>
      <c r="J1468" s="62">
        <v>51.748055999999998</v>
      </c>
      <c r="K1468" s="62">
        <v>50.126122000000002</v>
      </c>
      <c r="L1468" s="62">
        <v>17977.240229999999</v>
      </c>
      <c r="N1468" s="69">
        <f>(B1469-Assets[[#This Row],[AAPL]])/Assets[[#This Row],[AAPL]]</f>
        <v>-6.9471229107245592E-3</v>
      </c>
      <c r="O1468" s="69">
        <f>(C1469-Assets[[#This Row],[XOM]])/Assets[[#This Row],[XOM]]</f>
        <v>3.4351910978118556E-3</v>
      </c>
      <c r="P1468" s="69">
        <f>(D1469-Assets[[#This Row],[TTM]])/Assets[[#This Row],[TTM]]</f>
        <v>3.2395269254784975E-2</v>
      </c>
      <c r="Q1468" s="69">
        <f>(E1469-Assets[[#This Row],[TSLA]])/Assets[[#This Row],[TSLA]]</f>
        <v>7.6244855318425616E-3</v>
      </c>
      <c r="R1468" s="69">
        <f>(F1469-Assets[[#This Row],[GOOG]])/Assets[[#This Row],[GOOG]]</f>
        <v>-2.0756424672399763E-2</v>
      </c>
      <c r="S1468" s="69">
        <f>(G1469-Assets[[#This Row],[DIS]])/Assets[[#This Row],[DIS]]</f>
        <v>3.0601489689519416E-3</v>
      </c>
      <c r="T1468" s="69">
        <f>(H1469-Assets[[#This Row],[COP]])/Assets[[#This Row],[COP]]</f>
        <v>3.9118248888188781E-2</v>
      </c>
      <c r="U1468" s="69">
        <f>(I1469-Assets[[#This Row],[BIDU]])/Assets[[#This Row],[BIDU]]</f>
        <v>1.1168209307473771E-3</v>
      </c>
      <c r="V1468" s="69">
        <f>(J1469-Assets[[#This Row],[MSFT]])/Assets[[#This Row],[MSFT]]</f>
        <v>-1.2857468500845695E-2</v>
      </c>
      <c r="W1468" s="69">
        <f>(K1469-Assets[[#This Row],[WFC]])/Assets[[#This Row],[WFC]]</f>
        <v>8.1172048378288265E-3</v>
      </c>
      <c r="X1468" s="69">
        <f>(L1469-Assets[[#This Row],[DJI]])/Assets[[#This Row],[DJI]]</f>
        <v>7.2759110033874901E-4</v>
      </c>
    </row>
    <row r="1469" spans="1:24" x14ac:dyDescent="0.25">
      <c r="A1469" s="66">
        <v>42486</v>
      </c>
      <c r="B1469" s="60">
        <v>103.718514</v>
      </c>
      <c r="C1469" s="62">
        <v>86.899664000000001</v>
      </c>
      <c r="D1469" s="62">
        <v>31.536823999999999</v>
      </c>
      <c r="E1469" s="62">
        <v>253.740005</v>
      </c>
      <c r="F1469" s="62">
        <v>708.14001499999995</v>
      </c>
      <c r="G1469" s="62">
        <v>104.13355300000001</v>
      </c>
      <c r="H1469" s="62">
        <v>47.521095000000003</v>
      </c>
      <c r="I1469" s="62">
        <v>188.25</v>
      </c>
      <c r="J1469" s="62">
        <v>51.082706999999999</v>
      </c>
      <c r="K1469" s="62">
        <v>50.533006</v>
      </c>
      <c r="L1469" s="62">
        <v>17990.320309999999</v>
      </c>
      <c r="N1469" s="69">
        <f>(B1470-Assets[[#This Row],[AAPL]])/Assets[[#This Row],[AAPL]]</f>
        <v>-6.2577853747499704E-2</v>
      </c>
      <c r="O1469" s="69">
        <f>(C1470-Assets[[#This Row],[XOM]])/Assets[[#This Row],[XOM]]</f>
        <v>9.4716706844803437E-3</v>
      </c>
      <c r="P1469" s="69">
        <f>(D1470-Assets[[#This Row],[TTM]])/Assets[[#This Row],[TTM]]</f>
        <v>-5.7051718334096904E-3</v>
      </c>
      <c r="Q1469" s="69">
        <f>(E1470-Assets[[#This Row],[TSLA]])/Assets[[#This Row],[TSLA]]</f>
        <v>-8.9461809540044741E-3</v>
      </c>
      <c r="R1469" s="69">
        <f>(F1470-Assets[[#This Row],[GOOG]])/Assets[[#This Row],[GOOG]]</f>
        <v>-3.2479283069464519E-3</v>
      </c>
      <c r="S1469" s="69">
        <f>(G1470-Assets[[#This Row],[DIS]])/Assets[[#This Row],[DIS]]</f>
        <v>3.7181771758042028E-3</v>
      </c>
      <c r="T1469" s="69">
        <f>(H1470-Assets[[#This Row],[COP]])/Assets[[#This Row],[COP]]</f>
        <v>6.2393343419373274E-4</v>
      </c>
      <c r="U1469" s="69">
        <f>(I1470-Assets[[#This Row],[BIDU]])/Assets[[#This Row],[BIDU]]</f>
        <v>-1.5936414342629683E-3</v>
      </c>
      <c r="V1469" s="69">
        <f>(J1470-Assets[[#This Row],[MSFT]])/Assets[[#This Row],[MSFT]]</f>
        <v>-9.7200604502028515E-3</v>
      </c>
      <c r="W1469" s="69">
        <f>(K1470-Assets[[#This Row],[WFC]])/Assets[[#This Row],[WFC]]</f>
        <v>1.964260744749699E-4</v>
      </c>
      <c r="X1469" s="69">
        <f>(L1470-Assets[[#This Row],[DJI]])/Assets[[#This Row],[DJI]]</f>
        <v>2.8476685860632264E-3</v>
      </c>
    </row>
    <row r="1470" spans="1:24" x14ac:dyDescent="0.25">
      <c r="A1470" s="66">
        <v>42487</v>
      </c>
      <c r="B1470" s="60">
        <v>97.228031999999999</v>
      </c>
      <c r="C1470" s="62">
        <v>87.722748999999993</v>
      </c>
      <c r="D1470" s="62">
        <v>31.356901000000001</v>
      </c>
      <c r="E1470" s="62">
        <v>251.470001</v>
      </c>
      <c r="F1470" s="62">
        <v>705.84002699999996</v>
      </c>
      <c r="G1470" s="62">
        <v>104.52074</v>
      </c>
      <c r="H1470" s="62">
        <v>47.550744999999999</v>
      </c>
      <c r="I1470" s="62">
        <v>187.949997</v>
      </c>
      <c r="J1470" s="62">
        <v>50.586179999999999</v>
      </c>
      <c r="K1470" s="62">
        <v>50.542932</v>
      </c>
      <c r="L1470" s="62">
        <v>18041.550780000001</v>
      </c>
      <c r="N1470" s="69">
        <f>(B1471-Assets[[#This Row],[AAPL]])/Assets[[#This Row],[AAPL]]</f>
        <v>-3.0566318569525273E-2</v>
      </c>
      <c r="O1470" s="69">
        <f>(C1471-Assets[[#This Row],[XOM]])/Assets[[#This Row],[XOM]]</f>
        <v>-4.8609625765374332E-3</v>
      </c>
      <c r="P1470" s="69">
        <f>(D1471-Assets[[#This Row],[TTM]])/Assets[[#This Row],[TTM]]</f>
        <v>-2.1039260225364717E-2</v>
      </c>
      <c r="Q1470" s="69">
        <f>(E1471-Assets[[#This Row],[TSLA]])/Assets[[#This Row],[TSLA]]</f>
        <v>-1.4952057840092051E-2</v>
      </c>
      <c r="R1470" s="69">
        <f>(F1471-Assets[[#This Row],[GOOG]])/Assets[[#This Row],[GOOG]]</f>
        <v>-2.0996268889692648E-2</v>
      </c>
      <c r="S1470" s="69">
        <f>(G1471-Assets[[#This Row],[DIS]])/Assets[[#This Row],[DIS]]</f>
        <v>-1.1873098104739873E-2</v>
      </c>
      <c r="T1470" s="69">
        <f>(H1471-Assets[[#This Row],[COP]])/Assets[[#This Row],[COP]]</f>
        <v>-9.1457452454214178E-3</v>
      </c>
      <c r="U1470" s="69">
        <f>(I1471-Assets[[#This Row],[BIDU]])/Assets[[#This Row],[BIDU]]</f>
        <v>-1.0268651400936154E-2</v>
      </c>
      <c r="V1470" s="69">
        <f>(J1471-Assets[[#This Row],[MSFT]])/Assets[[#This Row],[MSFT]]</f>
        <v>-2.0416109696363687E-2</v>
      </c>
      <c r="W1470" s="69">
        <f>(K1471-Assets[[#This Row],[WFC]])/Assets[[#This Row],[WFC]]</f>
        <v>-1.0210112068686526E-2</v>
      </c>
      <c r="X1470" s="69">
        <f>(L1471-Assets[[#This Row],[DJI]])/Assets[[#This Row],[DJI]]</f>
        <v>-1.1683641421427788E-2</v>
      </c>
    </row>
    <row r="1471" spans="1:24" x14ac:dyDescent="0.25">
      <c r="A1471" s="66">
        <v>42488</v>
      </c>
      <c r="B1471" s="60">
        <v>94.256129000000001</v>
      </c>
      <c r="C1471" s="62">
        <v>87.296332000000007</v>
      </c>
      <c r="D1471" s="62">
        <v>30.697175000000001</v>
      </c>
      <c r="E1471" s="62">
        <v>247.71000699999999</v>
      </c>
      <c r="F1471" s="62">
        <v>691.02002000000005</v>
      </c>
      <c r="G1471" s="62">
        <v>103.27975499999999</v>
      </c>
      <c r="H1471" s="62">
        <v>47.115858000000003</v>
      </c>
      <c r="I1471" s="62">
        <v>186.020004</v>
      </c>
      <c r="J1471" s="62">
        <v>49.553407</v>
      </c>
      <c r="K1471" s="62">
        <v>50.026882999999998</v>
      </c>
      <c r="L1471" s="62">
        <v>17830.759770000001</v>
      </c>
      <c r="N1471" s="69">
        <f>(B1472-Assets[[#This Row],[AAPL]])/Assets[[#This Row],[AAPL]]</f>
        <v>-1.1494297628115045E-2</v>
      </c>
      <c r="O1471" s="69">
        <f>(C1472-Assets[[#This Row],[XOM]])/Assets[[#This Row],[XOM]]</f>
        <v>4.203143380640503E-3</v>
      </c>
      <c r="P1471" s="69">
        <f>(D1472-Assets[[#This Row],[TTM]])/Assets[[#This Row],[TTM]]</f>
        <v>-1.0745679366260971E-2</v>
      </c>
      <c r="Q1471" s="69">
        <f>(E1472-Assets[[#This Row],[TSLA]])/Assets[[#This Row],[TSLA]]</f>
        <v>-2.8057049790483381E-2</v>
      </c>
      <c r="R1471" s="69">
        <f>(F1472-Assets[[#This Row],[GOOG]])/Assets[[#This Row],[GOOG]]</f>
        <v>2.879786319360068E-3</v>
      </c>
      <c r="S1471" s="69">
        <f>(G1472-Assets[[#This Row],[DIS]])/Assets[[#This Row],[DIS]]</f>
        <v>-7.4016829338915211E-3</v>
      </c>
      <c r="T1471" s="69">
        <f>(H1472-Assets[[#This Row],[COP]])/Assets[[#This Row],[COP]]</f>
        <v>2.517347768558035E-3</v>
      </c>
      <c r="U1471" s="69">
        <f>(I1472-Assets[[#This Row],[BIDU]])/Assets[[#This Row],[BIDU]]</f>
        <v>4.4511336533462301E-2</v>
      </c>
      <c r="V1471" s="69">
        <f>(J1472-Assets[[#This Row],[MSFT]])/Assets[[#This Row],[MSFT]]</f>
        <v>-6.0127046360303779E-4</v>
      </c>
      <c r="W1471" s="69">
        <f>(K1472-Assets[[#This Row],[WFC]])/Assets[[#This Row],[WFC]]</f>
        <v>-8.5300537313108479E-3</v>
      </c>
      <c r="X1471" s="69">
        <f>(L1472-Assets[[#This Row],[DJI]])/Assets[[#This Row],[DJI]]</f>
        <v>-3.2034047195286103E-3</v>
      </c>
    </row>
    <row r="1472" spans="1:24" x14ac:dyDescent="0.25">
      <c r="A1472" s="66">
        <v>42489</v>
      </c>
      <c r="B1472" s="60">
        <v>93.172720999999996</v>
      </c>
      <c r="C1472" s="62">
        <v>87.663251000000002</v>
      </c>
      <c r="D1472" s="62">
        <v>30.367312999999999</v>
      </c>
      <c r="E1472" s="62">
        <v>240.759995</v>
      </c>
      <c r="F1472" s="62">
        <v>693.01000999999997</v>
      </c>
      <c r="G1472" s="62">
        <v>102.515311</v>
      </c>
      <c r="H1472" s="62">
        <v>47.234465</v>
      </c>
      <c r="I1472" s="62">
        <v>194.300003</v>
      </c>
      <c r="J1472" s="62">
        <v>49.523612</v>
      </c>
      <c r="K1472" s="62">
        <v>49.600150999999997</v>
      </c>
      <c r="L1472" s="62">
        <v>17773.640630000002</v>
      </c>
      <c r="N1472" s="69">
        <f>(B1473-Assets[[#This Row],[AAPL]])/Assets[[#This Row],[AAPL]]</f>
        <v>-1.0667607313946759E-3</v>
      </c>
      <c r="O1472" s="69">
        <f>(C1473-Assets[[#This Row],[XOM]])/Assets[[#This Row],[XOM]]</f>
        <v>8.257873073860774E-3</v>
      </c>
      <c r="P1472" s="69">
        <f>(D1473-Assets[[#This Row],[TTM]])/Assets[[#This Row],[TTM]]</f>
        <v>3.9500037425109153E-3</v>
      </c>
      <c r="Q1472" s="69">
        <f>(E1473-Assets[[#This Row],[TSLA]])/Assets[[#This Row],[TSLA]]</f>
        <v>4.3196877454661862E-3</v>
      </c>
      <c r="R1472" s="69">
        <f>(F1473-Assets[[#This Row],[GOOG]])/Assets[[#This Row],[GOOG]]</f>
        <v>7.5035164354985513E-3</v>
      </c>
      <c r="S1472" s="69">
        <f>(G1473-Assets[[#This Row],[DIS]])/Assets[[#This Row],[DIS]]</f>
        <v>1.0652711183795781E-2</v>
      </c>
      <c r="T1472" s="69">
        <f>(H1473-Assets[[#This Row],[COP]])/Assets[[#This Row],[COP]]</f>
        <v>-1.9669429938499301E-2</v>
      </c>
      <c r="U1472" s="69">
        <f>(I1473-Assets[[#This Row],[BIDU]])/Assets[[#This Row],[BIDU]]</f>
        <v>-7.9207404850117361E-2</v>
      </c>
      <c r="V1472" s="69">
        <f>(J1473-Assets[[#This Row],[MSFT]])/Assets[[#This Row],[MSFT]]</f>
        <v>1.4838618798644971E-2</v>
      </c>
      <c r="W1472" s="69">
        <f>(K1473-Assets[[#This Row],[WFC]])/Assets[[#This Row],[WFC]]</f>
        <v>1.2204902360075601E-2</v>
      </c>
      <c r="X1472" s="69">
        <f>(L1473-Assets[[#This Row],[DJI]])/Assets[[#This Row],[DJI]]</f>
        <v>6.6120122740434715E-3</v>
      </c>
    </row>
    <row r="1473" spans="1:24" x14ac:dyDescent="0.25">
      <c r="A1473" s="66">
        <v>42492</v>
      </c>
      <c r="B1473" s="60">
        <v>93.073328000000004</v>
      </c>
      <c r="C1473" s="62">
        <v>88.387163000000001</v>
      </c>
      <c r="D1473" s="62">
        <v>30.487264</v>
      </c>
      <c r="E1473" s="62">
        <v>241.800003</v>
      </c>
      <c r="F1473" s="62">
        <v>698.21002199999998</v>
      </c>
      <c r="G1473" s="62">
        <v>103.607377</v>
      </c>
      <c r="H1473" s="62">
        <v>46.305390000000003</v>
      </c>
      <c r="I1473" s="62">
        <v>178.91000399999999</v>
      </c>
      <c r="J1473" s="62">
        <v>50.258474</v>
      </c>
      <c r="K1473" s="62">
        <v>50.205516000000003</v>
      </c>
      <c r="L1473" s="62">
        <v>17891.160159999999</v>
      </c>
      <c r="N1473" s="69">
        <f>(B1474-Assets[[#This Row],[AAPL]])/Assets[[#This Row],[AAPL]]</f>
        <v>1.644596827997814E-2</v>
      </c>
      <c r="O1473" s="69">
        <f>(C1474-Assets[[#This Row],[XOM]])/Assets[[#This Row],[XOM]]</f>
        <v>-1.1443924272125285E-2</v>
      </c>
      <c r="P1473" s="69">
        <f>(D1474-Assets[[#This Row],[TTM]])/Assets[[#This Row],[TTM]]</f>
        <v>-1.3114755066246712E-2</v>
      </c>
      <c r="Q1473" s="69">
        <f>(E1474-Assets[[#This Row],[TSLA]])/Assets[[#This Row],[TSLA]]</f>
        <v>-3.9205938305964368E-2</v>
      </c>
      <c r="R1473" s="69">
        <f>(F1474-Assets[[#This Row],[GOOG]])/Assets[[#This Row],[GOOG]]</f>
        <v>-8.3786207812409901E-3</v>
      </c>
      <c r="S1473" s="69">
        <f>(G1474-Assets[[#This Row],[DIS]])/Assets[[#This Row],[DIS]]</f>
        <v>-5.5577027106862827E-3</v>
      </c>
      <c r="T1473" s="69">
        <f>(H1474-Assets[[#This Row],[COP]])/Assets[[#This Row],[COP]]</f>
        <v>-3.778007268700264E-2</v>
      </c>
      <c r="U1473" s="69">
        <f>(I1474-Assets[[#This Row],[BIDU]])/Assets[[#This Row],[BIDU]]</f>
        <v>-2.543179754218761E-2</v>
      </c>
      <c r="V1473" s="69">
        <f>(J1474-Assets[[#This Row],[MSFT]])/Assets[[#This Row],[MSFT]]</f>
        <v>-1.6399960731000241E-2</v>
      </c>
      <c r="W1473" s="69">
        <f>(K1474-Assets[[#This Row],[WFC]])/Assets[[#This Row],[WFC]]</f>
        <v>-1.1662383870330213E-2</v>
      </c>
      <c r="X1473" s="69">
        <f>(L1474-Assets[[#This Row],[DJI]])/Assets[[#This Row],[DJI]]</f>
        <v>-7.8390668210305704E-3</v>
      </c>
    </row>
    <row r="1474" spans="1:24" x14ac:dyDescent="0.25">
      <c r="A1474" s="66">
        <v>42493</v>
      </c>
      <c r="B1474" s="60">
        <v>94.604009000000005</v>
      </c>
      <c r="C1474" s="62">
        <v>87.375667000000007</v>
      </c>
      <c r="D1474" s="62">
        <v>30.087430999999999</v>
      </c>
      <c r="E1474" s="62">
        <v>232.320007</v>
      </c>
      <c r="F1474" s="62">
        <v>692.35998500000005</v>
      </c>
      <c r="G1474" s="62">
        <v>103.031558</v>
      </c>
      <c r="H1474" s="62">
        <v>44.555968999999997</v>
      </c>
      <c r="I1474" s="62">
        <v>174.36000100000001</v>
      </c>
      <c r="J1474" s="62">
        <v>49.434237000000003</v>
      </c>
      <c r="K1474" s="62">
        <v>49.62</v>
      </c>
      <c r="L1474" s="62">
        <v>17750.910159999999</v>
      </c>
      <c r="N1474" s="69">
        <f>(B1475-Assets[[#This Row],[AAPL]])/Assets[[#This Row],[AAPL]]</f>
        <v>-1.0401324535834474E-2</v>
      </c>
      <c r="O1474" s="69">
        <f>(C1475-Assets[[#This Row],[XOM]])/Assets[[#This Row],[XOM]]</f>
        <v>-1.9293815519600347E-3</v>
      </c>
      <c r="P1474" s="69">
        <f>(D1475-Assets[[#This Row],[TTM]])/Assets[[#This Row],[TTM]]</f>
        <v>-5.714289797623457E-2</v>
      </c>
      <c r="Q1474" s="69">
        <f>(E1475-Assets[[#This Row],[TSLA]])/Assets[[#This Row],[TSLA]]</f>
        <v>-4.2011056757586943E-2</v>
      </c>
      <c r="R1474" s="69">
        <f>(F1475-Assets[[#This Row],[GOOG]])/Assets[[#This Row],[GOOG]]</f>
        <v>4.8241190599713291E-3</v>
      </c>
      <c r="S1474" s="69">
        <f>(G1475-Assets[[#This Row],[DIS]])/Assets[[#This Row],[DIS]]</f>
        <v>-1.0599470892210473E-3</v>
      </c>
      <c r="T1474" s="69">
        <f>(H1475-Assets[[#This Row],[COP]])/Assets[[#This Row],[COP]]</f>
        <v>-3.7045294649522643E-2</v>
      </c>
      <c r="U1474" s="69">
        <f>(I1475-Assets[[#This Row],[BIDU]])/Assets[[#This Row],[BIDU]]</f>
        <v>1.6746948745429247E-2</v>
      </c>
      <c r="V1474" s="69">
        <f>(J1475-Assets[[#This Row],[MSFT]])/Assets[[#This Row],[MSFT]]</f>
        <v>1.8079575092864661E-3</v>
      </c>
      <c r="W1474" s="69">
        <f>(K1475-Assets[[#This Row],[WFC]])/Assets[[#This Row],[WFC]]</f>
        <v>-1.3704171704957623E-2</v>
      </c>
      <c r="X1474" s="69">
        <f>(L1475-Assets[[#This Row],[DJI]])/Assets[[#This Row],[DJI]]</f>
        <v>-5.6138186212305683E-3</v>
      </c>
    </row>
    <row r="1475" spans="1:24" x14ac:dyDescent="0.25">
      <c r="A1475" s="66">
        <v>42494</v>
      </c>
      <c r="B1475" s="60">
        <v>93.620001999999999</v>
      </c>
      <c r="C1475" s="62">
        <v>87.207086000000004</v>
      </c>
      <c r="D1475" s="62">
        <v>28.368148000000001</v>
      </c>
      <c r="E1475" s="62">
        <v>222.55999800000001</v>
      </c>
      <c r="F1475" s="62">
        <v>695.70001200000002</v>
      </c>
      <c r="G1475" s="62">
        <v>102.92234999999999</v>
      </c>
      <c r="H1475" s="62">
        <v>42.905380000000001</v>
      </c>
      <c r="I1475" s="62">
        <v>177.279999</v>
      </c>
      <c r="J1475" s="62">
        <v>49.523612</v>
      </c>
      <c r="K1475" s="62">
        <v>48.939999</v>
      </c>
      <c r="L1475" s="62">
        <v>17651.259770000001</v>
      </c>
      <c r="N1475" s="69">
        <f>(B1476-Assets[[#This Row],[AAPL]])/Assets[[#This Row],[AAPL]]</f>
        <v>-4.0590043995085536E-3</v>
      </c>
      <c r="O1475" s="69">
        <f>(C1476-Assets[[#This Row],[XOM]])/Assets[[#This Row],[XOM]]</f>
        <v>1.1371208986388937E-3</v>
      </c>
      <c r="P1475" s="69">
        <f>(D1476-Assets[[#This Row],[TTM]])/Assets[[#This Row],[TTM]]</f>
        <v>2.2551137282560606E-2</v>
      </c>
      <c r="Q1475" s="69">
        <f>(E1476-Assets[[#This Row],[TSLA]])/Assets[[#This Row],[TSLA]]</f>
        <v>-4.955966525484963E-2</v>
      </c>
      <c r="R1475" s="69">
        <f>(F1476-Assets[[#This Row],[GOOG]])/Assets[[#This Row],[GOOG]]</f>
        <v>8.2362813010846293E-3</v>
      </c>
      <c r="S1475" s="69">
        <f>(G1476-Assets[[#This Row],[DIS]])/Assets[[#This Row],[DIS]]</f>
        <v>1.2153978217559196E-2</v>
      </c>
      <c r="T1475" s="69">
        <f>(H1476-Assets[[#This Row],[COP]])/Assets[[#This Row],[COP]]</f>
        <v>-4.6072543816183722E-3</v>
      </c>
      <c r="U1475" s="69">
        <f>(I1476-Assets[[#This Row],[BIDU]])/Assets[[#This Row],[BIDU]]</f>
        <v>-1.1620024885040795E-2</v>
      </c>
      <c r="V1475" s="69">
        <f>(J1476-Assets[[#This Row],[MSFT]])/Assets[[#This Row],[MSFT]]</f>
        <v>1.4036536753417356E-3</v>
      </c>
      <c r="W1475" s="69">
        <f>(K1476-Assets[[#This Row],[WFC]])/Assets[[#This Row],[WFC]]</f>
        <v>4.0866367815011861E-4</v>
      </c>
      <c r="X1475" s="69">
        <f>(L1476-Assets[[#This Row],[DJI]])/Assets[[#This Row],[DJI]]</f>
        <v>5.3543883683947809E-4</v>
      </c>
    </row>
    <row r="1476" spans="1:24" x14ac:dyDescent="0.25">
      <c r="A1476" s="66">
        <v>42495</v>
      </c>
      <c r="B1476" s="60">
        <v>93.239998</v>
      </c>
      <c r="C1476" s="62">
        <v>87.306251000000003</v>
      </c>
      <c r="D1476" s="62">
        <v>29.007881999999999</v>
      </c>
      <c r="E1476" s="62">
        <v>211.529999</v>
      </c>
      <c r="F1476" s="62">
        <v>701.42999299999997</v>
      </c>
      <c r="G1476" s="62">
        <v>104.173266</v>
      </c>
      <c r="H1476" s="62">
        <v>42.707704</v>
      </c>
      <c r="I1476" s="62">
        <v>175.220001</v>
      </c>
      <c r="J1476" s="62">
        <v>49.593125999999998</v>
      </c>
      <c r="K1476" s="62">
        <v>48.959999000000003</v>
      </c>
      <c r="L1476" s="62">
        <v>17660.710940000001</v>
      </c>
      <c r="N1476" s="69">
        <f>(B1477-Assets[[#This Row],[AAPL]])/Assets[[#This Row],[AAPL]]</f>
        <v>-5.5769735215996418E-3</v>
      </c>
      <c r="O1476" s="69">
        <f>(C1477-Assets[[#This Row],[XOM]])/Assets[[#This Row],[XOM]]</f>
        <v>5.338495178311975E-3</v>
      </c>
      <c r="P1476" s="69">
        <f>(D1477-Assets[[#This Row],[TTM]])/Assets[[#This Row],[TTM]]</f>
        <v>1.9297031062109251E-2</v>
      </c>
      <c r="Q1476" s="69">
        <f>(E1477-Assets[[#This Row],[TSLA]])/Assets[[#This Row],[TSLA]]</f>
        <v>1.6073341918750695E-2</v>
      </c>
      <c r="R1476" s="69">
        <f>(F1477-Assets[[#This Row],[GOOG]])/Assets[[#This Row],[GOOG]]</f>
        <v>1.3814638804588514E-2</v>
      </c>
      <c r="S1476" s="69">
        <f>(G1477-Assets[[#This Row],[DIS]])/Assets[[#This Row],[DIS]]</f>
        <v>5.8134013000994628E-3</v>
      </c>
      <c r="T1476" s="69">
        <f>(H1477-Assets[[#This Row],[COP]])/Assets[[#This Row],[COP]]</f>
        <v>-1.0414280290038498E-2</v>
      </c>
      <c r="U1476" s="69">
        <f>(I1477-Assets[[#This Row],[BIDU]])/Assets[[#This Row],[BIDU]]</f>
        <v>-7.3050964084859452E-3</v>
      </c>
      <c r="V1476" s="69">
        <f>(J1477-Assets[[#This Row],[MSFT]])/Assets[[#This Row],[MSFT]]</f>
        <v>9.0108254115701149E-3</v>
      </c>
      <c r="W1476" s="69">
        <f>(K1477-Assets[[#This Row],[WFC]])/Assets[[#This Row],[WFC]]</f>
        <v>1.2255106459458823E-3</v>
      </c>
      <c r="X1476" s="69">
        <f>(L1477-Assets[[#This Row],[DJI]])/Assets[[#This Row],[DJI]]</f>
        <v>4.5252946085532989E-3</v>
      </c>
    </row>
    <row r="1477" spans="1:24" x14ac:dyDescent="0.25">
      <c r="A1477" s="66">
        <v>42496</v>
      </c>
      <c r="B1477" s="60">
        <v>92.720000999999996</v>
      </c>
      <c r="C1477" s="62">
        <v>87.772334999999998</v>
      </c>
      <c r="D1477" s="62">
        <v>29.567647999999998</v>
      </c>
      <c r="E1477" s="62">
        <v>214.929993</v>
      </c>
      <c r="F1477" s="62">
        <v>711.11999500000002</v>
      </c>
      <c r="G1477" s="62">
        <v>104.77886700000001</v>
      </c>
      <c r="H1477" s="62">
        <v>42.262934000000001</v>
      </c>
      <c r="I1477" s="62">
        <v>173.94000199999999</v>
      </c>
      <c r="J1477" s="62">
        <v>50.040000999999997</v>
      </c>
      <c r="K1477" s="62">
        <v>49.02</v>
      </c>
      <c r="L1477" s="62">
        <v>17740.630860000001</v>
      </c>
      <c r="N1477" s="69">
        <f>(B1478-Assets[[#This Row],[AAPL]])/Assets[[#This Row],[AAPL]]</f>
        <v>7.5496116528306974E-4</v>
      </c>
      <c r="O1477" s="69">
        <f>(C1478-Assets[[#This Row],[XOM]])/Assets[[#This Row],[XOM]]</f>
        <v>6.778673485216605E-4</v>
      </c>
      <c r="P1477" s="69">
        <f>(D1478-Assets[[#This Row],[TTM]])/Assets[[#This Row],[TTM]]</f>
        <v>-3.0426160376367225E-3</v>
      </c>
      <c r="Q1477" s="69">
        <f>(E1478-Assets[[#This Row],[TSLA]])/Assets[[#This Row],[TSLA]]</f>
        <v>-2.7962570119285324E-2</v>
      </c>
      <c r="R1477" s="69">
        <f>(F1478-Assets[[#This Row],[GOOG]])/Assets[[#This Row],[GOOG]]</f>
        <v>2.5031345096688121E-3</v>
      </c>
      <c r="S1477" s="69">
        <f>(G1478-Assets[[#This Row],[DIS]])/Assets[[#This Row],[DIS]]</f>
        <v>-1.8950577123534812E-3</v>
      </c>
      <c r="T1477" s="69">
        <f>(H1478-Assets[[#This Row],[COP]])/Assets[[#This Row],[COP]]</f>
        <v>-2.5958775129052765E-2</v>
      </c>
      <c r="U1477" s="69">
        <f>(I1478-Assets[[#This Row],[BIDU]])/Assets[[#This Row],[BIDU]]</f>
        <v>-2.5583517010652881E-2</v>
      </c>
      <c r="V1477" s="69">
        <f>(J1478-Assets[[#This Row],[MSFT]])/Assets[[#This Row],[MSFT]]</f>
        <v>-6.3504595053864915E-3</v>
      </c>
      <c r="W1477" s="69">
        <f>(K1478-Assets[[#This Row],[WFC]])/Assets[[#This Row],[WFC]]</f>
        <v>-2.8559567523460442E-3</v>
      </c>
      <c r="X1477" s="69">
        <f>(L1478-Assets[[#This Row],[DJI]])/Assets[[#This Row],[DJI]]</f>
        <v>-1.9571288233208675E-3</v>
      </c>
    </row>
    <row r="1478" spans="1:24" x14ac:dyDescent="0.25">
      <c r="A1478" s="66">
        <v>42499</v>
      </c>
      <c r="B1478" s="60">
        <v>92.790001000000004</v>
      </c>
      <c r="C1478" s="62">
        <v>87.831833000000003</v>
      </c>
      <c r="D1478" s="62">
        <v>29.477685000000001</v>
      </c>
      <c r="E1478" s="62">
        <v>208.91999799999999</v>
      </c>
      <c r="F1478" s="62">
        <v>712.90002400000003</v>
      </c>
      <c r="G1478" s="62">
        <v>104.580305</v>
      </c>
      <c r="H1478" s="62">
        <v>41.165840000000003</v>
      </c>
      <c r="I1478" s="62">
        <v>169.490005</v>
      </c>
      <c r="J1478" s="62">
        <v>49.722223999999997</v>
      </c>
      <c r="K1478" s="62">
        <v>48.880001</v>
      </c>
      <c r="L1478" s="62">
        <v>17705.910159999999</v>
      </c>
      <c r="N1478" s="69">
        <f>(B1479-Assets[[#This Row],[AAPL]])/Assets[[#This Row],[AAPL]]</f>
        <v>6.7894923290280273E-3</v>
      </c>
      <c r="O1478" s="69">
        <f>(C1479-Assets[[#This Row],[XOM]])/Assets[[#This Row],[XOM]]</f>
        <v>1.6032490179272493E-2</v>
      </c>
      <c r="P1478" s="69">
        <f>(D1479-Assets[[#This Row],[TTM]])/Assets[[#This Row],[TTM]]</f>
        <v>-1.4920337197442792E-2</v>
      </c>
      <c r="Q1478" s="69">
        <f>(E1479-Assets[[#This Row],[TSLA]])/Assets[[#This Row],[TSLA]]</f>
        <v>-1.1008807304315592E-3</v>
      </c>
      <c r="R1478" s="69">
        <f>(F1479-Assets[[#This Row],[GOOG]])/Assets[[#This Row],[GOOG]]</f>
        <v>1.4419930781205776E-2</v>
      </c>
      <c r="S1478" s="69">
        <f>(G1479-Assets[[#This Row],[DIS]])/Assets[[#This Row],[DIS]]</f>
        <v>1.1961286592155247E-2</v>
      </c>
      <c r="T1478" s="69">
        <f>(H1479-Assets[[#This Row],[COP]])/Assets[[#This Row],[COP]]</f>
        <v>2.9291665128174198E-2</v>
      </c>
      <c r="U1478" s="69">
        <f>(I1479-Assets[[#This Row],[BIDU]])/Assets[[#This Row],[BIDU]]</f>
        <v>-1.9352161798567451E-2</v>
      </c>
      <c r="V1478" s="69">
        <f>(J1479-Assets[[#This Row],[MSFT]])/Assets[[#This Row],[MSFT]]</f>
        <v>1.897344736631262E-2</v>
      </c>
      <c r="W1478" s="69">
        <f>(K1479-Assets[[#This Row],[WFC]])/Assets[[#This Row],[WFC]]</f>
        <v>1.0638318112964045E-2</v>
      </c>
      <c r="X1478" s="69">
        <f>(L1479-Assets[[#This Row],[DJI]])/Assets[[#This Row],[DJI]]</f>
        <v>1.2563005685102928E-2</v>
      </c>
    </row>
    <row r="1479" spans="1:24" x14ac:dyDescent="0.25">
      <c r="A1479" s="66">
        <v>42500</v>
      </c>
      <c r="B1479" s="60">
        <v>93.419998000000007</v>
      </c>
      <c r="C1479" s="62">
        <v>89.239996000000005</v>
      </c>
      <c r="D1479" s="62">
        <v>29.037868</v>
      </c>
      <c r="E1479" s="62">
        <v>208.69000199999999</v>
      </c>
      <c r="F1479" s="62">
        <v>723.17999299999997</v>
      </c>
      <c r="G1479" s="62">
        <v>105.83122</v>
      </c>
      <c r="H1479" s="62">
        <v>42.371656000000002</v>
      </c>
      <c r="I1479" s="62">
        <v>166.21000699999999</v>
      </c>
      <c r="J1479" s="62">
        <v>50.665626000000003</v>
      </c>
      <c r="K1479" s="62">
        <v>49.400002000000001</v>
      </c>
      <c r="L1479" s="62">
        <v>17928.349610000001</v>
      </c>
      <c r="N1479" s="69">
        <f>(B1480-Assets[[#This Row],[AAPL]])/Assets[[#This Row],[AAPL]]</f>
        <v>-9.7409122188164311E-3</v>
      </c>
      <c r="O1479" s="69">
        <f>(C1480-Assets[[#This Row],[XOM]])/Assets[[#This Row],[XOM]]</f>
        <v>-4.8184448596345951E-3</v>
      </c>
      <c r="P1479" s="69">
        <f>(D1480-Assets[[#This Row],[TTM]])/Assets[[#This Row],[TTM]]</f>
        <v>-3.0981062383781045E-2</v>
      </c>
      <c r="Q1479" s="69">
        <f>(E1480-Assets[[#This Row],[TSLA]])/Assets[[#This Row],[TSLA]]</f>
        <v>1.2938089865943726E-3</v>
      </c>
      <c r="R1479" s="69">
        <f>(F1480-Assets[[#This Row],[GOOG]])/Assets[[#This Row],[GOOG]]</f>
        <v>-1.0910167698734924E-2</v>
      </c>
      <c r="S1479" s="69">
        <f>(G1480-Assets[[#This Row],[DIS]])/Assets[[#This Row],[DIS]]</f>
        <v>-4.0431500269958127E-2</v>
      </c>
      <c r="T1479" s="69">
        <f>(H1480-Assets[[#This Row],[COP]])/Assets[[#This Row],[COP]]</f>
        <v>1.8894352394440237E-2</v>
      </c>
      <c r="U1479" s="69">
        <f>(I1480-Assets[[#This Row],[BIDU]])/Assets[[#This Row],[BIDU]]</f>
        <v>-1.9012116400428204E-2</v>
      </c>
      <c r="V1479" s="69">
        <f>(J1480-Assets[[#This Row],[MSFT]])/Assets[[#This Row],[MSFT]]</f>
        <v>5.879923402110121E-4</v>
      </c>
      <c r="W1479" s="69">
        <f>(K1480-Assets[[#This Row],[WFC]])/Assets[[#This Row],[WFC]]</f>
        <v>-6.4777325312658949E-3</v>
      </c>
      <c r="X1479" s="69">
        <f>(L1480-Assets[[#This Row],[DJI]])/Assets[[#This Row],[DJI]]</f>
        <v>-1.2116590468474372E-2</v>
      </c>
    </row>
    <row r="1480" spans="1:24" x14ac:dyDescent="0.25">
      <c r="A1480" s="66">
        <v>42501</v>
      </c>
      <c r="B1480" s="60">
        <v>92.510002</v>
      </c>
      <c r="C1480" s="62">
        <v>88.809997999999993</v>
      </c>
      <c r="D1480" s="62">
        <v>28.138244</v>
      </c>
      <c r="E1480" s="62">
        <v>208.96000699999999</v>
      </c>
      <c r="F1480" s="62">
        <v>715.28997800000002</v>
      </c>
      <c r="G1480" s="62">
        <v>101.552305</v>
      </c>
      <c r="H1480" s="62">
        <v>43.172241</v>
      </c>
      <c r="I1480" s="62">
        <v>163.050003</v>
      </c>
      <c r="J1480" s="62">
        <v>50.695416999999999</v>
      </c>
      <c r="K1480" s="62">
        <v>49.080002</v>
      </c>
      <c r="L1480" s="62">
        <v>17711.119139999999</v>
      </c>
      <c r="N1480" s="69">
        <f>(B1481-Assets[[#This Row],[AAPL]])/Assets[[#This Row],[AAPL]]</f>
        <v>-2.345698792655956E-2</v>
      </c>
      <c r="O1480" s="69">
        <f>(C1481-Assets[[#This Row],[XOM]])/Assets[[#This Row],[XOM]]</f>
        <v>9.6835944079180555E-3</v>
      </c>
      <c r="P1480" s="69">
        <f>(D1481-Assets[[#This Row],[TTM]])/Assets[[#This Row],[TTM]]</f>
        <v>2.2024899634817251E-2</v>
      </c>
      <c r="Q1480" s="69">
        <f>(E1481-Assets[[#This Row],[TSLA]])/Assets[[#This Row],[TSLA]]</f>
        <v>-8.0398542482820017E-3</v>
      </c>
      <c r="R1480" s="69">
        <f>(F1481-Assets[[#This Row],[GOOG]])/Assets[[#This Row],[GOOG]]</f>
        <v>-2.7680801645456141E-3</v>
      </c>
      <c r="S1480" s="69">
        <f>(G1481-Assets[[#This Row],[DIS]])/Assets[[#This Row],[DIS]]</f>
        <v>-5.6701716420913323E-3</v>
      </c>
      <c r="T1480" s="69">
        <f>(H1481-Assets[[#This Row],[COP]])/Assets[[#This Row],[COP]]</f>
        <v>1.1446938786429995E-3</v>
      </c>
      <c r="U1480" s="69">
        <f>(I1481-Assets[[#This Row],[BIDU]])/Assets[[#This Row],[BIDU]]</f>
        <v>-1.0855590109986076E-2</v>
      </c>
      <c r="V1480" s="69">
        <f>(J1481-Assets[[#This Row],[MSFT]])/Assets[[#This Row],[MSFT]]</f>
        <v>9.0107553509225155E-3</v>
      </c>
      <c r="W1480" s="69">
        <f>(K1481-Assets[[#This Row],[WFC]])/Assets[[#This Row],[WFC]]</f>
        <v>2.4449673005310793E-3</v>
      </c>
      <c r="X1480" s="69">
        <f>(L1481-Assets[[#This Row],[DJI]])/Assets[[#This Row],[DJI]]</f>
        <v>5.2965935838660515E-4</v>
      </c>
    </row>
    <row r="1481" spans="1:24" x14ac:dyDescent="0.25">
      <c r="A1481" s="66">
        <v>42502</v>
      </c>
      <c r="B1481" s="60">
        <v>90.339995999999999</v>
      </c>
      <c r="C1481" s="62">
        <v>89.669998000000007</v>
      </c>
      <c r="D1481" s="62">
        <v>28.757985999999999</v>
      </c>
      <c r="E1481" s="62">
        <v>207.279999</v>
      </c>
      <c r="F1481" s="62">
        <v>713.30999799999995</v>
      </c>
      <c r="G1481" s="62">
        <v>100.97648599999999</v>
      </c>
      <c r="H1481" s="62">
        <v>43.22166</v>
      </c>
      <c r="I1481" s="62">
        <v>161.279999</v>
      </c>
      <c r="J1481" s="62">
        <v>51.152220999999997</v>
      </c>
      <c r="K1481" s="62">
        <v>49.200001</v>
      </c>
      <c r="L1481" s="62">
        <v>17720.5</v>
      </c>
      <c r="N1481" s="69">
        <f>(B1482-Assets[[#This Row],[AAPL]])/Assets[[#This Row],[AAPL]]</f>
        <v>1.9924840377456327E-3</v>
      </c>
      <c r="O1481" s="69">
        <f>(C1482-Assets[[#This Row],[XOM]])/Assets[[#This Row],[XOM]]</f>
        <v>-1.1263455141372994E-2</v>
      </c>
      <c r="P1481" s="69">
        <f>(D1482-Assets[[#This Row],[TTM]])/Assets[[#This Row],[TTM]]</f>
        <v>0</v>
      </c>
      <c r="Q1481" s="69">
        <f>(E1482-Assets[[#This Row],[TSLA]])/Assets[[#This Row],[TSLA]]</f>
        <v>1.5920590582403826E-3</v>
      </c>
      <c r="R1481" s="69">
        <f>(F1482-Assets[[#This Row],[GOOG]])/Assets[[#This Row],[GOOG]]</f>
        <v>-3.4767226128238743E-3</v>
      </c>
      <c r="S1481" s="69">
        <f>(G1482-Assets[[#This Row],[DIS]])/Assets[[#This Row],[DIS]]</f>
        <v>-1.1699951610516419E-2</v>
      </c>
      <c r="T1481" s="69">
        <f>(H1482-Assets[[#This Row],[COP]])/Assets[[#This Row],[COP]]</f>
        <v>-1.6235979830483142E-2</v>
      </c>
      <c r="U1481" s="69">
        <f>(I1482-Assets[[#This Row],[BIDU]])/Assets[[#This Row],[BIDU]]</f>
        <v>-9.4866010012810299E-3</v>
      </c>
      <c r="V1481" s="69">
        <f>(J1482-Assets[[#This Row],[MSFT]])/Assets[[#This Row],[MSFT]]</f>
        <v>-8.3478291196778277E-3</v>
      </c>
      <c r="W1481" s="69">
        <f>(K1482-Assets[[#This Row],[WFC]])/Assets[[#This Row],[WFC]]</f>
        <v>-1.9512174400159125E-2</v>
      </c>
      <c r="X1481" s="69">
        <f>(L1482-Assets[[#This Row],[DJI]])/Assets[[#This Row],[DJI]]</f>
        <v>-1.0450026240794608E-2</v>
      </c>
    </row>
    <row r="1482" spans="1:24" x14ac:dyDescent="0.25">
      <c r="A1482" s="66">
        <v>42503</v>
      </c>
      <c r="B1482" s="60">
        <v>90.519997000000004</v>
      </c>
      <c r="C1482" s="62">
        <v>88.660004000000001</v>
      </c>
      <c r="D1482" s="62">
        <v>28.757985999999999</v>
      </c>
      <c r="E1482" s="62">
        <v>207.61000100000001</v>
      </c>
      <c r="F1482" s="62">
        <v>710.830017</v>
      </c>
      <c r="G1482" s="62">
        <v>99.795066000000006</v>
      </c>
      <c r="H1482" s="62">
        <v>42.519914</v>
      </c>
      <c r="I1482" s="62">
        <v>159.75</v>
      </c>
      <c r="J1482" s="62">
        <v>50.725211000000002</v>
      </c>
      <c r="K1482" s="62">
        <v>48.240001999999997</v>
      </c>
      <c r="L1482" s="62">
        <v>17535.320309999999</v>
      </c>
      <c r="N1482" s="69">
        <f>(B1483-Assets[[#This Row],[AAPL]])/Assets[[#This Row],[AAPL]]</f>
        <v>3.7118869988473371E-2</v>
      </c>
      <c r="O1482" s="69">
        <f>(C1483-Assets[[#This Row],[XOM]])/Assets[[#This Row],[XOM]]</f>
        <v>1.0263884039526916E-2</v>
      </c>
      <c r="P1482" s="69">
        <f>(D1483-Assets[[#This Row],[TTM]])/Assets[[#This Row],[TTM]]</f>
        <v>1.8421943734168323E-2</v>
      </c>
      <c r="Q1482" s="69">
        <f>(E1483-Assets[[#This Row],[TSLA]])/Assets[[#This Row],[TSLA]]</f>
        <v>3.2753335423373873E-3</v>
      </c>
      <c r="R1482" s="69">
        <f>(F1483-Assets[[#This Row],[GOOG]])/Assets[[#This Row],[GOOG]]</f>
        <v>7.9624845105549843E-3</v>
      </c>
      <c r="S1482" s="69">
        <f>(G1483-Assets[[#This Row],[DIS]])/Assets[[#This Row],[DIS]]</f>
        <v>-1.5916818973796462E-3</v>
      </c>
      <c r="T1482" s="69">
        <f>(H1483-Assets[[#This Row],[COP]])/Assets[[#This Row],[COP]]</f>
        <v>2.4639725282605281E-2</v>
      </c>
      <c r="U1482" s="69">
        <f>(I1483-Assets[[#This Row],[BIDU]])/Assets[[#This Row],[BIDU]]</f>
        <v>5.1392845070422473E-2</v>
      </c>
      <c r="V1482" s="69">
        <f>(J1483-Assets[[#This Row],[MSFT]])/Assets[[#This Row],[MSFT]]</f>
        <v>1.4682856617392864E-2</v>
      </c>
      <c r="W1482" s="69">
        <f>(K1483-Assets[[#This Row],[WFC]])/Assets[[#This Row],[WFC]]</f>
        <v>6.218490621125221E-4</v>
      </c>
      <c r="X1482" s="69">
        <f>(L1483-Assets[[#This Row],[DJI]])/Assets[[#This Row],[DJI]]</f>
        <v>1.000213437218939E-2</v>
      </c>
    </row>
    <row r="1483" spans="1:24" x14ac:dyDescent="0.25">
      <c r="A1483" s="66">
        <v>42506</v>
      </c>
      <c r="B1483" s="60">
        <v>93.879997000000003</v>
      </c>
      <c r="C1483" s="62">
        <v>89.57</v>
      </c>
      <c r="D1483" s="62">
        <v>29.287763999999999</v>
      </c>
      <c r="E1483" s="62">
        <v>208.28999300000001</v>
      </c>
      <c r="F1483" s="62">
        <v>716.48999000000003</v>
      </c>
      <c r="G1483" s="62">
        <v>99.636223999999999</v>
      </c>
      <c r="H1483" s="62">
        <v>43.567593000000002</v>
      </c>
      <c r="I1483" s="62">
        <v>167.96000699999999</v>
      </c>
      <c r="J1483" s="62">
        <v>51.470002000000001</v>
      </c>
      <c r="K1483" s="62">
        <v>48.27</v>
      </c>
      <c r="L1483" s="62">
        <v>17710.710940000001</v>
      </c>
      <c r="N1483" s="69">
        <f>(B1484-Assets[[#This Row],[AAPL]])/Assets[[#This Row],[AAPL]]</f>
        <v>-4.1542289354781622E-3</v>
      </c>
      <c r="O1483" s="69">
        <f>(C1484-Assets[[#This Row],[XOM]])/Assets[[#This Row],[XOM]]</f>
        <v>-4.4658925979668997E-4</v>
      </c>
      <c r="P1483" s="69">
        <f>(D1484-Assets[[#This Row],[TTM]])/Assets[[#This Row],[TTM]]</f>
        <v>-3.6518765993880556E-2</v>
      </c>
      <c r="Q1483" s="69">
        <f>(E1484-Assets[[#This Row],[TSLA]])/Assets[[#This Row],[TSLA]]</f>
        <v>-1.7427572720692459E-2</v>
      </c>
      <c r="R1483" s="69">
        <f>(F1484-Assets[[#This Row],[GOOG]])/Assets[[#This Row],[GOOG]]</f>
        <v>-1.4319823226002193E-2</v>
      </c>
      <c r="S1483" s="69">
        <f>(G1484-Assets[[#This Row],[DIS]])/Assets[[#This Row],[DIS]]</f>
        <v>-4.1849137117038341E-3</v>
      </c>
      <c r="T1483" s="69">
        <f>(H1484-Assets[[#This Row],[COP]])/Assets[[#This Row],[COP]]</f>
        <v>-6.8058614117148817E-3</v>
      </c>
      <c r="U1483" s="69">
        <f>(I1484-Assets[[#This Row],[BIDU]])/Assets[[#This Row],[BIDU]]</f>
        <v>1.8337615334822054E-2</v>
      </c>
      <c r="V1483" s="69">
        <f>(J1484-Assets[[#This Row],[MSFT]])/Assets[[#This Row],[MSFT]]</f>
        <v>-1.8651718723461441E-2</v>
      </c>
      <c r="W1483" s="69">
        <f>(K1484-Assets[[#This Row],[WFC]])/Assets[[#This Row],[WFC]]</f>
        <v>-1.3465941578620326E-2</v>
      </c>
      <c r="X1483" s="69">
        <f>(L1484-Assets[[#This Row],[DJI]])/Assets[[#This Row],[DJI]]</f>
        <v>-1.0204585835784763E-2</v>
      </c>
    </row>
    <row r="1484" spans="1:24" x14ac:dyDescent="0.25">
      <c r="A1484" s="66">
        <v>42507</v>
      </c>
      <c r="B1484" s="60">
        <v>93.489998</v>
      </c>
      <c r="C1484" s="62">
        <v>89.529999000000004</v>
      </c>
      <c r="D1484" s="62">
        <v>28.218211</v>
      </c>
      <c r="E1484" s="62">
        <v>204.66000399999999</v>
      </c>
      <c r="F1484" s="62">
        <v>706.22997999999995</v>
      </c>
      <c r="G1484" s="62">
        <v>99.219255000000004</v>
      </c>
      <c r="H1484" s="62">
        <v>43.271078000000003</v>
      </c>
      <c r="I1484" s="62">
        <v>171.03999300000001</v>
      </c>
      <c r="J1484" s="62">
        <v>50.509998000000003</v>
      </c>
      <c r="K1484" s="62">
        <v>47.619999</v>
      </c>
      <c r="L1484" s="62">
        <v>17529.980469999999</v>
      </c>
      <c r="N1484" s="69">
        <f>(B1485-Assets[[#This Row],[AAPL]])/Assets[[#This Row],[AAPL]]</f>
        <v>1.1445074584342093E-2</v>
      </c>
      <c r="O1484" s="69">
        <f>(C1485-Assets[[#This Row],[XOM]])/Assets[[#This Row],[XOM]]</f>
        <v>-2.0105104658831091E-3</v>
      </c>
      <c r="P1484" s="69">
        <f>(D1485-Assets[[#This Row],[TTM]])/Assets[[#This Row],[TTM]]</f>
        <v>1.2752403049222417E-2</v>
      </c>
      <c r="Q1484" s="69">
        <f>(E1485-Assets[[#This Row],[TSLA]])/Assets[[#This Row],[TSLA]]</f>
        <v>3.1808823769982952E-2</v>
      </c>
      <c r="R1484" s="69">
        <f>(F1485-Assets[[#This Row],[GOOG]])/Assets[[#This Row],[GOOG]]</f>
        <v>5.6642313598755448E-4</v>
      </c>
      <c r="S1484" s="69">
        <f>(G1485-Assets[[#This Row],[DIS]])/Assets[[#This Row],[DIS]]</f>
        <v>-9.4056743320639711E-3</v>
      </c>
      <c r="T1484" s="69">
        <f>(H1485-Assets[[#This Row],[COP]])/Assets[[#This Row],[COP]]</f>
        <v>-4.3648092150604945E-3</v>
      </c>
      <c r="U1484" s="69">
        <f>(I1485-Assets[[#This Row],[BIDU]])/Assets[[#This Row],[BIDU]]</f>
        <v>-9.2960480885895119E-3</v>
      </c>
      <c r="V1484" s="69">
        <f>(J1485-Assets[[#This Row],[MSFT]])/Assets[[#This Row],[MSFT]]</f>
        <v>5.9394775664017383E-3</v>
      </c>
      <c r="W1484" s="69">
        <f>(K1485-Assets[[#This Row],[WFC]])/Assets[[#This Row],[WFC]]</f>
        <v>2.1629630861605031E-2</v>
      </c>
      <c r="X1484" s="69">
        <f>(L1485-Assets[[#This Row],[DJI]])/Assets[[#This Row],[DJI]]</f>
        <v>-1.9174750398337013E-4</v>
      </c>
    </row>
    <row r="1485" spans="1:24" x14ac:dyDescent="0.25">
      <c r="A1485" s="66">
        <v>42508</v>
      </c>
      <c r="B1485" s="60">
        <v>94.559997999999993</v>
      </c>
      <c r="C1485" s="62">
        <v>89.349997999999999</v>
      </c>
      <c r="D1485" s="62">
        <v>28.578061000000002</v>
      </c>
      <c r="E1485" s="62">
        <v>211.16999799999999</v>
      </c>
      <c r="F1485" s="62">
        <v>706.63000499999998</v>
      </c>
      <c r="G1485" s="62">
        <v>98.286030999999994</v>
      </c>
      <c r="H1485" s="62">
        <v>43.082208000000001</v>
      </c>
      <c r="I1485" s="62">
        <v>169.449997</v>
      </c>
      <c r="J1485" s="62">
        <v>50.810001</v>
      </c>
      <c r="K1485" s="62">
        <v>48.650002000000001</v>
      </c>
      <c r="L1485" s="62">
        <v>17526.619139999999</v>
      </c>
      <c r="N1485" s="69">
        <f>(B1486-Assets[[#This Row],[AAPL]])/Assets[[#This Row],[AAPL]]</f>
        <v>-3.8071172548036318E-3</v>
      </c>
      <c r="O1485" s="69">
        <f>(C1486-Assets[[#This Row],[XOM]])/Assets[[#This Row],[XOM]]</f>
        <v>8.5059095356666663E-3</v>
      </c>
      <c r="P1485" s="69">
        <f>(D1486-Assets[[#This Row],[TTM]])/Assets[[#This Row],[TTM]]</f>
        <v>-5.246577085828227E-3</v>
      </c>
      <c r="Q1485" s="69">
        <f>(E1486-Assets[[#This Row],[TSLA]])/Assets[[#This Row],[TSLA]]</f>
        <v>1.9131548223057699E-2</v>
      </c>
      <c r="R1485" s="69">
        <f>(F1486-Assets[[#This Row],[GOOG]])/Assets[[#This Row],[GOOG]]</f>
        <v>-8.9297057234357761E-3</v>
      </c>
      <c r="S1485" s="69">
        <f>(G1486-Assets[[#This Row],[DIS]])/Assets[[#This Row],[DIS]]</f>
        <v>-5.9595549239341936E-3</v>
      </c>
      <c r="T1485" s="69">
        <f>(H1486-Assets[[#This Row],[COP]])/Assets[[#This Row],[COP]]</f>
        <v>4.6148981036430429E-4</v>
      </c>
      <c r="U1485" s="69">
        <f>(I1486-Assets[[#This Row],[BIDU]])/Assets[[#This Row],[BIDU]]</f>
        <v>-5.5473710040844244E-3</v>
      </c>
      <c r="V1485" s="69">
        <f>(J1486-Assets[[#This Row],[MSFT]])/Assets[[#This Row],[MSFT]]</f>
        <v>-9.6437904026020291E-3</v>
      </c>
      <c r="W1485" s="69">
        <f>(K1486-Assets[[#This Row],[WFC]])/Assets[[#This Row],[WFC]]</f>
        <v>-5.549866164445391E-3</v>
      </c>
      <c r="X1485" s="69">
        <f>(L1486-Assets[[#This Row],[DJI]])/Assets[[#This Row],[DJI]]</f>
        <v>-5.2045833409945378E-3</v>
      </c>
    </row>
    <row r="1486" spans="1:24" x14ac:dyDescent="0.25">
      <c r="A1486" s="66">
        <v>42509</v>
      </c>
      <c r="B1486" s="60">
        <v>94.199996999999996</v>
      </c>
      <c r="C1486" s="62">
        <v>90.110000999999997</v>
      </c>
      <c r="D1486" s="62">
        <v>28.428124</v>
      </c>
      <c r="E1486" s="62">
        <v>215.21000699999999</v>
      </c>
      <c r="F1486" s="62">
        <v>700.32000700000003</v>
      </c>
      <c r="G1486" s="62">
        <v>97.700289999999995</v>
      </c>
      <c r="H1486" s="62">
        <v>43.102089999999997</v>
      </c>
      <c r="I1486" s="62">
        <v>168.509995</v>
      </c>
      <c r="J1486" s="62">
        <v>50.32</v>
      </c>
      <c r="K1486" s="62">
        <v>48.380001</v>
      </c>
      <c r="L1486" s="62">
        <v>17435.400389999999</v>
      </c>
      <c r="N1486" s="69">
        <f>(B1487-Assets[[#This Row],[AAPL]])/Assets[[#This Row],[AAPL]]</f>
        <v>1.0828068285394957E-2</v>
      </c>
      <c r="O1486" s="69">
        <f>(C1487-Assets[[#This Row],[XOM]])/Assets[[#This Row],[XOM]]</f>
        <v>-4.1061258006200333E-3</v>
      </c>
      <c r="P1486" s="69">
        <f>(D1487-Assets[[#This Row],[TTM]])/Assets[[#This Row],[TTM]]</f>
        <v>1.0548497677862917E-2</v>
      </c>
      <c r="Q1486" s="69">
        <f>(E1487-Assets[[#This Row],[TSLA]])/Assets[[#This Row],[TSLA]]</f>
        <v>2.3558346894157266E-2</v>
      </c>
      <c r="R1486" s="69">
        <f>(F1487-Assets[[#This Row],[GOOG]])/Assets[[#This Row],[GOOG]]</f>
        <v>1.3450969422325817E-2</v>
      </c>
      <c r="S1486" s="69">
        <f>(G1487-Assets[[#This Row],[DIS]])/Assets[[#This Row],[DIS]]</f>
        <v>1.392129951712536E-2</v>
      </c>
      <c r="T1486" s="69">
        <f>(H1487-Assets[[#This Row],[COP]])/Assets[[#This Row],[COP]]</f>
        <v>5.0738142860358828E-3</v>
      </c>
      <c r="U1486" s="69">
        <f>(I1487-Assets[[#This Row],[BIDU]])/Assets[[#This Row],[BIDU]]</f>
        <v>9.1389712521206846E-3</v>
      </c>
      <c r="V1486" s="69">
        <f>(J1487-Assets[[#This Row],[MSFT]])/Assets[[#This Row],[MSFT]]</f>
        <v>5.9618243243243184E-3</v>
      </c>
      <c r="W1486" s="69">
        <f>(K1487-Assets[[#This Row],[WFC]])/Assets[[#This Row],[WFC]]</f>
        <v>7.647767514514933E-3</v>
      </c>
      <c r="X1486" s="69">
        <f>(L1487-Assets[[#This Row],[DJI]])/Assets[[#This Row],[DJI]]</f>
        <v>3.7589650099227115E-3</v>
      </c>
    </row>
    <row r="1487" spans="1:24" x14ac:dyDescent="0.25">
      <c r="A1487" s="66">
        <v>42510</v>
      </c>
      <c r="B1487" s="60">
        <v>95.220000999999996</v>
      </c>
      <c r="C1487" s="62">
        <v>89.739998</v>
      </c>
      <c r="D1487" s="62">
        <v>28.727997999999999</v>
      </c>
      <c r="E1487" s="62">
        <v>220.279999</v>
      </c>
      <c r="F1487" s="62">
        <v>709.73999000000003</v>
      </c>
      <c r="G1487" s="62">
        <v>99.060405000000003</v>
      </c>
      <c r="H1487" s="62">
        <v>43.320782000000001</v>
      </c>
      <c r="I1487" s="62">
        <v>170.050003</v>
      </c>
      <c r="J1487" s="62">
        <v>50.619999</v>
      </c>
      <c r="K1487" s="62">
        <v>48.75</v>
      </c>
      <c r="L1487" s="62">
        <v>17500.939450000002</v>
      </c>
      <c r="N1487" s="69">
        <f>(B1488-Assets[[#This Row],[AAPL]])/Assets[[#This Row],[AAPL]]</f>
        <v>1.2707403773289296E-2</v>
      </c>
      <c r="O1487" s="69">
        <f>(C1488-Assets[[#This Row],[XOM]])/Assets[[#This Row],[XOM]]</f>
        <v>-1.5600624372646026E-3</v>
      </c>
      <c r="P1487" s="69">
        <f>(D1488-Assets[[#This Row],[TTM]])/Assets[[#This Row],[TTM]]</f>
        <v>-2.4008355890306039E-2</v>
      </c>
      <c r="Q1487" s="69">
        <f>(E1488-Assets[[#This Row],[TSLA]])/Assets[[#This Row],[TSLA]]</f>
        <v>-1.8431078710872916E-2</v>
      </c>
      <c r="R1487" s="69">
        <f>(F1488-Assets[[#This Row],[GOOG]])/Assets[[#This Row],[GOOG]]</f>
        <v>-7.7493167603533229E-3</v>
      </c>
      <c r="S1487" s="69">
        <f>(G1488-Assets[[#This Row],[DIS]])/Assets[[#This Row],[DIS]]</f>
        <v>-6.013209818796883E-3</v>
      </c>
      <c r="T1487" s="69">
        <f>(H1488-Assets[[#This Row],[COP]])/Assets[[#This Row],[COP]]</f>
        <v>2.2942799139673197E-4</v>
      </c>
      <c r="U1487" s="69">
        <f>(I1488-Assets[[#This Row],[BIDU]])/Assets[[#This Row],[BIDU]]</f>
        <v>-1.6465686272290371E-3</v>
      </c>
      <c r="V1487" s="69">
        <f>(J1488-Assets[[#This Row],[MSFT]])/Assets[[#This Row],[MSFT]]</f>
        <v>-1.1655472375651437E-2</v>
      </c>
      <c r="W1487" s="69">
        <f>(K1488-Assets[[#This Row],[WFC]])/Assets[[#This Row],[WFC]]</f>
        <v>-1.0256205128205062E-3</v>
      </c>
      <c r="X1487" s="69">
        <f>(L1488-Assets[[#This Row],[DJI]])/Assets[[#This Row],[DJI]]</f>
        <v>-4.5767600207318148E-4</v>
      </c>
    </row>
    <row r="1488" spans="1:24" x14ac:dyDescent="0.25">
      <c r="A1488" s="66">
        <v>42513</v>
      </c>
      <c r="B1488" s="60">
        <v>96.43</v>
      </c>
      <c r="C1488" s="62">
        <v>89.599997999999999</v>
      </c>
      <c r="D1488" s="62">
        <v>28.038285999999999</v>
      </c>
      <c r="E1488" s="62">
        <v>216.220001</v>
      </c>
      <c r="F1488" s="62">
        <v>704.23999000000003</v>
      </c>
      <c r="G1488" s="62">
        <v>98.464734000000007</v>
      </c>
      <c r="H1488" s="62">
        <v>43.330720999999997</v>
      </c>
      <c r="I1488" s="62">
        <v>169.770004</v>
      </c>
      <c r="J1488" s="62">
        <v>50.029998999999997</v>
      </c>
      <c r="K1488" s="62">
        <v>48.700001</v>
      </c>
      <c r="L1488" s="62">
        <v>17492.929690000001</v>
      </c>
      <c r="N1488" s="69">
        <f>(B1489-Assets[[#This Row],[AAPL]])/Assets[[#This Row],[AAPL]]</f>
        <v>1.5244239344602237E-2</v>
      </c>
      <c r="O1488" s="69">
        <f>(C1489-Assets[[#This Row],[XOM]])/Assets[[#This Row],[XOM]]</f>
        <v>7.8125001743869897E-4</v>
      </c>
      <c r="P1488" s="69">
        <f>(D1489-Assets[[#This Row],[TTM]])/Assets[[#This Row],[TTM]]</f>
        <v>3.9215699561663722E-2</v>
      </c>
      <c r="Q1488" s="69">
        <f>(E1489-Assets[[#This Row],[TSLA]])/Assets[[#This Row],[TSLA]]</f>
        <v>7.8161270566268759E-3</v>
      </c>
      <c r="R1488" s="69">
        <f>(F1489-Assets[[#This Row],[GOOG]])/Assets[[#This Row],[GOOG]]</f>
        <v>2.250658472263117E-2</v>
      </c>
      <c r="S1488" s="69">
        <f>(G1489-Assets[[#This Row],[DIS]])/Assets[[#This Row],[DIS]]</f>
        <v>3.3272927950020511E-3</v>
      </c>
      <c r="T1488" s="69">
        <f>(H1489-Assets[[#This Row],[COP]])/Assets[[#This Row],[COP]]</f>
        <v>-2.9823413277614329E-3</v>
      </c>
      <c r="U1488" s="69">
        <f>(I1489-Assets[[#This Row],[BIDU]])/Assets[[#This Row],[BIDU]]</f>
        <v>3.61665774597024E-2</v>
      </c>
      <c r="V1488" s="69">
        <f>(J1489-Assets[[#This Row],[MSFT]])/Assets[[#This Row],[MSFT]]</f>
        <v>3.1181311836524461E-2</v>
      </c>
      <c r="W1488" s="69">
        <f>(K1489-Assets[[#This Row],[WFC]])/Assets[[#This Row],[WFC]]</f>
        <v>1.0266940240925252E-2</v>
      </c>
      <c r="X1488" s="69">
        <f>(L1489-Assets[[#This Row],[DJI]])/Assets[[#This Row],[DJI]]</f>
        <v>1.2183270257001789E-2</v>
      </c>
    </row>
    <row r="1489" spans="1:24" x14ac:dyDescent="0.25">
      <c r="A1489" s="66">
        <v>42514</v>
      </c>
      <c r="B1489" s="60">
        <v>97.900002000000001</v>
      </c>
      <c r="C1489" s="62">
        <v>89.669998000000007</v>
      </c>
      <c r="D1489" s="62">
        <v>29.137827000000001</v>
      </c>
      <c r="E1489" s="62">
        <v>217.91000399999999</v>
      </c>
      <c r="F1489" s="62">
        <v>720.09002699999996</v>
      </c>
      <c r="G1489" s="62">
        <v>98.792355000000001</v>
      </c>
      <c r="H1489" s="62">
        <v>43.201493999999997</v>
      </c>
      <c r="I1489" s="62">
        <v>175.91000399999999</v>
      </c>
      <c r="J1489" s="62">
        <v>51.59</v>
      </c>
      <c r="K1489" s="62">
        <v>49.200001</v>
      </c>
      <c r="L1489" s="62">
        <v>17706.050780000001</v>
      </c>
      <c r="N1489" s="69">
        <f>(B1490-Assets[[#This Row],[AAPL]])/Assets[[#This Row],[AAPL]]</f>
        <v>1.7568957761614715E-2</v>
      </c>
      <c r="O1489" s="69">
        <f>(C1490-Assets[[#This Row],[XOM]])/Assets[[#This Row],[XOM]]</f>
        <v>6.5797258075102581E-3</v>
      </c>
      <c r="P1489" s="69">
        <f>(D1490-Assets[[#This Row],[TTM]])/Assets[[#This Row],[TTM]]</f>
        <v>2.2984555437164138E-2</v>
      </c>
      <c r="Q1489" s="69">
        <f>(E1490-Assets[[#This Row],[TSLA]])/Assets[[#This Row],[TSLA]]</f>
        <v>7.663705058717823E-3</v>
      </c>
      <c r="R1489" s="69">
        <f>(F1490-Assets[[#This Row],[GOOG]])/Assets[[#This Row],[GOOG]]</f>
        <v>7.1935352605571939E-3</v>
      </c>
      <c r="S1489" s="69">
        <f>(G1490-Assets[[#This Row],[DIS]])/Assets[[#This Row],[DIS]]</f>
        <v>3.517225599086112E-3</v>
      </c>
      <c r="T1489" s="69">
        <f>(H1490-Assets[[#This Row],[COP]])/Assets[[#This Row],[COP]]</f>
        <v>3.313396985761656E-2</v>
      </c>
      <c r="U1489" s="69">
        <f>(I1490-Assets[[#This Row],[BIDU]])/Assets[[#This Row],[BIDU]]</f>
        <v>4.5477970655949948E-3</v>
      </c>
      <c r="V1489" s="69">
        <f>(J1490-Assets[[#This Row],[MSFT]])/Assets[[#This Row],[MSFT]]</f>
        <v>1.0273289397169927E-2</v>
      </c>
      <c r="W1489" s="69">
        <f>(K1490-Assets[[#This Row],[WFC]])/Assets[[#This Row],[WFC]]</f>
        <v>2.6422743365391389E-2</v>
      </c>
      <c r="X1489" s="69">
        <f>(L1490-Assets[[#This Row],[DJI]])/Assets[[#This Row],[DJI]]</f>
        <v>8.2152136468683027E-3</v>
      </c>
    </row>
    <row r="1490" spans="1:24" x14ac:dyDescent="0.25">
      <c r="A1490" s="66">
        <v>42515</v>
      </c>
      <c r="B1490" s="60">
        <v>99.620002999999997</v>
      </c>
      <c r="C1490" s="62">
        <v>90.260002</v>
      </c>
      <c r="D1490" s="62">
        <v>29.807547</v>
      </c>
      <c r="E1490" s="62">
        <v>219.58000200000001</v>
      </c>
      <c r="F1490" s="62">
        <v>725.27002000000005</v>
      </c>
      <c r="G1490" s="62">
        <v>99.139830000000003</v>
      </c>
      <c r="H1490" s="62">
        <v>44.632930999999999</v>
      </c>
      <c r="I1490" s="62">
        <v>176.71000699999999</v>
      </c>
      <c r="J1490" s="62">
        <v>52.119999</v>
      </c>
      <c r="K1490" s="62">
        <v>50.5</v>
      </c>
      <c r="L1490" s="62">
        <v>17851.509770000001</v>
      </c>
      <c r="N1490" s="69">
        <f>(B1491-Assets[[#This Row],[AAPL]])/Assets[[#This Row],[AAPL]]</f>
        <v>7.9301443104755152E-3</v>
      </c>
      <c r="O1490" s="69">
        <f>(C1491-Assets[[#This Row],[XOM]])/Assets[[#This Row],[XOM]]</f>
        <v>-5.0963770198010436E-3</v>
      </c>
      <c r="P1490" s="69">
        <f>(D1491-Assets[[#This Row],[TTM]])/Assets[[#This Row],[TTM]]</f>
        <v>-3.018094712724931E-3</v>
      </c>
      <c r="Q1490" s="69">
        <f>(E1491-Assets[[#This Row],[TSLA]])/Assets[[#This Row],[TSLA]]</f>
        <v>2.5229952407050171E-2</v>
      </c>
      <c r="R1490" s="69">
        <f>(F1491-Assets[[#This Row],[GOOG]])/Assets[[#This Row],[GOOG]]</f>
        <v>-1.5856508173328712E-3</v>
      </c>
      <c r="S1490" s="69">
        <f>(G1491-Assets[[#This Row],[DIS]])/Assets[[#This Row],[DIS]]</f>
        <v>-5.0073719109668851E-4</v>
      </c>
      <c r="T1490" s="69">
        <f>(H1491-Assets[[#This Row],[COP]])/Assets[[#This Row],[COP]]</f>
        <v>-3.7862402538609515E-3</v>
      </c>
      <c r="U1490" s="69">
        <f>(I1491-Assets[[#This Row],[BIDU]])/Assets[[#This Row],[BIDU]]</f>
        <v>5.4325785862257498E-3</v>
      </c>
      <c r="V1490" s="69">
        <f>(J1491-Assets[[#This Row],[MSFT]])/Assets[[#This Row],[MSFT]]</f>
        <v>-4.4128934077684243E-3</v>
      </c>
      <c r="W1490" s="69">
        <f>(K1491-Assets[[#This Row],[WFC]])/Assets[[#This Row],[WFC]]</f>
        <v>9.9007920792078589E-4</v>
      </c>
      <c r="X1490" s="69">
        <f>(L1491-Assets[[#This Row],[DJI]])/Assets[[#This Row],[DJI]]</f>
        <v>-1.3007700916717151E-3</v>
      </c>
    </row>
    <row r="1491" spans="1:24" x14ac:dyDescent="0.25">
      <c r="A1491" s="66">
        <v>42516</v>
      </c>
      <c r="B1491" s="60">
        <v>100.410004</v>
      </c>
      <c r="C1491" s="62">
        <v>89.800003000000004</v>
      </c>
      <c r="D1491" s="62">
        <v>29.717585</v>
      </c>
      <c r="E1491" s="62">
        <v>225.11999499999999</v>
      </c>
      <c r="F1491" s="62">
        <v>724.11999500000002</v>
      </c>
      <c r="G1491" s="62">
        <v>99.090187</v>
      </c>
      <c r="H1491" s="62">
        <v>44.463940000000001</v>
      </c>
      <c r="I1491" s="62">
        <v>177.66999799999999</v>
      </c>
      <c r="J1491" s="62">
        <v>51.889999000000003</v>
      </c>
      <c r="K1491" s="62">
        <v>50.549999</v>
      </c>
      <c r="L1491" s="62">
        <v>17828.289059999999</v>
      </c>
      <c r="N1491" s="69">
        <f>(B1492-Assets[[#This Row],[AAPL]])/Assets[[#This Row],[AAPL]]</f>
        <v>-5.9760977601396503E-4</v>
      </c>
      <c r="O1491" s="69">
        <f>(C1492-Assets[[#This Row],[XOM]])/Assets[[#This Row],[XOM]]</f>
        <v>2.3385188528334041E-3</v>
      </c>
      <c r="P1491" s="69">
        <f>(D1492-Assets[[#This Row],[TTM]])/Assets[[#This Row],[TTM]]</f>
        <v>2.3544981868480032E-3</v>
      </c>
      <c r="Q1491" s="69">
        <f>(E1492-Assets[[#This Row],[TSLA]])/Assets[[#This Row],[TSLA]]</f>
        <v>-9.2395257915672008E-3</v>
      </c>
      <c r="R1491" s="69">
        <f>(F1492-Assets[[#This Row],[GOOG]])/Assets[[#This Row],[GOOG]]</f>
        <v>1.1793595065690762E-2</v>
      </c>
      <c r="S1491" s="69">
        <f>(G1492-Assets[[#This Row],[DIS]])/Assets[[#This Row],[DIS]]</f>
        <v>4.8091744947458314E-3</v>
      </c>
      <c r="T1491" s="69">
        <f>(H1492-Assets[[#This Row],[COP]])/Assets[[#This Row],[COP]]</f>
        <v>-8.9425048702386437E-3</v>
      </c>
      <c r="U1491" s="69">
        <f>(I1492-Assets[[#This Row],[BIDU]])/Assets[[#This Row],[BIDU]]</f>
        <v>4.1312529310660609E-2</v>
      </c>
      <c r="V1491" s="69">
        <f>(J1492-Assets[[#This Row],[MSFT]])/Assets[[#This Row],[MSFT]]</f>
        <v>8.2867798860431115E-3</v>
      </c>
      <c r="W1491" s="69">
        <f>(K1492-Assets[[#This Row],[WFC]])/Assets[[#This Row],[WFC]]</f>
        <v>5.9346984358990724E-3</v>
      </c>
      <c r="X1491" s="69">
        <f>(L1492-Assets[[#This Row],[DJI]])/Assets[[#This Row],[DJI]]</f>
        <v>2.5202440822441165E-3</v>
      </c>
    </row>
    <row r="1492" spans="1:24" x14ac:dyDescent="0.25">
      <c r="A1492" s="66">
        <v>42517</v>
      </c>
      <c r="B1492" s="60">
        <v>100.349998</v>
      </c>
      <c r="C1492" s="62">
        <v>90.010002</v>
      </c>
      <c r="D1492" s="62">
        <v>29.787555000000001</v>
      </c>
      <c r="E1492" s="62">
        <v>223.03999300000001</v>
      </c>
      <c r="F1492" s="62">
        <v>732.65997300000004</v>
      </c>
      <c r="G1492" s="62">
        <v>99.566728999999995</v>
      </c>
      <c r="H1492" s="62">
        <v>44.066321000000002</v>
      </c>
      <c r="I1492" s="62">
        <v>185.009995</v>
      </c>
      <c r="J1492" s="62">
        <v>52.32</v>
      </c>
      <c r="K1492" s="62">
        <v>50.849997999999999</v>
      </c>
      <c r="L1492" s="62">
        <v>17873.220700000002</v>
      </c>
      <c r="N1492" s="69">
        <f>(B1493-Assets[[#This Row],[AAPL]])/Assets[[#This Row],[AAPL]]</f>
        <v>-4.8828800175960392E-3</v>
      </c>
      <c r="O1492" s="69">
        <f>(C1493-Assets[[#This Row],[XOM]])/Assets[[#This Row],[XOM]]</f>
        <v>-1.0998833218557161E-2</v>
      </c>
      <c r="P1492" s="69">
        <f>(D1493-Assets[[#This Row],[TTM]])/Assets[[#This Row],[TTM]]</f>
        <v>0.12382560435054162</v>
      </c>
      <c r="Q1492" s="69">
        <f>(E1493-Assets[[#This Row],[TSLA]])/Assets[[#This Row],[TSLA]]</f>
        <v>8.5187861353631835E-4</v>
      </c>
      <c r="R1492" s="69">
        <f>(F1493-Assets[[#This Row],[GOOG]])/Assets[[#This Row],[GOOG]]</f>
        <v>4.176559540260227E-3</v>
      </c>
      <c r="S1492" s="69">
        <f>(G1493-Assets[[#This Row],[DIS]])/Assets[[#This Row],[DIS]]</f>
        <v>-1.0669055925298035E-2</v>
      </c>
      <c r="T1492" s="69">
        <f>(H1493-Assets[[#This Row],[COP]])/Assets[[#This Row],[COP]]</f>
        <v>-1.2181389047658388E-2</v>
      </c>
      <c r="U1492" s="69">
        <f>(I1493-Assets[[#This Row],[BIDU]])/Assets[[#This Row],[BIDU]]</f>
        <v>-3.4971094399521459E-2</v>
      </c>
      <c r="V1492" s="69">
        <f>(J1493-Assets[[#This Row],[MSFT]])/Assets[[#This Row],[MSFT]]</f>
        <v>1.2996941896024459E-2</v>
      </c>
      <c r="W1492" s="69">
        <f>(K1493-Assets[[#This Row],[WFC]])/Assets[[#This Row],[WFC]]</f>
        <v>-2.5564799432243029E-3</v>
      </c>
      <c r="X1492" s="69">
        <f>(L1493-Assets[[#This Row],[DJI]])/Assets[[#This Row],[DJI]]</f>
        <v>-4.8128695686056773E-3</v>
      </c>
    </row>
    <row r="1493" spans="1:24" x14ac:dyDescent="0.25">
      <c r="A1493" s="66">
        <v>42521</v>
      </c>
      <c r="B1493" s="60">
        <v>99.860000999999997</v>
      </c>
      <c r="C1493" s="62">
        <v>89.019997000000004</v>
      </c>
      <c r="D1493" s="62">
        <v>33.476016999999999</v>
      </c>
      <c r="E1493" s="62">
        <v>223.229996</v>
      </c>
      <c r="F1493" s="62">
        <v>735.71997099999999</v>
      </c>
      <c r="G1493" s="62">
        <v>98.504446000000002</v>
      </c>
      <c r="H1493" s="62">
        <v>43.529532000000003</v>
      </c>
      <c r="I1493" s="62">
        <v>178.53999300000001</v>
      </c>
      <c r="J1493" s="62">
        <v>53</v>
      </c>
      <c r="K1493" s="62">
        <v>50.720001000000003</v>
      </c>
      <c r="L1493" s="62">
        <v>17787.199219999999</v>
      </c>
      <c r="N1493" s="69">
        <f>(B1494-Assets[[#This Row],[AAPL]])/Assets[[#This Row],[AAPL]]</f>
        <v>-1.4019647366116095E-2</v>
      </c>
      <c r="O1493" s="69">
        <f>(C1494-Assets[[#This Row],[XOM]])/Assets[[#This Row],[XOM]]</f>
        <v>2.4713660684575886E-3</v>
      </c>
      <c r="P1493" s="69">
        <f>(D1494-Assets[[#This Row],[TTM]])/Assets[[#This Row],[TTM]]</f>
        <v>-5.0762012697029724E-3</v>
      </c>
      <c r="Q1493" s="69">
        <f>(E1494-Assets[[#This Row],[TSLA]])/Assets[[#This Row],[TSLA]]</f>
        <v>-1.6440433928064008E-2</v>
      </c>
      <c r="R1493" s="69">
        <f>(F1494-Assets[[#This Row],[GOOG]])/Assets[[#This Row],[GOOG]]</f>
        <v>-2.1338920538830344E-3</v>
      </c>
      <c r="S1493" s="69">
        <f>(G1494-Assets[[#This Row],[DIS]])/Assets[[#This Row],[DIS]]</f>
        <v>-7.0550724177465534E-3</v>
      </c>
      <c r="T1493" s="69">
        <f>(H1494-Assets[[#This Row],[COP]])/Assets[[#This Row],[COP]]</f>
        <v>6.1658140501027704E-3</v>
      </c>
      <c r="U1493" s="69">
        <f>(I1494-Assets[[#This Row],[BIDU]])/Assets[[#This Row],[BIDU]]</f>
        <v>-1.1257948240201879E-2</v>
      </c>
      <c r="V1493" s="69">
        <f>(J1494-Assets[[#This Row],[MSFT]])/Assets[[#This Row],[MSFT]]</f>
        <v>-2.8302264150943516E-3</v>
      </c>
      <c r="W1493" s="69">
        <f>(K1494-Assets[[#This Row],[WFC]])/Assets[[#This Row],[WFC]]</f>
        <v>5.5204849069304344E-3</v>
      </c>
      <c r="X1493" s="69">
        <f>(L1494-Assets[[#This Row],[DJI]])/Assets[[#This Row],[DJI]]</f>
        <v>1.3890326236542096E-4</v>
      </c>
    </row>
    <row r="1494" spans="1:24" x14ac:dyDescent="0.25">
      <c r="A1494" s="66">
        <v>42522</v>
      </c>
      <c r="B1494" s="60">
        <v>98.459998999999996</v>
      </c>
      <c r="C1494" s="62">
        <v>89.239998</v>
      </c>
      <c r="D1494" s="62">
        <v>33.306086000000001</v>
      </c>
      <c r="E1494" s="62">
        <v>219.55999800000001</v>
      </c>
      <c r="F1494" s="62">
        <v>734.15002400000003</v>
      </c>
      <c r="G1494" s="62">
        <v>97.809489999999997</v>
      </c>
      <c r="H1494" s="62">
        <v>43.797927000000001</v>
      </c>
      <c r="I1494" s="62">
        <v>176.529999</v>
      </c>
      <c r="J1494" s="62">
        <v>52.849997999999999</v>
      </c>
      <c r="K1494" s="62">
        <v>51</v>
      </c>
      <c r="L1494" s="62">
        <v>17789.66992</v>
      </c>
      <c r="N1494" s="69">
        <f>(B1495-Assets[[#This Row],[AAPL]])/Assets[[#This Row],[AAPL]]</f>
        <v>-7.5157221969908809E-3</v>
      </c>
      <c r="O1494" s="69">
        <f>(C1495-Assets[[#This Row],[XOM]])/Assets[[#This Row],[XOM]]</f>
        <v>-7.9560624822066477E-3</v>
      </c>
      <c r="P1494" s="69">
        <f>(D1495-Assets[[#This Row],[TTM]])/Assets[[#This Row],[TTM]]</f>
        <v>2.5510142500682918E-2</v>
      </c>
      <c r="Q1494" s="69">
        <f>(E1495-Assets[[#This Row],[TSLA]])/Assets[[#This Row],[TSLA]]</f>
        <v>-2.7326972374995969E-3</v>
      </c>
      <c r="R1494" s="69">
        <f>(F1495-Assets[[#This Row],[GOOG]])/Assets[[#This Row],[GOOG]]</f>
        <v>-5.1079478000534669E-3</v>
      </c>
      <c r="S1494" s="69">
        <f>(G1495-Assets[[#This Row],[DIS]])/Assets[[#This Row],[DIS]]</f>
        <v>2.030089309329899E-3</v>
      </c>
      <c r="T1494" s="69">
        <f>(H1495-Assets[[#This Row],[COP]])/Assets[[#This Row],[COP]]</f>
        <v>7.262809493243756E-3</v>
      </c>
      <c r="U1494" s="69">
        <f>(I1495-Assets[[#This Row],[BIDU]])/Assets[[#This Row],[BIDU]]</f>
        <v>-5.0416360111122799E-3</v>
      </c>
      <c r="V1494" s="69">
        <f>(J1495-Assets[[#This Row],[MSFT]])/Assets[[#This Row],[MSFT]]</f>
        <v>-7.0009084957770957E-3</v>
      </c>
      <c r="W1494" s="69">
        <f>(K1495-Assets[[#This Row],[WFC]])/Assets[[#This Row],[WFC]]</f>
        <v>2.1568823529411157E-3</v>
      </c>
      <c r="X1494" s="69">
        <f>(L1495-Assets[[#This Row],[DJI]])/Assets[[#This Row],[DJI]]</f>
        <v>2.7482595360036931E-3</v>
      </c>
    </row>
    <row r="1495" spans="1:24" x14ac:dyDescent="0.25">
      <c r="A1495" s="66">
        <v>42523</v>
      </c>
      <c r="B1495" s="60">
        <v>97.720000999999996</v>
      </c>
      <c r="C1495" s="62">
        <v>88.529999000000004</v>
      </c>
      <c r="D1495" s="62">
        <v>34.155729000000001</v>
      </c>
      <c r="E1495" s="62">
        <v>218.96000699999999</v>
      </c>
      <c r="F1495" s="62">
        <v>730.40002400000003</v>
      </c>
      <c r="G1495" s="62">
        <v>98.008052000000006</v>
      </c>
      <c r="H1495" s="62">
        <v>44.116022999999998</v>
      </c>
      <c r="I1495" s="62">
        <v>175.63999899999999</v>
      </c>
      <c r="J1495" s="62">
        <v>52.48</v>
      </c>
      <c r="K1495" s="62">
        <v>51.110000999999997</v>
      </c>
      <c r="L1495" s="62">
        <v>17838.560549999998</v>
      </c>
      <c r="N1495" s="69">
        <f>(B1496-Assets[[#This Row],[AAPL]])/Assets[[#This Row],[AAPL]]</f>
        <v>2.0466332168786044E-3</v>
      </c>
      <c r="O1495" s="69">
        <f>(C1496-Assets[[#This Row],[XOM]])/Assets[[#This Row],[XOM]]</f>
        <v>-1.8072517994720263E-3</v>
      </c>
      <c r="P1495" s="69">
        <f>(D1496-Assets[[#This Row],[TTM]])/Assets[[#This Row],[TTM]]</f>
        <v>3.2192256824616263E-3</v>
      </c>
      <c r="Q1495" s="69">
        <f>(E1496-Assets[[#This Row],[TSLA]])/Assets[[#This Row],[TSLA]]</f>
        <v>1.3700218780138322E-4</v>
      </c>
      <c r="R1495" s="69">
        <f>(F1496-Assets[[#This Row],[GOOG]])/Assets[[#This Row],[GOOG]]</f>
        <v>-1.1035044818125672E-2</v>
      </c>
      <c r="S1495" s="69">
        <f>(G1496-Assets[[#This Row],[DIS]])/Assets[[#This Row],[DIS]]</f>
        <v>3.0387299198638605E-4</v>
      </c>
      <c r="T1495" s="69">
        <f>(H1496-Assets[[#This Row],[COP]])/Assets[[#This Row],[COP]]</f>
        <v>-4.506548561732303E-3</v>
      </c>
      <c r="U1495" s="69">
        <f>(I1496-Assets[[#This Row],[BIDU]])/Assets[[#This Row],[BIDU]]</f>
        <v>-1.081754731733967E-2</v>
      </c>
      <c r="V1495" s="69">
        <f>(J1496-Assets[[#This Row],[MSFT]])/Assets[[#This Row],[MSFT]]</f>
        <v>-1.3147846798780493E-2</v>
      </c>
      <c r="W1495" s="69">
        <f>(K1496-Assets[[#This Row],[WFC]])/Assets[[#This Row],[WFC]]</f>
        <v>-1.8000430091950043E-2</v>
      </c>
      <c r="X1495" s="69">
        <f>(L1496-Assets[[#This Row],[DJI]])/Assets[[#This Row],[DJI]]</f>
        <v>-1.7658375467969024E-3</v>
      </c>
    </row>
    <row r="1496" spans="1:24" x14ac:dyDescent="0.25">
      <c r="A1496" s="66">
        <v>42524</v>
      </c>
      <c r="B1496" s="60">
        <v>97.919998000000007</v>
      </c>
      <c r="C1496" s="62">
        <v>88.370002999999997</v>
      </c>
      <c r="D1496" s="62">
        <v>34.265684</v>
      </c>
      <c r="E1496" s="62">
        <v>218.990005</v>
      </c>
      <c r="F1496" s="62">
        <v>722.34002699999996</v>
      </c>
      <c r="G1496" s="62">
        <v>98.037834000000004</v>
      </c>
      <c r="H1496" s="62">
        <v>43.917211999999999</v>
      </c>
      <c r="I1496" s="62">
        <v>173.740005</v>
      </c>
      <c r="J1496" s="62">
        <v>51.790000999999997</v>
      </c>
      <c r="K1496" s="62">
        <v>50.189999</v>
      </c>
      <c r="L1496" s="62">
        <v>17807.060549999998</v>
      </c>
      <c r="N1496" s="69">
        <f>(B1497-Assets[[#This Row],[AAPL]])/Assets[[#This Row],[AAPL]]</f>
        <v>7.2508069291422599E-3</v>
      </c>
      <c r="O1496" s="69">
        <f>(C1497-Assets[[#This Row],[XOM]])/Assets[[#This Row],[XOM]]</f>
        <v>1.0976496175970508E-2</v>
      </c>
      <c r="P1496" s="69">
        <f>(D1497-Assets[[#This Row],[TTM]])/Assets[[#This Row],[TTM]]</f>
        <v>1.8669757183309172E-2</v>
      </c>
      <c r="Q1496" s="69">
        <f>(E1497-Assets[[#This Row],[TSLA]])/Assets[[#This Row],[TSLA]]</f>
        <v>7.717192389670933E-3</v>
      </c>
      <c r="R1496" s="69">
        <f>(F1497-Assets[[#This Row],[GOOG]])/Assets[[#This Row],[GOOG]]</f>
        <v>-8.0156696065244899E-3</v>
      </c>
      <c r="S1496" s="69">
        <f>(G1497-Assets[[#This Row],[DIS]])/Assets[[#This Row],[DIS]]</f>
        <v>3.0379088138559636E-4</v>
      </c>
      <c r="T1496" s="69">
        <f>(H1497-Assets[[#This Row],[COP]])/Assets[[#This Row],[COP]]</f>
        <v>3.0330477262536685E-2</v>
      </c>
      <c r="U1496" s="69">
        <f>(I1497-Assets[[#This Row],[BIDU]])/Assets[[#This Row],[BIDU]]</f>
        <v>5.0649820114831486E-3</v>
      </c>
      <c r="V1496" s="69">
        <f>(J1497-Assets[[#This Row],[MSFT]])/Assets[[#This Row],[MSFT]]</f>
        <v>6.5649738064303851E-3</v>
      </c>
      <c r="W1496" s="69">
        <f>(K1497-Assets[[#This Row],[WFC]])/Assets[[#This Row],[WFC]]</f>
        <v>5.9773462039717654E-3</v>
      </c>
      <c r="X1496" s="69">
        <f>(L1497-Assets[[#This Row],[DJI]])/Assets[[#This Row],[DJI]]</f>
        <v>6.3609336129314955E-3</v>
      </c>
    </row>
    <row r="1497" spans="1:24" x14ac:dyDescent="0.25">
      <c r="A1497" s="66">
        <v>42527</v>
      </c>
      <c r="B1497" s="60">
        <v>98.629997000000003</v>
      </c>
      <c r="C1497" s="62">
        <v>89.339995999999999</v>
      </c>
      <c r="D1497" s="62">
        <v>34.905416000000002</v>
      </c>
      <c r="E1497" s="62">
        <v>220.679993</v>
      </c>
      <c r="F1497" s="62">
        <v>716.54998799999998</v>
      </c>
      <c r="G1497" s="62">
        <v>98.067616999999998</v>
      </c>
      <c r="H1497" s="62">
        <v>45.249242000000002</v>
      </c>
      <c r="I1497" s="62">
        <v>174.61999499999999</v>
      </c>
      <c r="J1497" s="62">
        <v>52.130001</v>
      </c>
      <c r="K1497" s="62">
        <v>50.490001999999997</v>
      </c>
      <c r="L1497" s="62">
        <v>17920.33008</v>
      </c>
      <c r="N1497" s="69">
        <f>(B1498-Assets[[#This Row],[AAPL]])/Assets[[#This Row],[AAPL]]</f>
        <v>4.0555815894428209E-3</v>
      </c>
      <c r="O1497" s="69">
        <f>(C1498-Assets[[#This Row],[XOM]])/Assets[[#This Row],[XOM]]</f>
        <v>1.5334710782839043E-2</v>
      </c>
      <c r="P1497" s="69">
        <f>(D1498-Assets[[#This Row],[TTM]])/Assets[[#This Row],[TTM]]</f>
        <v>9.4502239996223109E-3</v>
      </c>
      <c r="Q1497" s="69">
        <f>(E1498-Assets[[#This Row],[TSLA]])/Assets[[#This Row],[TSLA]]</f>
        <v>5.2836701875371268E-2</v>
      </c>
      <c r="R1497" s="69">
        <f>(F1498-Assets[[#This Row],[GOOG]])/Assets[[#This Row],[GOOG]]</f>
        <v>1.396078454753188E-4</v>
      </c>
      <c r="S1497" s="69">
        <f>(G1498-Assets[[#This Row],[DIS]])/Assets[[#This Row],[DIS]]</f>
        <v>-4.3531087331304449E-3</v>
      </c>
      <c r="T1497" s="69">
        <f>(H1498-Assets[[#This Row],[COP]])/Assets[[#This Row],[COP]]</f>
        <v>4.4376102477031498E-2</v>
      </c>
      <c r="U1497" s="69">
        <f>(I1498-Assets[[#This Row],[BIDU]])/Assets[[#This Row],[BIDU]]</f>
        <v>-2.1532436763613341E-2</v>
      </c>
      <c r="V1497" s="69">
        <f>(J1498-Assets[[#This Row],[MSFT]])/Assets[[#This Row],[MSFT]]</f>
        <v>-5.7554190340415817E-4</v>
      </c>
      <c r="W1497" s="69">
        <f>(K1498-Assets[[#This Row],[WFC]])/Assets[[#This Row],[WFC]]</f>
        <v>-4.3573379141477126E-3</v>
      </c>
      <c r="X1497" s="69">
        <f>(L1498-Assets[[#This Row],[DJI]])/Assets[[#This Row],[DJI]]</f>
        <v>1.0016121310193302E-3</v>
      </c>
    </row>
    <row r="1498" spans="1:24" x14ac:dyDescent="0.25">
      <c r="A1498" s="66">
        <v>42528</v>
      </c>
      <c r="B1498" s="60">
        <v>99.029999000000004</v>
      </c>
      <c r="C1498" s="62">
        <v>90.709998999999996</v>
      </c>
      <c r="D1498" s="62">
        <v>35.235280000000003</v>
      </c>
      <c r="E1498" s="62">
        <v>232.33999600000001</v>
      </c>
      <c r="F1498" s="62">
        <v>716.65002400000003</v>
      </c>
      <c r="G1498" s="62">
        <v>97.640718000000007</v>
      </c>
      <c r="H1498" s="62">
        <v>47.257227</v>
      </c>
      <c r="I1498" s="62">
        <v>170.86000100000001</v>
      </c>
      <c r="J1498" s="62">
        <v>52.099997999999999</v>
      </c>
      <c r="K1498" s="62">
        <v>50.27</v>
      </c>
      <c r="L1498" s="62">
        <v>17938.279299999998</v>
      </c>
      <c r="N1498" s="69">
        <f>(B1499-Assets[[#This Row],[AAPL]])/Assets[[#This Row],[AAPL]]</f>
        <v>-9.0878522577786522E-4</v>
      </c>
      <c r="O1498" s="69">
        <f>(C1499-Assets[[#This Row],[XOM]])/Assets[[#This Row],[XOM]]</f>
        <v>8.8195348783993988E-4</v>
      </c>
      <c r="P1498" s="69">
        <f>(D1499-Assets[[#This Row],[TTM]])/Assets[[#This Row],[TTM]]</f>
        <v>9.9290256810786928E-3</v>
      </c>
      <c r="Q1498" s="69">
        <f>(E1499-Assets[[#This Row],[TSLA]])/Assets[[#This Row],[TSLA]]</f>
        <v>1.3686872922215194E-2</v>
      </c>
      <c r="R1498" s="69">
        <f>(F1499-Assets[[#This Row],[GOOG]])/Assets[[#This Row],[GOOG]]</f>
        <v>1.6228290812141218E-2</v>
      </c>
      <c r="S1498" s="69">
        <f>(G1499-Assets[[#This Row],[DIS]])/Assets[[#This Row],[DIS]]</f>
        <v>-3.1519841957738468E-3</v>
      </c>
      <c r="T1498" s="69">
        <f>(H1499-Assets[[#This Row],[COP]])/Assets[[#This Row],[COP]]</f>
        <v>-1.0517333147796308E-3</v>
      </c>
      <c r="U1498" s="69">
        <f>(I1499-Assets[[#This Row],[BIDU]])/Assets[[#This Row],[BIDU]]</f>
        <v>-1.2583366425240865E-2</v>
      </c>
      <c r="V1498" s="69">
        <f>(J1499-Assets[[#This Row],[MSFT]])/Assets[[#This Row],[MSFT]]</f>
        <v>-1.151573940559513E-3</v>
      </c>
      <c r="W1498" s="69">
        <f>(K1499-Assets[[#This Row],[WFC]])/Assets[[#This Row],[WFC]]</f>
        <v>-5.3709966182614501E-3</v>
      </c>
      <c r="X1498" s="69">
        <f>(L1499-Assets[[#This Row],[DJI]])/Assets[[#This Row],[DJI]]</f>
        <v>3.7222901306929184E-3</v>
      </c>
    </row>
    <row r="1499" spans="1:24" x14ac:dyDescent="0.25">
      <c r="A1499" s="66">
        <v>42529</v>
      </c>
      <c r="B1499" s="60">
        <v>98.940002000000007</v>
      </c>
      <c r="C1499" s="62">
        <v>90.790001000000004</v>
      </c>
      <c r="D1499" s="62">
        <v>35.585132000000002</v>
      </c>
      <c r="E1499" s="62">
        <v>235.520004</v>
      </c>
      <c r="F1499" s="62">
        <v>728.28002900000001</v>
      </c>
      <c r="G1499" s="62">
        <v>97.332955999999996</v>
      </c>
      <c r="H1499" s="62">
        <v>47.207524999999997</v>
      </c>
      <c r="I1499" s="62">
        <v>168.71000699999999</v>
      </c>
      <c r="J1499" s="62">
        <v>52.040000999999997</v>
      </c>
      <c r="K1499" s="62">
        <v>50</v>
      </c>
      <c r="L1499" s="62">
        <v>18005.050780000001</v>
      </c>
      <c r="N1499" s="69">
        <f>(B1500-Assets[[#This Row],[AAPL]])/Assets[[#This Row],[AAPL]]</f>
        <v>7.1760661577507717E-3</v>
      </c>
      <c r="O1499" s="69">
        <f>(C1500-Assets[[#This Row],[XOM]])/Assets[[#This Row],[XOM]]</f>
        <v>-1.3217644969515637E-3</v>
      </c>
      <c r="P1499" s="69">
        <f>(D1500-Assets[[#This Row],[TTM]])/Assets[[#This Row],[TTM]]</f>
        <v>-1.1797708098989234E-2</v>
      </c>
      <c r="Q1499" s="69">
        <f>(E1500-Assets[[#This Row],[TSLA]])/Assets[[#This Row],[TSLA]]</f>
        <v>-2.6154903597912595E-2</v>
      </c>
      <c r="R1499" s="69">
        <f>(F1500-Assets[[#This Row],[GOOG]])/Assets[[#This Row],[GOOG]]</f>
        <v>4.1191298409198147E-4</v>
      </c>
      <c r="S1499" s="69">
        <f>(G1500-Assets[[#This Row],[DIS]])/Assets[[#This Row],[DIS]]</f>
        <v>-2.0400387305610336E-3</v>
      </c>
      <c r="T1499" s="69">
        <f>(H1500-Assets[[#This Row],[COP]])/Assets[[#This Row],[COP]]</f>
        <v>-1.9372547067443152E-2</v>
      </c>
      <c r="U1499" s="69">
        <f>(I1500-Assets[[#This Row],[BIDU]])/Assets[[#This Row],[BIDU]]</f>
        <v>1.6596407348854309E-3</v>
      </c>
      <c r="V1499" s="69">
        <f>(J1500-Assets[[#This Row],[MSFT]])/Assets[[#This Row],[MSFT]]</f>
        <v>-8.0707531116303525E-3</v>
      </c>
      <c r="W1499" s="69">
        <f>(K1500-Assets[[#This Row],[WFC]])/Assets[[#This Row],[WFC]]</f>
        <v>-1.7200019999999937E-2</v>
      </c>
      <c r="X1499" s="69">
        <f>(L1500-Assets[[#This Row],[DJI]])/Assets[[#This Row],[DJI]]</f>
        <v>-1.1030976942348687E-3</v>
      </c>
    </row>
    <row r="1500" spans="1:24" x14ac:dyDescent="0.25">
      <c r="A1500" s="66">
        <v>42530</v>
      </c>
      <c r="B1500" s="60">
        <v>99.650002000000001</v>
      </c>
      <c r="C1500" s="62">
        <v>90.669998000000007</v>
      </c>
      <c r="D1500" s="62">
        <v>35.165309000000001</v>
      </c>
      <c r="E1500" s="62">
        <v>229.36000100000001</v>
      </c>
      <c r="F1500" s="62">
        <v>728.580017</v>
      </c>
      <c r="G1500" s="62">
        <v>97.134393000000003</v>
      </c>
      <c r="H1500" s="62">
        <v>46.292994999999998</v>
      </c>
      <c r="I1500" s="62">
        <v>168.990005</v>
      </c>
      <c r="J1500" s="62">
        <v>51.619999</v>
      </c>
      <c r="K1500" s="62">
        <v>49.139999000000003</v>
      </c>
      <c r="L1500" s="62">
        <v>17985.189450000002</v>
      </c>
      <c r="N1500" s="69">
        <f>(B1501-Assets[[#This Row],[AAPL]])/Assets[[#This Row],[AAPL]]</f>
        <v>-8.2288006376558566E-3</v>
      </c>
      <c r="O1500" s="69">
        <f>(C1501-Assets[[#This Row],[XOM]])/Assets[[#This Row],[XOM]]</f>
        <v>-7.6099593605374327E-3</v>
      </c>
      <c r="P1500" s="69">
        <f>(D1501-Assets[[#This Row],[TTM]])/Assets[[#This Row],[TTM]]</f>
        <v>-2.9846460328274083E-2</v>
      </c>
      <c r="Q1500" s="69">
        <f>(E1501-Assets[[#This Row],[TSLA]])/Assets[[#This Row],[TSLA]]</f>
        <v>-4.6084792265064567E-2</v>
      </c>
      <c r="R1500" s="69">
        <f>(F1501-Assets[[#This Row],[GOOG]])/Assets[[#This Row],[GOOG]]</f>
        <v>-1.2586186535500275E-2</v>
      </c>
      <c r="S1500" s="69">
        <f>(G1501-Assets[[#This Row],[DIS]])/Assets[[#This Row],[DIS]]</f>
        <v>-5.1103835075183854E-3</v>
      </c>
      <c r="T1500" s="69">
        <f>(H1501-Assets[[#This Row],[COP]])/Assets[[#This Row],[COP]]</f>
        <v>-4.4234511074515676E-2</v>
      </c>
      <c r="U1500" s="69">
        <f>(I1501-Assets[[#This Row],[BIDU]])/Assets[[#This Row],[BIDU]]</f>
        <v>-2.7871506365124924E-2</v>
      </c>
      <c r="V1500" s="69">
        <f>(J1501-Assets[[#This Row],[MSFT]])/Assets[[#This Row],[MSFT]]</f>
        <v>-2.7121077627297726E-3</v>
      </c>
      <c r="W1500" s="69">
        <f>(K1501-Assets[[#This Row],[WFC]])/Assets[[#This Row],[WFC]]</f>
        <v>-1.6279996261294179E-2</v>
      </c>
      <c r="X1500" s="69">
        <f>(L1501-Assets[[#This Row],[DJI]])/Assets[[#This Row],[DJI]]</f>
        <v>-6.6637946924713162E-3</v>
      </c>
    </row>
    <row r="1501" spans="1:24" x14ac:dyDescent="0.25">
      <c r="A1501" s="66">
        <v>42531</v>
      </c>
      <c r="B1501" s="60">
        <v>98.830001999999993</v>
      </c>
      <c r="C1501" s="62">
        <v>89.980002999999996</v>
      </c>
      <c r="D1501" s="62">
        <v>34.115749000000001</v>
      </c>
      <c r="E1501" s="62">
        <v>218.78999300000001</v>
      </c>
      <c r="F1501" s="62">
        <v>719.40997300000004</v>
      </c>
      <c r="G1501" s="62">
        <v>96.637998999999994</v>
      </c>
      <c r="H1501" s="62">
        <v>44.245246999999999</v>
      </c>
      <c r="I1501" s="62">
        <v>164.279999</v>
      </c>
      <c r="J1501" s="62">
        <v>51.48</v>
      </c>
      <c r="K1501" s="62">
        <v>48.34</v>
      </c>
      <c r="L1501" s="62">
        <v>17865.339840000001</v>
      </c>
      <c r="N1501" s="69">
        <f>(B1502-Assets[[#This Row],[AAPL]])/Assets[[#This Row],[AAPL]]</f>
        <v>-1.5076454212760149E-2</v>
      </c>
      <c r="O1501" s="69">
        <f>(C1502-Assets[[#This Row],[XOM]])/Assets[[#This Row],[XOM]]</f>
        <v>6.7792062643074478E-3</v>
      </c>
      <c r="P1501" s="69">
        <f>(D1502-Assets[[#This Row],[TTM]])/Assets[[#This Row],[TTM]]</f>
        <v>-1.6700849804001206E-2</v>
      </c>
      <c r="Q1501" s="69">
        <f>(E1502-Assets[[#This Row],[TSLA]])/Assets[[#This Row],[TSLA]]</f>
        <v>-4.2049363747638175E-3</v>
      </c>
      <c r="R1501" s="69">
        <f>(F1502-Assets[[#This Row],[GOOG]])/Assets[[#This Row],[GOOG]]</f>
        <v>-1.4595127109809816E-3</v>
      </c>
      <c r="S1501" s="69">
        <f>(G1502-Assets[[#This Row],[DIS]])/Assets[[#This Row],[DIS]]</f>
        <v>2.3628903988378784E-3</v>
      </c>
      <c r="T1501" s="69">
        <f>(H1502-Assets[[#This Row],[COP]])/Assets[[#This Row],[COP]]</f>
        <v>-1.4154062695140992E-2</v>
      </c>
      <c r="U1501" s="69">
        <f>(I1502-Assets[[#This Row],[BIDU]])/Assets[[#This Row],[BIDU]]</f>
        <v>-4.4436085003871952E-3</v>
      </c>
      <c r="V1501" s="69">
        <f>(J1502-Assets[[#This Row],[MSFT]])/Assets[[#This Row],[MSFT]]</f>
        <v>-2.6029545454545337E-2</v>
      </c>
      <c r="W1501" s="69">
        <f>(K1502-Assets[[#This Row],[WFC]])/Assets[[#This Row],[WFC]]</f>
        <v>-7.6540959867604456E-3</v>
      </c>
      <c r="X1501" s="69">
        <f>(L1502-Assets[[#This Row],[DJI]])/Assets[[#This Row],[DJI]]</f>
        <v>-7.43671103879779E-3</v>
      </c>
    </row>
    <row r="1502" spans="1:24" x14ac:dyDescent="0.25">
      <c r="A1502" s="66">
        <v>42534</v>
      </c>
      <c r="B1502" s="60">
        <v>97.339995999999999</v>
      </c>
      <c r="C1502" s="62">
        <v>90.589995999999999</v>
      </c>
      <c r="D1502" s="62">
        <v>33.545986999999997</v>
      </c>
      <c r="E1502" s="62">
        <v>217.86999499999999</v>
      </c>
      <c r="F1502" s="62">
        <v>718.35998500000005</v>
      </c>
      <c r="G1502" s="62">
        <v>96.866343999999998</v>
      </c>
      <c r="H1502" s="62">
        <v>43.618997</v>
      </c>
      <c r="I1502" s="62">
        <v>163.550003</v>
      </c>
      <c r="J1502" s="62">
        <v>50.139999000000003</v>
      </c>
      <c r="K1502" s="62">
        <v>47.970001000000003</v>
      </c>
      <c r="L1502" s="62">
        <v>17732.480469999999</v>
      </c>
      <c r="N1502" s="69">
        <f>(B1503-Assets[[#This Row],[AAPL]])/Assets[[#This Row],[AAPL]]</f>
        <v>1.2328231449690728E-3</v>
      </c>
      <c r="O1502" s="69">
        <f>(C1503-Assets[[#This Row],[XOM]])/Assets[[#This Row],[XOM]]</f>
        <v>-1.7661552827532136E-3</v>
      </c>
      <c r="P1502" s="69">
        <f>(D1503-Assets[[#This Row],[TTM]])/Assets[[#This Row],[TTM]]</f>
        <v>-5.6615713825917003E-3</v>
      </c>
      <c r="Q1502" s="69">
        <f>(E1503-Assets[[#This Row],[TSLA]])/Assets[[#This Row],[TSLA]]</f>
        <v>-1.33565340192898E-2</v>
      </c>
      <c r="R1502" s="69">
        <f>(F1503-Assets[[#This Row],[GOOG]])/Assets[[#This Row],[GOOG]]</f>
        <v>-1.2523665276262082E-4</v>
      </c>
      <c r="S1502" s="69">
        <f>(G1503-Assets[[#This Row],[DIS]])/Assets[[#This Row],[DIS]]</f>
        <v>8.5067317085901414E-3</v>
      </c>
      <c r="T1502" s="69">
        <f>(H1503-Assets[[#This Row],[COP]])/Assets[[#This Row],[COP]]</f>
        <v>1.002732823040382E-2</v>
      </c>
      <c r="U1502" s="69">
        <f>(I1503-Assets[[#This Row],[BIDU]])/Assets[[#This Row],[BIDU]]</f>
        <v>-1.6569898809479022E-2</v>
      </c>
      <c r="V1502" s="69">
        <f>(J1503-Assets[[#This Row],[MSFT]])/Assets[[#This Row],[MSFT]]</f>
        <v>-6.1826287631159054E-3</v>
      </c>
      <c r="W1502" s="69">
        <f>(K1503-Assets[[#This Row],[WFC]])/Assets[[#This Row],[WFC]]</f>
        <v>-2.2722534443974752E-2</v>
      </c>
      <c r="X1502" s="69">
        <f>(L1503-Assets[[#This Row],[DJI]])/Assets[[#This Row],[DJI]]</f>
        <v>-3.2516691670716642E-3</v>
      </c>
    </row>
    <row r="1503" spans="1:24" x14ac:dyDescent="0.25">
      <c r="A1503" s="66">
        <v>42535</v>
      </c>
      <c r="B1503" s="60">
        <v>97.459998999999996</v>
      </c>
      <c r="C1503" s="62">
        <v>90.43</v>
      </c>
      <c r="D1503" s="62">
        <v>33.356064000000003</v>
      </c>
      <c r="E1503" s="62">
        <v>214.96000699999999</v>
      </c>
      <c r="F1503" s="62">
        <v>718.27002000000005</v>
      </c>
      <c r="G1503" s="62">
        <v>97.690359999999998</v>
      </c>
      <c r="H1503" s="62">
        <v>44.056379</v>
      </c>
      <c r="I1503" s="62">
        <v>160.83999600000001</v>
      </c>
      <c r="J1503" s="62">
        <v>49.830002</v>
      </c>
      <c r="K1503" s="62">
        <v>46.880001</v>
      </c>
      <c r="L1503" s="62">
        <v>17674.820309999999</v>
      </c>
      <c r="N1503" s="69">
        <f>(B1504-Assets[[#This Row],[AAPL]])/Assets[[#This Row],[AAPL]]</f>
        <v>-3.2833983509479945E-3</v>
      </c>
      <c r="O1503" s="69">
        <f>(C1504-Assets[[#This Row],[XOM]])/Assets[[#This Row],[XOM]]</f>
        <v>-2.9856905894062378E-3</v>
      </c>
      <c r="P1503" s="69">
        <f>(D1504-Assets[[#This Row],[TTM]])/Assets[[#This Row],[TTM]]</f>
        <v>1.7081211979926562E-2</v>
      </c>
      <c r="Q1503" s="69">
        <f>(E1504-Assets[[#This Row],[TSLA]])/Assets[[#This Row],[TSLA]]</f>
        <v>1.2746510563706886E-2</v>
      </c>
      <c r="R1503" s="69">
        <f>(F1504-Assets[[#This Row],[GOOG]])/Assets[[#This Row],[GOOG]]</f>
        <v>9.0490063889894356E-4</v>
      </c>
      <c r="S1503" s="69">
        <f>(G1504-Assets[[#This Row],[DIS]])/Assets[[#This Row],[DIS]]</f>
        <v>-1.3211846081843904E-3</v>
      </c>
      <c r="T1503" s="69">
        <f>(H1504-Assets[[#This Row],[COP]])/Assets[[#This Row],[COP]]</f>
        <v>-1.3763568721796175E-2</v>
      </c>
      <c r="U1503" s="69">
        <f>(I1504-Assets[[#This Row],[BIDU]])/Assets[[#This Row],[BIDU]]</f>
        <v>1.1813168659864312E-3</v>
      </c>
      <c r="V1503" s="69">
        <f>(J1504-Assets[[#This Row],[MSFT]])/Assets[[#This Row],[MSFT]]</f>
        <v>-2.8096125703547053E-3</v>
      </c>
      <c r="W1503" s="69">
        <f>(K1504-Assets[[#This Row],[WFC]])/Assets[[#This Row],[WFC]]</f>
        <v>-2.1331484186615842E-3</v>
      </c>
      <c r="X1503" s="69">
        <f>(L1504-Assets[[#This Row],[DJI]])/Assets[[#This Row],[DJI]]</f>
        <v>-1.9604380351405611E-3</v>
      </c>
    </row>
    <row r="1504" spans="1:24" x14ac:dyDescent="0.25">
      <c r="A1504" s="66">
        <v>42536</v>
      </c>
      <c r="B1504" s="60">
        <v>97.139999000000003</v>
      </c>
      <c r="C1504" s="62">
        <v>90.160004000000001</v>
      </c>
      <c r="D1504" s="62">
        <v>33.925826000000001</v>
      </c>
      <c r="E1504" s="62">
        <v>217.699997</v>
      </c>
      <c r="F1504" s="62">
        <v>718.919983</v>
      </c>
      <c r="G1504" s="62">
        <v>97.561293000000006</v>
      </c>
      <c r="H1504" s="62">
        <v>43.450006000000002</v>
      </c>
      <c r="I1504" s="62">
        <v>161.029999</v>
      </c>
      <c r="J1504" s="62">
        <v>49.689999</v>
      </c>
      <c r="K1504" s="62">
        <v>46.779998999999997</v>
      </c>
      <c r="L1504" s="62">
        <v>17640.16992</v>
      </c>
      <c r="N1504" s="69">
        <f>(B1505-Assets[[#This Row],[AAPL]])/Assets[[#This Row],[AAPL]]</f>
        <v>4.220753595025265E-3</v>
      </c>
      <c r="O1504" s="69">
        <f>(C1505-Assets[[#This Row],[XOM]])/Assets[[#This Row],[XOM]]</f>
        <v>1.1756842867930615E-2</v>
      </c>
      <c r="P1504" s="69">
        <f>(D1505-Assets[[#This Row],[TTM]])/Assets[[#This Row],[TTM]]</f>
        <v>1.1490950876184991E-2</v>
      </c>
      <c r="Q1504" s="69">
        <f>(E1505-Assets[[#This Row],[TSLA]])/Assets[[#This Row],[TSLA]]</f>
        <v>1.0564814109758573E-3</v>
      </c>
      <c r="R1504" s="69">
        <f>(F1505-Assets[[#This Row],[GOOG]])/Assets[[#This Row],[GOOG]]</f>
        <v>-1.1906746512010574E-2</v>
      </c>
      <c r="S1504" s="69">
        <f>(G1505-Assets[[#This Row],[DIS]])/Assets[[#This Row],[DIS]]</f>
        <v>1.1193681084156789E-3</v>
      </c>
      <c r="T1504" s="69">
        <f>(H1505-Assets[[#This Row],[COP]])/Assets[[#This Row],[COP]]</f>
        <v>-1.2582898147355933E-2</v>
      </c>
      <c r="U1504" s="69">
        <f>(I1505-Assets[[#This Row],[BIDU]])/Assets[[#This Row],[BIDU]]</f>
        <v>2.7883034390380864E-2</v>
      </c>
      <c r="V1504" s="69">
        <f>(J1505-Assets[[#This Row],[MSFT]])/Assets[[#This Row],[MSFT]]</f>
        <v>1.4087341800912551E-2</v>
      </c>
      <c r="W1504" s="69">
        <f>(K1505-Assets[[#This Row],[WFC]])/Assets[[#This Row],[WFC]]</f>
        <v>1.4963446236927627E-3</v>
      </c>
      <c r="X1504" s="69">
        <f>(L1505-Assets[[#This Row],[DJI]])/Assets[[#This Row],[DJI]]</f>
        <v>5.2680722703605815E-3</v>
      </c>
    </row>
    <row r="1505" spans="1:26" x14ac:dyDescent="0.25">
      <c r="A1505" s="66">
        <v>42537</v>
      </c>
      <c r="B1505" s="60">
        <v>97.550003000000004</v>
      </c>
      <c r="C1505" s="62">
        <v>91.220000999999996</v>
      </c>
      <c r="D1505" s="62">
        <v>34.315666</v>
      </c>
      <c r="E1505" s="62">
        <v>217.929993</v>
      </c>
      <c r="F1505" s="62">
        <v>710.35998500000005</v>
      </c>
      <c r="G1505" s="62">
        <v>97.670500000000004</v>
      </c>
      <c r="H1505" s="62">
        <v>42.903278999999998</v>
      </c>
      <c r="I1505" s="62">
        <v>165.520004</v>
      </c>
      <c r="J1505" s="62">
        <v>50.389999000000003</v>
      </c>
      <c r="K1505" s="62">
        <v>46.849997999999999</v>
      </c>
      <c r="L1505" s="62">
        <v>17733.099610000001</v>
      </c>
      <c r="N1505" s="69">
        <f>(B1506-Assets[[#This Row],[AAPL]])/Assets[[#This Row],[AAPL]]</f>
        <v>-2.2757569776804727E-2</v>
      </c>
      <c r="O1505" s="69">
        <f>(C1506-Assets[[#This Row],[XOM]])/Assets[[#This Row],[XOM]]</f>
        <v>-5.4812540508522908E-3</v>
      </c>
      <c r="P1505" s="69">
        <f>(D1506-Assets[[#This Row],[TTM]])/Assets[[#This Row],[TTM]]</f>
        <v>1.4564514061886542E-2</v>
      </c>
      <c r="Q1505" s="69">
        <f>(E1506-Assets[[#This Row],[TSLA]])/Assets[[#This Row],[TSLA]]</f>
        <v>-1.1287991919496825E-2</v>
      </c>
      <c r="R1505" s="69">
        <f>(F1506-Assets[[#This Row],[GOOG]])/Assets[[#This Row],[GOOG]]</f>
        <v>-2.6240236490798482E-2</v>
      </c>
      <c r="S1505" s="69">
        <f>(G1506-Assets[[#This Row],[DIS]])/Assets[[#This Row],[DIS]]</f>
        <v>6.30211783496542E-3</v>
      </c>
      <c r="T1505" s="69">
        <f>(H1506-Assets[[#This Row],[COP]])/Assets[[#This Row],[COP]]</f>
        <v>2.293794374085022E-2</v>
      </c>
      <c r="U1505" s="69">
        <f>(I1506-Assets[[#This Row],[BIDU]])/Assets[[#This Row],[BIDU]]</f>
        <v>-1.7158113408455477E-2</v>
      </c>
      <c r="V1505" s="69">
        <f>(J1506-Assets[[#This Row],[MSFT]])/Assets[[#This Row],[MSFT]]</f>
        <v>-5.159714331409355E-3</v>
      </c>
      <c r="W1505" s="69">
        <f>(K1506-Assets[[#This Row],[WFC]])/Assets[[#This Row],[WFC]]</f>
        <v>-5.3361795234228189E-3</v>
      </c>
      <c r="X1505" s="69">
        <f>(L1506-Assets[[#This Row],[DJI]])/Assets[[#This Row],[DJI]]</f>
        <v>-3.2673052807603142E-3</v>
      </c>
    </row>
    <row r="1506" spans="1:26" x14ac:dyDescent="0.25">
      <c r="A1506" s="66">
        <v>42538</v>
      </c>
      <c r="B1506" s="60">
        <v>95.330001999999993</v>
      </c>
      <c r="C1506" s="62">
        <v>90.720000999999996</v>
      </c>
      <c r="D1506" s="62">
        <v>34.815457000000002</v>
      </c>
      <c r="E1506" s="62">
        <v>215.470001</v>
      </c>
      <c r="F1506" s="62">
        <v>691.71997099999999</v>
      </c>
      <c r="G1506" s="62">
        <v>98.286030999999994</v>
      </c>
      <c r="H1506" s="62">
        <v>43.887391999999998</v>
      </c>
      <c r="I1506" s="62">
        <v>162.679993</v>
      </c>
      <c r="J1506" s="62">
        <v>50.130001</v>
      </c>
      <c r="K1506" s="62">
        <v>46.599997999999999</v>
      </c>
      <c r="L1506" s="62">
        <v>17675.160159999999</v>
      </c>
      <c r="N1506" s="69">
        <f>(B1507-Assets[[#This Row],[AAPL]])/Assets[[#This Row],[AAPL]]</f>
        <v>-2.4127136806311395E-3</v>
      </c>
      <c r="O1506" s="69">
        <f>(C1507-Assets[[#This Row],[XOM]])/Assets[[#This Row],[XOM]]</f>
        <v>4.4091930730909123E-3</v>
      </c>
      <c r="P1506" s="69">
        <f>(D1507-Assets[[#This Row],[TTM]])/Assets[[#This Row],[TTM]]</f>
        <v>2.4117046632476911E-2</v>
      </c>
      <c r="Q1506" s="69">
        <f>(E1507-Assets[[#This Row],[TSLA]])/Assets[[#This Row],[TSLA]]</f>
        <v>1.9631484570327727E-2</v>
      </c>
      <c r="R1506" s="69">
        <f>(F1507-Assets[[#This Row],[GOOG]])/Assets[[#This Row],[GOOG]]</f>
        <v>2.8769604513847326E-3</v>
      </c>
      <c r="S1506" s="69">
        <f>(G1507-Assets[[#This Row],[DIS]])/Assets[[#This Row],[DIS]]</f>
        <v>5.7575730166580111E-3</v>
      </c>
      <c r="T1506" s="69">
        <f>(H1507-Assets[[#This Row],[COP]])/Assets[[#This Row],[COP]]</f>
        <v>1.2230961456994342E-2</v>
      </c>
      <c r="U1506" s="69">
        <f>(I1507-Assets[[#This Row],[BIDU]])/Assets[[#This Row],[BIDU]]</f>
        <v>2.3666130843760288E-2</v>
      </c>
      <c r="V1506" s="69">
        <f>(J1507-Assets[[#This Row],[MSFT]])/Assets[[#This Row],[MSFT]]</f>
        <v>-1.1969080152222568E-3</v>
      </c>
      <c r="W1506" s="69">
        <f>(K1507-Assets[[#This Row],[WFC]])/Assets[[#This Row],[WFC]]</f>
        <v>7.081588286763453E-3</v>
      </c>
      <c r="X1506" s="69">
        <f>(L1507-Assets[[#This Row],[DJI]])/Assets[[#This Row],[DJI]]</f>
        <v>7.3384896558696547E-3</v>
      </c>
    </row>
    <row r="1507" spans="1:26" x14ac:dyDescent="0.25">
      <c r="A1507" s="66">
        <v>42541</v>
      </c>
      <c r="B1507" s="60">
        <v>95.099997999999999</v>
      </c>
      <c r="C1507" s="62">
        <v>91.120002999999997</v>
      </c>
      <c r="D1507" s="62">
        <v>35.655102999999997</v>
      </c>
      <c r="E1507" s="62">
        <v>219.699997</v>
      </c>
      <c r="F1507" s="62">
        <v>693.71002199999998</v>
      </c>
      <c r="G1507" s="62">
        <v>98.851920000000007</v>
      </c>
      <c r="H1507" s="62">
        <v>44.424177</v>
      </c>
      <c r="I1507" s="62">
        <v>166.529999</v>
      </c>
      <c r="J1507" s="62">
        <v>50.07</v>
      </c>
      <c r="K1507" s="62">
        <v>46.93</v>
      </c>
      <c r="L1507" s="62">
        <v>17804.869139999999</v>
      </c>
      <c r="N1507" s="69">
        <f>(B1508-Assets[[#This Row],[AAPL]])/Assets[[#This Row],[AAPL]]</f>
        <v>8.5174134283367842E-3</v>
      </c>
      <c r="O1507" s="69">
        <f>(C1508-Assets[[#This Row],[XOM]])/Assets[[#This Row],[XOM]]</f>
        <v>4.4995169721406469E-3</v>
      </c>
      <c r="P1507" s="69">
        <f>(D1508-Assets[[#This Row],[TTM]])/Assets[[#This Row],[TTM]]</f>
        <v>5.0462622419013723E-3</v>
      </c>
      <c r="Q1507" s="69">
        <f>(E1508-Assets[[#This Row],[TSLA]])/Assets[[#This Row],[TSLA]]</f>
        <v>-4.0963132102357332E-4</v>
      </c>
      <c r="R1507" s="69">
        <f>(F1508-Assets[[#This Row],[GOOG]])/Assets[[#This Row],[GOOG]]</f>
        <v>3.2145708282704738E-3</v>
      </c>
      <c r="S1507" s="69">
        <f>(G1508-Assets[[#This Row],[DIS]])/Assets[[#This Row],[DIS]]</f>
        <v>-7.5323878382940251E-3</v>
      </c>
      <c r="T1507" s="69">
        <f>(H1508-Assets[[#This Row],[COP]])/Assets[[#This Row],[COP]]</f>
        <v>2.4614074448695393E-3</v>
      </c>
      <c r="U1507" s="69">
        <f>(I1508-Assets[[#This Row],[BIDU]])/Assets[[#This Row],[BIDU]]</f>
        <v>-2.2398342775465936E-2</v>
      </c>
      <c r="V1507" s="69">
        <f>(J1508-Assets[[#This Row],[MSFT]])/Assets[[#This Row],[MSFT]]</f>
        <v>2.2368663870581184E-2</v>
      </c>
      <c r="W1507" s="69">
        <f>(K1508-Assets[[#This Row],[WFC]])/Assets[[#This Row],[WFC]]</f>
        <v>6.392499467291651E-3</v>
      </c>
      <c r="X1507" s="69">
        <f>(L1508-Assets[[#This Row],[DJI]])/Assets[[#This Row],[DJI]]</f>
        <v>1.3963219726308939E-3</v>
      </c>
    </row>
    <row r="1508" spans="1:26" x14ac:dyDescent="0.25">
      <c r="A1508" s="66">
        <v>42542</v>
      </c>
      <c r="B1508" s="60">
        <v>95.910004000000001</v>
      </c>
      <c r="C1508" s="62">
        <v>91.529999000000004</v>
      </c>
      <c r="D1508" s="62">
        <v>35.835028000000001</v>
      </c>
      <c r="E1508" s="62">
        <v>219.61000100000001</v>
      </c>
      <c r="F1508" s="62">
        <v>695.94000200000005</v>
      </c>
      <c r="G1508" s="62">
        <v>98.107328999999993</v>
      </c>
      <c r="H1508" s="62">
        <v>44.533523000000002</v>
      </c>
      <c r="I1508" s="62">
        <v>162.800003</v>
      </c>
      <c r="J1508" s="62">
        <v>51.189999</v>
      </c>
      <c r="K1508" s="62">
        <v>47.23</v>
      </c>
      <c r="L1508" s="62">
        <v>17829.730469999999</v>
      </c>
      <c r="N1508" s="69">
        <f>(B1509-Assets[[#This Row],[AAPL]])/Assets[[#This Row],[AAPL]]</f>
        <v>-3.7535291938888553E-3</v>
      </c>
      <c r="O1508" s="69">
        <f>(C1509-Assets[[#This Row],[XOM]])/Assets[[#This Row],[XOM]]</f>
        <v>-3.9331476448502623E-3</v>
      </c>
      <c r="P1508" s="69">
        <f>(D1509-Assets[[#This Row],[TTM]])/Assets[[#This Row],[TTM]]</f>
        <v>0</v>
      </c>
      <c r="Q1508" s="69">
        <f>(E1509-Assets[[#This Row],[TSLA]])/Assets[[#This Row],[TSLA]]</f>
        <v>-0.10450342377622421</v>
      </c>
      <c r="R1508" s="69">
        <f>(F1509-Assets[[#This Row],[GOOG]])/Assets[[#This Row],[GOOG]]</f>
        <v>2.1841250619761489E-3</v>
      </c>
      <c r="S1508" s="69">
        <f>(G1509-Assets[[#This Row],[DIS]])/Assets[[#This Row],[DIS]]</f>
        <v>-3.0356549611086967E-4</v>
      </c>
      <c r="T1508" s="69">
        <f>(H1509-Assets[[#This Row],[COP]])/Assets[[#This Row],[COP]]</f>
        <v>-1.8080289762837817E-2</v>
      </c>
      <c r="U1508" s="69">
        <f>(I1509-Assets[[#This Row],[BIDU]])/Assets[[#This Row],[BIDU]]</f>
        <v>-3.5626657820148041E-3</v>
      </c>
      <c r="V1508" s="69">
        <f>(J1509-Assets[[#This Row],[MSFT]])/Assets[[#This Row],[MSFT]]</f>
        <v>-3.9069545596201963E-3</v>
      </c>
      <c r="W1508" s="69">
        <f>(K1509-Assets[[#This Row],[WFC]])/Assets[[#This Row],[WFC]]</f>
        <v>-5.5049544780858238E-3</v>
      </c>
      <c r="X1508" s="69">
        <f>(L1509-Assets[[#This Row],[DJI]])/Assets[[#This Row],[DJI]]</f>
        <v>-2.7426320371066655E-3</v>
      </c>
    </row>
    <row r="1509" spans="1:26" x14ac:dyDescent="0.25">
      <c r="A1509" s="66">
        <v>42543</v>
      </c>
      <c r="B1509" s="60">
        <v>95.550003000000004</v>
      </c>
      <c r="C1509" s="62">
        <v>91.169998000000007</v>
      </c>
      <c r="D1509" s="62">
        <v>35.835028000000001</v>
      </c>
      <c r="E1509" s="62">
        <v>196.66000399999999</v>
      </c>
      <c r="F1509" s="62">
        <v>697.46002199999998</v>
      </c>
      <c r="G1509" s="62">
        <v>98.077546999999996</v>
      </c>
      <c r="H1509" s="62">
        <v>43.728344</v>
      </c>
      <c r="I1509" s="62">
        <v>162.220001</v>
      </c>
      <c r="J1509" s="62">
        <v>50.990001999999997</v>
      </c>
      <c r="K1509" s="62">
        <v>46.970001000000003</v>
      </c>
      <c r="L1509" s="62">
        <v>17780.83008</v>
      </c>
      <c r="N1509" s="69">
        <f>(B1510-Assets[[#This Row],[AAPL]])/Assets[[#This Row],[AAPL]]</f>
        <v>5.7560961039425139E-3</v>
      </c>
      <c r="O1509" s="69">
        <f>(C1510-Assets[[#This Row],[XOM]])/Assets[[#This Row],[XOM]]</f>
        <v>6.9102228125528424E-3</v>
      </c>
      <c r="P1509" s="69">
        <f>(D1510-Assets[[#This Row],[TTM]])/Assets[[#This Row],[TTM]]</f>
        <v>2.6220434374992028E-2</v>
      </c>
      <c r="Q1509" s="69">
        <f>(E1510-Assets[[#This Row],[TSLA]])/Assets[[#This Row],[TSLA]]</f>
        <v>-1.3221295368223123E-3</v>
      </c>
      <c r="R1509" s="69">
        <f>(F1510-Assets[[#This Row],[GOOG]])/Assets[[#This Row],[GOOG]]</f>
        <v>6.3229043398849265E-3</v>
      </c>
      <c r="S1509" s="69">
        <f>(G1510-Assets[[#This Row],[DIS]])/Assets[[#This Row],[DIS]]</f>
        <v>2.3281271502437807E-3</v>
      </c>
      <c r="T1509" s="69">
        <f>(H1510-Assets[[#This Row],[COP]])/Assets[[#This Row],[COP]]</f>
        <v>3.7281173968078861E-2</v>
      </c>
      <c r="U1509" s="69">
        <f>(I1510-Assets[[#This Row],[BIDU]])/Assets[[#This Row],[BIDU]]</f>
        <v>1.0479577052893719E-2</v>
      </c>
      <c r="V1509" s="69">
        <f>(J1510-Assets[[#This Row],[MSFT]])/Assets[[#This Row],[MSFT]]</f>
        <v>1.8042713550001425E-2</v>
      </c>
      <c r="W1509" s="69">
        <f>(K1510-Assets[[#This Row],[WFC]])/Assets[[#This Row],[WFC]]</f>
        <v>2.0012752394874191E-2</v>
      </c>
      <c r="X1509" s="69">
        <f>(L1510-Assets[[#This Row],[DJI]])/Assets[[#This Row],[DJI]]</f>
        <v>1.2948789733892976E-2</v>
      </c>
    </row>
    <row r="1510" spans="1:26" x14ac:dyDescent="0.25">
      <c r="A1510" s="66">
        <v>42544</v>
      </c>
      <c r="B1510" s="60">
        <v>96.099997999999999</v>
      </c>
      <c r="C1510" s="62">
        <v>91.800003000000004</v>
      </c>
      <c r="D1510" s="62">
        <v>36.774638000000003</v>
      </c>
      <c r="E1510" s="62">
        <v>196.39999399999999</v>
      </c>
      <c r="F1510" s="62">
        <v>701.86999500000002</v>
      </c>
      <c r="G1510" s="62">
        <v>98.305884000000006</v>
      </c>
      <c r="H1510" s="62">
        <v>45.358587999999997</v>
      </c>
      <c r="I1510" s="62">
        <v>163.91999799999999</v>
      </c>
      <c r="J1510" s="62">
        <v>51.91</v>
      </c>
      <c r="K1510" s="62">
        <v>47.91</v>
      </c>
      <c r="L1510" s="62">
        <v>18011.070309999999</v>
      </c>
      <c r="N1510" s="69">
        <f>(B1511-Assets[[#This Row],[AAPL]])/Assets[[#This Row],[AAPL]]</f>
        <v>-2.8095692572230841E-2</v>
      </c>
      <c r="O1510" s="69">
        <f>(C1511-Assets[[#This Row],[XOM]])/Assets[[#This Row],[XOM]]</f>
        <v>-2.6252766026598068E-2</v>
      </c>
      <c r="P1510" s="69">
        <f>(D1511-Assets[[#This Row],[TTM]])/Assets[[#This Row],[TTM]]</f>
        <v>-7.8825820120921444E-2</v>
      </c>
      <c r="Q1510" s="69">
        <f>(E1511-Assets[[#This Row],[TSLA]])/Assets[[#This Row],[TSLA]]</f>
        <v>-1.6547862012663811E-2</v>
      </c>
      <c r="R1510" s="69">
        <f>(F1511-Assets[[#This Row],[GOOG]])/Assets[[#This Row],[GOOG]]</f>
        <v>-3.7970028908273862E-2</v>
      </c>
      <c r="S1510" s="69">
        <f>(G1511-Assets[[#This Row],[DIS]])/Assets[[#This Row],[DIS]]</f>
        <v>-3.3326560595294687E-2</v>
      </c>
      <c r="T1510" s="69">
        <f>(H1511-Assets[[#This Row],[COP]])/Assets[[#This Row],[COP]]</f>
        <v>-5.3911951580150531E-2</v>
      </c>
      <c r="U1510" s="69">
        <f>(I1511-Assets[[#This Row],[BIDU]])/Assets[[#This Row],[BIDU]]</f>
        <v>-2.9282595525653949E-2</v>
      </c>
      <c r="V1510" s="69">
        <f>(J1511-Assets[[#This Row],[MSFT]])/Assets[[#This Row],[MSFT]]</f>
        <v>-4.0069312271238611E-2</v>
      </c>
      <c r="W1510" s="69">
        <f>(K1511-Assets[[#This Row],[WFC]])/Assets[[#This Row],[WFC]]</f>
        <v>-4.5919453141306479E-2</v>
      </c>
      <c r="X1510" s="69">
        <f>(L1511-Assets[[#This Row],[DJI]])/Assets[[#This Row],[DJI]]</f>
        <v>-3.3885843511539719E-2</v>
      </c>
    </row>
    <row r="1511" spans="1:26" x14ac:dyDescent="0.25">
      <c r="A1511" s="66">
        <v>42545</v>
      </c>
      <c r="B1511" s="60">
        <v>93.400002000000001</v>
      </c>
      <c r="C1511" s="62">
        <v>89.389999000000003</v>
      </c>
      <c r="D1511" s="62">
        <v>33.875847</v>
      </c>
      <c r="E1511" s="62">
        <v>193.14999399999999</v>
      </c>
      <c r="F1511" s="62">
        <v>675.21997099999999</v>
      </c>
      <c r="G1511" s="62">
        <v>95.029686999999996</v>
      </c>
      <c r="H1511" s="62">
        <v>42.913218000000001</v>
      </c>
      <c r="I1511" s="62">
        <v>159.11999499999999</v>
      </c>
      <c r="J1511" s="62">
        <v>49.830002</v>
      </c>
      <c r="K1511" s="62">
        <v>45.709999000000003</v>
      </c>
      <c r="L1511" s="62">
        <v>17400.75</v>
      </c>
      <c r="N1511" s="69">
        <f>(B1512-Assets[[#This Row],[AAPL]])/Assets[[#This Row],[AAPL]]</f>
        <v>-1.4561038232097648E-2</v>
      </c>
      <c r="O1511" s="69">
        <f>(C1512-Assets[[#This Row],[XOM]])/Assets[[#This Row],[XOM]]</f>
        <v>-5.929052533046859E-3</v>
      </c>
      <c r="P1511" s="69">
        <f>(D1512-Assets[[#This Row],[TTM]])/Assets[[#This Row],[TTM]]</f>
        <v>-4.9277026195094019E-2</v>
      </c>
      <c r="Q1511" s="69">
        <f>(E1512-Assets[[#This Row],[TSLA]])/Assets[[#This Row],[TSLA]]</f>
        <v>2.7957593413127476E-2</v>
      </c>
      <c r="R1511" s="69">
        <f>(F1512-Assets[[#This Row],[GOOG]])/Assets[[#This Row],[GOOG]]</f>
        <v>-1.0307694231395921E-2</v>
      </c>
      <c r="S1511" s="69">
        <f>(G1512-Assets[[#This Row],[DIS]])/Assets[[#This Row],[DIS]]</f>
        <v>-1.399920426971408E-2</v>
      </c>
      <c r="T1511" s="69">
        <f>(H1512-Assets[[#This Row],[COP]])/Assets[[#This Row],[COP]]</f>
        <v>-5.5362522568221356E-2</v>
      </c>
      <c r="U1511" s="69">
        <f>(I1512-Assets[[#This Row],[BIDU]])/Assets[[#This Row],[BIDU]]</f>
        <v>-1.3826024818565362E-2</v>
      </c>
      <c r="V1511" s="69">
        <f>(J1512-Assets[[#This Row],[MSFT]])/Assets[[#This Row],[MSFT]]</f>
        <v>-2.8095563793073913E-2</v>
      </c>
      <c r="W1511" s="69">
        <f>(K1512-Assets[[#This Row],[WFC]])/Assets[[#This Row],[WFC]]</f>
        <v>-1.5313957893545355E-2</v>
      </c>
      <c r="X1511" s="69">
        <f>(L1512-Assets[[#This Row],[DJI]])/Assets[[#This Row],[DJI]]</f>
        <v>-1.4971180552562422E-2</v>
      </c>
    </row>
    <row r="1512" spans="1:26" x14ac:dyDescent="0.25">
      <c r="A1512" s="66">
        <v>42548</v>
      </c>
      <c r="B1512" s="60">
        <v>92.040001000000004</v>
      </c>
      <c r="C1512" s="62">
        <v>88.860000999999997</v>
      </c>
      <c r="D1512" s="62">
        <v>32.206546000000003</v>
      </c>
      <c r="E1512" s="62">
        <v>198.550003</v>
      </c>
      <c r="F1512" s="62">
        <v>668.26000999999997</v>
      </c>
      <c r="G1512" s="62">
        <v>93.699347000000003</v>
      </c>
      <c r="H1512" s="62">
        <v>40.537433999999998</v>
      </c>
      <c r="I1512" s="62">
        <v>156.91999799999999</v>
      </c>
      <c r="J1512" s="62">
        <v>48.43</v>
      </c>
      <c r="K1512" s="62">
        <v>45.009998000000003</v>
      </c>
      <c r="L1512" s="62">
        <v>17140.240229999999</v>
      </c>
      <c r="N1512" s="69">
        <f>(B1513-Assets[[#This Row],[AAPL]])/Assets[[#This Row],[AAPL]]</f>
        <v>1.6840449621463992E-2</v>
      </c>
      <c r="O1512" s="69">
        <f>(C1513-Assets[[#This Row],[XOM]])/Assets[[#This Row],[XOM]]</f>
        <v>2.3070031250618642E-2</v>
      </c>
      <c r="P1512" s="69">
        <f>(D1513-Assets[[#This Row],[TTM]])/Assets[[#This Row],[TTM]]</f>
        <v>3.5692060862409787E-2</v>
      </c>
      <c r="Q1512" s="69">
        <f>(E1513-Assets[[#This Row],[TSLA]])/Assets[[#This Row],[TSLA]]</f>
        <v>1.6318257119341397E-2</v>
      </c>
      <c r="R1512" s="69">
        <f>(F1513-Assets[[#This Row],[GOOG]])/Assets[[#This Row],[GOOG]]</f>
        <v>1.7627821242812442E-2</v>
      </c>
      <c r="S1512" s="69">
        <f>(G1513-Assets[[#This Row],[DIS]])/Assets[[#This Row],[DIS]]</f>
        <v>1.7694488308440375E-2</v>
      </c>
      <c r="T1512" s="69">
        <f>(H1513-Assets[[#This Row],[COP]])/Assets[[#This Row],[COP]]</f>
        <v>2.8690592502722344E-2</v>
      </c>
      <c r="U1512" s="69">
        <f>(I1513-Assets[[#This Row],[BIDU]])/Assets[[#This Row],[BIDU]]</f>
        <v>2.2240670688767113E-2</v>
      </c>
      <c r="V1512" s="69">
        <f>(J1513-Assets[[#This Row],[MSFT]])/Assets[[#This Row],[MSFT]]</f>
        <v>2.085482139169937E-2</v>
      </c>
      <c r="W1512" s="69">
        <f>(K1513-Assets[[#This Row],[WFC]])/Assets[[#This Row],[WFC]]</f>
        <v>2.4216841778131076E-2</v>
      </c>
      <c r="X1512" s="69">
        <f>(L1513-Assets[[#This Row],[DJI]])/Assets[[#This Row],[DJI]]</f>
        <v>1.572209411209648E-2</v>
      </c>
    </row>
    <row r="1513" spans="1:26" x14ac:dyDescent="0.25">
      <c r="A1513" s="66">
        <v>42549</v>
      </c>
      <c r="B1513" s="60">
        <v>93.589995999999999</v>
      </c>
      <c r="C1513" s="62">
        <v>90.910004000000001</v>
      </c>
      <c r="D1513" s="62">
        <v>33.356064000000003</v>
      </c>
      <c r="E1513" s="62">
        <v>201.78999300000001</v>
      </c>
      <c r="F1513" s="62">
        <v>680.03997800000002</v>
      </c>
      <c r="G1513" s="62">
        <v>95.357309000000001</v>
      </c>
      <c r="H1513" s="62">
        <v>41.700476999999999</v>
      </c>
      <c r="I1513" s="62">
        <v>160.41000399999999</v>
      </c>
      <c r="J1513" s="62">
        <v>49.439999</v>
      </c>
      <c r="K1513" s="62">
        <v>46.099997999999999</v>
      </c>
      <c r="L1513" s="62">
        <v>17409.720700000002</v>
      </c>
      <c r="N1513" s="69">
        <f>(B1514-Assets[[#This Row],[AAPL]])/Assets[[#This Row],[AAPL]]</f>
        <v>8.6548352881647885E-3</v>
      </c>
      <c r="O1513" s="69">
        <f>(C1514-Assets[[#This Row],[XOM]])/Assets[[#This Row],[XOM]]</f>
        <v>1.7049773752072384E-2</v>
      </c>
      <c r="P1513" s="69">
        <f>(D1514-Assets[[#This Row],[TTM]])/Assets[[#This Row],[TTM]]</f>
        <v>8.6904737921115801E-3</v>
      </c>
      <c r="Q1513" s="69">
        <f>(E1514-Assets[[#This Row],[TSLA]])/Assets[[#This Row],[TSLA]]</f>
        <v>4.1627480506429192E-2</v>
      </c>
      <c r="R1513" s="69">
        <f>(F1514-Assets[[#This Row],[GOOG]])/Assets[[#This Row],[GOOG]]</f>
        <v>5.9849525493632554E-3</v>
      </c>
      <c r="S1513" s="69">
        <f>(G1514-Assets[[#This Row],[DIS]])/Assets[[#This Row],[DIS]]</f>
        <v>9.6824670251548159E-3</v>
      </c>
      <c r="T1513" s="69">
        <f>(H1514-Assets[[#This Row],[COP]])/Assets[[#This Row],[COP]]</f>
        <v>4.6722271306392948E-2</v>
      </c>
      <c r="U1513" s="69">
        <f>(I1514-Assets[[#This Row],[BIDU]])/Assets[[#This Row],[BIDU]]</f>
        <v>2.4936100618761909E-2</v>
      </c>
      <c r="V1513" s="69">
        <f>(J1514-Assets[[#This Row],[MSFT]])/Assets[[#This Row],[MSFT]]</f>
        <v>2.2249231841610602E-2</v>
      </c>
      <c r="W1513" s="69">
        <f>(K1514-Assets[[#This Row],[WFC]])/Assets[[#This Row],[WFC]]</f>
        <v>1.887208324824665E-2</v>
      </c>
      <c r="X1513" s="69">
        <f>(L1514-Assets[[#This Row],[DJI]])/Assets[[#This Row],[DJI]]</f>
        <v>1.6367809392829554E-2</v>
      </c>
    </row>
    <row r="1514" spans="1:26" x14ac:dyDescent="0.25">
      <c r="A1514" s="66">
        <v>42550</v>
      </c>
      <c r="B1514" s="60">
        <v>94.400002000000001</v>
      </c>
      <c r="C1514" s="62">
        <v>92.459998999999996</v>
      </c>
      <c r="D1514" s="62">
        <v>33.645944</v>
      </c>
      <c r="E1514" s="62">
        <v>210.19000199999999</v>
      </c>
      <c r="F1514" s="62">
        <v>684.10998500000005</v>
      </c>
      <c r="G1514" s="62">
        <v>96.280602999999999</v>
      </c>
      <c r="H1514" s="62">
        <v>43.648817999999999</v>
      </c>
      <c r="I1514" s="62">
        <v>164.41000399999999</v>
      </c>
      <c r="J1514" s="62">
        <v>50.540000999999997</v>
      </c>
      <c r="K1514" s="62">
        <v>46.970001000000003</v>
      </c>
      <c r="L1514" s="62">
        <v>17694.679690000001</v>
      </c>
      <c r="N1514" s="69">
        <f>(B1515-Assets[[#This Row],[AAPL]])/Assets[[#This Row],[AAPL]]</f>
        <v>1.2711821764580035E-2</v>
      </c>
      <c r="O1514" s="69">
        <f>(C1515-Assets[[#This Row],[XOM]])/Assets[[#This Row],[XOM]]</f>
        <v>1.3843813690718337E-2</v>
      </c>
      <c r="P1514" s="69">
        <f>(D1515-Assets[[#This Row],[TTM]])/Assets[[#This Row],[TTM]]</f>
        <v>3.0005875299560704E-2</v>
      </c>
      <c r="Q1514" s="69">
        <f>(E1515-Assets[[#This Row],[TSLA]])/Assets[[#This Row],[TSLA]]</f>
        <v>9.9433701894156273E-3</v>
      </c>
      <c r="R1514" s="69">
        <f>(F1515-Assets[[#This Row],[GOOG]])/Assets[[#This Row],[GOOG]]</f>
        <v>1.167939538260053E-2</v>
      </c>
      <c r="S1514" s="69">
        <f>(G1515-Assets[[#This Row],[DIS]])/Assets[[#This Row],[DIS]]</f>
        <v>8.6615369452973136E-3</v>
      </c>
      <c r="T1514" s="69">
        <f>(H1515-Assets[[#This Row],[COP]])/Assets[[#This Row],[COP]]</f>
        <v>-7.0599391717777746E-3</v>
      </c>
      <c r="U1514" s="69">
        <f>(I1515-Assets[[#This Row],[BIDU]])/Assets[[#This Row],[BIDU]]</f>
        <v>4.500881831983934E-3</v>
      </c>
      <c r="V1514" s="69">
        <f>(J1515-Assets[[#This Row],[MSFT]])/Assets[[#This Row],[MSFT]]</f>
        <v>1.2465314355652724E-2</v>
      </c>
      <c r="W1514" s="69">
        <f>(K1515-Assets[[#This Row],[WFC]])/Assets[[#This Row],[WFC]]</f>
        <v>7.6644878078669168E-3</v>
      </c>
      <c r="X1514" s="69">
        <f>(L1515-Assets[[#This Row],[DJI]])/Assets[[#This Row],[DJI]]</f>
        <v>1.3298378050492903E-2</v>
      </c>
    </row>
    <row r="1515" spans="1:26" x14ac:dyDescent="0.25">
      <c r="A1515" s="66">
        <v>42551</v>
      </c>
      <c r="B1515" s="60">
        <v>95.599997999999999</v>
      </c>
      <c r="C1515" s="62">
        <v>93.739998</v>
      </c>
      <c r="D1515" s="62">
        <v>34.655520000000003</v>
      </c>
      <c r="E1515" s="62">
        <v>212.279999</v>
      </c>
      <c r="F1515" s="62">
        <v>692.09997599999997</v>
      </c>
      <c r="G1515" s="62">
        <v>97.114541000000003</v>
      </c>
      <c r="H1515" s="62">
        <v>43.34066</v>
      </c>
      <c r="I1515" s="62">
        <v>165.14999399999999</v>
      </c>
      <c r="J1515" s="62">
        <v>51.169998</v>
      </c>
      <c r="K1515" s="62">
        <v>47.330002</v>
      </c>
      <c r="L1515" s="62">
        <v>17929.990229999999</v>
      </c>
      <c r="M1515" s="68"/>
      <c r="N1515" s="69"/>
      <c r="O1515" s="69"/>
      <c r="P1515" s="69"/>
      <c r="Q1515" s="69"/>
      <c r="R1515" s="69"/>
      <c r="S1515" s="69"/>
      <c r="T1515" s="69"/>
      <c r="U1515" s="69"/>
      <c r="V1515" s="69"/>
      <c r="W1515" s="69"/>
      <c r="X1515" s="69"/>
    </row>
    <row r="1516" spans="1:26" ht="26" x14ac:dyDescent="0.25">
      <c r="T1516" s="79" t="s">
        <v>964</v>
      </c>
    </row>
    <row r="1517" spans="1:26" ht="20" thickBot="1" x14ac:dyDescent="0.3"/>
    <row r="1518" spans="1:26" x14ac:dyDescent="0.25">
      <c r="C1518" s="73"/>
      <c r="O1518" s="78"/>
      <c r="P1518" s="78" t="s">
        <v>0</v>
      </c>
      <c r="Q1518" s="78" t="s">
        <v>10</v>
      </c>
      <c r="R1518" s="78" t="s">
        <v>8</v>
      </c>
      <c r="S1518" s="78" t="s">
        <v>7</v>
      </c>
      <c r="T1518" s="78" t="s">
        <v>5</v>
      </c>
      <c r="U1518" s="78" t="s">
        <v>3</v>
      </c>
      <c r="V1518" s="78" t="s">
        <v>2</v>
      </c>
      <c r="W1518" s="78" t="s">
        <v>1</v>
      </c>
      <c r="X1518" s="78" t="s">
        <v>6</v>
      </c>
      <c r="Y1518" s="78" t="s">
        <v>9</v>
      </c>
      <c r="Z1518" s="78" t="s">
        <v>978</v>
      </c>
    </row>
    <row r="1519" spans="1:26" x14ac:dyDescent="0.25">
      <c r="C1519" s="16"/>
      <c r="D1519" s="16"/>
      <c r="E1519" s="16"/>
      <c r="F1519" s="16"/>
      <c r="G1519" s="16"/>
      <c r="H1519" s="16"/>
      <c r="I1519" s="16"/>
      <c r="J1519" s="16"/>
      <c r="K1519" s="16"/>
      <c r="L1519" s="16"/>
      <c r="M1519" s="16" t="s">
        <v>980</v>
      </c>
      <c r="O1519" s="90" t="s">
        <v>0</v>
      </c>
      <c r="P1519" s="11">
        <f>VARP('Final Practise'!$N$4:$N$1514)</f>
        <v>2.7260181259521857E-4</v>
      </c>
      <c r="Q1519" s="11">
        <v>6.7677520664814915E-5</v>
      </c>
      <c r="R1519" s="11">
        <v>1.2624627260210389E-4</v>
      </c>
      <c r="S1519" s="11">
        <v>1.2384515409634699E-4</v>
      </c>
      <c r="T1519" s="11">
        <v>1.0334607888504946E-4</v>
      </c>
      <c r="U1519" s="11">
        <v>7.9833363614403377E-5</v>
      </c>
      <c r="V1519" s="11">
        <v>8.6396286435588319E-5</v>
      </c>
      <c r="W1519" s="11">
        <v>1.4020363074973403E-4</v>
      </c>
      <c r="X1519" s="11">
        <v>9.1197689094074677E-5</v>
      </c>
      <c r="Y1519" s="11">
        <v>9.9530540025765022E-5</v>
      </c>
      <c r="Z1519" s="142">
        <v>7.4657811936001085E-5</v>
      </c>
    </row>
    <row r="1520" spans="1:26" x14ac:dyDescent="0.25">
      <c r="B1520" s="74" t="s">
        <v>987</v>
      </c>
      <c r="C1520" s="71" t="s">
        <v>0</v>
      </c>
      <c r="D1520" s="71" t="s">
        <v>957</v>
      </c>
      <c r="E1520" s="71" t="s">
        <v>8</v>
      </c>
      <c r="F1520" s="71" t="s">
        <v>7</v>
      </c>
      <c r="G1520" s="71" t="s">
        <v>5</v>
      </c>
      <c r="H1520" s="71" t="s">
        <v>3</v>
      </c>
      <c r="I1520" s="71" t="s">
        <v>2</v>
      </c>
      <c r="J1520" s="71" t="s">
        <v>1</v>
      </c>
      <c r="K1520" s="71" t="s">
        <v>6</v>
      </c>
      <c r="L1520" s="71" t="s">
        <v>9</v>
      </c>
      <c r="M1520" s="71" t="s">
        <v>977</v>
      </c>
      <c r="O1520" s="90" t="s">
        <v>10</v>
      </c>
      <c r="P1520" s="11">
        <v>6.7677520664814915E-5</v>
      </c>
      <c r="Q1520" s="11">
        <f>VARP('Final Practise'!$O$4:$O$1514)</f>
        <v>1.4332868008922663E-4</v>
      </c>
      <c r="R1520" s="11">
        <v>1.186914803212623E-4</v>
      </c>
      <c r="S1520" s="11">
        <v>9.7438986851615668E-5</v>
      </c>
      <c r="T1520" s="11">
        <v>7.467641682561355E-5</v>
      </c>
      <c r="U1520" s="11">
        <v>8.8054013008766421E-5</v>
      </c>
      <c r="V1520" s="11">
        <v>1.4321480660098442E-4</v>
      </c>
      <c r="W1520" s="11">
        <v>9.8042448997959724E-5</v>
      </c>
      <c r="X1520" s="11">
        <v>8.1578374432899058E-5</v>
      </c>
      <c r="Y1520" s="11">
        <v>1.1024513147975158E-4</v>
      </c>
      <c r="Z1520" s="143">
        <v>8.4200999167372619E-5</v>
      </c>
    </row>
    <row r="1521" spans="2:26" x14ac:dyDescent="0.25">
      <c r="B1521" s="72" t="s">
        <v>959</v>
      </c>
      <c r="C1521" s="75">
        <f t="shared" ref="C1521:M1521" si="0">AVERAGE(N4:N1514)</f>
        <v>8.3929393312327978E-4</v>
      </c>
      <c r="D1521" s="75">
        <f t="shared" si="0"/>
        <v>5.113121752091511E-4</v>
      </c>
      <c r="E1521" s="75">
        <f t="shared" si="0"/>
        <v>8.1483095111075461E-4</v>
      </c>
      <c r="F1521" s="75">
        <f t="shared" si="0"/>
        <v>2.0281440931538973E-3</v>
      </c>
      <c r="G1521" s="75">
        <f t="shared" si="0"/>
        <v>8.7825151633632757E-4</v>
      </c>
      <c r="H1521" s="75">
        <f t="shared" si="0"/>
        <v>8.9770989976698272E-4</v>
      </c>
      <c r="I1521" s="75">
        <f t="shared" si="0"/>
        <v>4.0281924547764381E-4</v>
      </c>
      <c r="J1521" s="75">
        <f t="shared" si="0"/>
        <v>8.9719644297719145E-4</v>
      </c>
      <c r="K1521" s="75">
        <f t="shared" si="0"/>
        <v>7.4693548902062749E-4</v>
      </c>
      <c r="L1521" s="75">
        <f t="shared" si="0"/>
        <v>6.2554755550569294E-4</v>
      </c>
      <c r="M1521" s="75">
        <f t="shared" si="0"/>
        <v>4.4317772262669302E-4</v>
      </c>
      <c r="O1521" s="90" t="s">
        <v>8</v>
      </c>
      <c r="P1521" s="11">
        <v>1.2624627260210389E-4</v>
      </c>
      <c r="Q1521" s="11">
        <v>1.186914803212623E-4</v>
      </c>
      <c r="R1521" s="11">
        <f>VARP('Final Practise'!$P$4:$P$1514)</f>
        <v>6.1625394865165439E-4</v>
      </c>
      <c r="S1521" s="11">
        <v>2.2268576421669039E-4</v>
      </c>
      <c r="T1521" s="11">
        <v>1.1886447926990463E-4</v>
      </c>
      <c r="U1521" s="11">
        <v>1.3940383023363509E-4</v>
      </c>
      <c r="V1521" s="11">
        <v>1.565237976113297E-4</v>
      </c>
      <c r="W1521" s="11">
        <v>2.2128156841462893E-4</v>
      </c>
      <c r="X1521" s="11">
        <v>1.3382218355387592E-4</v>
      </c>
      <c r="Y1521" s="11">
        <v>1.7284956377905692E-4</v>
      </c>
      <c r="Z1521" s="143">
        <v>1.2381727925716654E-4</v>
      </c>
    </row>
    <row r="1522" spans="2:26" x14ac:dyDescent="0.25">
      <c r="B1522" s="72" t="s">
        <v>960</v>
      </c>
      <c r="C1522" s="84">
        <f t="shared" ref="C1522:M1522" si="1">_xlfn.STDEV.S(N4:N1514)</f>
        <v>1.6516123746113588E-2</v>
      </c>
      <c r="D1522" s="84">
        <f t="shared" si="1"/>
        <v>1.1975959241117801E-2</v>
      </c>
      <c r="E1522" s="84">
        <f t="shared" si="1"/>
        <v>2.4832681366486323E-2</v>
      </c>
      <c r="F1522" s="84">
        <f t="shared" si="1"/>
        <v>3.4218048145698995E-2</v>
      </c>
      <c r="G1522" s="84">
        <f t="shared" si="1"/>
        <v>1.5998245334483099E-2</v>
      </c>
      <c r="H1522" s="84">
        <f t="shared" si="1"/>
        <v>1.3733530170552965E-2</v>
      </c>
      <c r="I1522" s="84">
        <f t="shared" si="1"/>
        <v>1.67632813879901E-2</v>
      </c>
      <c r="J1522" s="84">
        <f t="shared" si="1"/>
        <v>2.4940452224948891E-2</v>
      </c>
      <c r="K1522" s="84">
        <f t="shared" si="1"/>
        <v>1.4817916361291497E-2</v>
      </c>
      <c r="L1522" s="84">
        <f t="shared" si="1"/>
        <v>1.5646004257710934E-2</v>
      </c>
      <c r="M1522" s="84">
        <f t="shared" si="1"/>
        <v>9.110438500274114E-3</v>
      </c>
      <c r="O1522" s="90" t="s">
        <v>7</v>
      </c>
      <c r="P1522" s="11">
        <v>1.2384515409634699E-4</v>
      </c>
      <c r="Q1522" s="11">
        <v>9.7438986851615668E-5</v>
      </c>
      <c r="R1522" s="11">
        <v>2.2268576421669039E-4</v>
      </c>
      <c r="S1522" s="11">
        <f>VARP('Final Practise'!$Q$4:$Q$1514)</f>
        <v>1.1700999182932331E-3</v>
      </c>
      <c r="T1522" s="11">
        <v>1.3473204000107009E-4</v>
      </c>
      <c r="U1522" s="11">
        <v>1.3156761006489744E-4</v>
      </c>
      <c r="V1522" s="11">
        <v>1.4026914702394881E-4</v>
      </c>
      <c r="W1522" s="11">
        <v>2.132934707491119E-4</v>
      </c>
      <c r="X1522" s="11">
        <v>1.1421712571803075E-4</v>
      </c>
      <c r="Y1522" s="11">
        <v>1.3696360284230137E-4</v>
      </c>
      <c r="Z1522" s="143">
        <v>1.0277933679327761E-4</v>
      </c>
    </row>
    <row r="1523" spans="2:26" x14ac:dyDescent="0.25">
      <c r="B1523" s="72" t="s">
        <v>961</v>
      </c>
      <c r="C1523" s="84">
        <f t="shared" ref="C1523:M1523" si="2">_xlfn.VAR.S(N4:N1514)</f>
        <v>2.727823435969372E-4</v>
      </c>
      <c r="D1523" s="84">
        <f t="shared" si="2"/>
        <v>1.4342359974491486E-4</v>
      </c>
      <c r="E1523" s="84">
        <f t="shared" si="2"/>
        <v>6.1666206384943694E-4</v>
      </c>
      <c r="F1523" s="84">
        <f t="shared" si="2"/>
        <v>1.1708748189013744E-3</v>
      </c>
      <c r="G1523" s="84">
        <f t="shared" si="2"/>
        <v>2.5594385378231022E-4</v>
      </c>
      <c r="H1523" s="84">
        <f t="shared" si="2"/>
        <v>1.8860985094548853E-4</v>
      </c>
      <c r="I1523" s="84">
        <f t="shared" si="2"/>
        <v>2.8100760289293534E-4</v>
      </c>
      <c r="J1523" s="84">
        <f t="shared" si="2"/>
        <v>6.2202615718495811E-4</v>
      </c>
      <c r="K1523" s="84">
        <f t="shared" si="2"/>
        <v>2.1957064529023025E-4</v>
      </c>
      <c r="L1523" s="84">
        <f t="shared" si="2"/>
        <v>2.4479744923230868E-4</v>
      </c>
      <c r="M1523" s="84">
        <f t="shared" si="2"/>
        <v>8.3000089667276843E-5</v>
      </c>
      <c r="O1523" s="90" t="s">
        <v>5</v>
      </c>
      <c r="P1523" s="11">
        <v>1.0334607888504946E-4</v>
      </c>
      <c r="Q1523" s="11">
        <v>7.467641682561355E-5</v>
      </c>
      <c r="R1523" s="11">
        <v>1.1886447926990463E-4</v>
      </c>
      <c r="S1523" s="11">
        <v>1.3473204000107009E-4</v>
      </c>
      <c r="T1523" s="11">
        <f>VARP('Final Practise'!$R$4:$R$1514)</f>
        <v>2.557744667182584E-4</v>
      </c>
      <c r="U1523" s="11">
        <v>9.1763337052510395E-5</v>
      </c>
      <c r="V1523" s="11">
        <v>8.666255371314862E-5</v>
      </c>
      <c r="W1523" s="11">
        <v>1.7083204814638073E-4</v>
      </c>
      <c r="X1523" s="11">
        <v>1.0777571997646436E-4</v>
      </c>
      <c r="Y1523" s="11">
        <v>1.0798852744489906E-4</v>
      </c>
      <c r="Z1523" s="143">
        <v>8.068223416186382E-5</v>
      </c>
    </row>
    <row r="1524" spans="2:26" x14ac:dyDescent="0.25">
      <c r="B1524" s="72" t="s">
        <v>962</v>
      </c>
      <c r="C1524" s="84">
        <f t="shared" ref="C1524:M1524" si="3">C1521/C1522</f>
        <v>5.0816641121423797E-2</v>
      </c>
      <c r="D1524" s="84">
        <f t="shared" si="3"/>
        <v>4.2694882715835526E-2</v>
      </c>
      <c r="E1524" s="84">
        <f t="shared" si="3"/>
        <v>3.2812846067055562E-2</v>
      </c>
      <c r="F1524" s="84">
        <f t="shared" si="3"/>
        <v>5.9271180066091028E-2</v>
      </c>
      <c r="G1524" s="84">
        <f t="shared" si="3"/>
        <v>5.4896740109574259E-2</v>
      </c>
      <c r="H1524" s="84">
        <f t="shared" si="3"/>
        <v>6.5366288828769326E-2</v>
      </c>
      <c r="I1524" s="84">
        <f t="shared" si="3"/>
        <v>2.4029856455564838E-2</v>
      </c>
      <c r="J1524" s="84">
        <f t="shared" si="3"/>
        <v>3.5973543498128369E-2</v>
      </c>
      <c r="K1524" s="84">
        <f t="shared" si="3"/>
        <v>5.0407592458264233E-2</v>
      </c>
      <c r="L1524" s="84">
        <f t="shared" si="3"/>
        <v>3.9981297793486144E-2</v>
      </c>
      <c r="M1524" s="84">
        <f t="shared" si="3"/>
        <v>4.8645048491722846E-2</v>
      </c>
      <c r="O1524" s="90" t="s">
        <v>3</v>
      </c>
      <c r="P1524" s="11">
        <v>7.9833363614403377E-5</v>
      </c>
      <c r="Q1524" s="11">
        <v>8.8054013008766421E-5</v>
      </c>
      <c r="R1524" s="11">
        <v>1.3940383023363509E-4</v>
      </c>
      <c r="S1524" s="11">
        <v>1.3156761006489744E-4</v>
      </c>
      <c r="T1524" s="11">
        <v>9.1763337052510395E-5</v>
      </c>
      <c r="U1524" s="11">
        <f>VARP('Final Practise'!$S$4:$S$1514)</f>
        <v>1.884850264246775E-4</v>
      </c>
      <c r="V1524" s="11">
        <v>1.0160881346539688E-4</v>
      </c>
      <c r="W1524" s="11">
        <v>1.307605841880556E-4</v>
      </c>
      <c r="X1524" s="11">
        <v>9.351687428015148E-5</v>
      </c>
      <c r="Y1524" s="11">
        <v>1.3132846725342053E-4</v>
      </c>
      <c r="Z1524" s="143">
        <v>9.3692421034100471E-5</v>
      </c>
    </row>
    <row r="1525" spans="2:26" x14ac:dyDescent="0.25">
      <c r="B1525" s="72" t="s">
        <v>963</v>
      </c>
      <c r="C1525" s="76">
        <f t="shared" ref="C1525:M1525" si="4">COUNT(N4:N1514)</f>
        <v>1511</v>
      </c>
      <c r="D1525" s="76">
        <f t="shared" si="4"/>
        <v>1511</v>
      </c>
      <c r="E1525" s="76">
        <f t="shared" si="4"/>
        <v>1511</v>
      </c>
      <c r="F1525" s="76">
        <f t="shared" si="4"/>
        <v>1511</v>
      </c>
      <c r="G1525" s="76">
        <f t="shared" si="4"/>
        <v>1511</v>
      </c>
      <c r="H1525" s="76">
        <f t="shared" si="4"/>
        <v>1511</v>
      </c>
      <c r="I1525" s="76">
        <f t="shared" si="4"/>
        <v>1511</v>
      </c>
      <c r="J1525" s="76">
        <f t="shared" si="4"/>
        <v>1511</v>
      </c>
      <c r="K1525" s="76">
        <f t="shared" si="4"/>
        <v>1511</v>
      </c>
      <c r="L1525" s="76">
        <f t="shared" si="4"/>
        <v>1511</v>
      </c>
      <c r="M1525" s="76">
        <f t="shared" si="4"/>
        <v>1511</v>
      </c>
      <c r="O1525" s="90" t="s">
        <v>2</v>
      </c>
      <c r="P1525" s="11">
        <v>8.6396286435588319E-5</v>
      </c>
      <c r="Q1525" s="11">
        <v>1.4321480660098442E-4</v>
      </c>
      <c r="R1525" s="11">
        <v>1.565237976113297E-4</v>
      </c>
      <c r="S1525" s="11">
        <v>1.4026914702394881E-4</v>
      </c>
      <c r="T1525" s="11">
        <v>8.666255371314862E-5</v>
      </c>
      <c r="U1525" s="11">
        <f>VARP('Final Practise'!$S$4:$S$1514)</f>
        <v>1.884850264246775E-4</v>
      </c>
      <c r="V1525" s="11">
        <f>VARP('Final Practise'!$T$4:$T$1514)</f>
        <v>2.8082162830465413E-4</v>
      </c>
      <c r="W1525" s="11">
        <v>1.3579362300967292E-4</v>
      </c>
      <c r="X1525" s="11">
        <v>9.5832081754545855E-5</v>
      </c>
      <c r="Y1525" s="11">
        <v>1.3173707735971655E-4</v>
      </c>
      <c r="Z1525" s="143">
        <v>9.6929372465452625E-5</v>
      </c>
    </row>
    <row r="1526" spans="2:26" x14ac:dyDescent="0.25">
      <c r="O1526" s="90" t="s">
        <v>1</v>
      </c>
      <c r="P1526" s="11">
        <v>1.4020363074973403E-4</v>
      </c>
      <c r="Q1526" s="11">
        <v>9.8042448997959724E-5</v>
      </c>
      <c r="R1526" s="11">
        <v>2.2128156841462893E-4</v>
      </c>
      <c r="S1526" s="11">
        <v>2.132934707491119E-4</v>
      </c>
      <c r="T1526" s="11">
        <v>1.7083204814638073E-4</v>
      </c>
      <c r="U1526" s="11">
        <f>VARP('Final Practise'!$S$4:$S$1514)</f>
        <v>1.884850264246775E-4</v>
      </c>
      <c r="V1526" s="11">
        <v>1.3579362300967292E-4</v>
      </c>
      <c r="W1526" s="11">
        <f>VARP('Final Practise'!$U$4:$U$1514)</f>
        <v>6.2161449195849547E-4</v>
      </c>
      <c r="X1526" s="11">
        <v>1.2615909512715161E-4</v>
      </c>
      <c r="Y1526" s="11">
        <v>1.547675386672254E-4</v>
      </c>
      <c r="Z1526" s="143">
        <v>1.0884115972848501E-4</v>
      </c>
    </row>
    <row r="1527" spans="2:26" x14ac:dyDescent="0.25">
      <c r="O1527" s="90" t="s">
        <v>6</v>
      </c>
      <c r="P1527" s="11">
        <v>9.1197689094074677E-5</v>
      </c>
      <c r="Q1527" s="11">
        <v>8.1578374432899058E-5</v>
      </c>
      <c r="R1527" s="11">
        <v>1.3382218355387592E-4</v>
      </c>
      <c r="S1527" s="11">
        <v>1.1421712571803075E-4</v>
      </c>
      <c r="T1527" s="11">
        <v>1.0777571997646436E-4</v>
      </c>
      <c r="U1527" s="11">
        <f>VARP('Final Practise'!$S$4:$S$1514)</f>
        <v>1.884850264246775E-4</v>
      </c>
      <c r="V1527" s="11">
        <v>9.5832081754545855E-5</v>
      </c>
      <c r="W1527" s="11">
        <v>1.2615909512715161E-4</v>
      </c>
      <c r="X1527" s="11">
        <f>VARP('Final Practise'!$V$4:$V$1514)</f>
        <v>2.1942533050181844E-4</v>
      </c>
      <c r="Y1527" s="11">
        <v>1.1389576435037419E-4</v>
      </c>
      <c r="Z1527" s="143">
        <v>8.6552420951263885E-5</v>
      </c>
    </row>
    <row r="1528" spans="2:26" ht="27" thickBot="1" x14ac:dyDescent="0.3">
      <c r="I1528" s="79"/>
      <c r="K1528" s="79"/>
      <c r="L1528" s="79"/>
      <c r="M1528" s="79"/>
      <c r="O1528" s="90" t="s">
        <v>9</v>
      </c>
      <c r="P1528" s="11">
        <v>9.9530540025765022E-5</v>
      </c>
      <c r="Q1528" s="11">
        <v>1.1024513147975158E-4</v>
      </c>
      <c r="R1528" s="11">
        <v>1.7284956377905692E-4</v>
      </c>
      <c r="S1528" s="11">
        <v>1.3696360284230137E-4</v>
      </c>
      <c r="T1528" s="11">
        <v>1.0798852744489906E-4</v>
      </c>
      <c r="U1528" s="11">
        <f>VARP('Final Practise'!$S$4:$S$1514)</f>
        <v>1.884850264246775E-4</v>
      </c>
      <c r="V1528" s="11">
        <v>1.3173707735971655E-4</v>
      </c>
      <c r="W1528" s="11">
        <v>1.547675386672254E-4</v>
      </c>
      <c r="X1528" s="11">
        <v>1.1389576435037419E-4</v>
      </c>
      <c r="Y1528" s="11">
        <f>VARP('Final Practise'!$W$4:$W$1514)</f>
        <v>2.4463543900780021E-4</v>
      </c>
      <c r="Z1528" s="143">
        <v>1.1112231610389009E-4</v>
      </c>
    </row>
    <row r="1529" spans="2:26" ht="21" thickBot="1" x14ac:dyDescent="0.3">
      <c r="B1529" s="150" t="s">
        <v>997</v>
      </c>
      <c r="C1529" s="150"/>
      <c r="D1529" s="150"/>
      <c r="H1529" s="113" t="s">
        <v>988</v>
      </c>
      <c r="I1529" s="113" t="s">
        <v>990</v>
      </c>
      <c r="J1529" s="113" t="s">
        <v>967</v>
      </c>
      <c r="K1529" s="121" t="s">
        <v>969</v>
      </c>
      <c r="L1529" s="113" t="s">
        <v>998</v>
      </c>
      <c r="M1529" s="110" t="s">
        <v>970</v>
      </c>
      <c r="O1529" s="141" t="s">
        <v>978</v>
      </c>
      <c r="P1529" s="140">
        <v>7.4657811936001085E-5</v>
      </c>
      <c r="Q1529" s="140">
        <v>8.4200999167372619E-5</v>
      </c>
      <c r="R1529" s="140">
        <v>1.2381727925716654E-4</v>
      </c>
      <c r="S1529" s="140">
        <v>1.0277933679327761E-4</v>
      </c>
      <c r="T1529" s="140">
        <v>8.068223416186382E-5</v>
      </c>
      <c r="U1529" s="140">
        <f>VARP('Final Practise'!$S$4:$S$1514)</f>
        <v>1.884850264246775E-4</v>
      </c>
      <c r="V1529" s="140">
        <v>9.6929372465452625E-5</v>
      </c>
      <c r="W1529" s="140">
        <v>1.0884115972848501E-4</v>
      </c>
      <c r="X1529" s="140">
        <v>8.6552420951263885E-5</v>
      </c>
      <c r="Y1529" s="140">
        <v>1.1112231610389009E-4</v>
      </c>
      <c r="Z1529" s="144">
        <f>VARP('Final Practise'!$X$4:$X$1514)</f>
        <v>8.2945159098337545E-5</v>
      </c>
    </row>
    <row r="1530" spans="2:26" x14ac:dyDescent="0.25">
      <c r="H1530" s="81" t="str" cm="1">
        <f t="array" ref="H1530:H1539">TRANSPOSE(C1520:L1520)</f>
        <v>AAPL</v>
      </c>
      <c r="I1530" s="115" cm="1">
        <f t="array" ref="I1530:I1539">TRANSPOSE(C1521:L1521)</f>
        <v>8.3929393312327978E-4</v>
      </c>
      <c r="J1530" s="117">
        <v>0.1</v>
      </c>
      <c r="K1530" s="122">
        <v>0.14396633262814998</v>
      </c>
      <c r="L1530" s="119">
        <v>0.17079152576278803</v>
      </c>
      <c r="M1530" s="111">
        <v>0.20655110714611488</v>
      </c>
    </row>
    <row r="1531" spans="2:26" ht="27" thickBot="1" x14ac:dyDescent="0.35">
      <c r="B1531" s="151" t="s">
        <v>991</v>
      </c>
      <c r="C1531" s="151"/>
      <c r="D1531" s="145" t="s">
        <v>29</v>
      </c>
      <c r="H1531" s="81" t="str">
        <v xml:space="preserve">XOM </v>
      </c>
      <c r="I1531" s="115">
        <v>5.113121752091511E-4</v>
      </c>
      <c r="J1531" s="117">
        <v>0.1</v>
      </c>
      <c r="K1531" s="122">
        <v>0.42826978274533373</v>
      </c>
      <c r="L1531" s="119">
        <v>0</v>
      </c>
      <c r="M1531" s="111">
        <v>0.21982485204225477</v>
      </c>
      <c r="S1531" s="148" t="s">
        <v>999</v>
      </c>
      <c r="T1531" s="148"/>
      <c r="U1531" s="148"/>
    </row>
    <row r="1532" spans="2:26" ht="20" thickBot="1" x14ac:dyDescent="0.3">
      <c r="B1532" s="5" t="s">
        <v>13</v>
      </c>
      <c r="C1532" s="146">
        <f>COVAR(V4:V1514,W4:W1514)</f>
        <v>1.1389576435037419E-4</v>
      </c>
      <c r="D1532" s="83">
        <v>0.6809915481637786</v>
      </c>
      <c r="H1532" s="81" t="str">
        <v>TTM</v>
      </c>
      <c r="I1532" s="115">
        <v>8.1483095111075461E-4</v>
      </c>
      <c r="J1532" s="117">
        <v>0.1</v>
      </c>
      <c r="K1532" s="122">
        <v>0</v>
      </c>
      <c r="L1532" s="119">
        <v>0</v>
      </c>
      <c r="M1532" s="111">
        <v>-2.1102241249888375E-2</v>
      </c>
    </row>
    <row r="1533" spans="2:26" ht="20" thickBot="1" x14ac:dyDescent="0.3">
      <c r="B1533" s="5" t="s">
        <v>14</v>
      </c>
      <c r="C1533" s="85">
        <f>CORREL(V4:V1514,W4:W1514)</f>
        <v>0.49159166111104363</v>
      </c>
      <c r="D1533" s="83">
        <v>0.3190084518362214</v>
      </c>
      <c r="H1533" s="81" t="str">
        <v>TSLA</v>
      </c>
      <c r="I1533" s="115">
        <v>2.0281440931538973E-3</v>
      </c>
      <c r="J1533" s="117">
        <v>0.1</v>
      </c>
      <c r="K1533" s="122">
        <v>0</v>
      </c>
      <c r="L1533" s="119">
        <v>0.16739807381676211</v>
      </c>
      <c r="M1533" s="111">
        <v>0.17946354969765146</v>
      </c>
      <c r="O1533" s="33"/>
      <c r="P1533" s="33" t="s">
        <v>0</v>
      </c>
      <c r="Q1533" s="33" t="s">
        <v>10</v>
      </c>
      <c r="R1533" s="33" t="s">
        <v>8</v>
      </c>
      <c r="S1533" s="33" t="s">
        <v>7</v>
      </c>
      <c r="T1533" s="33" t="s">
        <v>5</v>
      </c>
      <c r="U1533" s="33" t="s">
        <v>3</v>
      </c>
      <c r="V1533" s="33" t="s">
        <v>2</v>
      </c>
      <c r="W1533" s="33" t="s">
        <v>1</v>
      </c>
      <c r="X1533" s="33" t="s">
        <v>6</v>
      </c>
      <c r="Y1533" s="33" t="s">
        <v>9</v>
      </c>
      <c r="Z1533" s="33" t="s">
        <v>978</v>
      </c>
    </row>
    <row r="1534" spans="2:26" ht="20" thickBot="1" x14ac:dyDescent="0.3">
      <c r="B1534" s="5" t="s">
        <v>26</v>
      </c>
      <c r="C1534" s="88">
        <f>K1521*D1532+L1521*D1533</f>
        <v>7.0821171227843007E-4</v>
      </c>
      <c r="D1534" s="81"/>
      <c r="H1534" s="81" t="str">
        <v>GOOG</v>
      </c>
      <c r="I1534" s="115">
        <v>8.7825151633632757E-4</v>
      </c>
      <c r="J1534" s="117">
        <v>0.1</v>
      </c>
      <c r="K1534" s="122">
        <v>0.11121635965866905</v>
      </c>
      <c r="L1534" s="119">
        <v>0.17471633802745637</v>
      </c>
      <c r="M1534" s="111">
        <v>0.20094992940895615</v>
      </c>
      <c r="O1534" t="s">
        <v>0</v>
      </c>
      <c r="P1534">
        <v>1</v>
      </c>
      <c r="Q1534">
        <v>0.34238404603008782</v>
      </c>
      <c r="R1534">
        <v>0.30801675229196557</v>
      </c>
      <c r="S1534">
        <v>0.2192820959972642</v>
      </c>
      <c r="T1534">
        <v>0.3913821727668203</v>
      </c>
      <c r="U1534">
        <v>0.35219373863824155</v>
      </c>
      <c r="V1534">
        <v>0.31225933422846663</v>
      </c>
      <c r="W1534">
        <v>0.34059190788811128</v>
      </c>
      <c r="X1534">
        <v>0.37288600460429516</v>
      </c>
      <c r="Y1534">
        <v>0.38541827671113815</v>
      </c>
      <c r="Z1534" s="132">
        <v>0.4964955560545814</v>
      </c>
    </row>
    <row r="1535" spans="2:26" ht="20" thickBot="1" x14ac:dyDescent="0.3">
      <c r="B1535" s="5" t="s">
        <v>31</v>
      </c>
      <c r="C1535" s="87">
        <f>SQRT(D1532^2*K1522^2+D1533^2*L1522^2+2*D1532*D1533*C1532)</f>
        <v>1.3274932337816099E-2</v>
      </c>
      <c r="D1535" s="85" t="s">
        <v>989</v>
      </c>
      <c r="H1535" s="81" t="str">
        <v>DIS</v>
      </c>
      <c r="I1535" s="115">
        <v>8.9770989976698272E-4</v>
      </c>
      <c r="J1535" s="117">
        <v>0.1</v>
      </c>
      <c r="K1535" s="122">
        <v>0.18363542886127107</v>
      </c>
      <c r="L1535" s="119">
        <v>0.38791775785272026</v>
      </c>
      <c r="M1535" s="111">
        <v>0.49699161395494101</v>
      </c>
      <c r="O1535" t="s">
        <v>10</v>
      </c>
      <c r="P1535">
        <v>0.34238404603008782</v>
      </c>
      <c r="Q1535">
        <v>1</v>
      </c>
      <c r="R1535">
        <v>0.39936788482403784</v>
      </c>
      <c r="S1535">
        <v>0.23793302952603837</v>
      </c>
      <c r="T1535">
        <v>0.39002130086359565</v>
      </c>
      <c r="U1535">
        <v>0.53572779005976956</v>
      </c>
      <c r="V1535">
        <v>0.71384856940977992</v>
      </c>
      <c r="W1535">
        <v>0.32846343837965503</v>
      </c>
      <c r="X1535">
        <v>0.46000771531987139</v>
      </c>
      <c r="Y1535">
        <v>0.58875306823829743</v>
      </c>
      <c r="Z1535" s="133">
        <v>0.77224511910766791</v>
      </c>
    </row>
    <row r="1536" spans="2:26" ht="20" thickBot="1" x14ac:dyDescent="0.3">
      <c r="B1536" s="80" t="s">
        <v>33</v>
      </c>
      <c r="C1536" s="86">
        <f>C1534/SQRT(C1535)</f>
        <v>6.1467697693085794E-3</v>
      </c>
      <c r="D1536" s="82">
        <f>SUM(D1532:D1533)</f>
        <v>1</v>
      </c>
      <c r="H1536" s="81" t="str">
        <v>COP</v>
      </c>
      <c r="I1536" s="115">
        <v>4.0281924547764381E-4</v>
      </c>
      <c r="J1536" s="117">
        <v>0.1</v>
      </c>
      <c r="K1536" s="122">
        <v>0</v>
      </c>
      <c r="L1536" s="119">
        <v>0</v>
      </c>
      <c r="M1536" s="111">
        <v>-0.24573611899682124</v>
      </c>
      <c r="O1536" t="s">
        <v>8</v>
      </c>
      <c r="P1536">
        <v>0.30801675229196557</v>
      </c>
      <c r="Q1536">
        <v>0.39936788482403784</v>
      </c>
      <c r="R1536">
        <v>1</v>
      </c>
      <c r="S1536">
        <v>0.26224132011350304</v>
      </c>
      <c r="T1536">
        <v>0.29939437781258327</v>
      </c>
      <c r="U1536">
        <v>0.40903118615232092</v>
      </c>
      <c r="V1536">
        <v>0.37625756638071844</v>
      </c>
      <c r="W1536">
        <v>0.35752368510380839</v>
      </c>
      <c r="X1536">
        <v>0.36391912013307759</v>
      </c>
      <c r="Y1536">
        <v>0.44517292671873021</v>
      </c>
      <c r="Z1536" s="133">
        <v>0.54765351177196031</v>
      </c>
    </row>
    <row r="1537" spans="2:26" x14ac:dyDescent="0.25">
      <c r="H1537" s="81" t="str">
        <v>BIDU</v>
      </c>
      <c r="I1537" s="115">
        <v>8.9719644297719145E-4</v>
      </c>
      <c r="J1537" s="117">
        <v>0.1</v>
      </c>
      <c r="K1537" s="122">
        <v>0</v>
      </c>
      <c r="L1537" s="119">
        <v>0</v>
      </c>
      <c r="M1537" s="111">
        <v>-1.5011408929540844E-2</v>
      </c>
      <c r="O1537" t="s">
        <v>7</v>
      </c>
      <c r="P1537">
        <v>0.2192820959972642</v>
      </c>
      <c r="Q1537">
        <v>0.23793302952603837</v>
      </c>
      <c r="R1537">
        <v>0.26224132011350304</v>
      </c>
      <c r="S1537">
        <v>1</v>
      </c>
      <c r="T1537">
        <v>0.24628094827755148</v>
      </c>
      <c r="U1537">
        <v>0.28015545543748216</v>
      </c>
      <c r="V1537">
        <v>0.24470080887158624</v>
      </c>
      <c r="W1537">
        <v>0.25009529488576748</v>
      </c>
      <c r="X1537">
        <v>0.2254116571586903</v>
      </c>
      <c r="Y1537">
        <v>0.25599649051820822</v>
      </c>
      <c r="Z1537" s="133">
        <v>0.32991253300042339</v>
      </c>
    </row>
    <row r="1538" spans="2:26" x14ac:dyDescent="0.25">
      <c r="H1538" s="81" t="str">
        <v>MSFT</v>
      </c>
      <c r="I1538" s="115">
        <v>7.4693548902062749E-4</v>
      </c>
      <c r="J1538" s="117">
        <v>0.1</v>
      </c>
      <c r="K1538" s="122">
        <v>0.13291209610657631</v>
      </c>
      <c r="L1538" s="119">
        <v>9.9176304540273236E-2</v>
      </c>
      <c r="M1538" s="111">
        <v>0.15232013693954238</v>
      </c>
      <c r="O1538" t="s">
        <v>5</v>
      </c>
      <c r="P1538">
        <v>0.3913821727668203</v>
      </c>
      <c r="Q1538">
        <v>0.39002130086359565</v>
      </c>
      <c r="R1538">
        <v>0.29939437781258327</v>
      </c>
      <c r="S1538">
        <v>0.24628094827755148</v>
      </c>
      <c r="T1538">
        <v>1</v>
      </c>
      <c r="U1538">
        <v>0.41792868200851974</v>
      </c>
      <c r="V1538">
        <v>0.32336097960820276</v>
      </c>
      <c r="W1538">
        <v>0.42843031033290707</v>
      </c>
      <c r="X1538">
        <v>0.45493458947116955</v>
      </c>
      <c r="Y1538">
        <v>0.43170724743281819</v>
      </c>
      <c r="Z1538" s="133">
        <v>0.55392861358473777</v>
      </c>
    </row>
    <row r="1539" spans="2:26" ht="20" thickBot="1" x14ac:dyDescent="0.3">
      <c r="B1539" s="92" t="s">
        <v>992</v>
      </c>
      <c r="C1539" s="92"/>
      <c r="D1539" s="102" t="s">
        <v>993</v>
      </c>
      <c r="E1539" s="102"/>
      <c r="F1539" s="102"/>
      <c r="H1539" s="114" t="str">
        <v>WFC</v>
      </c>
      <c r="I1539" s="116">
        <v>6.2554755550569294E-4</v>
      </c>
      <c r="J1539" s="118">
        <v>0.1</v>
      </c>
      <c r="K1539" s="123">
        <v>0</v>
      </c>
      <c r="L1539" s="120">
        <v>0</v>
      </c>
      <c r="M1539" s="112">
        <v>-0.17425142001321023</v>
      </c>
      <c r="O1539" t="s">
        <v>3</v>
      </c>
      <c r="P1539">
        <v>0.35219373863824155</v>
      </c>
      <c r="Q1539">
        <v>0.53572779005976956</v>
      </c>
      <c r="R1539">
        <v>0.40903118615232092</v>
      </c>
      <c r="S1539">
        <v>0.28015545543748216</v>
      </c>
      <c r="T1539">
        <v>0.41792868200851974</v>
      </c>
      <c r="U1539">
        <v>1</v>
      </c>
      <c r="V1539">
        <v>0.44164943168007187</v>
      </c>
      <c r="W1539">
        <v>0.38201275111524535</v>
      </c>
      <c r="X1539">
        <v>0.45984151203909779</v>
      </c>
      <c r="Y1539">
        <v>0.61159054484838971</v>
      </c>
      <c r="Z1539" s="133">
        <v>0.74932549922717129</v>
      </c>
    </row>
    <row r="1540" spans="2:26" ht="20" thickBot="1" x14ac:dyDescent="0.3">
      <c r="B1540" s="61" t="s">
        <v>6</v>
      </c>
      <c r="C1540" s="58" t="s">
        <v>9</v>
      </c>
      <c r="D1540" s="58" t="s">
        <v>966</v>
      </c>
      <c r="E1540" s="61" t="s">
        <v>965</v>
      </c>
      <c r="F1540" s="61" t="s">
        <v>994</v>
      </c>
      <c r="O1540" t="s">
        <v>2</v>
      </c>
      <c r="P1540">
        <v>0.31225933422846663</v>
      </c>
      <c r="Q1540">
        <v>0.71384856940977992</v>
      </c>
      <c r="R1540">
        <v>0.37625756638071844</v>
      </c>
      <c r="S1540">
        <v>0.24470080887158624</v>
      </c>
      <c r="T1540">
        <v>0.32336097960820276</v>
      </c>
      <c r="U1540">
        <v>0.44164943168007187</v>
      </c>
      <c r="V1540">
        <v>1</v>
      </c>
      <c r="W1540">
        <v>0.32501509630157471</v>
      </c>
      <c r="X1540">
        <v>0.38605774110594998</v>
      </c>
      <c r="Y1540">
        <v>0.50261224159396212</v>
      </c>
      <c r="Z1540" s="133">
        <v>0.63510364052732027</v>
      </c>
    </row>
    <row r="1541" spans="2:26" x14ac:dyDescent="0.25">
      <c r="B1541" s="91">
        <v>1.3</v>
      </c>
      <c r="C1541" s="93">
        <v>-0.3</v>
      </c>
      <c r="D1541" s="94">
        <f t="shared" ref="D1541:D1557" si="5">$K$1521*B1541+$L$1521*C1541</f>
        <v>7.8335186907510783E-4</v>
      </c>
      <c r="E1541" s="95">
        <f t="shared" ref="E1541:E1557" si="6">SQRT(B1541^2*$K$1522^2+C1541^2*$L$1522^2+2*B1541*C1541*$C$1532)</f>
        <v>1.744326416637967E-2</v>
      </c>
      <c r="F1541" s="95">
        <f>(D1541-0.008%)/E1541</f>
        <v>4.0322262070120775E-2</v>
      </c>
      <c r="I1541" s="104" t="s">
        <v>989</v>
      </c>
      <c r="J1541" s="128">
        <f>SUM(J1530:J1539)</f>
        <v>0.99999999999999989</v>
      </c>
      <c r="K1541" s="124">
        <f>SUM(K1530:K1539)</f>
        <v>1.0000000000000002</v>
      </c>
      <c r="L1541" s="128">
        <f>SUM(L1530:L1539)</f>
        <v>1</v>
      </c>
      <c r="M1541" s="105">
        <f>SUM(M1530:M1539)</f>
        <v>1.0000000000000002</v>
      </c>
      <c r="O1541" t="s">
        <v>1</v>
      </c>
      <c r="P1541">
        <v>0.34059190788811128</v>
      </c>
      <c r="Q1541">
        <v>0.32846343837965503</v>
      </c>
      <c r="R1541">
        <v>0.35752368510380839</v>
      </c>
      <c r="S1541">
        <v>0.25009529488576748</v>
      </c>
      <c r="T1541">
        <v>0.42843031033290707</v>
      </c>
      <c r="U1541">
        <v>0.38201275111524535</v>
      </c>
      <c r="V1541">
        <v>0.32501509630157471</v>
      </c>
      <c r="W1541">
        <v>1</v>
      </c>
      <c r="X1541">
        <v>0.34159744947194398</v>
      </c>
      <c r="Y1541">
        <v>0.39688037548544436</v>
      </c>
      <c r="Z1541" s="133">
        <v>0.47933271709188691</v>
      </c>
    </row>
    <row r="1542" spans="2:26" x14ac:dyDescent="0.25">
      <c r="B1542" s="91">
        <v>1.2</v>
      </c>
      <c r="C1542" s="93">
        <v>-0.2</v>
      </c>
      <c r="D1542" s="94">
        <f t="shared" si="5"/>
        <v>7.7121307572361431E-4</v>
      </c>
      <c r="E1542" s="95">
        <f t="shared" si="6"/>
        <v>1.6471298075714746E-2</v>
      </c>
      <c r="F1542" s="95">
        <f t="shared" ref="F1542:F1557" si="7">(D1542-0.008%)/E1542</f>
        <v>4.1964699597218616E-2</v>
      </c>
      <c r="I1542" s="106" t="s">
        <v>24</v>
      </c>
      <c r="J1542" s="129" cm="1">
        <f t="array" ref="J1542">SUMPRODUCT($C$1521:$L$1521,TRANSPOSE($J$1530:$J$1539))</f>
        <v>8.6420413016815483E-4</v>
      </c>
      <c r="K1542" s="125">
        <v>7.0161366419115479E-4</v>
      </c>
      <c r="L1542" s="129">
        <v>1.0586125078705722E-3</v>
      </c>
      <c r="M1542" s="107">
        <v>1.1474936108809106E-3</v>
      </c>
      <c r="O1542" t="s">
        <v>6</v>
      </c>
      <c r="P1542">
        <v>0.37288600460429516</v>
      </c>
      <c r="Q1542">
        <v>0.46000771531987139</v>
      </c>
      <c r="R1542">
        <v>0.36391912013307759</v>
      </c>
      <c r="S1542">
        <v>0.2254116571586903</v>
      </c>
      <c r="T1542">
        <v>0.45493458947116955</v>
      </c>
      <c r="U1542">
        <v>0.45984151203909779</v>
      </c>
      <c r="V1542">
        <v>0.38605774110594998</v>
      </c>
      <c r="W1542">
        <v>0.34159744947194398</v>
      </c>
      <c r="X1542">
        <v>1</v>
      </c>
      <c r="Y1542">
        <v>0.49159166111104363</v>
      </c>
      <c r="Z1542" s="133">
        <v>0.64156448854488368</v>
      </c>
    </row>
    <row r="1543" spans="2:26" x14ac:dyDescent="0.25">
      <c r="B1543" s="91">
        <v>1.1000000000000001</v>
      </c>
      <c r="C1543" s="93">
        <v>-0.1</v>
      </c>
      <c r="D1543" s="94">
        <f t="shared" si="5"/>
        <v>7.5907428237212101E-4</v>
      </c>
      <c r="E1543" s="95">
        <f t="shared" si="6"/>
        <v>1.5590746843445937E-2</v>
      </c>
      <c r="F1543" s="95">
        <f t="shared" si="7"/>
        <v>4.3556238145037375E-2</v>
      </c>
      <c r="I1543" s="106" t="s">
        <v>27</v>
      </c>
      <c r="J1543" s="129" cm="1">
        <f t="array" ref="J1543">SQRT(MMULT(MMULT(TRANSPOSE(J1530:J1539),$P$1519:$Y$1528),J1530:J1539))</f>
        <v>1.2411283203990384E-2</v>
      </c>
      <c r="K1543" s="126">
        <v>1.0318000000000001E-2</v>
      </c>
      <c r="L1543" s="129">
        <v>1.2574444419982173E-2</v>
      </c>
      <c r="M1543" s="107">
        <v>1.3041585048084735E-2</v>
      </c>
      <c r="O1543" t="s">
        <v>9</v>
      </c>
      <c r="P1543">
        <v>0.38541827671113815</v>
      </c>
      <c r="Q1543">
        <v>0.58875306823829743</v>
      </c>
      <c r="R1543">
        <v>0.44517292671873021</v>
      </c>
      <c r="S1543">
        <v>0.25599649051820822</v>
      </c>
      <c r="T1543">
        <v>0.43170724743281819</v>
      </c>
      <c r="U1543">
        <v>0.61159054484838971</v>
      </c>
      <c r="V1543">
        <v>0.50261224159396212</v>
      </c>
      <c r="W1543">
        <v>0.39688037548544436</v>
      </c>
      <c r="X1543">
        <v>0.49159166111104363</v>
      </c>
      <c r="Y1543">
        <v>1</v>
      </c>
      <c r="Z1543" s="133">
        <v>0.78009245404738092</v>
      </c>
    </row>
    <row r="1544" spans="2:26" ht="20" thickBot="1" x14ac:dyDescent="0.3">
      <c r="B1544" s="91">
        <v>1</v>
      </c>
      <c r="C1544" s="93">
        <v>0</v>
      </c>
      <c r="D1544" s="94">
        <f t="shared" si="5"/>
        <v>7.4693548902062749E-4</v>
      </c>
      <c r="E1544" s="95">
        <f t="shared" si="6"/>
        <v>1.4817916361291497E-2</v>
      </c>
      <c r="F1544" s="95">
        <f t="shared" si="7"/>
        <v>4.5008722735326523E-2</v>
      </c>
      <c r="I1544" s="108" t="s">
        <v>968</v>
      </c>
      <c r="J1544" s="130">
        <f>$J$1542/$J$1543</f>
        <v>6.9630522159892572E-2</v>
      </c>
      <c r="K1544" s="127">
        <f>K1542/K1543</f>
        <v>6.7998998274002201E-2</v>
      </c>
      <c r="L1544" s="130">
        <v>8.418761676566168E-2</v>
      </c>
      <c r="M1544" s="109">
        <v>8.7987281197037442E-2</v>
      </c>
      <c r="O1544" s="131" t="s">
        <v>978</v>
      </c>
      <c r="P1544" s="131">
        <v>0.4964955560545814</v>
      </c>
      <c r="Q1544" s="131">
        <v>0.77224511910766791</v>
      </c>
      <c r="R1544" s="131">
        <v>0.54765351177196031</v>
      </c>
      <c r="S1544" s="131">
        <v>0.32991253300042339</v>
      </c>
      <c r="T1544" s="131">
        <v>0.55392861358473777</v>
      </c>
      <c r="U1544" s="131">
        <v>0.74932549922717129</v>
      </c>
      <c r="V1544" s="131">
        <v>0.63510364052732027</v>
      </c>
      <c r="W1544" s="131">
        <v>0.47933271709188691</v>
      </c>
      <c r="X1544" s="131">
        <v>0.64156448854488368</v>
      </c>
      <c r="Y1544" s="131">
        <v>0.78009245404738092</v>
      </c>
      <c r="Z1544" s="134">
        <v>1</v>
      </c>
    </row>
    <row r="1545" spans="2:26" x14ac:dyDescent="0.25">
      <c r="B1545" s="91">
        <v>0.9</v>
      </c>
      <c r="C1545" s="93">
        <v>0.1</v>
      </c>
      <c r="D1545" s="94">
        <f t="shared" si="5"/>
        <v>7.3479669566913408E-4</v>
      </c>
      <c r="E1545" s="95">
        <f t="shared" si="6"/>
        <v>1.4170442292337842E-2</v>
      </c>
      <c r="F1545" s="95">
        <f t="shared" si="7"/>
        <v>4.6208627942628998E-2</v>
      </c>
    </row>
    <row r="1546" spans="2:26" ht="27" thickBot="1" x14ac:dyDescent="0.35">
      <c r="B1546" s="91">
        <v>0.8</v>
      </c>
      <c r="C1546" s="93">
        <v>0.2</v>
      </c>
      <c r="D1546" s="94">
        <f t="shared" si="5"/>
        <v>7.2265790231764067E-4</v>
      </c>
      <c r="E1546" s="95">
        <f t="shared" si="6"/>
        <v>1.3666153648600599E-2</v>
      </c>
      <c r="F1546" s="95">
        <f t="shared" si="7"/>
        <v>4.7025514189462388E-2</v>
      </c>
      <c r="S1546" s="148" t="s">
        <v>1001</v>
      </c>
      <c r="T1546" s="148"/>
      <c r="U1546" s="148"/>
    </row>
    <row r="1547" spans="2:26" x14ac:dyDescent="0.25">
      <c r="B1547" s="91">
        <v>0.69999999999999896</v>
      </c>
      <c r="C1547" s="93">
        <v>0.3</v>
      </c>
      <c r="D1547" s="96">
        <f t="shared" si="5"/>
        <v>7.1051910896614639E-4</v>
      </c>
      <c r="E1547" s="97">
        <f t="shared" si="6"/>
        <v>1.3321321542935497E-2</v>
      </c>
      <c r="F1547" s="95">
        <f t="shared" si="7"/>
        <v>4.7331573442915685E-2</v>
      </c>
      <c r="N1547" s="60"/>
      <c r="O1547" s="33"/>
      <c r="P1547" s="33" t="s">
        <v>0</v>
      </c>
      <c r="Q1547" s="33" t="s">
        <v>10</v>
      </c>
      <c r="R1547" s="33" t="s">
        <v>8</v>
      </c>
      <c r="S1547" s="33" t="s">
        <v>7</v>
      </c>
      <c r="T1547" s="33" t="s">
        <v>5</v>
      </c>
      <c r="U1547" s="33" t="s">
        <v>3</v>
      </c>
      <c r="V1547" s="33" t="s">
        <v>2</v>
      </c>
      <c r="W1547" s="33" t="s">
        <v>1</v>
      </c>
      <c r="X1547" s="33" t="s">
        <v>6</v>
      </c>
      <c r="Y1547" s="33" t="s">
        <v>9</v>
      </c>
      <c r="Z1547" s="33" t="s">
        <v>978</v>
      </c>
    </row>
    <row r="1548" spans="2:26" x14ac:dyDescent="0.25">
      <c r="B1548" s="91">
        <v>0.59999999999999898</v>
      </c>
      <c r="C1548" s="93">
        <v>0.4</v>
      </c>
      <c r="D1548" s="94">
        <f t="shared" si="5"/>
        <v>6.9838031561465287E-4</v>
      </c>
      <c r="E1548" s="95">
        <f t="shared" si="6"/>
        <v>1.3148497673492266E-2</v>
      </c>
      <c r="F1548" s="95">
        <f t="shared" si="7"/>
        <v>4.7030492073731334E-2</v>
      </c>
      <c r="N1548" s="60"/>
      <c r="O1548" t="s">
        <v>0</v>
      </c>
      <c r="P1548" cm="1">
        <f t="array" ref="P1548:Z1558">MMULT(TRANSPOSE(C1522:M1522),C1522:M1522)</f>
        <v>2.7278234359693715E-4</v>
      </c>
      <c r="Q1548">
        <v>1.9779642480471417E-4</v>
      </c>
      <c r="R1548">
        <v>4.1013963839669717E-4</v>
      </c>
      <c r="S1548">
        <v>5.6514951752483725E-4</v>
      </c>
      <c r="T1548">
        <v>2.6422899966500722E-4</v>
      </c>
      <c r="U1548">
        <v>2.2682468376783723E-4</v>
      </c>
      <c r="V1548">
        <v>2.7686442979496723E-4</v>
      </c>
      <c r="W1548">
        <v>4.1191959523128983E-4</v>
      </c>
      <c r="X1548">
        <v>2.4473454028265155E-4</v>
      </c>
      <c r="Y1548">
        <v>2.5841134245257384E-4</v>
      </c>
      <c r="Z1548" s="132">
        <v>1.5046912965188477E-4</v>
      </c>
    </row>
    <row r="1549" spans="2:26" x14ac:dyDescent="0.25">
      <c r="B1549" s="91">
        <v>0.499999999999999</v>
      </c>
      <c r="C1549" s="93">
        <v>0.5</v>
      </c>
      <c r="D1549" s="94">
        <f t="shared" si="5"/>
        <v>6.8624152226315945E-4</v>
      </c>
      <c r="E1549" s="95">
        <f t="shared" si="6"/>
        <v>1.3154463341612287E-2</v>
      </c>
      <c r="F1549" s="95">
        <f t="shared" si="7"/>
        <v>4.6086374374954546E-2</v>
      </c>
      <c r="N1549" s="60"/>
      <c r="O1549" t="s">
        <v>10</v>
      </c>
      <c r="P1549">
        <v>1.9779642480471417E-4</v>
      </c>
      <c r="Q1549">
        <v>1.4342359974491484E-4</v>
      </c>
      <c r="R1549">
        <v>2.9739517989270571E-4</v>
      </c>
      <c r="S1549">
        <v>4.097939499034977E-4</v>
      </c>
      <c r="T1549">
        <v>1.9159433405517261E-4</v>
      </c>
      <c r="U1549">
        <v>1.6447219755920389E-4</v>
      </c>
      <c r="V1549">
        <v>2.0075637464995807E-4</v>
      </c>
      <c r="W1549">
        <v>2.9868583930103371E-4</v>
      </c>
      <c r="X1549">
        <v>1.7745876238111957E-4</v>
      </c>
      <c r="Y1549">
        <v>1.8737590927670172E-4</v>
      </c>
      <c r="Z1549" s="133">
        <v>1.0910624014799317E-4</v>
      </c>
    </row>
    <row r="1550" spans="2:26" x14ac:dyDescent="0.25">
      <c r="B1550" s="91">
        <v>0.39999999999999902</v>
      </c>
      <c r="C1550" s="93">
        <v>0.6</v>
      </c>
      <c r="D1550" s="94">
        <f t="shared" si="5"/>
        <v>6.7410272891166604E-4</v>
      </c>
      <c r="E1550" s="95">
        <f t="shared" si="6"/>
        <v>1.3338978666234057E-2</v>
      </c>
      <c r="F1550" s="95">
        <f t="shared" si="7"/>
        <v>4.4538846922033262E-2</v>
      </c>
      <c r="H1550" s="64"/>
      <c r="M1550" s="60"/>
      <c r="N1550" s="60" t="s">
        <v>15</v>
      </c>
      <c r="O1550" t="s">
        <v>8</v>
      </c>
      <c r="P1550">
        <v>4.1013963839669717E-4</v>
      </c>
      <c r="Q1550">
        <v>2.9739517989270571E-4</v>
      </c>
      <c r="R1550">
        <v>6.1666206384943705E-4</v>
      </c>
      <c r="S1550">
        <v>8.497258865852313E-4</v>
      </c>
      <c r="T1550">
        <v>3.972793288140952E-4</v>
      </c>
      <c r="U1550">
        <v>3.4104037876236834E-4</v>
      </c>
      <c r="V1550">
        <v>4.1627722536470872E-4</v>
      </c>
      <c r="W1550">
        <v>6.1933830323823073E-4</v>
      </c>
      <c r="X1550">
        <v>3.6796859551519617E-4</v>
      </c>
      <c r="Y1550">
        <v>3.8853223839042396E-4</v>
      </c>
      <c r="Z1550" s="133">
        <v>2.2623661638627659E-4</v>
      </c>
    </row>
    <row r="1551" spans="2:26" x14ac:dyDescent="0.25">
      <c r="B1551" s="91">
        <v>0.3</v>
      </c>
      <c r="C1551" s="93">
        <v>0.7</v>
      </c>
      <c r="D1551" s="94">
        <f t="shared" si="5"/>
        <v>6.6196393556017328E-4</v>
      </c>
      <c r="E1551" s="95">
        <f t="shared" si="6"/>
        <v>1.3694828557784472E-2</v>
      </c>
      <c r="F1551" s="95">
        <f t="shared" si="7"/>
        <v>4.2495160352290125E-2</v>
      </c>
      <c r="H1551" s="64"/>
      <c r="M1551" s="60"/>
      <c r="N1551" s="60"/>
      <c r="O1551" t="s">
        <v>7</v>
      </c>
      <c r="P1551">
        <v>5.6514951752483725E-4</v>
      </c>
      <c r="Q1551">
        <v>4.097939499034977E-4</v>
      </c>
      <c r="R1551">
        <v>8.497258865852313E-4</v>
      </c>
      <c r="S1551">
        <v>1.1708748189013744E-3</v>
      </c>
      <c r="T1551">
        <v>5.4742872910204705E-4</v>
      </c>
      <c r="U1551">
        <v>4.699345965863911E-4</v>
      </c>
      <c r="V1551">
        <v>5.7360676961414514E-4</v>
      </c>
      <c r="W1551">
        <v>8.5341359500880679E-4</v>
      </c>
      <c r="X1551">
        <v>5.0704017546961328E-4</v>
      </c>
      <c r="Y1551">
        <v>5.3537572697816423E-4</v>
      </c>
      <c r="Z1551" s="133">
        <v>3.1174142323080938E-4</v>
      </c>
    </row>
    <row r="1552" spans="2:26" x14ac:dyDescent="0.25">
      <c r="B1552" s="91">
        <v>0.2</v>
      </c>
      <c r="C1552" s="93">
        <v>0.8</v>
      </c>
      <c r="D1552" s="94">
        <f t="shared" si="5"/>
        <v>6.4982514220867987E-4</v>
      </c>
      <c r="E1552" s="95">
        <f t="shared" si="6"/>
        <v>1.4209146276691171E-2</v>
      </c>
      <c r="F1552" s="95">
        <f t="shared" si="7"/>
        <v>4.0102700831747148E-2</v>
      </c>
      <c r="L1552"/>
      <c r="O1552" t="s">
        <v>5</v>
      </c>
      <c r="P1552">
        <v>2.6422899966500722E-4</v>
      </c>
      <c r="Q1552">
        <v>1.9159433405517261E-4</v>
      </c>
      <c r="R1552">
        <v>3.972793288140952E-4</v>
      </c>
      <c r="S1552">
        <v>5.4742872910204705E-4</v>
      </c>
      <c r="T1552">
        <v>2.5594385378231022E-4</v>
      </c>
      <c r="U1552">
        <v>2.1971238497703183E-4</v>
      </c>
      <c r="V1552">
        <v>2.6818308825603997E-4</v>
      </c>
      <c r="W1552">
        <v>3.9900347344768724E-4</v>
      </c>
      <c r="X1552">
        <v>2.3706066129379247E-4</v>
      </c>
      <c r="Y1552">
        <v>2.5030861461922664E-4</v>
      </c>
      <c r="Z1552" s="133">
        <v>1.4575103023210554E-4</v>
      </c>
    </row>
    <row r="1553" spans="2:26" x14ac:dyDescent="0.25">
      <c r="B1553" s="91">
        <v>0.1</v>
      </c>
      <c r="C1553" s="93">
        <v>0.9</v>
      </c>
      <c r="D1553" s="94">
        <f t="shared" si="5"/>
        <v>6.3768634885718635E-4</v>
      </c>
      <c r="E1553" s="95">
        <f t="shared" si="6"/>
        <v>1.486549285809723E-2</v>
      </c>
      <c r="F1553" s="95">
        <f t="shared" si="7"/>
        <v>3.7515496740050211E-2</v>
      </c>
      <c r="L1553"/>
      <c r="O1553" t="s">
        <v>3</v>
      </c>
      <c r="P1553">
        <v>2.2682468376783723E-4</v>
      </c>
      <c r="Q1553">
        <v>1.6447219755920389E-4</v>
      </c>
      <c r="R1553">
        <v>3.4104037876236834E-4</v>
      </c>
      <c r="S1553">
        <v>4.699345965863911E-4</v>
      </c>
      <c r="T1553">
        <v>2.1971238497703183E-4</v>
      </c>
      <c r="U1553">
        <v>1.8860985094548853E-4</v>
      </c>
      <c r="V1553">
        <v>2.3021903069943102E-4</v>
      </c>
      <c r="W1553">
        <v>3.425204530985704E-4</v>
      </c>
      <c r="X1553">
        <v>2.0350230141252717E-4</v>
      </c>
      <c r="Y1553">
        <v>2.1487487152187327E-4</v>
      </c>
      <c r="Z1553" s="133">
        <v>1.2511848201048184E-4</v>
      </c>
    </row>
    <row r="1554" spans="2:26" x14ac:dyDescent="0.25">
      <c r="B1554" s="91">
        <v>0</v>
      </c>
      <c r="C1554" s="93">
        <v>1</v>
      </c>
      <c r="D1554" s="94">
        <f t="shared" si="5"/>
        <v>6.2554755550569294E-4</v>
      </c>
      <c r="E1554" s="95">
        <f t="shared" si="6"/>
        <v>1.5646004257710934E-2</v>
      </c>
      <c r="F1554" s="95">
        <f t="shared" si="7"/>
        <v>3.4868171228882722E-2</v>
      </c>
      <c r="L1554"/>
      <c r="O1554" t="s">
        <v>2</v>
      </c>
      <c r="P1554">
        <v>2.7686442979496723E-4</v>
      </c>
      <c r="Q1554">
        <v>2.0075637464995807E-4</v>
      </c>
      <c r="R1554">
        <v>4.1627722536470872E-4</v>
      </c>
      <c r="S1554">
        <v>5.7360676961414514E-4</v>
      </c>
      <c r="T1554">
        <v>2.6818308825603997E-4</v>
      </c>
      <c r="U1554">
        <v>2.3021903069943102E-4</v>
      </c>
      <c r="V1554">
        <v>2.8100760289293528E-4</v>
      </c>
      <c r="W1554">
        <v>4.1808381859054201E-4</v>
      </c>
      <c r="X1554">
        <v>2.4839690154803172E-4</v>
      </c>
      <c r="Y1554">
        <v>2.6227837196969957E-4</v>
      </c>
      <c r="Z1554" s="133">
        <v>1.5272084414807351E-4</v>
      </c>
    </row>
    <row r="1555" spans="2:26" x14ac:dyDescent="0.25">
      <c r="B1555" s="91">
        <v>-9.9999999999999895E-2</v>
      </c>
      <c r="C1555" s="93">
        <v>1.1000000000000001</v>
      </c>
      <c r="D1555" s="94">
        <f t="shared" si="5"/>
        <v>6.1340876215419953E-4</v>
      </c>
      <c r="E1555" s="95">
        <f t="shared" si="6"/>
        <v>1.6533104725577515E-2</v>
      </c>
      <c r="F1555" s="95">
        <f t="shared" si="7"/>
        <v>3.2263072847351554E-2</v>
      </c>
      <c r="L1555"/>
      <c r="O1555" t="s">
        <v>1</v>
      </c>
      <c r="P1555">
        <v>4.1191959523128983E-4</v>
      </c>
      <c r="Q1555">
        <v>2.9868583930103371E-4</v>
      </c>
      <c r="R1555">
        <v>6.1933830323823073E-4</v>
      </c>
      <c r="S1555">
        <v>8.5341359500880679E-4</v>
      </c>
      <c r="T1555">
        <v>3.9900347344768724E-4</v>
      </c>
      <c r="U1555">
        <v>3.425204530985704E-4</v>
      </c>
      <c r="V1555">
        <v>4.1808381859054201E-4</v>
      </c>
      <c r="W1555">
        <v>6.2202615718495811E-4</v>
      </c>
      <c r="X1555">
        <v>3.695655350820791E-4</v>
      </c>
      <c r="Y1555">
        <v>3.902184217007865E-4</v>
      </c>
      <c r="Z1555" s="133">
        <v>2.2721845616442156E-4</v>
      </c>
    </row>
    <row r="1556" spans="2:26" x14ac:dyDescent="0.25">
      <c r="B1556" s="91">
        <v>-0.2</v>
      </c>
      <c r="C1556" s="93">
        <v>1.2</v>
      </c>
      <c r="D1556" s="94">
        <f t="shared" si="5"/>
        <v>6.0126996880270601E-4</v>
      </c>
      <c r="E1556" s="95">
        <f t="shared" si="6"/>
        <v>1.7510602097528059E-2</v>
      </c>
      <c r="F1556" s="95">
        <f t="shared" si="7"/>
        <v>2.976882039232065E-2</v>
      </c>
      <c r="O1556" t="s">
        <v>6</v>
      </c>
      <c r="P1556">
        <v>2.4473454028265155E-4</v>
      </c>
      <c r="Q1556">
        <v>1.7745876238111957E-4</v>
      </c>
      <c r="R1556">
        <v>3.6796859551519617E-4</v>
      </c>
      <c r="S1556">
        <v>5.0704017546961328E-4</v>
      </c>
      <c r="T1556">
        <v>2.3706066129379247E-4</v>
      </c>
      <c r="U1556">
        <v>2.0350230141252717E-4</v>
      </c>
      <c r="V1556">
        <v>2.4839690154803172E-4</v>
      </c>
      <c r="W1556">
        <v>3.695655350820791E-4</v>
      </c>
      <c r="X1556">
        <v>2.1957064529023025E-4</v>
      </c>
      <c r="Y1556">
        <v>2.3184118247917128E-4</v>
      </c>
      <c r="Z1556" s="133">
        <v>1.3499771571175175E-4</v>
      </c>
    </row>
    <row r="1557" spans="2:26" x14ac:dyDescent="0.25">
      <c r="B1557" s="91">
        <v>-0.3</v>
      </c>
      <c r="C1557" s="93">
        <v>1.3</v>
      </c>
      <c r="D1557" s="94">
        <f t="shared" si="5"/>
        <v>5.8913117545121259E-4</v>
      </c>
      <c r="E1557" s="95">
        <f t="shared" si="6"/>
        <v>1.8564222339905071E-2</v>
      </c>
      <c r="F1557" s="95">
        <f t="shared" si="7"/>
        <v>2.742539741924983E-2</v>
      </c>
      <c r="O1557" t="s">
        <v>9</v>
      </c>
      <c r="P1557">
        <v>2.5841134245257384E-4</v>
      </c>
      <c r="Q1557">
        <v>1.8737590927670172E-4</v>
      </c>
      <c r="R1557">
        <v>3.8853223839042396E-4</v>
      </c>
      <c r="S1557">
        <v>5.3537572697816423E-4</v>
      </c>
      <c r="T1557">
        <v>2.5030861461922664E-4</v>
      </c>
      <c r="U1557">
        <v>2.1487487152187327E-4</v>
      </c>
      <c r="V1557">
        <v>2.6227837196969957E-4</v>
      </c>
      <c r="W1557">
        <v>3.902184217007865E-4</v>
      </c>
      <c r="X1557">
        <v>2.3184118247917128E-4</v>
      </c>
      <c r="Y1557">
        <v>2.4479744923230868E-4</v>
      </c>
      <c r="Z1557" s="133">
        <v>1.4254195956490241E-4</v>
      </c>
    </row>
    <row r="1558" spans="2:26" ht="20" thickBot="1" x14ac:dyDescent="0.3">
      <c r="B1558" s="101" t="s">
        <v>996</v>
      </c>
      <c r="C1558" s="101"/>
      <c r="D1558" s="99">
        <f>AVERAGE(D1541:D1557)</f>
        <v>6.8624152226316E-4</v>
      </c>
      <c r="E1558" s="99">
        <f>AVERAGE(E1541:E1557)</f>
        <v>1.5067440219137581E-2</v>
      </c>
      <c r="F1558" s="99">
        <f>AVERAGE(F1541:F1557)</f>
        <v>4.0794833606195395E-2</v>
      </c>
      <c r="O1558" s="131" t="s">
        <v>978</v>
      </c>
      <c r="P1558" s="131">
        <v>1.5046912965188477E-4</v>
      </c>
      <c r="Q1558" s="131">
        <v>1.0910624014799317E-4</v>
      </c>
      <c r="R1558" s="131">
        <v>2.2623661638627659E-4</v>
      </c>
      <c r="S1558" s="131">
        <v>3.1174142323080938E-4</v>
      </c>
      <c r="T1558" s="131">
        <v>1.4575103023210554E-4</v>
      </c>
      <c r="U1558" s="131">
        <v>1.2511848201048184E-4</v>
      </c>
      <c r="V1558" s="131">
        <v>1.5272084414807351E-4</v>
      </c>
      <c r="W1558" s="131">
        <v>2.2721845616442156E-4</v>
      </c>
      <c r="X1558" s="131">
        <v>1.3499771571175175E-4</v>
      </c>
      <c r="Y1558" s="131">
        <v>1.4254195956490241E-4</v>
      </c>
      <c r="Z1558" s="134">
        <v>8.3000089667276843E-5</v>
      </c>
    </row>
    <row r="1559" spans="2:26" ht="24" x14ac:dyDescent="0.3">
      <c r="B1559" s="98"/>
      <c r="C1559" s="98"/>
      <c r="D1559" s="103" t="s">
        <v>995</v>
      </c>
      <c r="E1559" s="103"/>
      <c r="F1559" s="103"/>
    </row>
    <row r="1560" spans="2:26" x14ac:dyDescent="0.25">
      <c r="B1560" s="89"/>
      <c r="D1560" s="60" t="s">
        <v>967</v>
      </c>
      <c r="E1560" s="58" t="s">
        <v>966</v>
      </c>
      <c r="F1560" s="61" t="s">
        <v>965</v>
      </c>
    </row>
    <row r="1561" spans="2:26" x14ac:dyDescent="0.25">
      <c r="B1561" s="89"/>
      <c r="D1561" s="77">
        <v>0</v>
      </c>
      <c r="E1561" s="100">
        <f>(D1561*$D$1558)+((1-D1561)*0.008%)</f>
        <v>8.0000000000000007E-5</v>
      </c>
      <c r="F1561" s="100">
        <f>(D1561*$E$1558)</f>
        <v>0</v>
      </c>
    </row>
    <row r="1562" spans="2:26" ht="26" x14ac:dyDescent="0.3">
      <c r="B1562" s="89"/>
      <c r="D1562" s="77">
        <v>1</v>
      </c>
      <c r="E1562" s="100">
        <f>(D1562*$D$1558)+((1-D1562)*0.008%)</f>
        <v>6.8624152226316E-4</v>
      </c>
      <c r="F1562" s="100">
        <f>(D1562*$E$1558)</f>
        <v>1.5067440219137581E-2</v>
      </c>
      <c r="S1562" s="148" t="s">
        <v>1000</v>
      </c>
      <c r="T1562" s="148"/>
      <c r="U1562" s="148"/>
    </row>
    <row r="1563" spans="2:26" ht="20" thickBot="1" x14ac:dyDescent="0.3">
      <c r="B1563" s="89"/>
      <c r="D1563" s="77">
        <v>2</v>
      </c>
      <c r="E1563" s="100">
        <f>(D1563*$D$1558)+((1-D1563)*0.008%)</f>
        <v>1.29248304452632E-3</v>
      </c>
      <c r="F1563" s="100">
        <f>(D1563*$E$1558)</f>
        <v>3.0134880438275162E-2</v>
      </c>
    </row>
    <row r="1564" spans="2:26" x14ac:dyDescent="0.25">
      <c r="O1564" s="33"/>
      <c r="P1564" s="33" t="s">
        <v>0</v>
      </c>
      <c r="Q1564" s="33" t="s">
        <v>10</v>
      </c>
      <c r="R1564" s="33" t="s">
        <v>8</v>
      </c>
      <c r="S1564" s="33" t="s">
        <v>7</v>
      </c>
      <c r="T1564" s="33" t="s">
        <v>5</v>
      </c>
      <c r="U1564" s="33" t="s">
        <v>3</v>
      </c>
      <c r="V1564" s="33" t="s">
        <v>2</v>
      </c>
      <c r="W1564" s="33" t="s">
        <v>1</v>
      </c>
      <c r="X1564" s="33" t="s">
        <v>6</v>
      </c>
      <c r="Y1564" s="33" t="s">
        <v>9</v>
      </c>
      <c r="Z1564" s="33" t="s">
        <v>978</v>
      </c>
    </row>
    <row r="1565" spans="2:26" x14ac:dyDescent="0.25">
      <c r="O1565" t="s">
        <v>0</v>
      </c>
      <c r="P1565" s="9" cm="1">
        <f t="array" ref="P1565:Z1575">MMULT(TRANSPOSE(N4:X1514),N4:X1514)</f>
        <v>0.41296570884800948</v>
      </c>
      <c r="Q1565" s="23">
        <v>0.10290916608768527</v>
      </c>
      <c r="R1565" s="23">
        <v>0.19179146462187338</v>
      </c>
      <c r="S1565" s="23">
        <v>0.18970206568826775</v>
      </c>
      <c r="T1565" s="23">
        <v>0.15726970017229952</v>
      </c>
      <c r="U1565" s="23">
        <v>0.12176666399743054</v>
      </c>
      <c r="V1565" s="23">
        <v>0.13105563334872386</v>
      </c>
      <c r="W1565" s="23">
        <v>0.21298548648680907</v>
      </c>
      <c r="X1565" s="23">
        <v>0.13874695174036938</v>
      </c>
      <c r="Y1565" s="23">
        <v>0.15118394858220549</v>
      </c>
      <c r="Z1565" s="135">
        <v>0.11336997991625454</v>
      </c>
    </row>
    <row r="1566" spans="2:26" x14ac:dyDescent="0.25">
      <c r="G1566" s="89"/>
      <c r="J1566" s="100"/>
      <c r="O1566" t="s">
        <v>10</v>
      </c>
      <c r="P1566" s="9">
        <v>0.10290916608768527</v>
      </c>
      <c r="Q1566" s="23">
        <v>0.21696467166714281</v>
      </c>
      <c r="R1566" s="23">
        <v>0.1799723592073339</v>
      </c>
      <c r="S1566" s="23">
        <v>0.14879723844710027</v>
      </c>
      <c r="T1566" s="23">
        <v>0.11351459653092517</v>
      </c>
      <c r="U1566" s="23">
        <v>0.13374317776859812</v>
      </c>
      <c r="V1566" s="23">
        <v>0.21670878798125026</v>
      </c>
      <c r="W1566" s="23">
        <v>0.14883530785530302</v>
      </c>
      <c r="X1566" s="23">
        <v>0.12384200067186447</v>
      </c>
      <c r="Y1566" s="23">
        <v>0.1670636871387525</v>
      </c>
      <c r="Z1566" s="136">
        <v>0.12757010561375984</v>
      </c>
    </row>
    <row r="1567" spans="2:26" x14ac:dyDescent="0.25">
      <c r="G1567" s="89"/>
      <c r="O1567" t="s">
        <v>8</v>
      </c>
      <c r="P1567" s="9">
        <v>0.19179146462187338</v>
      </c>
      <c r="Q1567" s="23">
        <v>0.1799723592073339</v>
      </c>
      <c r="R1567" s="23">
        <v>0.93216294407524958</v>
      </c>
      <c r="S1567" s="23">
        <v>0.33897526014242568</v>
      </c>
      <c r="T1567" s="23">
        <v>0.18068553984608449</v>
      </c>
      <c r="U1567" s="23">
        <v>0.21174445650012136</v>
      </c>
      <c r="V1567" s="23">
        <v>0.23700341309957473</v>
      </c>
      <c r="W1567" s="23">
        <v>0.33546108671869207</v>
      </c>
      <c r="X1567" s="23">
        <v>0.20312495347001636</v>
      </c>
      <c r="Y1567" s="23">
        <v>0.26194587100518751</v>
      </c>
      <c r="Z1567" s="136">
        <v>0.18763355360961517</v>
      </c>
    </row>
    <row r="1568" spans="2:26" x14ac:dyDescent="0.25">
      <c r="G1568" s="89"/>
      <c r="O1568" t="s">
        <v>7</v>
      </c>
      <c r="P1568" s="9">
        <v>0.18970206568826775</v>
      </c>
      <c r="Q1568" s="23">
        <v>0.14879723844710027</v>
      </c>
      <c r="R1568" s="23">
        <v>0.33897526014242568</v>
      </c>
      <c r="S1568" s="23">
        <v>1.7742362762880564</v>
      </c>
      <c r="T1568" s="23">
        <v>0.20627153680623497</v>
      </c>
      <c r="U1568" s="23">
        <v>0.20154971388926346</v>
      </c>
      <c r="V1568" s="23">
        <v>0.21318113109337916</v>
      </c>
      <c r="W1568" s="23">
        <v>0.32503591588157116</v>
      </c>
      <c r="X1568" s="23">
        <v>0.17487107998078075</v>
      </c>
      <c r="Y1568" s="23">
        <v>0.2088690104706224</v>
      </c>
      <c r="Z1568" s="136">
        <v>0.1566577074262705</v>
      </c>
    </row>
    <row r="1569" spans="4:26" x14ac:dyDescent="0.25">
      <c r="O1569" t="s">
        <v>5</v>
      </c>
      <c r="P1569" s="9">
        <v>0.15726970017229952</v>
      </c>
      <c r="Q1569" s="23">
        <v>0.11351459653092517</v>
      </c>
      <c r="R1569" s="23">
        <v>0.18068553984608449</v>
      </c>
      <c r="S1569" s="23">
        <v>0.20627153680623497</v>
      </c>
      <c r="T1569" s="23">
        <v>0.38764069238319443</v>
      </c>
      <c r="U1569" s="23">
        <v>0.13984569747328188</v>
      </c>
      <c r="V1569" s="23">
        <v>0.13148167512303729</v>
      </c>
      <c r="W1569" s="23">
        <v>0.25931783855942819</v>
      </c>
      <c r="X1569" s="23">
        <v>0.16384032469267865</v>
      </c>
      <c r="Y1569" s="23">
        <v>0.16400079037196869</v>
      </c>
      <c r="Z1569" s="136">
        <v>0.12249896951550711</v>
      </c>
    </row>
    <row r="1570" spans="4:26" ht="19" customHeight="1" x14ac:dyDescent="0.25">
      <c r="D1570" s="79"/>
      <c r="E1570" s="79"/>
      <c r="F1570" s="79"/>
      <c r="O1570" t="s">
        <v>3</v>
      </c>
      <c r="P1570" s="9">
        <v>0.12176666399743054</v>
      </c>
      <c r="Q1570" s="23">
        <v>0.13374317776859812</v>
      </c>
      <c r="R1570" s="23">
        <v>0.21174445650012136</v>
      </c>
      <c r="S1570" s="23">
        <v>0.20154971388926346</v>
      </c>
      <c r="T1570" s="23">
        <v>0.13984569747328188</v>
      </c>
      <c r="U1570" s="23">
        <v>0.28601856423760269</v>
      </c>
      <c r="V1570" s="23">
        <v>0.15407731714600725</v>
      </c>
      <c r="W1570" s="23">
        <v>0.19879623554491405</v>
      </c>
      <c r="X1570" s="23">
        <v>0.14231716995699331</v>
      </c>
      <c r="Y1570" s="23">
        <v>0.19928583153251347</v>
      </c>
      <c r="Z1570" s="136">
        <v>0.14217039202128179</v>
      </c>
    </row>
    <row r="1571" spans="4:26" x14ac:dyDescent="0.25">
      <c r="G1571" s="63"/>
      <c r="O1571" t="s">
        <v>2</v>
      </c>
      <c r="P1571" s="9">
        <v>0.13105563334872386</v>
      </c>
      <c r="Q1571" s="23">
        <v>0.21670878798125026</v>
      </c>
      <c r="R1571" s="23">
        <v>0.23700341309957473</v>
      </c>
      <c r="S1571" s="23">
        <v>0.21318113109337916</v>
      </c>
      <c r="T1571" s="23">
        <v>0.13148167512303729</v>
      </c>
      <c r="U1571" s="23">
        <v>0.15407731714600725</v>
      </c>
      <c r="V1571" s="23">
        <v>0.42456666028191298</v>
      </c>
      <c r="W1571" s="23">
        <v>0.20573025184685984</v>
      </c>
      <c r="X1571" s="23">
        <v>0.14525690519617157</v>
      </c>
      <c r="Y1571" s="23">
        <v>0.19943546959054742</v>
      </c>
      <c r="Z1571" s="136">
        <v>0.14673002629473469</v>
      </c>
    </row>
    <row r="1572" spans="4:26" x14ac:dyDescent="0.25">
      <c r="O1572" t="s">
        <v>1</v>
      </c>
      <c r="P1572" s="9">
        <v>0.21298548648680907</v>
      </c>
      <c r="Q1572" s="23">
        <v>0.14883530785530302</v>
      </c>
      <c r="R1572" s="23">
        <v>0.33546108671869207</v>
      </c>
      <c r="S1572" s="23">
        <v>0.32503591588157116</v>
      </c>
      <c r="T1572" s="23">
        <v>0.25931783855942819</v>
      </c>
      <c r="U1572" s="23">
        <v>0.19879623554491405</v>
      </c>
      <c r="V1572" s="23">
        <v>0.20573025184685984</v>
      </c>
      <c r="W1572" s="23">
        <v>0.94047579411125326</v>
      </c>
      <c r="X1572" s="23">
        <v>0.19163898615945266</v>
      </c>
      <c r="Y1572" s="23">
        <v>0.23470178311820522</v>
      </c>
      <c r="Z1572" s="136">
        <v>0.16505979235650187</v>
      </c>
    </row>
    <row r="1573" spans="4:26" x14ac:dyDescent="0.25">
      <c r="O1573" t="s">
        <v>6</v>
      </c>
      <c r="P1573" s="9">
        <v>0.13874695174036938</v>
      </c>
      <c r="Q1573" s="23">
        <v>0.12384200067186447</v>
      </c>
      <c r="R1573" s="23">
        <v>0.20312495347001636</v>
      </c>
      <c r="S1573" s="23">
        <v>0.17487107998078075</v>
      </c>
      <c r="T1573" s="23">
        <v>0.16384032469267865</v>
      </c>
      <c r="U1573" s="23">
        <v>0.14231716995699331</v>
      </c>
      <c r="V1573" s="23">
        <v>0.14525690519617157</v>
      </c>
      <c r="W1573" s="23">
        <v>0.19163898615945266</v>
      </c>
      <c r="X1573" s="23">
        <v>0.33239468036425773</v>
      </c>
      <c r="Y1573" s="23">
        <v>0.17280250511769418</v>
      </c>
      <c r="Z1573" s="136">
        <v>0.13128088708767818</v>
      </c>
    </row>
    <row r="1574" spans="4:26" x14ac:dyDescent="0.25">
      <c r="O1574" t="s">
        <v>9</v>
      </c>
      <c r="P1574" s="9">
        <v>0.15118394858220549</v>
      </c>
      <c r="Q1574" s="23">
        <v>0.1670636871387525</v>
      </c>
      <c r="R1574" s="23">
        <v>0.26194587100518751</v>
      </c>
      <c r="S1574" s="23">
        <v>0.2088690104706224</v>
      </c>
      <c r="T1574" s="23">
        <v>0.16400079037196869</v>
      </c>
      <c r="U1574" s="23">
        <v>0.19928583153251347</v>
      </c>
      <c r="V1574" s="23">
        <v>0.19943546959054742</v>
      </c>
      <c r="W1574" s="23">
        <v>0.23470178311820522</v>
      </c>
      <c r="X1574" s="23">
        <v>0.17280250511769418</v>
      </c>
      <c r="Y1574" s="23">
        <v>0.37023541736427101</v>
      </c>
      <c r="Z1574" s="136">
        <v>0.16832471226069473</v>
      </c>
    </row>
    <row r="1575" spans="4:26" ht="20" thickBot="1" x14ac:dyDescent="0.3">
      <c r="O1575" s="131" t="s">
        <v>978</v>
      </c>
      <c r="P1575" s="137">
        <v>0.11336997991625454</v>
      </c>
      <c r="Q1575" s="138">
        <v>0.12757010561375984</v>
      </c>
      <c r="R1575" s="138">
        <v>0.18763355360961517</v>
      </c>
      <c r="S1575" s="138">
        <v>0.1566577074262705</v>
      </c>
      <c r="T1575" s="138">
        <v>0.12249896951550711</v>
      </c>
      <c r="U1575" s="138">
        <v>0.14217039202128179</v>
      </c>
      <c r="V1575" s="138">
        <v>0.14673002629473469</v>
      </c>
      <c r="W1575" s="138">
        <v>0.16505979235650187</v>
      </c>
      <c r="X1575" s="138">
        <v>0.13128088708767818</v>
      </c>
      <c r="Y1575" s="138">
        <v>0.16832471226069473</v>
      </c>
      <c r="Z1575" s="139">
        <v>0.12562690560976905</v>
      </c>
    </row>
    <row r="1581" spans="4:26" x14ac:dyDescent="0.25">
      <c r="M1581" s="60"/>
      <c r="N1581" s="60"/>
    </row>
    <row r="1582" spans="4:26" x14ac:dyDescent="0.25">
      <c r="M1582" s="60"/>
      <c r="N1582" s="60"/>
    </row>
    <row r="1583" spans="4:26" x14ac:dyDescent="0.25">
      <c r="J1583" s="58"/>
      <c r="K1583" s="58"/>
      <c r="M1583" s="60"/>
      <c r="N1583" s="60"/>
    </row>
    <row r="1584" spans="4:26" x14ac:dyDescent="0.25">
      <c r="M1584" s="60"/>
      <c r="N1584" s="60"/>
    </row>
    <row r="1585" spans="13:14" x14ac:dyDescent="0.25">
      <c r="M1585" s="60"/>
      <c r="N1585" s="60"/>
    </row>
    <row r="1586" spans="13:14" x14ac:dyDescent="0.25">
      <c r="M1586" s="60"/>
      <c r="N1586" s="60"/>
    </row>
    <row r="1587" spans="13:14" x14ac:dyDescent="0.25">
      <c r="M1587" s="60"/>
      <c r="N1587" s="60"/>
    </row>
    <row r="1588" spans="13:14" x14ac:dyDescent="0.25">
      <c r="M1588" s="60"/>
      <c r="N1588" s="60"/>
    </row>
    <row r="1589" spans="13:14" x14ac:dyDescent="0.25">
      <c r="M1589" s="60"/>
      <c r="N1589" s="60"/>
    </row>
    <row r="1590" spans="13:14" x14ac:dyDescent="0.25">
      <c r="M1590" s="60"/>
      <c r="N1590" s="60"/>
    </row>
    <row r="1591" spans="13:14" x14ac:dyDescent="0.25">
      <c r="M1591" s="60"/>
      <c r="N1591" s="60"/>
    </row>
    <row r="1592" spans="13:14" x14ac:dyDescent="0.25">
      <c r="M1592" s="60"/>
      <c r="N1592" s="60"/>
    </row>
    <row r="1593" spans="13:14" x14ac:dyDescent="0.25">
      <c r="M1593" s="60"/>
      <c r="N1593" s="60"/>
    </row>
    <row r="1594" spans="13:14" x14ac:dyDescent="0.25">
      <c r="M1594" s="60"/>
      <c r="N1594" s="60"/>
    </row>
    <row r="1595" spans="13:14" x14ac:dyDescent="0.25">
      <c r="M1595" s="60"/>
      <c r="N1595" s="60"/>
    </row>
  </sheetData>
  <mergeCells count="7">
    <mergeCell ref="N2:X2"/>
    <mergeCell ref="S1531:U1531"/>
    <mergeCell ref="S1562:U1562"/>
    <mergeCell ref="S1546:U1546"/>
    <mergeCell ref="A2:I2"/>
    <mergeCell ref="B1529:D1529"/>
    <mergeCell ref="B1531:C1531"/>
  </mergeCells>
  <conditionalFormatting sqref="P1519:Z152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Practise</vt:lpstr>
      <vt:lpstr>Second Practise</vt:lpstr>
      <vt:lpstr>Final Practise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 Saleh</dc:creator>
  <cp:lastModifiedBy>Ali Saleh</cp:lastModifiedBy>
  <dcterms:created xsi:type="dcterms:W3CDTF">2023-12-18T23:18:32Z</dcterms:created>
  <dcterms:modified xsi:type="dcterms:W3CDTF">2024-01-28T14:31:45Z</dcterms:modified>
</cp:coreProperties>
</file>